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8" i="1" l="1"/>
  <c r="J28" i="1"/>
  <c r="H28" i="1"/>
  <c r="E28" i="1"/>
  <c r="D28" i="1"/>
  <c r="K22" i="1"/>
  <c r="J22" i="1"/>
  <c r="H22" i="1"/>
  <c r="G22" i="1"/>
  <c r="E22" i="1"/>
  <c r="D22" i="1"/>
  <c r="K21" i="1"/>
  <c r="J21" i="1"/>
  <c r="H21" i="1"/>
  <c r="G21" i="1"/>
  <c r="E21" i="1"/>
  <c r="D21" i="1"/>
  <c r="K20" i="1"/>
  <c r="J20" i="1"/>
  <c r="H20" i="1"/>
  <c r="G20" i="1"/>
  <c r="E20" i="1"/>
  <c r="D20" i="1"/>
  <c r="K19" i="1"/>
  <c r="J19" i="1"/>
  <c r="H19" i="1"/>
  <c r="G19" i="1"/>
  <c r="E19" i="1"/>
  <c r="D19" i="1"/>
  <c r="K18" i="1"/>
  <c r="J18" i="1"/>
  <c r="H18" i="1"/>
  <c r="G18" i="1"/>
  <c r="E18" i="1"/>
  <c r="D18" i="1"/>
  <c r="K17" i="1"/>
  <c r="J17" i="1"/>
  <c r="H17" i="1"/>
  <c r="G17" i="1"/>
  <c r="E17" i="1"/>
  <c r="D17" i="1"/>
  <c r="K8" i="1"/>
  <c r="K10" i="1" s="1"/>
  <c r="J8" i="1"/>
  <c r="J10" i="1" s="1"/>
  <c r="K7" i="1"/>
  <c r="K9" i="1" s="1"/>
  <c r="K11" i="1" s="1"/>
  <c r="J7" i="1"/>
  <c r="J9" i="1" s="1"/>
  <c r="J11" i="1" s="1"/>
  <c r="H8" i="1"/>
  <c r="H10" i="1" s="1"/>
  <c r="G8" i="1"/>
  <c r="G10" i="1" s="1"/>
  <c r="H7" i="1"/>
  <c r="H9" i="1" s="1"/>
  <c r="H11" i="1" s="1"/>
  <c r="G7" i="1"/>
  <c r="G9" i="1" s="1"/>
  <c r="G11" i="1" s="1"/>
  <c r="E7" i="1"/>
  <c r="E9" i="1" s="1"/>
  <c r="E11" i="1" s="1"/>
  <c r="D7" i="1"/>
  <c r="D9" i="1" s="1"/>
  <c r="D11" i="1" s="1"/>
  <c r="E8" i="1"/>
  <c r="E10" i="1" s="1"/>
  <c r="D8" i="1"/>
  <c r="D10" i="1" s="1"/>
  <c r="K12" i="1" l="1"/>
  <c r="J12" i="1"/>
  <c r="G12" i="1"/>
  <c r="G28" i="1" s="1"/>
  <c r="H12" i="1"/>
  <c r="E12" i="1"/>
  <c r="D12" i="1"/>
</calcChain>
</file>

<file path=xl/sharedStrings.xml><?xml version="1.0" encoding="utf-8"?>
<sst xmlns="http://schemas.openxmlformats.org/spreadsheetml/2006/main" count="46" uniqueCount="37">
  <si>
    <t>Cells Per String</t>
  </si>
  <si>
    <t>Best Case</t>
  </si>
  <si>
    <t>Worst Case</t>
  </si>
  <si>
    <t>Orbital Period (hr)</t>
  </si>
  <si>
    <t>Percent Time in Sunlight (%)</t>
  </si>
  <si>
    <t>Configuration 1</t>
  </si>
  <si>
    <t>BCR Efficiencey (%)</t>
  </si>
  <si>
    <t>Energy Generation per Orbit (W*hr)</t>
  </si>
  <si>
    <t>Configuration 2</t>
  </si>
  <si>
    <t>Configuration 3</t>
  </si>
  <si>
    <t>Maximum number of cells incident to sun across the entire orbit, maximum BCR efficiency</t>
  </si>
  <si>
    <t>Minimum number of cells incident to sun across the entire orbit, minimum BCR efficiency</t>
  </si>
  <si>
    <t>Voltage per Incident Cell (V)</t>
  </si>
  <si>
    <t>Amperage per Incident Cell (A)</t>
  </si>
  <si>
    <t>Voltage per Incident String (V)</t>
  </si>
  <si>
    <t>Amperage per Incident String (A)</t>
  </si>
  <si>
    <t>Voltage per Incident Panel (V)</t>
  </si>
  <si>
    <t>Amperage per Incident Panel (A)</t>
  </si>
  <si>
    <t>Voltage per Non-Incident Cell (V)</t>
  </si>
  <si>
    <t>Number of Incident Strings on Exposed Panel</t>
  </si>
  <si>
    <t>Amperage per Non-Incident Cell (A)</t>
  </si>
  <si>
    <t>Incident</t>
  </si>
  <si>
    <t>Non-Incident</t>
  </si>
  <si>
    <t>Voltage per Non-Incident String (V)</t>
  </si>
  <si>
    <t>Amperage per Non-Incident String (A)</t>
  </si>
  <si>
    <t>Voltage per Non-Incident Panel (V)</t>
  </si>
  <si>
    <t>Amperage per Non-Incident Panel (A)</t>
  </si>
  <si>
    <t>Wattage per Non-Incident Panel (W)</t>
  </si>
  <si>
    <t>Wattage per Incident Panel (W)</t>
  </si>
  <si>
    <t>Number of Incident Panels</t>
  </si>
  <si>
    <t>Number of Non-Incident Strings on Exposed Panel</t>
  </si>
  <si>
    <t>Number of Non-Incident Panels</t>
  </si>
  <si>
    <t>Surface is perpendicular to solar flux</t>
  </si>
  <si>
    <t>Surface is not perpendicular to solar radiation flux, assumed to be at 45 degrees</t>
  </si>
  <si>
    <t>10 total solar panels, 2 end panels, 4 long panels, 4 lengthwise deployables</t>
  </si>
  <si>
    <t>6 total solar panels, 4 long panels and 2 end panels. No deployables</t>
  </si>
  <si>
    <t>8 total solar panels, 2 end panels, 4 long panels, 2 widthwise deployables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</si>
</sst>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0" fontId="0" fillId="0" borderId="3" xfId="0" applyBorder="1"/>
    <xf numFmtId="0" fontId="0" fillId="0" borderId="2" xfId="0" applyBorder="1"/>
    <xf numFmtId="0" fontId="0" fillId="0" borderId="13" xfId="0" applyBorder="1"/>
    <xf numFmtId="0" fontId="0" fillId="0" borderId="0" xfId="0" applyBorder="1"/>
    <xf numFmtId="164" fontId="0" fillId="0" borderId="0" xfId="0" applyNumberFormat="1" applyBorder="1"/>
    <xf numFmtId="0" fontId="0" fillId="0" borderId="6" xfId="0" applyBorder="1"/>
    <xf numFmtId="0" fontId="0" fillId="0" borderId="14" xfId="0" applyBorder="1"/>
    <xf numFmtId="0" fontId="0" fillId="0" borderId="10" xfId="0" applyBorder="1"/>
    <xf numFmtId="0" fontId="0" fillId="0" borderId="7" xfId="0" applyBorder="1"/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right" vertical="top"/>
    </xf>
    <xf numFmtId="0" fontId="0" fillId="0" borderId="3" xfId="0" applyBorder="1" applyAlignment="1">
      <alignment horizontal="right" vertical="top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 vertical="top"/>
    </xf>
    <xf numFmtId="0" fontId="0" fillId="0" borderId="4" xfId="0" applyBorder="1" applyAlignment="1">
      <alignment horizontal="right"/>
    </xf>
    <xf numFmtId="0" fontId="1" fillId="0" borderId="12" xfId="0" applyFont="1" applyBorder="1"/>
    <xf numFmtId="0" fontId="1" fillId="0" borderId="15" xfId="0" applyFont="1" applyBorder="1"/>
    <xf numFmtId="164" fontId="1" fillId="0" borderId="1" xfId="0" applyNumberFormat="1" applyFont="1" applyBorder="1"/>
    <xf numFmtId="164" fontId="1" fillId="0" borderId="11" xfId="0" applyNumberFormat="1" applyFont="1" applyBorder="1"/>
    <xf numFmtId="164" fontId="1" fillId="0" borderId="1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"/>
  <sheetViews>
    <sheetView tabSelected="1" workbookViewId="0">
      <selection activeCell="N26" sqref="N26"/>
    </sheetView>
  </sheetViews>
  <sheetFormatPr defaultRowHeight="15" x14ac:dyDescent="0.25"/>
  <cols>
    <col min="2" max="2" width="45.28515625" bestFit="1" customWidth="1"/>
    <col min="4" max="4" width="9.42578125" bestFit="1" customWidth="1"/>
    <col min="5" max="5" width="10.85546875" bestFit="1" customWidth="1"/>
    <col min="7" max="7" width="9.42578125" bestFit="1" customWidth="1"/>
    <col min="8" max="8" width="10.85546875" bestFit="1" customWidth="1"/>
    <col min="10" max="10" width="9.42578125" bestFit="1" customWidth="1"/>
    <col min="11" max="11" width="10.85546875" bestFit="1" customWidth="1"/>
  </cols>
  <sheetData>
    <row r="2" spans="2:11" x14ac:dyDescent="0.25">
      <c r="B2" s="1"/>
      <c r="C2" s="1"/>
      <c r="D2" s="3" t="s">
        <v>5</v>
      </c>
      <c r="E2" s="4"/>
      <c r="F2" s="1"/>
      <c r="G2" s="3" t="s">
        <v>8</v>
      </c>
      <c r="H2" s="4"/>
      <c r="J2" s="3" t="s">
        <v>9</v>
      </c>
      <c r="K2" s="4"/>
    </row>
    <row r="3" spans="2:11" x14ac:dyDescent="0.25">
      <c r="D3" s="8" t="s">
        <v>1</v>
      </c>
      <c r="E3" s="11" t="s">
        <v>2</v>
      </c>
      <c r="G3" s="8" t="s">
        <v>1</v>
      </c>
      <c r="H3" s="11" t="s">
        <v>2</v>
      </c>
      <c r="J3" s="8" t="s">
        <v>1</v>
      </c>
      <c r="K3" s="11" t="s">
        <v>2</v>
      </c>
    </row>
    <row r="4" spans="2:11" x14ac:dyDescent="0.25">
      <c r="B4" s="12" t="s">
        <v>0</v>
      </c>
      <c r="C4" s="13"/>
      <c r="D4" s="8">
        <v>2</v>
      </c>
      <c r="E4" s="11">
        <v>2</v>
      </c>
      <c r="F4" s="13"/>
      <c r="G4" s="8">
        <v>2</v>
      </c>
      <c r="H4" s="11">
        <v>2</v>
      </c>
      <c r="I4" s="13"/>
      <c r="J4" s="8">
        <v>2</v>
      </c>
      <c r="K4" s="11">
        <v>2</v>
      </c>
    </row>
    <row r="5" spans="2:11" x14ac:dyDescent="0.25">
      <c r="B5" s="5" t="s">
        <v>19</v>
      </c>
      <c r="C5" s="14"/>
      <c r="D5" s="9">
        <v>3</v>
      </c>
      <c r="E5" s="6">
        <v>1</v>
      </c>
      <c r="F5" s="14"/>
      <c r="G5" s="9">
        <v>3</v>
      </c>
      <c r="H5" s="6">
        <v>1</v>
      </c>
      <c r="I5" s="14"/>
      <c r="J5" s="9">
        <v>3</v>
      </c>
      <c r="K5" s="6">
        <v>1</v>
      </c>
    </row>
    <row r="6" spans="2:11" x14ac:dyDescent="0.25">
      <c r="B6" s="5" t="s">
        <v>12</v>
      </c>
      <c r="C6" s="14"/>
      <c r="D6" s="9">
        <v>2.23</v>
      </c>
      <c r="E6" s="6">
        <v>2.23</v>
      </c>
      <c r="F6" s="14"/>
      <c r="G6" s="9">
        <v>2.23</v>
      </c>
      <c r="H6" s="6">
        <v>2.23</v>
      </c>
      <c r="I6" s="14"/>
      <c r="J6" s="9">
        <v>2.23</v>
      </c>
      <c r="K6" s="6">
        <v>2.23</v>
      </c>
    </row>
    <row r="7" spans="2:11" x14ac:dyDescent="0.25">
      <c r="B7" s="5" t="s">
        <v>13</v>
      </c>
      <c r="C7" s="14"/>
      <c r="D7" s="10">
        <f>15*26.27/1000</f>
        <v>0.39405000000000001</v>
      </c>
      <c r="E7" s="7">
        <f>15*26.27/1000</f>
        <v>0.39405000000000001</v>
      </c>
      <c r="F7" s="15"/>
      <c r="G7" s="10">
        <f t="shared" ref="G7:K7" si="0">15*26.27/1000</f>
        <v>0.39405000000000001</v>
      </c>
      <c r="H7" s="7">
        <f t="shared" si="0"/>
        <v>0.39405000000000001</v>
      </c>
      <c r="I7" s="15"/>
      <c r="J7" s="10">
        <f t="shared" si="0"/>
        <v>0.39405000000000001</v>
      </c>
      <c r="K7" s="7">
        <f t="shared" si="0"/>
        <v>0.39405000000000001</v>
      </c>
    </row>
    <row r="8" spans="2:11" x14ac:dyDescent="0.25">
      <c r="B8" s="5" t="s">
        <v>14</v>
      </c>
      <c r="C8" s="14"/>
      <c r="D8" s="9">
        <f>D6*D4</f>
        <v>4.46</v>
      </c>
      <c r="E8" s="6">
        <f>E6*E4</f>
        <v>4.46</v>
      </c>
      <c r="F8" s="14"/>
      <c r="G8" s="9">
        <f t="shared" ref="G8:H8" si="1">G6*G4</f>
        <v>4.46</v>
      </c>
      <c r="H8" s="6">
        <f t="shared" si="1"/>
        <v>4.46</v>
      </c>
      <c r="I8" s="14"/>
      <c r="J8" s="9">
        <f t="shared" ref="J8:K8" si="2">J6*J4</f>
        <v>4.46</v>
      </c>
      <c r="K8" s="6">
        <f t="shared" si="2"/>
        <v>4.46</v>
      </c>
    </row>
    <row r="9" spans="2:11" x14ac:dyDescent="0.25">
      <c r="B9" s="5" t="s">
        <v>15</v>
      </c>
      <c r="C9" s="14"/>
      <c r="D9" s="10">
        <f>D7</f>
        <v>0.39405000000000001</v>
      </c>
      <c r="E9" s="7">
        <f>E7</f>
        <v>0.39405000000000001</v>
      </c>
      <c r="F9" s="15"/>
      <c r="G9" s="10">
        <f>G7</f>
        <v>0.39405000000000001</v>
      </c>
      <c r="H9" s="7">
        <f>H7</f>
        <v>0.39405000000000001</v>
      </c>
      <c r="I9" s="15"/>
      <c r="J9" s="10">
        <f>J7</f>
        <v>0.39405000000000001</v>
      </c>
      <c r="K9" s="7">
        <f>K7</f>
        <v>0.39405000000000001</v>
      </c>
    </row>
    <row r="10" spans="2:11" x14ac:dyDescent="0.25">
      <c r="B10" s="5" t="s">
        <v>16</v>
      </c>
      <c r="C10" s="14"/>
      <c r="D10" s="9">
        <f>D8</f>
        <v>4.46</v>
      </c>
      <c r="E10" s="6">
        <f>E8</f>
        <v>4.46</v>
      </c>
      <c r="F10" s="14"/>
      <c r="G10" s="9">
        <f>G8</f>
        <v>4.46</v>
      </c>
      <c r="H10" s="6">
        <f>H8</f>
        <v>4.46</v>
      </c>
      <c r="I10" s="14"/>
      <c r="J10" s="9">
        <f>J8</f>
        <v>4.46</v>
      </c>
      <c r="K10" s="6">
        <f>K8</f>
        <v>4.46</v>
      </c>
    </row>
    <row r="11" spans="2:11" x14ac:dyDescent="0.25">
      <c r="B11" s="5" t="s">
        <v>17</v>
      </c>
      <c r="C11" s="14"/>
      <c r="D11" s="10">
        <f>D9*D5</f>
        <v>1.18215</v>
      </c>
      <c r="E11" s="7">
        <f>E9*E5</f>
        <v>0.39405000000000001</v>
      </c>
      <c r="F11" s="15"/>
      <c r="G11" s="10">
        <f>G9*G5</f>
        <v>1.18215</v>
      </c>
      <c r="H11" s="7">
        <f>H9*H5</f>
        <v>0.39405000000000001</v>
      </c>
      <c r="I11" s="15"/>
      <c r="J11" s="10">
        <f>J9*J5</f>
        <v>1.18215</v>
      </c>
      <c r="K11" s="7">
        <f>K9*K5</f>
        <v>0.39405000000000001</v>
      </c>
    </row>
    <row r="12" spans="2:11" x14ac:dyDescent="0.25">
      <c r="B12" s="5" t="s">
        <v>28</v>
      </c>
      <c r="C12" s="14"/>
      <c r="D12" s="10">
        <f>D10*D11</f>
        <v>5.2723890000000004</v>
      </c>
      <c r="E12" s="7">
        <f>E10*E11</f>
        <v>1.757463</v>
      </c>
      <c r="F12" s="15"/>
      <c r="G12" s="10">
        <f>G10*G11</f>
        <v>5.2723890000000004</v>
      </c>
      <c r="H12" s="7">
        <f>H10*H11</f>
        <v>1.757463</v>
      </c>
      <c r="I12" s="15"/>
      <c r="J12" s="10">
        <f>J10*J11</f>
        <v>5.2723890000000004</v>
      </c>
      <c r="K12" s="7">
        <f>K10*K11</f>
        <v>1.757463</v>
      </c>
    </row>
    <row r="13" spans="2:11" x14ac:dyDescent="0.25">
      <c r="B13" s="16" t="s">
        <v>29</v>
      </c>
      <c r="C13" s="17"/>
      <c r="D13" s="18">
        <v>1</v>
      </c>
      <c r="E13" s="19">
        <v>1</v>
      </c>
      <c r="F13" s="17"/>
      <c r="G13" s="18">
        <v>2</v>
      </c>
      <c r="H13" s="19">
        <v>1</v>
      </c>
      <c r="I13" s="17"/>
      <c r="J13" s="18">
        <v>2</v>
      </c>
      <c r="K13" s="19">
        <v>1</v>
      </c>
    </row>
    <row r="14" spans="2:11" x14ac:dyDescent="0.25">
      <c r="D14" s="9"/>
      <c r="E14" s="6"/>
      <c r="G14" s="9"/>
      <c r="H14" s="6"/>
      <c r="J14" s="9"/>
      <c r="K14" s="6"/>
    </row>
    <row r="15" spans="2:11" x14ac:dyDescent="0.25">
      <c r="B15" s="12" t="s">
        <v>30</v>
      </c>
      <c r="C15" s="13"/>
      <c r="D15" s="8">
        <v>0</v>
      </c>
      <c r="E15" s="11">
        <v>0</v>
      </c>
      <c r="F15" s="13"/>
      <c r="G15" s="8">
        <v>0</v>
      </c>
      <c r="H15" s="11">
        <v>0</v>
      </c>
      <c r="I15" s="13"/>
      <c r="J15" s="8">
        <v>3</v>
      </c>
      <c r="K15" s="11">
        <v>0</v>
      </c>
    </row>
    <row r="16" spans="2:11" x14ac:dyDescent="0.25">
      <c r="B16" s="5" t="s">
        <v>18</v>
      </c>
      <c r="C16" s="14"/>
      <c r="D16" s="9">
        <v>2.23</v>
      </c>
      <c r="E16" s="6">
        <v>2.23</v>
      </c>
      <c r="F16" s="14"/>
      <c r="G16" s="9">
        <v>2.23</v>
      </c>
      <c r="H16" s="6">
        <v>2.23</v>
      </c>
      <c r="I16" s="14"/>
      <c r="J16" s="9">
        <v>2.23</v>
      </c>
      <c r="K16" s="6">
        <v>2.23</v>
      </c>
    </row>
    <row r="17" spans="2:11" x14ac:dyDescent="0.25">
      <c r="B17" s="5" t="s">
        <v>20</v>
      </c>
      <c r="C17" s="14"/>
      <c r="D17" s="10">
        <f>26.27*0.707*15/1000</f>
        <v>0.27859334999999996</v>
      </c>
      <c r="E17" s="7">
        <f>26.27*0.707*15/1000</f>
        <v>0.27859334999999996</v>
      </c>
      <c r="F17" s="15"/>
      <c r="G17" s="10">
        <f t="shared" ref="G17:H17" si="3">26.27*0.707*15/1000</f>
        <v>0.27859334999999996</v>
      </c>
      <c r="H17" s="7">
        <f t="shared" si="3"/>
        <v>0.27859334999999996</v>
      </c>
      <c r="I17" s="15"/>
      <c r="J17" s="10">
        <f t="shared" ref="J17:K17" si="4">26.27*0.707*15/1000</f>
        <v>0.27859334999999996</v>
      </c>
      <c r="K17" s="7">
        <f t="shared" si="4"/>
        <v>0.27859334999999996</v>
      </c>
    </row>
    <row r="18" spans="2:11" x14ac:dyDescent="0.25">
      <c r="B18" s="5" t="s">
        <v>23</v>
      </c>
      <c r="C18" s="14"/>
      <c r="D18" s="9">
        <f>D16*D4</f>
        <v>4.46</v>
      </c>
      <c r="E18" s="6">
        <f>E16*E4</f>
        <v>4.46</v>
      </c>
      <c r="F18" s="14"/>
      <c r="G18" s="9">
        <f t="shared" ref="G18:H20" si="5">G16*G4</f>
        <v>4.46</v>
      </c>
      <c r="H18" s="6">
        <f t="shared" si="5"/>
        <v>4.46</v>
      </c>
      <c r="I18" s="14"/>
      <c r="J18" s="9">
        <f t="shared" ref="J18:K20" si="6">J16*J4</f>
        <v>4.46</v>
      </c>
      <c r="K18" s="6">
        <f t="shared" si="6"/>
        <v>4.46</v>
      </c>
    </row>
    <row r="19" spans="2:11" x14ac:dyDescent="0.25">
      <c r="B19" s="5" t="s">
        <v>24</v>
      </c>
      <c r="C19" s="14"/>
      <c r="D19" s="10">
        <f>D17</f>
        <v>0.27859334999999996</v>
      </c>
      <c r="E19" s="7">
        <f>E17</f>
        <v>0.27859334999999996</v>
      </c>
      <c r="F19" s="15"/>
      <c r="G19" s="10">
        <f>G17</f>
        <v>0.27859334999999996</v>
      </c>
      <c r="H19" s="7">
        <f>H17</f>
        <v>0.27859334999999996</v>
      </c>
      <c r="I19" s="15"/>
      <c r="J19" s="10">
        <f>J17</f>
        <v>0.27859334999999996</v>
      </c>
      <c r="K19" s="7">
        <f>K17</f>
        <v>0.27859334999999996</v>
      </c>
    </row>
    <row r="20" spans="2:11" x14ac:dyDescent="0.25">
      <c r="B20" s="5" t="s">
        <v>25</v>
      </c>
      <c r="C20" s="14"/>
      <c r="D20" s="9">
        <f>D18</f>
        <v>4.46</v>
      </c>
      <c r="E20" s="6">
        <f>E18</f>
        <v>4.46</v>
      </c>
      <c r="F20" s="14"/>
      <c r="G20" s="9">
        <f>G18</f>
        <v>4.46</v>
      </c>
      <c r="H20" s="6">
        <f>H18</f>
        <v>4.46</v>
      </c>
      <c r="I20" s="14"/>
      <c r="J20" s="9">
        <f>J18</f>
        <v>4.46</v>
      </c>
      <c r="K20" s="6">
        <f>K18</f>
        <v>4.46</v>
      </c>
    </row>
    <row r="21" spans="2:11" x14ac:dyDescent="0.25">
      <c r="B21" s="5" t="s">
        <v>26</v>
      </c>
      <c r="C21" s="14"/>
      <c r="D21" s="10">
        <f>D19*D15</f>
        <v>0</v>
      </c>
      <c r="E21" s="7">
        <f>E19*E15</f>
        <v>0</v>
      </c>
      <c r="F21" s="15"/>
      <c r="G21" s="10">
        <f t="shared" ref="G21:H21" si="7">G19*G15</f>
        <v>0</v>
      </c>
      <c r="H21" s="7">
        <f t="shared" si="7"/>
        <v>0</v>
      </c>
      <c r="I21" s="15"/>
      <c r="J21" s="10">
        <f t="shared" ref="J21:K21" si="8">J19*J15</f>
        <v>0.83578004999999989</v>
      </c>
      <c r="K21" s="7">
        <f t="shared" si="8"/>
        <v>0</v>
      </c>
    </row>
    <row r="22" spans="2:11" x14ac:dyDescent="0.25">
      <c r="B22" s="5" t="s">
        <v>27</v>
      </c>
      <c r="C22" s="14"/>
      <c r="D22" s="10">
        <f>D20*D21</f>
        <v>0</v>
      </c>
      <c r="E22" s="7">
        <f>E20*E21</f>
        <v>0</v>
      </c>
      <c r="F22" s="15"/>
      <c r="G22" s="10">
        <f t="shared" ref="G22:H22" si="9">G20*G21</f>
        <v>0</v>
      </c>
      <c r="H22" s="7">
        <f t="shared" si="9"/>
        <v>0</v>
      </c>
      <c r="I22" s="15"/>
      <c r="J22" s="10">
        <f t="shared" ref="J22:K22" si="10">J20*J21</f>
        <v>3.7275790229999997</v>
      </c>
      <c r="K22" s="7">
        <f t="shared" si="10"/>
        <v>0</v>
      </c>
    </row>
    <row r="23" spans="2:11" x14ac:dyDescent="0.25">
      <c r="B23" s="16" t="s">
        <v>31</v>
      </c>
      <c r="C23" s="17"/>
      <c r="D23" s="18">
        <v>0</v>
      </c>
      <c r="E23" s="19">
        <v>0</v>
      </c>
      <c r="F23" s="17"/>
      <c r="G23" s="18">
        <v>0</v>
      </c>
      <c r="H23" s="19">
        <v>0</v>
      </c>
      <c r="I23" s="17"/>
      <c r="J23" s="18">
        <v>2</v>
      </c>
      <c r="K23" s="19">
        <v>0</v>
      </c>
    </row>
    <row r="24" spans="2:11" x14ac:dyDescent="0.25">
      <c r="D24" s="9"/>
      <c r="E24" s="6"/>
      <c r="G24" s="9"/>
      <c r="H24" s="6"/>
      <c r="J24" s="9"/>
      <c r="K24" s="6"/>
    </row>
    <row r="25" spans="2:11" x14ac:dyDescent="0.25">
      <c r="B25" s="12" t="s">
        <v>3</v>
      </c>
      <c r="C25" s="13"/>
      <c r="D25" s="8">
        <v>1.5</v>
      </c>
      <c r="E25" s="11">
        <v>1.5</v>
      </c>
      <c r="F25" s="13"/>
      <c r="G25" s="8">
        <v>1.5</v>
      </c>
      <c r="H25" s="11">
        <v>1.5</v>
      </c>
      <c r="I25" s="13"/>
      <c r="J25" s="8">
        <v>1.5</v>
      </c>
      <c r="K25" s="11">
        <v>1.5</v>
      </c>
    </row>
    <row r="26" spans="2:11" x14ac:dyDescent="0.25">
      <c r="B26" s="5" t="s">
        <v>4</v>
      </c>
      <c r="C26" s="14"/>
      <c r="D26" s="9">
        <v>61</v>
      </c>
      <c r="E26" s="6">
        <v>61</v>
      </c>
      <c r="F26" s="14"/>
      <c r="G26" s="9">
        <v>61</v>
      </c>
      <c r="H26" s="6">
        <v>61</v>
      </c>
      <c r="I26" s="14"/>
      <c r="J26" s="9">
        <v>61</v>
      </c>
      <c r="K26" s="6">
        <v>61</v>
      </c>
    </row>
    <row r="27" spans="2:11" x14ac:dyDescent="0.25">
      <c r="B27" s="5" t="s">
        <v>6</v>
      </c>
      <c r="C27" s="14"/>
      <c r="D27" s="9">
        <v>80</v>
      </c>
      <c r="E27" s="6">
        <v>50</v>
      </c>
      <c r="F27" s="14"/>
      <c r="G27" s="9">
        <v>80</v>
      </c>
      <c r="H27" s="6">
        <v>50</v>
      </c>
      <c r="I27" s="14"/>
      <c r="J27" s="9">
        <v>80</v>
      </c>
      <c r="K27" s="6">
        <v>50</v>
      </c>
    </row>
    <row r="28" spans="2:11" x14ac:dyDescent="0.25">
      <c r="B28" s="32" t="s">
        <v>7</v>
      </c>
      <c r="C28" s="33"/>
      <c r="D28" s="34">
        <f>((D12*D13)+(D22*D23))*D25*(D26/100)*(D27/100)</f>
        <v>3.8593887480000002</v>
      </c>
      <c r="E28" s="35">
        <f>((E12*E13)+(E22*E23))*E25*(E26/100)*(E27/100)</f>
        <v>0.8040393225000001</v>
      </c>
      <c r="F28" s="36"/>
      <c r="G28" s="34">
        <f t="shared" ref="G28:H28" si="11">((G12*G13)+(G22*G23))*G25*(G26/100)*(G27/100)</f>
        <v>7.7187774960000004</v>
      </c>
      <c r="H28" s="35">
        <f t="shared" si="11"/>
        <v>0.8040393225000001</v>
      </c>
      <c r="I28" s="36"/>
      <c r="J28" s="34">
        <f t="shared" ref="J28" si="12">((J12*J13)+(J22*J23))*J25*(J26/100)*(J27/100)</f>
        <v>13.175953185672</v>
      </c>
      <c r="K28" s="35">
        <f t="shared" ref="K28" si="13">((K12*K13)+(K22*K23))*K25*(K26/100)*(K27/100)</f>
        <v>0.8040393225000001</v>
      </c>
    </row>
    <row r="30" spans="2:11" x14ac:dyDescent="0.25">
      <c r="B30" s="12" t="s">
        <v>1</v>
      </c>
      <c r="C30" s="28" t="s">
        <v>10</v>
      </c>
      <c r="D30" s="20"/>
      <c r="E30" s="20"/>
      <c r="F30" s="20"/>
      <c r="G30" s="20"/>
      <c r="H30" s="20"/>
      <c r="I30" s="20"/>
      <c r="J30" s="20"/>
      <c r="K30" s="21"/>
    </row>
    <row r="31" spans="2:11" x14ac:dyDescent="0.25">
      <c r="B31" s="16" t="s">
        <v>2</v>
      </c>
      <c r="C31" s="29" t="s">
        <v>11</v>
      </c>
      <c r="D31" s="22"/>
      <c r="E31" s="22"/>
      <c r="F31" s="22"/>
      <c r="G31" s="22"/>
      <c r="H31" s="22"/>
      <c r="I31" s="22"/>
      <c r="J31" s="22"/>
      <c r="K31" s="23"/>
    </row>
    <row r="32" spans="2:11" x14ac:dyDescent="0.25"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5">
      <c r="B33" s="12" t="s">
        <v>21</v>
      </c>
      <c r="C33" s="30" t="s">
        <v>32</v>
      </c>
      <c r="D33" s="24"/>
      <c r="E33" s="24"/>
      <c r="F33" s="24"/>
      <c r="G33" s="24"/>
      <c r="H33" s="24"/>
      <c r="I33" s="24"/>
      <c r="J33" s="24"/>
      <c r="K33" s="25"/>
    </row>
    <row r="34" spans="2:11" x14ac:dyDescent="0.25">
      <c r="B34" s="16" t="s">
        <v>22</v>
      </c>
      <c r="C34" s="29" t="s">
        <v>33</v>
      </c>
      <c r="D34" s="22"/>
      <c r="E34" s="22"/>
      <c r="F34" s="22"/>
      <c r="G34" s="22"/>
      <c r="H34" s="22"/>
      <c r="I34" s="22"/>
      <c r="J34" s="22"/>
      <c r="K34" s="23"/>
    </row>
    <row r="36" spans="2:11" x14ac:dyDescent="0.25">
      <c r="B36" s="12" t="s">
        <v>5</v>
      </c>
      <c r="C36" s="28" t="s">
        <v>35</v>
      </c>
      <c r="D36" s="20"/>
      <c r="E36" s="20"/>
      <c r="F36" s="20"/>
      <c r="G36" s="20"/>
      <c r="H36" s="20"/>
      <c r="I36" s="20"/>
      <c r="J36" s="20"/>
      <c r="K36" s="21"/>
    </row>
    <row r="37" spans="2:11" x14ac:dyDescent="0.25">
      <c r="B37" s="5" t="s">
        <v>8</v>
      </c>
      <c r="C37" s="31" t="s">
        <v>34</v>
      </c>
      <c r="D37" s="26"/>
      <c r="E37" s="26"/>
      <c r="F37" s="26"/>
      <c r="G37" s="26"/>
      <c r="H37" s="26"/>
      <c r="I37" s="26"/>
      <c r="J37" s="26"/>
      <c r="K37" s="27"/>
    </row>
    <row r="38" spans="2:11" x14ac:dyDescent="0.25">
      <c r="B38" s="16" t="s">
        <v>9</v>
      </c>
      <c r="C38" s="29" t="s">
        <v>36</v>
      </c>
      <c r="D38" s="22"/>
      <c r="E38" s="22"/>
      <c r="F38" s="22"/>
      <c r="G38" s="22"/>
      <c r="H38" s="22"/>
      <c r="I38" s="22"/>
      <c r="J38" s="22"/>
      <c r="K38" s="23"/>
    </row>
  </sheetData>
  <mergeCells count="10">
    <mergeCell ref="C33:K33"/>
    <mergeCell ref="C34:K34"/>
    <mergeCell ref="C36:K36"/>
    <mergeCell ref="C37:K37"/>
    <mergeCell ref="C38:K38"/>
    <mergeCell ref="D2:E2"/>
    <mergeCell ref="G2:H2"/>
    <mergeCell ref="J2:K2"/>
    <mergeCell ref="C31:K31"/>
    <mergeCell ref="C30:K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Saint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J. Olson</dc:creator>
  <cp:lastModifiedBy>Tyler J. Olson</cp:lastModifiedBy>
  <dcterms:created xsi:type="dcterms:W3CDTF">2013-12-02T19:49:39Z</dcterms:created>
  <dcterms:modified xsi:type="dcterms:W3CDTF">2013-12-02T21:12:13Z</dcterms:modified>
</cp:coreProperties>
</file>