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PPER" sheetId="1" r:id="rId3"/>
    <sheet name="Rascal" sheetId="2" r:id="rId4"/>
    <sheet name="Sheet 1" sheetId="3" r:id="rId5"/>
  </sheets>
</workbook>
</file>

<file path=xl/sharedStrings.xml><?xml version="1.0" encoding="utf-8"?>
<sst xmlns="http://schemas.openxmlformats.org/spreadsheetml/2006/main" uniqueCount="89">
  <si>
    <t>Item</t>
  </si>
  <si>
    <t>Individual Mass (g)</t>
  </si>
  <si>
    <t>Bounds (g)</t>
  </si>
  <si>
    <t>Quantity</t>
  </si>
  <si>
    <t>Total Mass (g)</t>
  </si>
  <si>
    <t>Structure (STR)</t>
  </si>
  <si>
    <t>CubeSat Skeleton Rev B</t>
  </si>
  <si>
    <t>Antenna Brackets</t>
  </si>
  <si>
    <t>Top Plate</t>
  </si>
  <si>
    <t>Bottom Plate</t>
  </si>
  <si>
    <t>Threaded poles</t>
  </si>
  <si>
    <t>Camera holder</t>
  </si>
  <si>
    <t>1.5 cm spacer (inner diameter 3.34mm, outer 6mm)</t>
  </si>
  <si>
    <t>1.25 cm spacer (inner diameter 3.34mm, outer 6mm)</t>
  </si>
  <si>
    <t xml:space="preserve"> </t>
  </si>
  <si>
    <t>2.0 cm spacer (inner diameter 3.34mm, outer 6mm)</t>
  </si>
  <si>
    <t>Camera lock ring</t>
  </si>
  <si>
    <t>Solar panel clips</t>
  </si>
  <si>
    <t>Hardware (screws, nuts, etc)</t>
  </si>
  <si>
    <t>Communication (COM)</t>
  </si>
  <si>
    <t>Helium AstroDev 100 radio</t>
  </si>
  <si>
    <t>Payload (PLD)</t>
  </si>
  <si>
    <t>Flir Tau 320 micro bolometer array camera</t>
  </si>
  <si>
    <t>Payload interface board</t>
  </si>
  <si>
    <t>L-board</t>
  </si>
  <si>
    <t>Command and Data Handling (CDH)</t>
  </si>
  <si>
    <t>Motherboard Rev D</t>
  </si>
  <si>
    <t>Power (PWR)</t>
  </si>
  <si>
    <t>Solar panel</t>
  </si>
  <si>
    <t>EPS</t>
  </si>
  <si>
    <t>Magnets</t>
  </si>
  <si>
    <t>Hysteresis</t>
  </si>
  <si>
    <t>*MHX 2420</t>
  </si>
  <si>
    <t>Structures (STR)</t>
  </si>
  <si>
    <t xml:space="preserve"> Aluminum (clidespace) </t>
  </si>
  <si>
    <t xml:space="preserve">Titanium ( .01 x 12 x 36 in) </t>
  </si>
  <si>
    <t xml:space="preserve">Carbon fiber ( dragon plate products .04in x 12in x 36in) </t>
  </si>
  <si>
    <t>Wind-form xt</t>
  </si>
  <si>
    <t xml:space="preserve">Weight </t>
  </si>
  <si>
    <t>0.27 kg</t>
  </si>
  <si>
    <t>.317 kg</t>
  </si>
  <si>
    <t xml:space="preserve">4.75oz ft^2 = .4 kg </t>
  </si>
  <si>
    <t xml:space="preserve">1.097 g/cm^3 = .5 kg </t>
  </si>
  <si>
    <t xml:space="preserve">Cost </t>
  </si>
  <si>
    <t>2250</t>
  </si>
  <si>
    <t>4000</t>
  </si>
  <si>
    <t>1000</t>
  </si>
  <si>
    <t>Astrodev radio</t>
  </si>
  <si>
    <t>Clydespace</t>
  </si>
  <si>
    <t>.0759 kg</t>
  </si>
  <si>
    <t>6000</t>
  </si>
  <si>
    <t>8600</t>
  </si>
  <si>
    <t xml:space="preserve">Constructed boards </t>
  </si>
  <si>
    <t>.200 kg</t>
  </si>
  <si>
    <t>500</t>
  </si>
  <si>
    <t>Motherboard /PPM (cubesat shop)</t>
  </si>
  <si>
    <t>.0988 kg</t>
  </si>
  <si>
    <t>750</t>
  </si>
  <si>
    <t>External solar panels (custom) EPS</t>
  </si>
  <si>
    <t>External solar panels bought (non deployable)  EPS</t>
  </si>
  <si>
    <t>External solar panels ( deployable) EPS</t>
  </si>
  <si>
    <t>.990 kg</t>
  </si>
  <si>
    <t>1.5 kg</t>
  </si>
  <si>
    <t>7000</t>
  </si>
  <si>
    <t>27000</t>
  </si>
  <si>
    <t>34000</t>
  </si>
  <si>
    <t>ADC</t>
  </si>
  <si>
    <t xml:space="preserve">Controlling mechanisms (clydespace) </t>
  </si>
  <si>
    <t>.100 kg</t>
  </si>
  <si>
    <t>24150</t>
  </si>
  <si>
    <t xml:space="preserve">Propulsion </t>
  </si>
  <si>
    <t>Clyde space electric thruster ISP 608s</t>
  </si>
  <si>
    <t xml:space="preserve">Titanium printed 9.34 x 10 ^6 cm^ 3 volume  </t>
  </si>
  <si>
    <t>.180 kg</t>
  </si>
  <si>
    <t>1.4 kg dry</t>
  </si>
  <si>
    <t>17,250</t>
  </si>
  <si>
    <t xml:space="preserve">5000 </t>
  </si>
  <si>
    <t>Refrigerant 134A ISP 46s</t>
  </si>
  <si>
    <t>Butain 80s ISP</t>
  </si>
  <si>
    <t>Density g/cm^3</t>
  </si>
  <si>
    <t>1.38</t>
  </si>
  <si>
    <t>2.48</t>
  </si>
  <si>
    <t>Mass</t>
  </si>
  <si>
    <t>.455 kg</t>
  </si>
  <si>
    <t>.818 kg</t>
  </si>
  <si>
    <t xml:space="preserve">Percent of total mass COPPER </t>
  </si>
  <si>
    <t>Total mass</t>
  </si>
  <si>
    <t xml:space="preserve">@ 10 cents /g = 32          </t>
  </si>
  <si>
    <t>@ 17$ a lb = 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</si>
</sst>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0"/>
      <color indexed="8"/>
      <name val="Arial"/>
    </font>
    <font>
      <sz val="13"/>
      <color indexed="8"/>
      <name val="Arial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horizontal="center" vertical="bottom"/>
    </xf>
    <xf numFmtId="1" fontId="1" borderId="1" applyNumberFormat="1" applyFont="1" applyFill="0" applyBorder="1" applyAlignment="1" applyProtection="0">
      <alignment horizontal="center" vertical="bottom"/>
    </xf>
    <xf numFmtId="1" fontId="1" borderId="2" applyNumberFormat="1" applyFont="1" applyFill="0" applyBorder="1" applyAlignment="1" applyProtection="0">
      <alignment vertical="bottom"/>
    </xf>
    <xf numFmtId="0" fontId="1" borderId="2" applyNumberFormat="1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1" borderId="3" applyNumberFormat="1" applyFont="1" applyFill="0" applyBorder="1" applyAlignment="1" applyProtection="0">
      <alignment vertical="bottom"/>
    </xf>
    <xf numFmtId="2" fontId="1" borderId="1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top" wrapText="1"/>
    </xf>
    <xf numFmtId="0" fontId="5" fillId="2" borderId="4" applyNumberFormat="0" applyFont="1" applyFill="1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horizontal="center" vertical="center" wrapText="1"/>
    </xf>
    <xf numFmtId="0" fontId="1" borderId="4" applyNumberFormat="1" applyFont="1" applyFill="0" applyBorder="1" applyAlignment="1" applyProtection="0">
      <alignment horizontal="center" vertical="bottom"/>
    </xf>
    <xf numFmtId="0" fontId="3" borderId="4" applyNumberFormat="1" applyFont="1" applyFill="0" applyBorder="1" applyAlignment="1" applyProtection="0">
      <alignment vertical="top" wrapText="1"/>
    </xf>
    <xf numFmtId="0" fontId="1" borderId="4" applyNumberFormat="1" applyFont="1" applyFill="0" applyBorder="1" applyAlignment="1" applyProtection="0">
      <alignment vertical="bottom"/>
    </xf>
    <xf numFmtId="0" fontId="1" fillId="3" borderId="4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vertical="top" wrapText="1"/>
    </xf>
    <xf numFmtId="0" fontId="1" borderId="4" applyNumberFormat="1" applyFont="1" applyFill="0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horizontal="center" vertical="center" wrapText="1"/>
    </xf>
    <xf numFmtId="0" fontId="1" fillId="3" borderId="4" applyNumberFormat="1" applyFont="1" applyFill="1" applyBorder="1" applyAlignment="1" applyProtection="0">
      <alignment vertical="bottom"/>
    </xf>
    <xf numFmtId="0" fontId="1" fillId="3" borderId="4" applyNumberFormat="0" applyFont="1" applyFill="1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1" fillId="4" borderId="4" applyNumberFormat="1" applyFont="1" applyFill="1" applyBorder="1" applyAlignment="1" applyProtection="0">
      <alignment horizontal="center" vertical="center"/>
    </xf>
    <xf numFmtId="0" fontId="3" fillId="4" borderId="4" applyNumberFormat="1" applyFont="1" applyFill="1" applyBorder="1" applyAlignment="1" applyProtection="0">
      <alignment horizontal="center" vertical="center" wrapText="1"/>
    </xf>
    <xf numFmtId="0" fontId="1" fillId="3" borderId="4" applyNumberFormat="0" applyFont="1" applyFill="1" applyBorder="1" applyAlignment="1" applyProtection="0">
      <alignment horizontal="center" vertical="bottom"/>
    </xf>
    <xf numFmtId="0" fontId="1" borderId="4" applyNumberFormat="0" applyFont="1" applyFill="0" applyBorder="1" applyAlignment="1" applyProtection="0">
      <alignment horizontal="center" vertical="bottom"/>
    </xf>
    <xf numFmtId="0" fontId="3" applyNumberFormat="1" applyFont="1" applyFill="0" applyBorder="0" applyAlignment="1" applyProtection="0">
      <alignment vertical="top" wrapText="1"/>
    </xf>
    <xf numFmtId="0" fontId="5" fillId="5" borderId="4" applyNumberFormat="0" applyFont="1" applyFill="1" applyBorder="1" applyAlignment="1" applyProtection="0">
      <alignment vertical="top" wrapText="1"/>
    </xf>
    <xf numFmtId="9" fontId="3" borderId="4" applyNumberFormat="1" applyFont="1" applyFill="0" applyBorder="1" applyAlignment="1" applyProtection="0">
      <alignment vertical="top" wrapText="1"/>
    </xf>
    <xf numFmtId="9" fontId="3" fillId="3" borderId="4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f4f4f4"/>
      <rgbColor rgb="fffefefe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6.625" defaultRowHeight="12" customHeight="1" outlineLevelRow="0" outlineLevelCol="0"/>
  <cols>
    <col min="1" max="1" width="6.625" style="1" customWidth="1"/>
    <col min="2" max="2" width="23.625" style="1" customWidth="1"/>
    <col min="3" max="3" width="33.5" style="1" customWidth="1"/>
    <col min="4" max="4" width="12.375" style="1" customWidth="1"/>
    <col min="5" max="5" width="7.75" style="1" customWidth="1"/>
    <col min="6" max="6" width="7.75" style="1" customWidth="1"/>
    <col min="7" max="7" width="6.625" style="1" customWidth="1"/>
    <col min="8" max="8" width="9.625" style="1" customWidth="1"/>
    <col min="9" max="256" width="6.625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</row>
    <row r="2" ht="15" customHeight="1">
      <c r="A2" s="2"/>
      <c r="B2" s="2"/>
      <c r="C2" s="2"/>
      <c r="D2" s="2"/>
      <c r="E2" s="2"/>
      <c r="F2" s="2"/>
      <c r="G2" s="2"/>
      <c r="H2" s="2"/>
    </row>
    <row r="3" ht="15" customHeight="1">
      <c r="A3" s="2"/>
      <c r="B3" s="2"/>
      <c r="C3" s="2"/>
      <c r="D3" s="2"/>
      <c r="E3" s="2"/>
      <c r="F3" s="2"/>
      <c r="G3" s="2"/>
      <c r="H3" s="2"/>
    </row>
    <row r="4" ht="12" customHeight="1">
      <c r="A4" s="2"/>
      <c r="B4" s="2"/>
      <c r="C4" t="s" s="3">
        <v>0</v>
      </c>
      <c r="D4" t="s" s="4">
        <v>1</v>
      </c>
      <c r="E4" t="s" s="4">
        <v>2</v>
      </c>
      <c r="F4" s="5"/>
      <c r="G4" t="s" s="4">
        <v>3</v>
      </c>
      <c r="H4" t="s" s="4">
        <v>4</v>
      </c>
    </row>
    <row r="5" ht="12" customHeight="1">
      <c r="A5" s="2"/>
      <c r="B5" t="s" s="3">
        <v>5</v>
      </c>
      <c r="C5" s="2"/>
      <c r="D5" s="2"/>
      <c r="E5" s="2"/>
      <c r="F5" s="2"/>
      <c r="G5" s="2"/>
      <c r="H5" s="2"/>
    </row>
    <row r="6" ht="12" customHeight="1">
      <c r="A6" s="2"/>
      <c r="B6" s="2"/>
      <c r="C6" t="s" s="3">
        <v>6</v>
      </c>
      <c r="D6" s="3">
        <v>63.48</v>
      </c>
      <c r="E6" s="3">
        <v>63.54</v>
      </c>
      <c r="F6" s="3">
        <v>63.62</v>
      </c>
      <c r="G6" s="3">
        <v>1</v>
      </c>
      <c r="H6" s="3">
        <f>D6*G6</f>
        <v>63.48</v>
      </c>
    </row>
    <row r="7" ht="12" customHeight="1">
      <c r="A7" s="2"/>
      <c r="B7" s="2"/>
      <c r="C7" t="s" s="3">
        <v>7</v>
      </c>
      <c r="D7" s="3">
        <v>3.12</v>
      </c>
      <c r="E7" s="3">
        <v>3.09</v>
      </c>
      <c r="F7" s="3">
        <v>3.2</v>
      </c>
      <c r="G7" s="3">
        <v>2</v>
      </c>
      <c r="H7" s="3">
        <f>D7*G7</f>
        <v>6.24</v>
      </c>
    </row>
    <row r="8" ht="12" customHeight="1">
      <c r="A8" s="2"/>
      <c r="B8" s="2"/>
      <c r="C8" t="s" s="3">
        <v>8</v>
      </c>
      <c r="D8" s="3">
        <v>46.91</v>
      </c>
      <c r="E8" s="3">
        <v>46.86</v>
      </c>
      <c r="F8" s="3">
        <v>46.98</v>
      </c>
      <c r="G8" s="3">
        <v>1</v>
      </c>
      <c r="H8" s="3">
        <f>D8*G8</f>
        <v>46.91</v>
      </c>
    </row>
    <row r="9" ht="12" customHeight="1">
      <c r="A9" s="2"/>
      <c r="B9" s="2"/>
      <c r="C9" t="s" s="3">
        <v>9</v>
      </c>
      <c r="D9" s="3">
        <v>33.43</v>
      </c>
      <c r="E9" s="3">
        <v>33.41</v>
      </c>
      <c r="F9" s="3">
        <v>33.46</v>
      </c>
      <c r="G9" s="3">
        <v>1</v>
      </c>
      <c r="H9" s="3">
        <f>D9*G9</f>
        <v>33.43</v>
      </c>
    </row>
    <row r="10" ht="12" customHeight="1">
      <c r="A10" s="2"/>
      <c r="B10" s="2"/>
      <c r="C10" t="s" s="3">
        <v>10</v>
      </c>
      <c r="D10" s="3">
        <v>3.72</v>
      </c>
      <c r="E10" s="3">
        <v>3.69</v>
      </c>
      <c r="F10" s="3">
        <v>3.75</v>
      </c>
      <c r="G10" s="3">
        <v>4</v>
      </c>
      <c r="H10" s="3">
        <f>D10*G10</f>
        <v>14.88</v>
      </c>
    </row>
    <row r="11" ht="12" customHeight="1">
      <c r="A11" s="2"/>
      <c r="B11" s="2"/>
      <c r="C11" t="s" s="3">
        <v>11</v>
      </c>
      <c r="D11" s="3">
        <v>30.2</v>
      </c>
      <c r="E11" s="3">
        <v>30.19</v>
      </c>
      <c r="F11" s="3">
        <v>30.23</v>
      </c>
      <c r="G11" s="3">
        <v>1</v>
      </c>
      <c r="H11" s="3">
        <f>D11*G11</f>
        <v>30.2</v>
      </c>
    </row>
    <row r="12" ht="12" customHeight="1">
      <c r="A12" s="2"/>
      <c r="B12" s="2"/>
      <c r="C12" t="s" s="3">
        <v>12</v>
      </c>
      <c r="D12" s="3">
        <v>0.78</v>
      </c>
      <c r="E12" s="3">
        <v>0.75</v>
      </c>
      <c r="F12" s="3">
        <v>0.79</v>
      </c>
      <c r="G12" s="3">
        <v>8</v>
      </c>
      <c r="H12" s="3">
        <f>D12*G12</f>
        <v>6.24</v>
      </c>
    </row>
    <row r="13" ht="12" customHeight="1">
      <c r="A13" s="2"/>
      <c r="B13" s="2"/>
      <c r="C13" t="s" s="3">
        <v>13</v>
      </c>
      <c r="D13" s="2"/>
      <c r="E13" s="2"/>
      <c r="F13" s="2"/>
      <c r="G13" s="3">
        <v>4</v>
      </c>
      <c r="H13" t="s" s="3">
        <v>14</v>
      </c>
    </row>
    <row r="14" ht="12" customHeight="1">
      <c r="A14" s="2"/>
      <c r="B14" s="2"/>
      <c r="C14" t="s" s="3">
        <v>15</v>
      </c>
      <c r="D14" s="3">
        <v>2.84</v>
      </c>
      <c r="E14" s="3">
        <v>2.8</v>
      </c>
      <c r="F14" s="3">
        <v>2.88</v>
      </c>
      <c r="G14" s="3">
        <v>3</v>
      </c>
      <c r="H14" s="3">
        <f>D14*G14</f>
        <v>8.52</v>
      </c>
    </row>
    <row r="15" ht="12" customHeight="1">
      <c r="A15" s="2"/>
      <c r="B15" s="2"/>
      <c r="C15" t="s" s="3">
        <v>16</v>
      </c>
      <c r="D15" s="3">
        <v>1.9</v>
      </c>
      <c r="E15" s="3">
        <v>1.89</v>
      </c>
      <c r="F15" s="3">
        <v>1.94</v>
      </c>
      <c r="G15" s="3">
        <v>1</v>
      </c>
      <c r="H15" s="3">
        <f>D15*G15</f>
        <v>1.9</v>
      </c>
    </row>
    <row r="16" ht="12" customHeight="1">
      <c r="A16" s="2"/>
      <c r="B16" s="2"/>
      <c r="C16" t="s" s="3">
        <v>17</v>
      </c>
      <c r="D16" s="3">
        <v>1.33</v>
      </c>
      <c r="E16" s="3">
        <v>1.38</v>
      </c>
      <c r="F16" s="3">
        <v>1.35</v>
      </c>
      <c r="G16" s="3">
        <v>8</v>
      </c>
      <c r="H16" s="3">
        <f>D16*G16</f>
        <v>10.64</v>
      </c>
    </row>
    <row r="17" ht="12" customHeight="1">
      <c r="A17" s="2"/>
      <c r="B17" s="2"/>
      <c r="C17" t="s" s="3">
        <v>18</v>
      </c>
      <c r="D17" s="3">
        <f>2.58+3.57</f>
        <v>6.15</v>
      </c>
      <c r="E17" s="2"/>
      <c r="F17" s="2"/>
      <c r="G17" s="2"/>
      <c r="H17" s="3">
        <f>D17</f>
        <v>6.15</v>
      </c>
    </row>
    <row r="18" ht="12" customHeight="1">
      <c r="A18" s="2"/>
      <c r="B18" t="s" s="3">
        <v>19</v>
      </c>
      <c r="C18" s="2"/>
      <c r="D18" s="2"/>
      <c r="E18" s="2"/>
      <c r="F18" s="2"/>
      <c r="G18" s="2"/>
      <c r="H18" s="2"/>
    </row>
    <row r="19" ht="12" customHeight="1">
      <c r="A19" s="2"/>
      <c r="B19" s="2"/>
      <c r="C19" t="s" s="3">
        <v>20</v>
      </c>
      <c r="D19" s="3">
        <v>75.90000000000001</v>
      </c>
      <c r="E19" s="3">
        <v>75.87</v>
      </c>
      <c r="F19" s="3">
        <v>75.94</v>
      </c>
      <c r="G19" s="3">
        <v>1</v>
      </c>
      <c r="H19" s="3">
        <f>D19*G19</f>
        <v>75.90000000000001</v>
      </c>
    </row>
    <row r="20" ht="12" customHeight="1">
      <c r="A20" s="2"/>
      <c r="B20" t="s" s="3">
        <v>21</v>
      </c>
      <c r="C20" s="2"/>
      <c r="D20" s="2"/>
      <c r="E20" s="2"/>
      <c r="F20" s="2"/>
      <c r="G20" s="2"/>
      <c r="H20" s="3">
        <f>D20*G20</f>
        <v>0</v>
      </c>
    </row>
    <row r="21" ht="12" customHeight="1">
      <c r="A21" s="2"/>
      <c r="B21" s="2"/>
      <c r="C21" t="s" s="3">
        <v>22</v>
      </c>
      <c r="D21" s="3">
        <v>73.13</v>
      </c>
      <c r="E21" s="3">
        <v>73.08</v>
      </c>
      <c r="F21" s="3">
        <v>73.18000000000001</v>
      </c>
      <c r="G21" s="3">
        <v>1</v>
      </c>
      <c r="H21" s="3">
        <f>D21*G21</f>
        <v>73.13</v>
      </c>
    </row>
    <row r="22" ht="12" customHeight="1">
      <c r="A22" s="2"/>
      <c r="B22" s="2"/>
      <c r="C22" t="s" s="3">
        <v>23</v>
      </c>
      <c r="D22" s="3">
        <v>67.2</v>
      </c>
      <c r="E22" s="3">
        <v>67.19</v>
      </c>
      <c r="F22" s="3">
        <v>67.27</v>
      </c>
      <c r="G22" s="3">
        <v>1</v>
      </c>
      <c r="H22" s="3">
        <f>D22*G22</f>
        <v>67.2</v>
      </c>
    </row>
    <row r="23" ht="12" customHeight="1">
      <c r="A23" s="2"/>
      <c r="B23" s="2"/>
      <c r="C23" t="s" s="3">
        <v>24</v>
      </c>
      <c r="D23" s="3">
        <v>35.73</v>
      </c>
      <c r="E23" s="3">
        <v>35.71</v>
      </c>
      <c r="F23" s="3">
        <v>35.76</v>
      </c>
      <c r="G23" s="3">
        <v>1</v>
      </c>
      <c r="H23" s="3">
        <f>D23*G23</f>
        <v>35.73</v>
      </c>
    </row>
    <row r="24" ht="12" customHeight="1">
      <c r="A24" s="2"/>
      <c r="B24" t="s" s="3">
        <v>25</v>
      </c>
      <c r="C24" s="2"/>
      <c r="D24" s="2"/>
      <c r="E24" s="2"/>
      <c r="F24" s="2"/>
      <c r="G24" s="2"/>
      <c r="H24" s="2"/>
    </row>
    <row r="25" ht="12" customHeight="1">
      <c r="A25" s="2"/>
      <c r="B25" s="2"/>
      <c r="C25" t="s" s="3">
        <v>26</v>
      </c>
      <c r="D25" s="3">
        <v>98.8</v>
      </c>
      <c r="E25" s="3">
        <v>98.7</v>
      </c>
      <c r="F25" s="3">
        <v>98.84999999999999</v>
      </c>
      <c r="G25" s="3">
        <v>1</v>
      </c>
      <c r="H25" s="3">
        <f>D25*G25</f>
        <v>98.8</v>
      </c>
    </row>
    <row r="26" ht="12" customHeight="1">
      <c r="A26" s="2"/>
      <c r="B26" t="s" s="3">
        <v>27</v>
      </c>
      <c r="C26" s="2"/>
      <c r="D26" s="2"/>
      <c r="E26" s="2"/>
      <c r="F26" s="2"/>
      <c r="G26" s="2"/>
      <c r="H26" s="2"/>
    </row>
    <row r="27" ht="12" customHeight="1">
      <c r="A27" s="2"/>
      <c r="B27" s="2"/>
      <c r="C27" t="s" s="3">
        <v>28</v>
      </c>
      <c r="D27" s="3">
        <v>33</v>
      </c>
      <c r="E27" s="2"/>
      <c r="F27" s="2"/>
      <c r="G27" s="3">
        <v>4</v>
      </c>
      <c r="H27" s="3">
        <f>D27*G27</f>
        <v>132</v>
      </c>
    </row>
    <row r="28" ht="12" customHeight="1">
      <c r="A28" s="2"/>
      <c r="B28" s="2"/>
      <c r="C28" t="s" s="3">
        <v>28</v>
      </c>
      <c r="D28" s="3">
        <v>34</v>
      </c>
      <c r="E28" s="2"/>
      <c r="F28" s="2"/>
      <c r="G28" s="3">
        <v>1</v>
      </c>
      <c r="H28" s="3">
        <f>D28*G28</f>
        <v>34</v>
      </c>
    </row>
    <row r="29" ht="12" customHeight="1">
      <c r="A29" s="2"/>
      <c r="B29" s="2"/>
      <c r="C29" t="s" s="3">
        <v>29</v>
      </c>
      <c r="D29" s="3">
        <v>163.06</v>
      </c>
      <c r="E29" s="3">
        <v>163.04</v>
      </c>
      <c r="F29" s="3">
        <v>163.08</v>
      </c>
      <c r="G29" s="3">
        <v>1</v>
      </c>
      <c r="H29" s="3">
        <f>D29*G29</f>
        <v>163.06</v>
      </c>
    </row>
    <row r="30" ht="15" customHeight="1">
      <c r="A30" s="2"/>
      <c r="B30" s="2"/>
      <c r="C30" s="2"/>
      <c r="D30" s="2"/>
      <c r="E30" s="2"/>
      <c r="F30" s="2"/>
      <c r="G30" s="2"/>
      <c r="H30" s="2"/>
    </row>
    <row r="31" ht="15" customHeight="1">
      <c r="A31" s="2"/>
      <c r="B31" s="2"/>
      <c r="C31" s="2"/>
      <c r="D31" s="2"/>
      <c r="E31" s="2"/>
      <c r="F31" s="2"/>
      <c r="G31" s="2"/>
      <c r="H31" s="2"/>
    </row>
    <row r="32" ht="12" customHeight="1">
      <c r="A32" s="2"/>
      <c r="B32" s="2"/>
      <c r="C32" t="s" s="3">
        <v>30</v>
      </c>
      <c r="D32" s="3">
        <v>1.54</v>
      </c>
      <c r="E32" s="3">
        <v>1.52</v>
      </c>
      <c r="F32" s="3">
        <v>1.55</v>
      </c>
      <c r="G32" s="3">
        <v>2</v>
      </c>
      <c r="H32" s="3">
        <f>D32*G32</f>
        <v>3.08</v>
      </c>
    </row>
    <row r="33" ht="13" customHeight="1">
      <c r="A33" s="2"/>
      <c r="B33" s="6"/>
      <c r="C33" t="s" s="7">
        <v>31</v>
      </c>
      <c r="D33" s="6"/>
      <c r="E33" s="6"/>
      <c r="F33" s="6"/>
      <c r="G33" s="6"/>
      <c r="H33" s="6"/>
    </row>
    <row r="34" ht="12" customHeight="1">
      <c r="A34" s="2"/>
      <c r="B34" s="8"/>
      <c r="C34" s="8"/>
      <c r="D34" s="8"/>
      <c r="E34" s="8"/>
      <c r="F34" s="8"/>
      <c r="G34" s="8"/>
      <c r="H34" s="9">
        <f>SUM(H5:H32)</f>
        <v>911.4900000000001</v>
      </c>
    </row>
    <row r="35" ht="12" customHeight="1">
      <c r="A35" s="2"/>
      <c r="B35" s="2"/>
      <c r="C35" s="2"/>
      <c r="D35" s="2"/>
      <c r="E35" s="2"/>
      <c r="F35" s="2"/>
      <c r="G35" s="2"/>
      <c r="H35" s="10">
        <f>((1300-H34)/1300)*100</f>
        <v>29.88538461538461</v>
      </c>
    </row>
    <row r="36" ht="15" customHeight="1">
      <c r="A36" s="2"/>
      <c r="B36" s="2"/>
      <c r="C36" s="2"/>
      <c r="D36" s="2"/>
      <c r="E36" s="2"/>
      <c r="F36" s="2"/>
      <c r="G36" s="2"/>
      <c r="H36" s="2"/>
    </row>
    <row r="37" ht="12" customHeight="1">
      <c r="A37" s="2"/>
      <c r="B37" s="2"/>
      <c r="C37" t="s" s="3">
        <v>32</v>
      </c>
      <c r="D37" s="3">
        <v>43.18</v>
      </c>
      <c r="E37" s="2"/>
      <c r="F37" s="2"/>
      <c r="G37" s="3">
        <v>1</v>
      </c>
      <c r="H37" s="3">
        <f>D37*G37</f>
        <v>43.18</v>
      </c>
    </row>
  </sheetData>
  <mergeCells count="1">
    <mergeCell ref="E4:F4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26"/>
  <sheetViews>
    <sheetView workbookViewId="0" showGridLines="0" defaultGridColor="1">
      <pane topLeftCell="A3" xSplit="0" ySplit="2" activePane="bottomLeft" state="frozenSplit"/>
    </sheetView>
  </sheetViews>
  <sheetFormatPr defaultColWidth="12.25" defaultRowHeight="18" customHeight="1" outlineLevelRow="0" outlineLevelCol="0"/>
  <cols>
    <col min="1" max="1" width="0.25" style="11" customWidth="1"/>
    <col min="2" max="2" width="21" style="11" customWidth="1"/>
    <col min="3" max="3" width="17.25" style="11" customWidth="1"/>
    <col min="4" max="4" width="17.25" style="11" customWidth="1"/>
    <col min="5" max="5" width="32" style="11" customWidth="1"/>
    <col min="6" max="6" width="17.25" style="11" customWidth="1"/>
    <col min="7" max="256" width="12.25" style="11" customWidth="1"/>
  </cols>
  <sheetData>
    <row r="1" ht="2" customHeight="1"/>
    <row r="2" ht="20" customHeight="1">
      <c r="B2" s="12"/>
      <c r="C2" s="12"/>
      <c r="D2" s="12"/>
      <c r="E2" s="12"/>
      <c r="F2" s="12"/>
    </row>
    <row r="3" ht="20" customHeight="1">
      <c r="B3" t="s" s="13">
        <v>33</v>
      </c>
      <c r="C3" t="s" s="14">
        <v>34</v>
      </c>
      <c r="D3" t="s" s="15">
        <v>35</v>
      </c>
      <c r="E3" t="s" s="16">
        <v>36</v>
      </c>
      <c r="F3" t="s" s="16">
        <v>37</v>
      </c>
    </row>
    <row r="4" ht="20" customHeight="1">
      <c r="B4" t="s" s="17">
        <v>38</v>
      </c>
      <c r="C4" t="s" s="18">
        <v>39</v>
      </c>
      <c r="D4" t="s" s="18">
        <v>40</v>
      </c>
      <c r="E4" t="s" s="18">
        <v>41</v>
      </c>
      <c r="F4" t="s" s="18">
        <v>42</v>
      </c>
    </row>
    <row r="5" ht="20" customHeight="1">
      <c r="B5" t="s" s="19">
        <v>43</v>
      </c>
      <c r="C5" t="s" s="15">
        <v>44</v>
      </c>
      <c r="D5" t="s" s="15">
        <v>45</v>
      </c>
      <c r="E5" t="s" s="15">
        <v>46</v>
      </c>
      <c r="F5" t="s" s="15">
        <v>45</v>
      </c>
    </row>
    <row r="6" ht="20" customHeight="1">
      <c r="B6" t="s" s="20">
        <v>19</v>
      </c>
      <c r="C6" t="s" s="21">
        <v>47</v>
      </c>
      <c r="D6" t="s" s="21">
        <v>48</v>
      </c>
      <c r="E6" s="22"/>
      <c r="F6" s="22"/>
    </row>
    <row r="7" ht="20" customHeight="1">
      <c r="B7" t="s" s="19">
        <v>38</v>
      </c>
      <c r="C7" t="s" s="15">
        <v>49</v>
      </c>
      <c r="D7" t="s" s="15">
        <v>49</v>
      </c>
      <c r="E7" s="23"/>
      <c r="F7" s="23"/>
    </row>
    <row r="8" ht="20" customHeight="1">
      <c r="B8" t="s" s="17">
        <v>43</v>
      </c>
      <c r="C8" t="s" s="18">
        <v>50</v>
      </c>
      <c r="D8" t="s" s="18">
        <v>51</v>
      </c>
      <c r="E8" s="24"/>
      <c r="F8" s="24"/>
    </row>
    <row r="9" ht="20" customHeight="1">
      <c r="B9" t="s" s="19">
        <v>21</v>
      </c>
      <c r="C9" t="s" s="15">
        <v>52</v>
      </c>
      <c r="D9" s="23"/>
      <c r="E9" s="23"/>
      <c r="F9" s="23"/>
    </row>
    <row r="10" ht="20" customHeight="1">
      <c r="B10" t="s" s="17">
        <v>38</v>
      </c>
      <c r="C10" t="s" s="18">
        <v>53</v>
      </c>
      <c r="D10" s="24"/>
      <c r="E10" s="24"/>
      <c r="F10" s="24"/>
    </row>
    <row r="11" ht="20" customHeight="1">
      <c r="B11" t="s" s="19">
        <v>43</v>
      </c>
      <c r="C11" t="s" s="15">
        <v>54</v>
      </c>
      <c r="D11" s="23"/>
      <c r="E11" s="23"/>
      <c r="F11" s="23"/>
    </row>
    <row r="12" ht="32" customHeight="1">
      <c r="B12" t="s" s="17">
        <v>25</v>
      </c>
      <c r="C12" t="s" s="18">
        <v>55</v>
      </c>
      <c r="D12" s="24"/>
      <c r="E12" s="24"/>
      <c r="F12" s="24"/>
    </row>
    <row r="13" ht="20" customHeight="1">
      <c r="B13" t="s" s="19">
        <v>38</v>
      </c>
      <c r="C13" t="s" s="15">
        <v>56</v>
      </c>
      <c r="D13" s="23"/>
      <c r="E13" s="23"/>
      <c r="F13" s="23"/>
    </row>
    <row r="14" ht="20" customHeight="1">
      <c r="B14" t="s" s="17">
        <v>43</v>
      </c>
      <c r="C14" t="s" s="18">
        <v>57</v>
      </c>
      <c r="D14" s="24"/>
      <c r="E14" s="24"/>
      <c r="F14" s="24"/>
    </row>
    <row r="15" ht="32" customHeight="1">
      <c r="B15" t="s" s="25">
        <v>27</v>
      </c>
      <c r="C15" t="s" s="15">
        <v>58</v>
      </c>
      <c r="D15" t="s" s="15">
        <v>59</v>
      </c>
      <c r="E15" t="s" s="15">
        <v>60</v>
      </c>
      <c r="F15" s="23"/>
    </row>
    <row r="16" ht="20" customHeight="1">
      <c r="B16" t="s" s="17">
        <v>38</v>
      </c>
      <c r="C16" t="s" s="18">
        <v>61</v>
      </c>
      <c r="D16" t="s" s="18">
        <v>61</v>
      </c>
      <c r="E16" t="s" s="18">
        <v>62</v>
      </c>
      <c r="F16" s="24"/>
    </row>
    <row r="17" ht="20" customHeight="1">
      <c r="B17" t="s" s="19">
        <v>43</v>
      </c>
      <c r="C17" t="s" s="15">
        <v>63</v>
      </c>
      <c r="D17" t="s" s="15">
        <v>64</v>
      </c>
      <c r="E17" t="s" s="15">
        <v>65</v>
      </c>
      <c r="F17" s="23"/>
    </row>
    <row r="18" ht="32" customHeight="1">
      <c r="B18" t="s" s="26">
        <v>66</v>
      </c>
      <c r="C18" t="s" s="18">
        <v>67</v>
      </c>
      <c r="D18" s="24"/>
      <c r="E18" s="24"/>
      <c r="F18" s="24"/>
    </row>
    <row r="19" ht="20" customHeight="1">
      <c r="B19" t="s" s="19">
        <v>38</v>
      </c>
      <c r="C19" t="s" s="15">
        <v>68</v>
      </c>
      <c r="D19" s="23"/>
      <c r="E19" s="23"/>
      <c r="F19" s="23"/>
    </row>
    <row r="20" ht="20" customHeight="1">
      <c r="B20" t="s" s="17">
        <v>43</v>
      </c>
      <c r="C20" t="s" s="18">
        <v>69</v>
      </c>
      <c r="D20" s="24"/>
      <c r="E20" s="24"/>
      <c r="F20" s="24"/>
    </row>
    <row r="21" ht="32" customHeight="1">
      <c r="B21" t="s" s="26">
        <v>70</v>
      </c>
      <c r="C21" t="s" s="15">
        <v>71</v>
      </c>
      <c r="D21" t="s" s="15">
        <v>72</v>
      </c>
      <c r="E21" s="23"/>
      <c r="F21" s="23"/>
    </row>
    <row r="22" ht="20" customHeight="1">
      <c r="B22" t="s" s="17">
        <v>38</v>
      </c>
      <c r="C22" t="s" s="18">
        <v>73</v>
      </c>
      <c r="D22" t="s" s="18">
        <v>74</v>
      </c>
      <c r="E22" s="24"/>
      <c r="F22" s="24"/>
    </row>
    <row r="23" ht="20" customHeight="1">
      <c r="B23" t="s" s="19">
        <v>43</v>
      </c>
      <c r="C23" t="s" s="15">
        <v>75</v>
      </c>
      <c r="D23" t="s" s="15">
        <v>76</v>
      </c>
      <c r="E23" s="23"/>
      <c r="F23" s="23"/>
    </row>
    <row r="24" ht="20" customHeight="1">
      <c r="B24" s="27"/>
      <c r="C24" s="24"/>
      <c r="D24" t="s" s="18">
        <v>77</v>
      </c>
      <c r="E24" t="s" s="18">
        <v>78</v>
      </c>
      <c r="F24" s="24"/>
    </row>
    <row r="25" ht="20" customHeight="1">
      <c r="B25" s="28"/>
      <c r="C25" t="s" s="15">
        <v>79</v>
      </c>
      <c r="D25" t="s" s="15">
        <v>80</v>
      </c>
      <c r="E25" t="s" s="15">
        <v>81</v>
      </c>
      <c r="F25" s="23"/>
    </row>
    <row r="26" ht="20" customHeight="1">
      <c r="B26" s="27"/>
      <c r="C26" t="s" s="18">
        <v>82</v>
      </c>
      <c r="D26" t="s" s="18">
        <v>83</v>
      </c>
      <c r="E26" t="s" s="18">
        <v>84</v>
      </c>
      <c r="F26" s="2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9" customWidth="1"/>
    <col min="2" max="2" width="12.25" style="29" customWidth="1"/>
    <col min="3" max="3" width="12.25" style="29" customWidth="1"/>
    <col min="4" max="4" width="12.25" style="29" customWidth="1"/>
    <col min="5" max="5" width="12.25" style="29" customWidth="1"/>
    <col min="6" max="6" width="12.25" style="29" customWidth="1"/>
    <col min="7" max="256" width="12.25" style="29" customWidth="1"/>
  </cols>
  <sheetData>
    <row r="1" ht="2" customHeight="1"/>
    <row r="2" ht="20" customHeight="1">
      <c r="B2" s="12"/>
      <c r="C2" s="12"/>
      <c r="D2" s="12"/>
      <c r="E2" s="12"/>
      <c r="F2" s="12"/>
    </row>
    <row r="3" ht="20" customHeight="1">
      <c r="B3" s="30"/>
      <c r="C3" s="23"/>
      <c r="D3" s="23"/>
      <c r="E3" s="23"/>
      <c r="F3" s="23"/>
    </row>
    <row r="4" ht="32" customHeight="1">
      <c r="B4" s="30"/>
      <c r="C4" t="s" s="18">
        <v>4</v>
      </c>
      <c r="D4" t="s" s="18">
        <v>85</v>
      </c>
      <c r="E4" s="24"/>
      <c r="F4" s="24"/>
    </row>
    <row r="5" ht="20" customHeight="1">
      <c r="B5" s="30"/>
      <c r="C5" s="15">
        <v>337</v>
      </c>
      <c r="D5" s="31">
        <v>0.337</v>
      </c>
      <c r="E5" s="23"/>
      <c r="F5" s="23"/>
    </row>
    <row r="6" ht="20" customHeight="1">
      <c r="B6" s="30"/>
      <c r="C6" s="18">
        <v>75.90000000000001</v>
      </c>
      <c r="D6" s="32">
        <v>0.0759</v>
      </c>
      <c r="E6" s="24"/>
      <c r="F6" s="24"/>
    </row>
    <row r="7" ht="20" customHeight="1">
      <c r="B7" s="30"/>
      <c r="C7" s="15">
        <v>176.06</v>
      </c>
      <c r="D7" s="31">
        <v>0.176</v>
      </c>
      <c r="E7" s="23"/>
      <c r="F7" s="23"/>
    </row>
    <row r="8" ht="20" customHeight="1">
      <c r="B8" s="30"/>
      <c r="C8" s="18">
        <v>98.8</v>
      </c>
      <c r="D8" s="32">
        <v>0.098</v>
      </c>
      <c r="E8" s="24"/>
      <c r="F8" s="24"/>
    </row>
    <row r="9" ht="20" customHeight="1">
      <c r="B9" s="30"/>
      <c r="C9" s="15">
        <v>329.06</v>
      </c>
      <c r="D9" s="31">
        <v>0.329</v>
      </c>
      <c r="E9" s="23"/>
      <c r="F9" s="23"/>
    </row>
    <row r="10" ht="20" customHeight="1">
      <c r="B10" s="30"/>
      <c r="C10" s="24"/>
      <c r="D10" s="24"/>
      <c r="E10" s="24"/>
      <c r="F10" s="24"/>
    </row>
    <row r="11" ht="20" customHeight="1">
      <c r="B11" s="30"/>
      <c r="C11" s="23"/>
      <c r="D11" s="23"/>
      <c r="E11" s="23"/>
      <c r="F11" s="23"/>
    </row>
    <row r="12" ht="20" customHeight="1">
      <c r="B12" s="30"/>
      <c r="C12" s="24"/>
      <c r="D12" s="24"/>
      <c r="E12" s="24"/>
      <c r="F12" s="24"/>
    </row>
    <row r="13" ht="20" customHeight="1">
      <c r="B13" s="30"/>
      <c r="C13" s="23"/>
      <c r="D13" t="s" s="15">
        <v>86</v>
      </c>
      <c r="E13" s="23"/>
      <c r="F13" s="23"/>
    </row>
    <row r="14" ht="20" customHeight="1">
      <c r="B14" s="30"/>
      <c r="C14" s="24"/>
      <c r="D14" s="24"/>
      <c r="E14" s="24"/>
      <c r="F14" s="24"/>
    </row>
    <row r="15" ht="20" customHeight="1">
      <c r="B15" s="30"/>
      <c r="C15" t="s" s="15">
        <v>87</v>
      </c>
      <c r="D15" t="s" s="15">
        <v>88</v>
      </c>
      <c r="E15" s="23"/>
      <c r="F15" s="23"/>
    </row>
    <row r="16" ht="20" customHeight="1">
      <c r="B16" s="30"/>
      <c r="C16" s="24"/>
      <c r="D16" s="24"/>
      <c r="E16" s="24"/>
      <c r="F16" s="24"/>
    </row>
    <row r="17" ht="20" customHeight="1">
      <c r="B17" s="30"/>
      <c r="C17" s="23"/>
      <c r="D17" s="23"/>
      <c r="E17" s="23"/>
      <c r="F17" s="23"/>
    </row>
    <row r="18" ht="20" customHeight="1">
      <c r="B18" s="30"/>
      <c r="C18" s="24"/>
      <c r="D18" s="24"/>
      <c r="E18" s="24"/>
      <c r="F18" s="24"/>
    </row>
    <row r="19" ht="20" customHeight="1">
      <c r="B19" s="30"/>
      <c r="C19" s="23"/>
      <c r="D19" s="23"/>
      <c r="E19" s="23"/>
      <c r="F19" s="23"/>
    </row>
    <row r="20" ht="20" customHeight="1">
      <c r="B20" s="30"/>
      <c r="C20" s="24"/>
      <c r="D20" s="24"/>
      <c r="E20" s="24"/>
      <c r="F20" s="24"/>
    </row>
    <row r="21" ht="20" customHeight="1">
      <c r="B21" s="30"/>
      <c r="C21" s="23"/>
      <c r="D21" s="23"/>
      <c r="E21" s="23"/>
      <c r="F21" s="23"/>
    </row>
    <row r="22" ht="20" customHeight="1">
      <c r="B22" s="30"/>
      <c r="C22" s="24"/>
      <c r="D22" s="24"/>
      <c r="E22" s="24"/>
      <c r="F22" s="24"/>
    </row>
    <row r="23" ht="20" customHeight="1">
      <c r="B23" s="30"/>
      <c r="C23" s="23"/>
      <c r="D23" s="23"/>
      <c r="E23" s="23"/>
      <c r="F23" s="2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