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100" yWindow="1305" windowWidth="15480" windowHeight="11640"/>
  </bookViews>
  <sheets>
    <sheet name="Team Assignments" sheetId="1" r:id="rId1"/>
    <sheet name="Grade Distribution Chart" sheetId="7" r:id="rId2"/>
    <sheet name="Subsystem Distribution Chart" sheetId="8" r:id="rId3"/>
    <sheet name="Master Contact Info" sheetId="2" r:id="rId4"/>
  </sheets>
  <definedNames>
    <definedName name="_xlnm.Print_Area" localSheetId="3">Table1[#All]</definedName>
    <definedName name="_xlnm.Print_Area" localSheetId="0">'Team Assignments'!$A$1:$I$5</definedName>
  </definedNames>
  <calcPr calcId="125725"/>
</workbook>
</file>

<file path=xl/calcChain.xml><?xml version="1.0" encoding="utf-8"?>
<calcChain xmlns="http://schemas.openxmlformats.org/spreadsheetml/2006/main">
  <c r="B48" i="2" a="1"/>
  <c r="B48" s="1"/>
  <c r="B50" a="1"/>
  <c r="B50" s="1"/>
  <c r="B44" a="1"/>
  <c r="B44" s="1"/>
  <c r="B45" a="1"/>
  <c r="B45" s="1"/>
  <c r="B46" a="1"/>
  <c r="B46" s="1"/>
  <c r="B47" a="1"/>
  <c r="B47" s="1"/>
  <c r="B49" a="1"/>
  <c r="B49" s="1"/>
  <c r="B43" a="1"/>
  <c r="B43" s="1"/>
  <c r="B40" l="1" a="1"/>
  <c r="B40" s="1"/>
  <c r="B39" a="1"/>
  <c r="B39" s="1"/>
  <c r="B38" a="1"/>
  <c r="B38" s="1"/>
  <c r="B37" a="1"/>
  <c r="B37" s="1"/>
  <c r="B36" a="1"/>
  <c r="B36" s="1"/>
  <c r="B31" a="1"/>
  <c r="B31" s="1"/>
  <c r="B32" a="1"/>
  <c r="B32" s="1"/>
  <c r="A1" i="1" l="1"/>
</calcChain>
</file>

<file path=xl/sharedStrings.xml><?xml version="1.0" encoding="utf-8"?>
<sst xmlns="http://schemas.openxmlformats.org/spreadsheetml/2006/main" count="277" uniqueCount="155">
  <si>
    <t>Lead</t>
  </si>
  <si>
    <t>Secondary</t>
  </si>
  <si>
    <t>ADC</t>
  </si>
  <si>
    <t>CDH</t>
  </si>
  <si>
    <t>Payload</t>
  </si>
  <si>
    <t>Power</t>
  </si>
  <si>
    <t>Wesley Gardner</t>
  </si>
  <si>
    <t>Tom Moline</t>
  </si>
  <si>
    <t>Grade</t>
  </si>
  <si>
    <t>Grad Year</t>
  </si>
  <si>
    <t>Email</t>
  </si>
  <si>
    <t>Phone</t>
  </si>
  <si>
    <t>Senior</t>
  </si>
  <si>
    <t>Junior</t>
  </si>
  <si>
    <t>Andrew</t>
  </si>
  <si>
    <t>Smith</t>
  </si>
  <si>
    <t>Olson</t>
  </si>
  <si>
    <t>Nate</t>
  </si>
  <si>
    <t>Richard</t>
  </si>
  <si>
    <t>Tom</t>
  </si>
  <si>
    <t>Moline</t>
  </si>
  <si>
    <t>Wesley</t>
  </si>
  <si>
    <t>Gardner</t>
  </si>
  <si>
    <t>First Name</t>
  </si>
  <si>
    <t>Last Name</t>
  </si>
  <si>
    <t>Major</t>
  </si>
  <si>
    <t>AE</t>
  </si>
  <si>
    <t>Freshman</t>
  </si>
  <si>
    <t>EE</t>
  </si>
  <si>
    <t>417-322-2393</t>
  </si>
  <si>
    <t>tmoline@slu.edu</t>
  </si>
  <si>
    <t>630-401-0791</t>
  </si>
  <si>
    <t>nrichar8@slu.edu</t>
  </si>
  <si>
    <t>Phys/ CS/ Math</t>
  </si>
  <si>
    <t>tolson6@slu.edu</t>
  </si>
  <si>
    <t>812-204-1098</t>
  </si>
  <si>
    <t>Other</t>
  </si>
  <si>
    <t>608-732-7147</t>
  </si>
  <si>
    <t>Spring 2014</t>
  </si>
  <si>
    <t>Nate Richard</t>
  </si>
  <si>
    <t>Peter</t>
  </si>
  <si>
    <t>Sophomore</t>
  </si>
  <si>
    <t>Tyler Olson</t>
  </si>
  <si>
    <t>Kate</t>
  </si>
  <si>
    <t>Berry</t>
  </si>
  <si>
    <t>Christopher</t>
  </si>
  <si>
    <t>Spring 2015</t>
  </si>
  <si>
    <t>cberry12@slu.edu</t>
  </si>
  <si>
    <t>Tyler</t>
  </si>
  <si>
    <t>Rackovan</t>
  </si>
  <si>
    <t>prackova@slu.edu</t>
  </si>
  <si>
    <t>Spring 2016</t>
  </si>
  <si>
    <t>Zimmerman</t>
  </si>
  <si>
    <t>Spring 2017</t>
  </si>
  <si>
    <t>zimmermana@slu.edu</t>
  </si>
  <si>
    <t>Mercadante</t>
  </si>
  <si>
    <t>Nick</t>
  </si>
  <si>
    <t xml:space="preserve">Freshman </t>
  </si>
  <si>
    <t>mercadante@slu.edu</t>
  </si>
  <si>
    <t>Clements</t>
  </si>
  <si>
    <t>clementsk@slu.edu</t>
  </si>
  <si>
    <t>Janiczek</t>
  </si>
  <si>
    <t>Marek</t>
  </si>
  <si>
    <t>janiczekm@slu.edu</t>
  </si>
  <si>
    <t>Vehab</t>
  </si>
  <si>
    <t>Denana</t>
  </si>
  <si>
    <t>Herzog</t>
  </si>
  <si>
    <t>Alec</t>
  </si>
  <si>
    <t>aherzog9@slu.edu</t>
  </si>
  <si>
    <t>Subsystem</t>
  </si>
  <si>
    <t>Structures</t>
  </si>
  <si>
    <t>Command and Data Handling</t>
  </si>
  <si>
    <t>Casey</t>
  </si>
  <si>
    <t>csmit216@slu.edu</t>
  </si>
  <si>
    <t>Howard</t>
  </si>
  <si>
    <t>Alex</t>
  </si>
  <si>
    <t>ahowar20@slu.edu</t>
  </si>
  <si>
    <t>Babb</t>
  </si>
  <si>
    <t>Jennifer</t>
  </si>
  <si>
    <t>jbabb1@slu.edu</t>
  </si>
  <si>
    <t>Escobar</t>
  </si>
  <si>
    <t>Manu</t>
  </si>
  <si>
    <t>Graduate</t>
  </si>
  <si>
    <t>hpossoes@slu.edu</t>
  </si>
  <si>
    <t>Polley</t>
  </si>
  <si>
    <t>Maxwell</t>
  </si>
  <si>
    <t>Communications</t>
  </si>
  <si>
    <t>mpolley1@slu.edu</t>
  </si>
  <si>
    <t>Woolfolk</t>
  </si>
  <si>
    <t>Trevor</t>
  </si>
  <si>
    <t>twoolfol@slu.edu</t>
  </si>
  <si>
    <t>Major Type</t>
  </si>
  <si>
    <t>Major Amount</t>
  </si>
  <si>
    <t>Grade Type</t>
  </si>
  <si>
    <t>Grade Amount</t>
  </si>
  <si>
    <t>Subsystem Type</t>
  </si>
  <si>
    <t>Subsystem Amount</t>
  </si>
  <si>
    <t>Maxwell Polley</t>
  </si>
  <si>
    <t>Denana Vehab</t>
  </si>
  <si>
    <t>Attitude Determination and Control</t>
  </si>
  <si>
    <t>Klemstein</t>
  </si>
  <si>
    <t>Colin</t>
  </si>
  <si>
    <t>cklemste@slu.edu</t>
  </si>
  <si>
    <t>Docking</t>
  </si>
  <si>
    <t>Propulsion</t>
  </si>
  <si>
    <t>novellus.cato@gmail.com</t>
  </si>
  <si>
    <t>Docking, Propulsion, Attitude Determination and Control</t>
  </si>
  <si>
    <t>Communications, Docking, Attitude Determination and Control</t>
  </si>
  <si>
    <t>Structures, Docking, Power</t>
  </si>
  <si>
    <t xml:space="preserve">Communications </t>
  </si>
  <si>
    <t>Attitude Determination and Control, Docking, Structures</t>
  </si>
  <si>
    <t>Stephen</t>
  </si>
  <si>
    <t>Pierce</t>
  </si>
  <si>
    <t>spierc13@slu.edu</t>
  </si>
  <si>
    <t>Mike</t>
  </si>
  <si>
    <t>Kate Clements</t>
  </si>
  <si>
    <t>Christopher Berry</t>
  </si>
  <si>
    <t>Nathan Bossart</t>
  </si>
  <si>
    <t>Joseph Mayer</t>
  </si>
  <si>
    <t>Alex Howard</t>
  </si>
  <si>
    <t>Peter Rackovan</t>
  </si>
  <si>
    <t>Nicholas Mercadante</t>
  </si>
  <si>
    <t>Trevor Woolfolk</t>
  </si>
  <si>
    <t>Stephen Pierce</t>
  </si>
  <si>
    <t>Colin Klemstein</t>
  </si>
  <si>
    <t>Bob Urberger</t>
  </si>
  <si>
    <t>Manuel Posso</t>
  </si>
  <si>
    <t>Mike Sarber</t>
  </si>
  <si>
    <t>Andrew Zimmerman</t>
  </si>
  <si>
    <t>Jennifer Babb</t>
  </si>
  <si>
    <t>Coling Klemstein</t>
  </si>
  <si>
    <t>Nathan</t>
  </si>
  <si>
    <t>Bossart</t>
  </si>
  <si>
    <t>Joseph</t>
  </si>
  <si>
    <t>Mayer</t>
  </si>
  <si>
    <t>Bob</t>
  </si>
  <si>
    <t>Urberger</t>
  </si>
  <si>
    <t>Sarber</t>
  </si>
  <si>
    <t>dvehab@slu.edu</t>
  </si>
  <si>
    <t>Casey Smith</t>
  </si>
  <si>
    <t>Adam Oneill</t>
  </si>
  <si>
    <t>Oneill</t>
  </si>
  <si>
    <t>Adam</t>
  </si>
  <si>
    <t>oneilla@slu.edu</t>
  </si>
  <si>
    <t>nbossart@slu.edu</t>
  </si>
  <si>
    <t>jmayer16@slu.edu</t>
  </si>
  <si>
    <t>sarber@slu.edu</t>
  </si>
  <si>
    <t>rurberge@slu.edu</t>
  </si>
  <si>
    <t>Alec Herzog</t>
  </si>
  <si>
    <t>Meeting Times</t>
  </si>
  <si>
    <t>Friday, 5:00 PM</t>
  </si>
  <si>
    <t>Javier Muro De Nadal</t>
  </si>
  <si>
    <t>Muro de Nadal</t>
  </si>
  <si>
    <t>Javier</t>
  </si>
  <si>
    <t>murodenadal@slu.edu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</si>
</sst>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2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2" xfId="1" applyBorder="1"/>
    <xf numFmtId="0" fontId="5" fillId="0" borderId="13" xfId="0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5" fillId="0" borderId="9" xfId="0" applyFont="1" applyFill="1" applyBorder="1"/>
    <xf numFmtId="0" fontId="5" fillId="0" borderId="2" xfId="0" applyFont="1" applyFill="1" applyBorder="1"/>
    <xf numFmtId="0" fontId="5" fillId="0" borderId="8" xfId="0" applyFont="1" applyFill="1" applyBorder="1"/>
    <xf numFmtId="0" fontId="2" fillId="0" borderId="0" xfId="0" applyFont="1" applyBorder="1"/>
    <xf numFmtId="0" fontId="1" fillId="2" borderId="15" xfId="1" applyBorder="1"/>
    <xf numFmtId="0" fontId="2" fillId="0" borderId="16" xfId="0" applyFont="1" applyFill="1" applyBorder="1"/>
    <xf numFmtId="0" fontId="2" fillId="0" borderId="1" xfId="0" applyFont="1" applyFill="1" applyBorder="1"/>
    <xf numFmtId="0" fontId="6" fillId="0" borderId="1" xfId="1" applyFont="1" applyFill="1" applyBorder="1" applyAlignment="1">
      <alignment horizontal="center"/>
    </xf>
    <xf numFmtId="0" fontId="7" fillId="0" borderId="0" xfId="2" applyFont="1" applyFill="1" applyBorder="1"/>
    <xf numFmtId="0" fontId="2" fillId="0" borderId="2" xfId="2" applyFont="1" applyFill="1" applyBorder="1"/>
    <xf numFmtId="0" fontId="4" fillId="0" borderId="2" xfId="2" applyFont="1" applyFill="1" applyBorder="1"/>
    <xf numFmtId="0" fontId="4" fillId="0" borderId="11" xfId="2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2" fillId="0" borderId="9" xfId="1" applyFont="1" applyFill="1" applyBorder="1"/>
    <xf numFmtId="0" fontId="2" fillId="0" borderId="2" xfId="1" applyFont="1" applyFill="1" applyBorder="1"/>
    <xf numFmtId="0" fontId="2" fillId="0" borderId="8" xfId="1" applyFont="1" applyFill="1" applyBorder="1"/>
    <xf numFmtId="0" fontId="2" fillId="0" borderId="7" xfId="2" applyFont="1" applyFill="1" applyBorder="1"/>
    <xf numFmtId="0" fontId="4" fillId="0" borderId="7" xfId="2" applyFont="1" applyFill="1" applyBorder="1"/>
    <xf numFmtId="0" fontId="5" fillId="0" borderId="0" xfId="0" applyFont="1" applyFill="1" applyBorder="1"/>
    <xf numFmtId="0" fontId="2" fillId="0" borderId="0" xfId="2" applyFont="1" applyFill="1" applyBorder="1"/>
    <xf numFmtId="0" fontId="7" fillId="0" borderId="0" xfId="2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2" xfId="0" applyFill="1" applyBorder="1"/>
    <xf numFmtId="0" fontId="8" fillId="0" borderId="0" xfId="0" applyFont="1"/>
    <xf numFmtId="0" fontId="4" fillId="0" borderId="0" xfId="2" applyFont="1"/>
  </cellXfs>
  <cellStyles count="3">
    <cellStyle name="Check Cell" xfId="1" builtinId="23"/>
    <cellStyle name="Hyperlink" xfId="2" builtinId="8"/>
    <cellStyle name="Normal" xfId="0" builtinId="0"/>
  </cellStyles>
  <dxfs count="12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Info'!$A$36:$A$40</c:f>
              <c:strCache>
                <c:ptCount val="5"/>
                <c:pt idx="0">
                  <c:v>Freshman</c:v>
                </c:pt>
                <c:pt idx="1">
                  <c:v>Sophomore</c:v>
                </c:pt>
                <c:pt idx="2">
                  <c:v>Junior</c:v>
                </c:pt>
                <c:pt idx="3">
                  <c:v>Senior</c:v>
                </c:pt>
                <c:pt idx="4">
                  <c:v>Graduate</c:v>
                </c:pt>
              </c:strCache>
            </c:strRef>
          </c:cat>
          <c:val>
            <c:numRef>
              <c:f>'Master Contact Info'!$B$36:$B$40</c:f>
              <c:numCache>
                <c:formatCode>General</c:formatCode>
                <c:ptCount val="5"/>
                <c:pt idx="0">
                  <c:v>9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axId val="64351232"/>
        <c:axId val="66663552"/>
      </c:barChart>
      <c:catAx>
        <c:axId val="64351232"/>
        <c:scaling>
          <c:orientation val="minMax"/>
        </c:scaling>
        <c:axPos val="b"/>
        <c:tickLblPos val="nextTo"/>
        <c:crossAx val="66663552"/>
        <c:crosses val="autoZero"/>
        <c:auto val="1"/>
        <c:lblAlgn val="ctr"/>
        <c:lblOffset val="100"/>
      </c:catAx>
      <c:valAx>
        <c:axId val="66663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4351232"/>
        <c:crosses val="autoZero"/>
        <c:crossBetween val="between"/>
      </c:valAx>
    </c:plotArea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'Master Contact Info'!$A$43:$A$49</c:f>
              <c:strCache>
                <c:ptCount val="7"/>
                <c:pt idx="0">
                  <c:v>Command and Data Handling</c:v>
                </c:pt>
                <c:pt idx="1">
                  <c:v>Docking</c:v>
                </c:pt>
                <c:pt idx="2">
                  <c:v>Structures</c:v>
                </c:pt>
                <c:pt idx="3">
                  <c:v>Communications</c:v>
                </c:pt>
                <c:pt idx="4">
                  <c:v>Power</c:v>
                </c:pt>
                <c:pt idx="5">
                  <c:v>Attitude Determination and Control</c:v>
                </c:pt>
                <c:pt idx="6">
                  <c:v>Propulsion</c:v>
                </c:pt>
              </c:strCache>
            </c:strRef>
          </c:cat>
          <c:val>
            <c:numRef>
              <c:f>'Master Contact Info'!$B$43:$B$49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</c:ser>
        <c:axId val="67014016"/>
        <c:axId val="67044480"/>
      </c:barChart>
      <c:catAx>
        <c:axId val="67014016"/>
        <c:scaling>
          <c:orientation val="minMax"/>
        </c:scaling>
        <c:axPos val="b"/>
        <c:tickLblPos val="nextTo"/>
        <c:crossAx val="67044480"/>
        <c:crosses val="autoZero"/>
        <c:auto val="1"/>
        <c:lblAlgn val="ctr"/>
        <c:lblOffset val="100"/>
      </c:catAx>
      <c:valAx>
        <c:axId val="670444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layout/>
        </c:title>
        <c:numFmt formatCode="General" sourceLinked="1"/>
        <c:tickLblPos val="nextTo"/>
        <c:crossAx val="67014016"/>
        <c:crosses val="autoZero"/>
        <c:crossBetween val="between"/>
      </c:valAx>
    </c:plotArea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H27" totalsRowShown="0" headerRowDxfId="11" dataDxfId="9" headerRowBorderDxfId="10" tableBorderDxfId="8" headerRowCellStyle="Check Cell">
  <autoFilter ref="A1:H27"/>
  <tableColumns count="8">
    <tableColumn id="1" name="Last Name" dataDxfId="7"/>
    <tableColumn id="2" name="First Name" dataDxfId="6"/>
    <tableColumn id="3" name="Major" dataDxfId="5"/>
    <tableColumn id="4" name="Grade" dataDxfId="4"/>
    <tableColumn id="5" name="Grad Year" dataDxfId="3"/>
    <tableColumn id="6" name="Subsystem" dataDxfId="2" dataCellStyle="Hyperlink"/>
    <tableColumn id="7" name="Email" dataDxfId="1" dataCellStyle="Hyperlink"/>
    <tableColumn id="8" name="Ph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herzog9@slu.edu" TargetMode="External"/><Relationship Id="rId13" Type="http://schemas.openxmlformats.org/officeDocument/2006/relationships/hyperlink" Target="mailto:twoolfol@slu.edu" TargetMode="External"/><Relationship Id="rId18" Type="http://schemas.openxmlformats.org/officeDocument/2006/relationships/hyperlink" Target="mailto:jmayer16@slu.edu" TargetMode="External"/><Relationship Id="rId3" Type="http://schemas.openxmlformats.org/officeDocument/2006/relationships/hyperlink" Target="mailto:zimmermana@slu.edu" TargetMode="External"/><Relationship Id="rId21" Type="http://schemas.openxmlformats.org/officeDocument/2006/relationships/hyperlink" Target="mailto:jbabb1@slu.edu" TargetMode="External"/><Relationship Id="rId7" Type="http://schemas.openxmlformats.org/officeDocument/2006/relationships/hyperlink" Target="mailto:dvehab@slu.edu" TargetMode="External"/><Relationship Id="rId12" Type="http://schemas.openxmlformats.org/officeDocument/2006/relationships/hyperlink" Target="mailto:mpolley1@slu.edu" TargetMode="External"/><Relationship Id="rId17" Type="http://schemas.openxmlformats.org/officeDocument/2006/relationships/hyperlink" Target="mailto:nbossart@slu.edu" TargetMode="External"/><Relationship Id="rId2" Type="http://schemas.openxmlformats.org/officeDocument/2006/relationships/hyperlink" Target="mailto:prackova@slu.edu" TargetMode="External"/><Relationship Id="rId16" Type="http://schemas.openxmlformats.org/officeDocument/2006/relationships/hyperlink" Target="mailto:spierc13@slu.edu" TargetMode="External"/><Relationship Id="rId20" Type="http://schemas.openxmlformats.org/officeDocument/2006/relationships/hyperlink" Target="mailto:rurberge@slu.edu" TargetMode="External"/><Relationship Id="rId1" Type="http://schemas.openxmlformats.org/officeDocument/2006/relationships/hyperlink" Target="mailto:cberry12@slu.edu" TargetMode="External"/><Relationship Id="rId6" Type="http://schemas.openxmlformats.org/officeDocument/2006/relationships/hyperlink" Target="mailto:janiczekm@slu.edu" TargetMode="External"/><Relationship Id="rId11" Type="http://schemas.openxmlformats.org/officeDocument/2006/relationships/hyperlink" Target="mailto:hpossoes@slu.edu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clementsk@slu.edu" TargetMode="External"/><Relationship Id="rId15" Type="http://schemas.openxmlformats.org/officeDocument/2006/relationships/hyperlink" Target="mailto:novellus.cato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ahowar20@slu.edu" TargetMode="External"/><Relationship Id="rId19" Type="http://schemas.openxmlformats.org/officeDocument/2006/relationships/hyperlink" Target="mailto:sarber@slu.edu" TargetMode="External"/><Relationship Id="rId4" Type="http://schemas.openxmlformats.org/officeDocument/2006/relationships/hyperlink" Target="mailto:mercadante@slu.edu" TargetMode="External"/><Relationship Id="rId9" Type="http://schemas.openxmlformats.org/officeDocument/2006/relationships/hyperlink" Target="mailto:csmit216@slu.edu" TargetMode="External"/><Relationship Id="rId14" Type="http://schemas.openxmlformats.org/officeDocument/2006/relationships/hyperlink" Target="mailto:cklemste@slu.edu" TargetMode="External"/><Relationship Id="rId22" Type="http://schemas.openxmlformats.org/officeDocument/2006/relationships/hyperlink" Target="mailto:murodenadal@s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"/>
  <sheetViews>
    <sheetView tabSelected="1" zoomScale="115" zoomScaleNormal="115" workbookViewId="0">
      <selection activeCell="D8" sqref="D8"/>
    </sheetView>
  </sheetViews>
  <sheetFormatPr defaultRowHeight="16.5" thickTop="1" thickBottom="1"/>
  <cols>
    <col min="1" max="1" width="10.140625" style="2" bestFit="1" customWidth="1"/>
    <col min="2" max="2" width="33.28515625" bestFit="1" customWidth="1"/>
    <col min="3" max="3" width="27" bestFit="1" customWidth="1"/>
    <col min="4" max="4" width="19.85546875" bestFit="1" customWidth="1"/>
    <col min="5" max="5" width="18.28515625" bestFit="1" customWidth="1"/>
    <col min="6" max="6" width="14.42578125" bestFit="1" customWidth="1"/>
    <col min="7" max="7" width="14.85546875" bestFit="1" customWidth="1"/>
    <col min="8" max="8" width="21.85546875" bestFit="1" customWidth="1"/>
    <col min="9" max="9" width="19.28515625" bestFit="1" customWidth="1"/>
  </cols>
  <sheetData>
    <row r="1" spans="1:10" s="2" customFormat="1" thickTop="1" thickBot="1">
      <c r="A1" s="2">
        <f>+G12</f>
        <v>0</v>
      </c>
      <c r="B1" s="5" t="s">
        <v>99</v>
      </c>
      <c r="C1" s="5" t="s">
        <v>71</v>
      </c>
      <c r="D1" s="5" t="s">
        <v>86</v>
      </c>
      <c r="E1" s="5" t="s">
        <v>70</v>
      </c>
      <c r="F1" s="6" t="s">
        <v>4</v>
      </c>
      <c r="G1" s="18" t="s">
        <v>5</v>
      </c>
      <c r="H1" s="6" t="s">
        <v>104</v>
      </c>
      <c r="I1" s="7" t="s">
        <v>103</v>
      </c>
      <c r="J1" s="4"/>
    </row>
    <row r="2" spans="1:10" thickTop="1" thickBot="1">
      <c r="A2" s="3" t="s">
        <v>0</v>
      </c>
      <c r="B2" s="8" t="s">
        <v>7</v>
      </c>
      <c r="C2" s="8" t="s">
        <v>6</v>
      </c>
      <c r="D2" s="8" t="s">
        <v>97</v>
      </c>
      <c r="E2" s="8" t="s">
        <v>116</v>
      </c>
      <c r="F2" s="8" t="s">
        <v>117</v>
      </c>
      <c r="G2" s="8" t="s">
        <v>119</v>
      </c>
      <c r="H2" s="8" t="s">
        <v>42</v>
      </c>
      <c r="I2" s="8" t="s">
        <v>129</v>
      </c>
    </row>
    <row r="3" spans="1:10" thickTop="1" thickBot="1">
      <c r="A3" s="3" t="s">
        <v>1</v>
      </c>
      <c r="B3" s="8" t="s">
        <v>115</v>
      </c>
      <c r="C3" s="8"/>
      <c r="D3" s="8" t="s">
        <v>39</v>
      </c>
      <c r="E3" s="8" t="s">
        <v>98</v>
      </c>
      <c r="F3" s="8" t="s">
        <v>118</v>
      </c>
      <c r="G3" s="8"/>
      <c r="H3" s="8" t="s">
        <v>121</v>
      </c>
      <c r="I3" s="8" t="s">
        <v>98</v>
      </c>
    </row>
    <row r="6" spans="1:10" thickTop="1" thickBot="1">
      <c r="B6" s="29" t="s">
        <v>2</v>
      </c>
      <c r="C6" s="29" t="s">
        <v>3</v>
      </c>
      <c r="D6" s="29" t="s">
        <v>86</v>
      </c>
      <c r="E6" s="29" t="s">
        <v>70</v>
      </c>
      <c r="F6" s="29" t="s">
        <v>4</v>
      </c>
      <c r="G6" s="29" t="s">
        <v>5</v>
      </c>
      <c r="H6" s="29" t="s">
        <v>104</v>
      </c>
      <c r="I6" s="29" t="s">
        <v>103</v>
      </c>
    </row>
    <row r="7" spans="1:10" thickTop="1" thickBot="1">
      <c r="B7" s="28" t="s">
        <v>97</v>
      </c>
      <c r="C7" s="28"/>
      <c r="D7" s="28" t="s">
        <v>151</v>
      </c>
      <c r="E7" s="28" t="s">
        <v>123</v>
      </c>
      <c r="F7" s="28" t="s">
        <v>125</v>
      </c>
      <c r="G7" s="28" t="s">
        <v>120</v>
      </c>
      <c r="H7" s="28" t="s">
        <v>126</v>
      </c>
      <c r="I7" s="28" t="s">
        <v>127</v>
      </c>
    </row>
    <row r="8" spans="1:10" thickTop="1" thickBot="1">
      <c r="B8" s="28" t="s">
        <v>98</v>
      </c>
      <c r="C8" s="28"/>
      <c r="D8" s="28"/>
      <c r="E8" s="28" t="s">
        <v>120</v>
      </c>
      <c r="F8" s="28"/>
      <c r="G8" s="28"/>
      <c r="H8" s="28" t="s">
        <v>140</v>
      </c>
      <c r="I8" s="28" t="s">
        <v>128</v>
      </c>
    </row>
    <row r="9" spans="1:10" thickTop="1" thickBot="1">
      <c r="B9" t="s">
        <v>122</v>
      </c>
      <c r="C9" s="28"/>
      <c r="D9" s="28"/>
      <c r="E9" s="28" t="s">
        <v>124</v>
      </c>
      <c r="F9" s="28"/>
      <c r="G9" s="28"/>
      <c r="H9" s="28" t="s">
        <v>148</v>
      </c>
      <c r="I9" s="28" t="s">
        <v>121</v>
      </c>
    </row>
    <row r="10" spans="1:10" thickTop="1" thickBot="1">
      <c r="B10" s="28"/>
      <c r="C10" s="28"/>
      <c r="D10" s="28"/>
      <c r="E10" s="28" t="s">
        <v>139</v>
      </c>
      <c r="F10" s="28"/>
      <c r="G10" s="28"/>
      <c r="H10" s="28"/>
      <c r="I10" s="28" t="s">
        <v>120</v>
      </c>
    </row>
    <row r="11" spans="1:10" thickTop="1" thickBot="1">
      <c r="B11" s="28"/>
      <c r="C11" s="28"/>
      <c r="D11" s="28"/>
      <c r="E11" s="28"/>
      <c r="F11" s="28"/>
      <c r="G11" s="28"/>
      <c r="H11" s="28"/>
      <c r="I11" s="28" t="s">
        <v>130</v>
      </c>
    </row>
    <row r="12" spans="1:10" thickTop="1" thickBot="1">
      <c r="B12" s="28"/>
      <c r="C12" s="28"/>
      <c r="D12" s="28"/>
      <c r="E12" s="28"/>
      <c r="F12" s="28"/>
      <c r="G12" s="28"/>
      <c r="H12" s="28"/>
      <c r="I12" s="28" t="s">
        <v>97</v>
      </c>
    </row>
    <row r="13" spans="1:10" thickTop="1" thickBot="1">
      <c r="B13" s="28"/>
      <c r="C13" s="28"/>
      <c r="D13" s="28"/>
      <c r="E13" s="28"/>
      <c r="F13" s="28"/>
      <c r="G13" s="28"/>
      <c r="H13" s="28"/>
      <c r="I13" s="28"/>
    </row>
    <row r="14" spans="1:10" thickTop="1" thickBot="1">
      <c r="B14" s="2" t="s">
        <v>149</v>
      </c>
      <c r="C14" s="2"/>
      <c r="D14" s="2"/>
      <c r="E14" s="2"/>
      <c r="F14" s="2"/>
      <c r="G14" s="2"/>
      <c r="H14" s="2"/>
      <c r="I14" s="2"/>
    </row>
    <row r="15" spans="1:10" thickTop="1" thickBot="1">
      <c r="B15" s="29" t="s">
        <v>2</v>
      </c>
      <c r="C15" s="29" t="s">
        <v>3</v>
      </c>
      <c r="D15" s="29" t="s">
        <v>86</v>
      </c>
      <c r="E15" s="29" t="s">
        <v>70</v>
      </c>
      <c r="F15" s="29" t="s">
        <v>4</v>
      </c>
      <c r="G15" s="29" t="s">
        <v>5</v>
      </c>
      <c r="H15" s="29" t="s">
        <v>104</v>
      </c>
      <c r="I15" s="29" t="s">
        <v>103</v>
      </c>
    </row>
    <row r="16" spans="1:10" thickTop="1" thickBot="1">
      <c r="B16" s="28"/>
      <c r="C16" s="28"/>
      <c r="D16" s="28" t="s">
        <v>150</v>
      </c>
      <c r="E16" s="28"/>
      <c r="F16" s="28"/>
      <c r="G16" s="28"/>
      <c r="H16" s="28"/>
      <c r="I16" s="28"/>
    </row>
    <row r="18" ht="15"/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zoomScaleNormal="100" workbookViewId="0">
      <selection activeCell="G15" sqref="G15"/>
    </sheetView>
  </sheetViews>
  <sheetFormatPr defaultRowHeight="15"/>
  <cols>
    <col min="1" max="1" width="33.28515625" bestFit="1" customWidth="1"/>
    <col min="2" max="2" width="19.140625" bestFit="1" customWidth="1"/>
    <col min="3" max="3" width="22.140625" bestFit="1" customWidth="1"/>
    <col min="4" max="4" width="13" bestFit="1" customWidth="1"/>
    <col min="5" max="5" width="17.7109375" bestFit="1" customWidth="1"/>
    <col min="6" max="6" width="58" style="25" bestFit="1" customWidth="1"/>
    <col min="7" max="7" width="28" customWidth="1"/>
    <col min="8" max="8" width="29" customWidth="1"/>
  </cols>
  <sheetData>
    <row r="1" spans="1:10" s="2" customFormat="1" ht="16.5" thickTop="1" thickBot="1">
      <c r="A1" s="15" t="s">
        <v>24</v>
      </c>
      <c r="B1" s="16" t="s">
        <v>23</v>
      </c>
      <c r="C1" s="16" t="s">
        <v>25</v>
      </c>
      <c r="D1" s="16" t="s">
        <v>8</v>
      </c>
      <c r="E1" s="17" t="s">
        <v>9</v>
      </c>
      <c r="F1" s="16" t="s">
        <v>69</v>
      </c>
      <c r="G1" s="16" t="s">
        <v>10</v>
      </c>
      <c r="H1" s="26" t="s">
        <v>11</v>
      </c>
    </row>
    <row r="2" spans="1:10" s="2" customFormat="1" ht="16.5" thickTop="1" thickBot="1">
      <c r="A2" s="35" t="s">
        <v>77</v>
      </c>
      <c r="B2" s="36" t="s">
        <v>78</v>
      </c>
      <c r="C2" s="36" t="s">
        <v>26</v>
      </c>
      <c r="D2" s="36" t="s">
        <v>12</v>
      </c>
      <c r="E2" s="36" t="s">
        <v>53</v>
      </c>
      <c r="F2" s="31" t="s">
        <v>103</v>
      </c>
      <c r="G2" s="32" t="s">
        <v>79</v>
      </c>
      <c r="H2" s="37"/>
    </row>
    <row r="3" spans="1:10" ht="15.75" thickTop="1">
      <c r="A3" s="22" t="s">
        <v>44</v>
      </c>
      <c r="B3" s="23" t="s">
        <v>45</v>
      </c>
      <c r="C3" s="23" t="s">
        <v>26</v>
      </c>
      <c r="D3" s="23" t="s">
        <v>13</v>
      </c>
      <c r="E3" s="24" t="s">
        <v>51</v>
      </c>
      <c r="F3" s="31" t="s">
        <v>70</v>
      </c>
      <c r="G3" s="33" t="s">
        <v>47</v>
      </c>
      <c r="H3" s="24"/>
      <c r="I3" s="9"/>
    </row>
    <row r="4" spans="1:10">
      <c r="A4" s="14" t="s">
        <v>132</v>
      </c>
      <c r="B4" s="10" t="s">
        <v>131</v>
      </c>
      <c r="C4" s="10" t="s">
        <v>28</v>
      </c>
      <c r="D4" s="10" t="s">
        <v>12</v>
      </c>
      <c r="E4" s="10" t="s">
        <v>38</v>
      </c>
      <c r="F4" s="31" t="s">
        <v>4</v>
      </c>
      <c r="G4" s="47" t="s">
        <v>144</v>
      </c>
      <c r="H4" s="13"/>
      <c r="I4" s="9"/>
    </row>
    <row r="5" spans="1:10">
      <c r="A5" s="22" t="s">
        <v>59</v>
      </c>
      <c r="B5" s="23" t="s">
        <v>43</v>
      </c>
      <c r="C5" s="23" t="s">
        <v>26</v>
      </c>
      <c r="D5" s="23" t="s">
        <v>27</v>
      </c>
      <c r="E5" s="24" t="s">
        <v>53</v>
      </c>
      <c r="F5" s="31" t="s">
        <v>99</v>
      </c>
      <c r="G5" s="34" t="s">
        <v>60</v>
      </c>
      <c r="H5" s="24"/>
      <c r="I5" s="9"/>
    </row>
    <row r="6" spans="1:10">
      <c r="A6" s="14" t="s">
        <v>80</v>
      </c>
      <c r="B6" s="10" t="s">
        <v>81</v>
      </c>
      <c r="C6" s="10" t="s">
        <v>26</v>
      </c>
      <c r="D6" s="10" t="s">
        <v>82</v>
      </c>
      <c r="E6" s="10" t="s">
        <v>38</v>
      </c>
      <c r="F6" s="31" t="s">
        <v>104</v>
      </c>
      <c r="G6" s="34" t="s">
        <v>83</v>
      </c>
      <c r="H6" s="13"/>
      <c r="I6" s="9"/>
    </row>
    <row r="7" spans="1:10">
      <c r="A7" s="14" t="s">
        <v>22</v>
      </c>
      <c r="B7" s="10" t="s">
        <v>21</v>
      </c>
      <c r="C7" s="10" t="s">
        <v>33</v>
      </c>
      <c r="D7" s="10" t="s">
        <v>27</v>
      </c>
      <c r="E7" s="13" t="s">
        <v>38</v>
      </c>
      <c r="F7" s="31" t="s">
        <v>71</v>
      </c>
      <c r="G7" s="34" t="s">
        <v>105</v>
      </c>
      <c r="H7" s="27" t="s">
        <v>29</v>
      </c>
      <c r="I7" s="12"/>
      <c r="J7" s="11"/>
    </row>
    <row r="8" spans="1:10">
      <c r="A8" s="22" t="s">
        <v>66</v>
      </c>
      <c r="B8" s="23" t="s">
        <v>67</v>
      </c>
      <c r="C8" s="23" t="s">
        <v>26</v>
      </c>
      <c r="D8" s="23" t="s">
        <v>41</v>
      </c>
      <c r="E8" s="24" t="s">
        <v>51</v>
      </c>
      <c r="F8" s="31" t="s">
        <v>104</v>
      </c>
      <c r="G8" s="34" t="s">
        <v>68</v>
      </c>
      <c r="H8" s="24"/>
      <c r="I8" s="12"/>
      <c r="J8" s="11"/>
    </row>
    <row r="9" spans="1:10">
      <c r="A9" s="14" t="s">
        <v>74</v>
      </c>
      <c r="B9" s="10" t="s">
        <v>75</v>
      </c>
      <c r="C9" s="10" t="s">
        <v>26</v>
      </c>
      <c r="D9" s="10" t="s">
        <v>41</v>
      </c>
      <c r="E9" s="10" t="s">
        <v>51</v>
      </c>
      <c r="F9" s="31" t="s">
        <v>5</v>
      </c>
      <c r="G9" s="34" t="s">
        <v>76</v>
      </c>
      <c r="H9" s="13"/>
      <c r="I9" s="12"/>
      <c r="J9" s="11"/>
    </row>
    <row r="10" spans="1:10">
      <c r="A10" s="22" t="s">
        <v>61</v>
      </c>
      <c r="B10" s="23" t="s">
        <v>62</v>
      </c>
      <c r="C10" s="23" t="s">
        <v>26</v>
      </c>
      <c r="D10" s="23" t="s">
        <v>27</v>
      </c>
      <c r="E10" s="24" t="s">
        <v>53</v>
      </c>
      <c r="F10" s="31" t="s">
        <v>103</v>
      </c>
      <c r="G10" s="32" t="s">
        <v>63</v>
      </c>
      <c r="H10" s="24"/>
      <c r="I10" s="12"/>
      <c r="J10" s="11"/>
    </row>
    <row r="11" spans="1:10">
      <c r="A11" s="14" t="s">
        <v>100</v>
      </c>
      <c r="B11" s="10" t="s">
        <v>101</v>
      </c>
      <c r="C11" s="10" t="s">
        <v>26</v>
      </c>
      <c r="D11" s="10" t="s">
        <v>27</v>
      </c>
      <c r="E11" s="10" t="s">
        <v>53</v>
      </c>
      <c r="F11" s="31" t="s">
        <v>108</v>
      </c>
      <c r="G11" s="32" t="s">
        <v>102</v>
      </c>
      <c r="H11" s="13"/>
      <c r="I11" s="12"/>
      <c r="J11" s="11"/>
    </row>
    <row r="12" spans="1:10">
      <c r="A12" s="14" t="s">
        <v>134</v>
      </c>
      <c r="B12" s="10" t="s">
        <v>133</v>
      </c>
      <c r="C12" s="10" t="s">
        <v>28</v>
      </c>
      <c r="D12" s="10" t="s">
        <v>12</v>
      </c>
      <c r="E12" s="10" t="s">
        <v>38</v>
      </c>
      <c r="F12" s="31" t="s">
        <v>4</v>
      </c>
      <c r="G12" s="47" t="s">
        <v>145</v>
      </c>
      <c r="H12" s="13"/>
      <c r="I12" s="12"/>
      <c r="J12" s="11"/>
    </row>
    <row r="13" spans="1:10">
      <c r="A13" s="22" t="s">
        <v>55</v>
      </c>
      <c r="B13" s="23" t="s">
        <v>56</v>
      </c>
      <c r="C13" s="23" t="s">
        <v>26</v>
      </c>
      <c r="D13" s="23" t="s">
        <v>57</v>
      </c>
      <c r="E13" s="24" t="s">
        <v>53</v>
      </c>
      <c r="F13" s="31" t="s">
        <v>106</v>
      </c>
      <c r="G13" s="34" t="s">
        <v>58</v>
      </c>
      <c r="H13" s="24"/>
      <c r="I13" s="12"/>
      <c r="J13" s="11"/>
    </row>
    <row r="14" spans="1:10">
      <c r="A14" s="14" t="s">
        <v>20</v>
      </c>
      <c r="B14" s="10" t="s">
        <v>19</v>
      </c>
      <c r="C14" s="10" t="s">
        <v>26</v>
      </c>
      <c r="D14" s="10" t="s">
        <v>12</v>
      </c>
      <c r="E14" s="13" t="s">
        <v>38</v>
      </c>
      <c r="F14" s="31" t="s">
        <v>99</v>
      </c>
      <c r="G14" s="32" t="s">
        <v>30</v>
      </c>
      <c r="H14" s="27" t="s">
        <v>31</v>
      </c>
      <c r="I14" s="12"/>
      <c r="J14" s="11"/>
    </row>
    <row r="15" spans="1:10">
      <c r="A15" s="14" t="s">
        <v>152</v>
      </c>
      <c r="B15" s="10" t="s">
        <v>153</v>
      </c>
      <c r="C15" s="10" t="s">
        <v>26</v>
      </c>
      <c r="D15" s="10" t="s">
        <v>27</v>
      </c>
      <c r="E15" s="10" t="s">
        <v>53</v>
      </c>
      <c r="F15" s="31" t="s">
        <v>86</v>
      </c>
      <c r="G15" s="47" t="s">
        <v>154</v>
      </c>
      <c r="H15" s="13"/>
      <c r="I15" s="12"/>
      <c r="J15" s="11"/>
    </row>
    <row r="16" spans="1:10">
      <c r="A16" s="14" t="s">
        <v>16</v>
      </c>
      <c r="B16" s="10" t="s">
        <v>48</v>
      </c>
      <c r="C16" s="10" t="s">
        <v>26</v>
      </c>
      <c r="D16" s="10" t="s">
        <v>12</v>
      </c>
      <c r="E16" s="13" t="s">
        <v>38</v>
      </c>
      <c r="F16" s="31" t="s">
        <v>104</v>
      </c>
      <c r="G16" s="32" t="s">
        <v>34</v>
      </c>
      <c r="H16" s="27" t="s">
        <v>35</v>
      </c>
      <c r="I16" s="12"/>
      <c r="J16" s="11"/>
    </row>
    <row r="17" spans="1:10">
      <c r="A17" s="14" t="s">
        <v>141</v>
      </c>
      <c r="B17" s="10" t="s">
        <v>142</v>
      </c>
      <c r="C17" s="10" t="s">
        <v>26</v>
      </c>
      <c r="D17" s="10" t="s">
        <v>27</v>
      </c>
      <c r="E17" s="10" t="s">
        <v>53</v>
      </c>
      <c r="F17" s="31" t="s">
        <v>104</v>
      </c>
      <c r="G17" s="46" t="s">
        <v>143</v>
      </c>
      <c r="H17" s="13"/>
      <c r="I17" s="12"/>
      <c r="J17" s="11"/>
    </row>
    <row r="18" spans="1:10">
      <c r="A18" s="14" t="s">
        <v>112</v>
      </c>
      <c r="B18" s="10" t="s">
        <v>111</v>
      </c>
      <c r="C18" s="10" t="s">
        <v>26</v>
      </c>
      <c r="D18" s="10" t="s">
        <v>27</v>
      </c>
      <c r="E18" s="10" t="s">
        <v>53</v>
      </c>
      <c r="F18" s="31" t="s">
        <v>70</v>
      </c>
      <c r="G18" s="32" t="s">
        <v>113</v>
      </c>
      <c r="H18" s="13"/>
      <c r="I18" s="12"/>
      <c r="J18" s="11"/>
    </row>
    <row r="19" spans="1:10">
      <c r="A19" s="14" t="s">
        <v>84</v>
      </c>
      <c r="B19" s="10" t="s">
        <v>85</v>
      </c>
      <c r="C19" s="10" t="s">
        <v>26</v>
      </c>
      <c r="D19" s="10" t="s">
        <v>12</v>
      </c>
      <c r="E19" s="10" t="s">
        <v>46</v>
      </c>
      <c r="F19" s="31" t="s">
        <v>107</v>
      </c>
      <c r="G19" s="32" t="s">
        <v>87</v>
      </c>
      <c r="H19" s="13"/>
      <c r="I19" s="12"/>
      <c r="J19" s="11"/>
    </row>
    <row r="20" spans="1:10">
      <c r="A20" s="22" t="s">
        <v>49</v>
      </c>
      <c r="B20" s="23" t="s">
        <v>40</v>
      </c>
      <c r="C20" s="23" t="s">
        <v>26</v>
      </c>
      <c r="D20" s="23" t="s">
        <v>13</v>
      </c>
      <c r="E20" s="24" t="s">
        <v>46</v>
      </c>
      <c r="F20" s="31" t="s">
        <v>108</v>
      </c>
      <c r="G20" s="34" t="s">
        <v>50</v>
      </c>
      <c r="H20" s="24"/>
      <c r="I20" s="9"/>
    </row>
    <row r="21" spans="1:10">
      <c r="A21" s="22" t="s">
        <v>18</v>
      </c>
      <c r="B21" s="23" t="s">
        <v>17</v>
      </c>
      <c r="C21" s="23" t="s">
        <v>26</v>
      </c>
      <c r="D21" s="23" t="s">
        <v>12</v>
      </c>
      <c r="E21" s="24" t="s">
        <v>38</v>
      </c>
      <c r="F21" s="31" t="s">
        <v>109</v>
      </c>
      <c r="G21" s="32" t="s">
        <v>32</v>
      </c>
      <c r="H21" s="24" t="s">
        <v>37</v>
      </c>
      <c r="I21" s="9"/>
    </row>
    <row r="22" spans="1:10">
      <c r="A22" s="14" t="s">
        <v>137</v>
      </c>
      <c r="B22" s="10" t="s">
        <v>114</v>
      </c>
      <c r="C22" s="10" t="s">
        <v>26</v>
      </c>
      <c r="D22" s="10" t="s">
        <v>27</v>
      </c>
      <c r="E22" s="10" t="s">
        <v>53</v>
      </c>
      <c r="F22" s="31" t="s">
        <v>103</v>
      </c>
      <c r="G22" s="47" t="s">
        <v>146</v>
      </c>
      <c r="H22" s="13"/>
      <c r="I22" s="9"/>
    </row>
    <row r="23" spans="1:10">
      <c r="A23" s="14" t="s">
        <v>15</v>
      </c>
      <c r="B23" s="10" t="s">
        <v>72</v>
      </c>
      <c r="C23" s="10" t="s">
        <v>26</v>
      </c>
      <c r="D23" s="10" t="s">
        <v>41</v>
      </c>
      <c r="E23" s="10" t="s">
        <v>51</v>
      </c>
      <c r="F23" s="31" t="s">
        <v>70</v>
      </c>
      <c r="G23" s="32" t="s">
        <v>73</v>
      </c>
      <c r="H23" s="13"/>
      <c r="I23" s="9"/>
    </row>
    <row r="24" spans="1:10">
      <c r="A24" s="14" t="s">
        <v>136</v>
      </c>
      <c r="B24" s="10" t="s">
        <v>135</v>
      </c>
      <c r="C24" s="10" t="s">
        <v>28</v>
      </c>
      <c r="D24" s="10" t="s">
        <v>12</v>
      </c>
      <c r="E24" s="10" t="s">
        <v>38</v>
      </c>
      <c r="F24" s="31" t="s">
        <v>4</v>
      </c>
      <c r="G24" s="47" t="s">
        <v>147</v>
      </c>
      <c r="H24" s="13"/>
      <c r="I24" s="9"/>
    </row>
    <row r="25" spans="1:10">
      <c r="A25" s="22" t="s">
        <v>64</v>
      </c>
      <c r="B25" s="23" t="s">
        <v>65</v>
      </c>
      <c r="C25" s="23" t="s">
        <v>26</v>
      </c>
      <c r="D25" s="23" t="s">
        <v>13</v>
      </c>
      <c r="E25" s="24" t="s">
        <v>46</v>
      </c>
      <c r="F25" s="31" t="s">
        <v>110</v>
      </c>
      <c r="G25" s="32" t="s">
        <v>138</v>
      </c>
      <c r="H25" s="24"/>
      <c r="I25" s="9"/>
    </row>
    <row r="26" spans="1:10">
      <c r="A26" s="14" t="s">
        <v>88</v>
      </c>
      <c r="B26" s="10" t="s">
        <v>89</v>
      </c>
      <c r="C26" s="10" t="s">
        <v>26</v>
      </c>
      <c r="D26" s="10" t="s">
        <v>13</v>
      </c>
      <c r="E26" s="10" t="s">
        <v>51</v>
      </c>
      <c r="F26" s="31" t="s">
        <v>99</v>
      </c>
      <c r="G26" s="32" t="s">
        <v>90</v>
      </c>
      <c r="H26" s="13"/>
      <c r="I26" s="9"/>
    </row>
    <row r="27" spans="1:10">
      <c r="A27" s="19" t="s">
        <v>52</v>
      </c>
      <c r="B27" s="20" t="s">
        <v>14</v>
      </c>
      <c r="C27" s="20" t="s">
        <v>26</v>
      </c>
      <c r="D27" s="20" t="s">
        <v>27</v>
      </c>
      <c r="E27" s="21" t="s">
        <v>53</v>
      </c>
      <c r="F27" s="38" t="s">
        <v>103</v>
      </c>
      <c r="G27" s="39" t="s">
        <v>54</v>
      </c>
      <c r="H27" s="21"/>
    </row>
    <row r="28" spans="1:10">
      <c r="A28" s="40"/>
      <c r="B28" s="40"/>
      <c r="C28" s="40"/>
      <c r="D28" s="40"/>
      <c r="E28" s="40"/>
      <c r="F28" s="41"/>
      <c r="G28" s="42"/>
      <c r="H28" s="43"/>
    </row>
    <row r="29" spans="1:10">
      <c r="A29" s="40"/>
      <c r="B29" s="40"/>
      <c r="C29" s="40"/>
      <c r="D29" s="40"/>
      <c r="E29" s="40"/>
      <c r="F29" s="41"/>
      <c r="G29" s="30"/>
      <c r="H29" s="40"/>
    </row>
    <row r="30" spans="1:10">
      <c r="A30" s="44" t="s">
        <v>91</v>
      </c>
      <c r="B30" s="44" t="s">
        <v>92</v>
      </c>
      <c r="C30" s="40"/>
      <c r="D30" s="40"/>
      <c r="E30" s="40"/>
      <c r="F30" s="41"/>
      <c r="G30" s="30"/>
      <c r="H30" s="40"/>
    </row>
    <row r="31" spans="1:10">
      <c r="A31" s="10" t="s">
        <v>26</v>
      </c>
      <c r="B31" s="23">
        <f t="array" ref="B31">SUM(IF(C2:C27="AE",1,0))</f>
        <v>22</v>
      </c>
      <c r="C31" s="40"/>
      <c r="D31" s="40"/>
      <c r="E31" s="40"/>
      <c r="F31" s="41"/>
      <c r="G31" s="30"/>
      <c r="H31" s="40"/>
    </row>
    <row r="32" spans="1:10">
      <c r="A32" s="10" t="s">
        <v>28</v>
      </c>
      <c r="B32" s="23">
        <f t="array" ref="B32">SUM(IF(C2:C27="EE",1,0))</f>
        <v>3</v>
      </c>
      <c r="C32" s="40"/>
      <c r="D32" s="40"/>
      <c r="E32" s="40"/>
      <c r="F32" s="41"/>
      <c r="G32" s="30"/>
      <c r="H32" s="40"/>
    </row>
    <row r="33" spans="1:8">
      <c r="A33" s="10" t="s">
        <v>36</v>
      </c>
      <c r="B33" s="23">
        <v>1</v>
      </c>
      <c r="C33" s="40"/>
      <c r="D33" s="40"/>
      <c r="E33" s="40"/>
      <c r="F33" s="41"/>
      <c r="G33" s="30"/>
      <c r="H33" s="40"/>
    </row>
    <row r="34" spans="1:8">
      <c r="A34" s="40"/>
      <c r="B34" s="40"/>
      <c r="C34" s="40"/>
      <c r="D34" s="40"/>
      <c r="E34" s="40"/>
      <c r="F34" s="41"/>
      <c r="G34" s="30"/>
      <c r="H34" s="40"/>
    </row>
    <row r="35" spans="1:8">
      <c r="A35" s="44" t="s">
        <v>93</v>
      </c>
      <c r="B35" s="44" t="s">
        <v>94</v>
      </c>
      <c r="C35" s="40"/>
      <c r="D35" s="40"/>
      <c r="E35" s="40"/>
      <c r="F35" s="41"/>
      <c r="G35" s="30"/>
      <c r="H35" s="40"/>
    </row>
    <row r="36" spans="1:8">
      <c r="A36" s="10" t="s">
        <v>27</v>
      </c>
      <c r="B36" s="23">
        <f t="array" ref="B36">SUM(IF(D2:D27="Freshman",1,0))</f>
        <v>9</v>
      </c>
      <c r="C36" s="40"/>
      <c r="D36" s="40"/>
      <c r="E36" s="40"/>
      <c r="F36" s="41"/>
      <c r="G36" s="30"/>
      <c r="H36" s="40"/>
    </row>
    <row r="37" spans="1:8">
      <c r="A37" s="10" t="s">
        <v>41</v>
      </c>
      <c r="B37" s="23">
        <f t="array" ref="B37">SUM(IF(D2:D27="Sophomore",1,0))</f>
        <v>3</v>
      </c>
      <c r="C37" s="40"/>
      <c r="D37" s="40"/>
      <c r="E37" s="40"/>
      <c r="F37" s="41"/>
      <c r="G37" s="30"/>
      <c r="H37" s="40"/>
    </row>
    <row r="38" spans="1:8">
      <c r="A38" s="1" t="s">
        <v>13</v>
      </c>
      <c r="B38" s="1">
        <f t="array" ref="B38">SUM(IF(D2:D27="Junior",1,0))</f>
        <v>4</v>
      </c>
      <c r="D38" s="11"/>
      <c r="E38" s="11"/>
      <c r="G38" s="11"/>
    </row>
    <row r="39" spans="1:8">
      <c r="A39" s="1" t="s">
        <v>12</v>
      </c>
      <c r="B39" s="1">
        <f t="array" ref="B39">SUM(IF(D2:D27="Senior",1,0))</f>
        <v>8</v>
      </c>
      <c r="D39" s="11"/>
      <c r="E39" s="11"/>
      <c r="G39" s="11"/>
    </row>
    <row r="40" spans="1:8">
      <c r="A40" s="1" t="s">
        <v>82</v>
      </c>
      <c r="B40" s="1">
        <f t="array" ref="B40">SUM(IF(D2:D27="Graduate",1,0))</f>
        <v>1</v>
      </c>
    </row>
    <row r="42" spans="1:8">
      <c r="A42" s="44" t="s">
        <v>95</v>
      </c>
      <c r="B42" s="44" t="s">
        <v>96</v>
      </c>
    </row>
    <row r="43" spans="1:8">
      <c r="A43" s="1" t="s">
        <v>71</v>
      </c>
      <c r="B43" s="1">
        <f t="array" ref="B43">SUM(IF(ISNUMBER(SEARCH(A43,$F$2:$F$27)),1,0))</f>
        <v>1</v>
      </c>
      <c r="D43" s="11"/>
      <c r="E43" s="11"/>
      <c r="G43" s="11"/>
    </row>
    <row r="44" spans="1:8">
      <c r="A44" s="1" t="s">
        <v>103</v>
      </c>
      <c r="B44" s="1">
        <f t="array" ref="B44">SUM(IF(ISNUMBER(SEARCH(A44,$F$2:$F$27)),1,0))</f>
        <v>9</v>
      </c>
    </row>
    <row r="45" spans="1:8">
      <c r="A45" s="1" t="s">
        <v>70</v>
      </c>
      <c r="B45" s="1">
        <f t="array" ref="B45">SUM(IF(ISNUMBER(SEARCH(A45,$F$2:$F$27)),1,0))</f>
        <v>6</v>
      </c>
    </row>
    <row r="46" spans="1:8">
      <c r="A46" s="1" t="s">
        <v>86</v>
      </c>
      <c r="B46" s="1">
        <f t="array" ref="B46">SUM(IF(ISNUMBER(SEARCH(A46,$F$2:$F$27)),1,0))</f>
        <v>3</v>
      </c>
    </row>
    <row r="47" spans="1:8">
      <c r="A47" s="1" t="s">
        <v>5</v>
      </c>
      <c r="B47" s="1">
        <f t="array" ref="B47">SUM(IF(ISNUMBER(SEARCH(A47,$F$2:$F$27)),1,0))</f>
        <v>3</v>
      </c>
      <c r="D47" s="11"/>
      <c r="E47" s="11"/>
      <c r="G47" s="11"/>
    </row>
    <row r="48" spans="1:8">
      <c r="A48" s="1" t="s">
        <v>99</v>
      </c>
      <c r="B48" s="1">
        <f t="array" ref="B48">SUM(IF(ISNUMBER(SEARCH(A48,$F$2:$F$27)),1,0))</f>
        <v>6</v>
      </c>
      <c r="D48" s="11"/>
      <c r="E48" s="11"/>
      <c r="G48" s="11"/>
    </row>
    <row r="49" spans="1:7">
      <c r="A49" s="1" t="s">
        <v>104</v>
      </c>
      <c r="B49" s="1">
        <f t="array" ref="B49">SUM(IF(ISNUMBER(SEARCH(A49,$F$2:$F$27)),1,0))</f>
        <v>5</v>
      </c>
      <c r="D49" s="11"/>
      <c r="E49" s="11"/>
      <c r="G49" s="11"/>
    </row>
    <row r="50" spans="1:7">
      <c r="A50" s="45" t="s">
        <v>4</v>
      </c>
      <c r="B50" s="45">
        <f t="array" ref="B50">SUM(IF(ISNUMBER(SEARCH(A50,$F$2:$F$27)),1,0))</f>
        <v>3</v>
      </c>
    </row>
  </sheetData>
  <hyperlinks>
    <hyperlink ref="G3" r:id="rId1"/>
    <hyperlink ref="G20" r:id="rId2"/>
    <hyperlink ref="G27" r:id="rId3"/>
    <hyperlink ref="G13" r:id="rId4"/>
    <hyperlink ref="G5" r:id="rId5"/>
    <hyperlink ref="G10" r:id="rId6"/>
    <hyperlink ref="G25" r:id="rId7"/>
    <hyperlink ref="G8" r:id="rId8"/>
    <hyperlink ref="G23" r:id="rId9"/>
    <hyperlink ref="G9" r:id="rId10"/>
    <hyperlink ref="G6" r:id="rId11"/>
    <hyperlink ref="G19" r:id="rId12"/>
    <hyperlink ref="G26" r:id="rId13"/>
    <hyperlink ref="G11" r:id="rId14"/>
    <hyperlink ref="G7" r:id="rId15"/>
    <hyperlink ref="G18" r:id="rId16"/>
    <hyperlink ref="G4" r:id="rId17" display="mailto:nbossart@slu.edu"/>
    <hyperlink ref="G12" r:id="rId18" display="mailto:jmayer16@slu.edu"/>
    <hyperlink ref="G22" r:id="rId19" display="mailto:sarber@slu.edu"/>
    <hyperlink ref="G24" r:id="rId20" display="mailto:rurberge@slu.edu"/>
    <hyperlink ref="G2" r:id="rId21"/>
    <hyperlink ref="G15" r:id="rId22" display="mailto:murodenadal@slu.edu"/>
  </hyperlinks>
  <pageMargins left="0.7" right="0.7" top="0.75" bottom="0.75" header="0.3" footer="0.3"/>
  <pageSetup scale="78" orientation="landscape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Team Assignments</vt:lpstr>
      <vt:lpstr>Master Contact Info</vt:lpstr>
      <vt:lpstr>Grade Distribution Chart</vt:lpstr>
      <vt:lpstr>Subsystem Distribution Chart</vt:lpstr>
      <vt:lpstr>'Master Contact Info'!Print_Area</vt:lpstr>
      <vt:lpstr>'Team Assignments'!Print_Area</vt:lpstr>
    </vt:vector>
  </TitlesOfParts>
  <Company>Saint Louis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Louis</dc:creator>
  <cp:lastModifiedBy>Thomas Arthur Moline</cp:lastModifiedBy>
  <cp:lastPrinted>2011-02-21T17:55:45Z</cp:lastPrinted>
  <dcterms:created xsi:type="dcterms:W3CDTF">2011-02-15T18:05:39Z</dcterms:created>
  <dcterms:modified xsi:type="dcterms:W3CDTF">2014-03-30T23:38:05Z</dcterms:modified>
</cp:coreProperties>
</file>