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harts/chart15.xml" ContentType="application/vnd.openxmlformats-officedocument.drawingml.chart+xml"/>
  <Override PartName="/xl/theme/themeOverride2.xml" ContentType="application/vnd.openxmlformats-officedocument.themeOverride+xml"/>
  <Override PartName="/xl/charts/chart16.xml" ContentType="application/vnd.openxmlformats-officedocument.drawingml.chart+xml"/>
  <Override PartName="/xl/charts/chart17.xml" ContentType="application/vnd.openxmlformats-officedocument.drawingml.chart+xml"/>
  <Override PartName="/xl/drawings/drawing5.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6.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7.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8.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drawings/drawing9.xml" ContentType="application/vnd.openxmlformats-officedocument.drawing+xml"/>
  <Override PartName="/xl/charts/chart32.xml" ContentType="application/vnd.openxmlformats-officedocument.drawingml.chart+xml"/>
  <Override PartName="/xl/charts/style5.xml" ContentType="application/vnd.ms-office.chartstyle+xml"/>
  <Override PartName="/xl/charts/colors5.xml" ContentType="application/vnd.ms-office.chartcolorstyle+xml"/>
  <Override PartName="/xl/charts/chart3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10.xml" ContentType="application/vnd.openxmlformats-officedocument.drawing+xml"/>
  <Override PartName="/xl/charts/chart3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24226"/>
  <mc:AlternateContent xmlns:mc="http://schemas.openxmlformats.org/markup-compatibility/2006">
    <mc:Choice Requires="x15">
      <x15ac:absPath xmlns:x15ac="http://schemas.microsoft.com/office/spreadsheetml/2010/11/ac" url="C:\Users\Rashad\Documents\Python Projects\Automate_Friday\"/>
    </mc:Choice>
  </mc:AlternateContent>
  <xr:revisionPtr revIDLastSave="0" documentId="13_ncr:1_{FC2EEE74-E35A-4C46-A142-B7B43E9860E8}" xr6:coauthVersionLast="45" xr6:coauthVersionMax="45" xr10:uidLastSave="{00000000-0000-0000-0000-000000000000}"/>
  <bookViews>
    <workbookView xWindow="-120" yWindow="-120" windowWidth="29040" windowHeight="15840" tabRatio="778" firstSheet="3" activeTab="3" xr2:uid="{00000000-000D-0000-FFFF-FFFF00000000}"/>
  </bookViews>
  <sheets>
    <sheet name="ReadMe" sheetId="83" state="hidden" r:id="rId1"/>
    <sheet name="ProcessStages_Overview" sheetId="81" state="hidden" r:id="rId2"/>
    <sheet name="Demand_ReadMe" sheetId="44" state="hidden" r:id="rId3"/>
    <sheet name="Demand_Chart" sheetId="76" r:id="rId4"/>
    <sheet name="Performance_ReadMe" sheetId="78" state="hidden" r:id="rId5"/>
    <sheet name="Chart_openTimeSeriesOld" sheetId="48" state="hidden" r:id="rId6"/>
    <sheet name="hiddenSheet" sheetId="2" state="veryHidden" r:id="rId7"/>
    <sheet name="Ignore" sheetId="40" state="hidden" r:id="rId8"/>
    <sheet name="Test" sheetId="88" r:id="rId9"/>
    <sheet name="Performance_Chart" sheetId="52" r:id="rId10"/>
    <sheet name="Performance_Overview" sheetId="80" state="hidden" r:id="rId11"/>
    <sheet name="Demand_Overview" sheetId="79" state="hidden" r:id="rId12"/>
    <sheet name="NumbersProcess" sheetId="77" state="hidden" r:id="rId13"/>
    <sheet name="GDPPR_Data" sheetId="86" state="hidden" r:id="rId14"/>
    <sheet name="GDPPR_Charts" sheetId="85" state="hidden" r:id="rId15"/>
    <sheet name="Chart_openTimeSeries_CCG" sheetId="71" state="hidden" r:id="rId16"/>
    <sheet name="Chart_openTimeSeries_else" sheetId="62" state="hidden" r:id="rId17"/>
    <sheet name="KPIDashboard" sheetId="70" state="hidden" r:id="rId18"/>
    <sheet name="Enquiries_NotAttachedToAholder" sheetId="75" state="hidden" r:id="rId19"/>
    <sheet name="TotalAppsTimeSeriesData" sheetId="47" r:id="rId20"/>
    <sheet name="TotalAppsTimeSeriesData_CCG" sheetId="54" r:id="rId21"/>
    <sheet name="TotalAppsTimeSeriesData_else" sheetId="63" r:id="rId22"/>
    <sheet name="YTD_Numbers" sheetId="74" r:id="rId23"/>
    <sheet name="ElapsedTimeData" sheetId="72" state="hidden" r:id="rId24"/>
    <sheet name="IncomeData" sheetId="65" state="hidden" r:id="rId25"/>
    <sheet name="Sheet1" sheetId="50" state="hidden" r:id="rId26"/>
  </sheets>
  <definedNames>
    <definedName name="ExternalData_1" localSheetId="8" hidden="1">Test!$A$1:$AE$397</definedName>
    <definedName name="_xlnm.Print_Area" localSheetId="3">Demand_Chart!$A:$AL</definedName>
    <definedName name="_xlnm.Print_Area" localSheetId="14">GDPPR_Charts!$A:$AL</definedName>
    <definedName name="_xlnm.Print_Area" localSheetId="9">Performance_Chart!$A:$AL</definedName>
  </definedNames>
  <calcPr calcId="191029"/>
  <pivotCaches>
    <pivotCache cacheId="5" r:id="rId2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4" i="75" l="1"/>
  <c r="B13" i="63"/>
  <c r="C13" i="63"/>
  <c r="D13" i="63"/>
  <c r="E13" i="63"/>
  <c r="F13" i="63"/>
  <c r="G13" i="63"/>
  <c r="I13" i="63"/>
  <c r="J13" i="63"/>
  <c r="M13" i="63" s="1"/>
  <c r="K13" i="63"/>
  <c r="L13" i="63"/>
  <c r="N13" i="63"/>
  <c r="O13" i="63"/>
  <c r="A13" i="63"/>
  <c r="S13" i="54"/>
  <c r="M13" i="54"/>
  <c r="A13" i="54"/>
  <c r="X16" i="47"/>
  <c r="U16" i="47"/>
  <c r="Q16" i="47"/>
  <c r="R16" i="47"/>
  <c r="E16" i="47"/>
  <c r="F16" i="47"/>
  <c r="A16" i="47"/>
  <c r="A45" i="75" l="1"/>
  <c r="B14" i="63"/>
  <c r="C14" i="63"/>
  <c r="D14" i="63"/>
  <c r="E14" i="63"/>
  <c r="F14" i="63"/>
  <c r="G14" i="63"/>
  <c r="I14" i="63"/>
  <c r="J14" i="63"/>
  <c r="M14" i="63" s="1"/>
  <c r="K14" i="63"/>
  <c r="L14" i="63"/>
  <c r="N14" i="63"/>
  <c r="A14" i="63"/>
  <c r="S14" i="54"/>
  <c r="M14" i="54"/>
  <c r="A14" i="54"/>
  <c r="X17" i="47"/>
  <c r="U17" i="47"/>
  <c r="Q17" i="47"/>
  <c r="R17" i="47"/>
  <c r="E17" i="47"/>
  <c r="F17" i="47"/>
  <c r="A17" i="47"/>
  <c r="O14" i="63" l="1"/>
  <c r="R21" i="65"/>
  <c r="R20" i="65"/>
  <c r="E19" i="65"/>
  <c r="A46" i="75" l="1"/>
  <c r="A15" i="63"/>
  <c r="B15" i="63"/>
  <c r="C15" i="63"/>
  <c r="D15" i="63"/>
  <c r="E15" i="63"/>
  <c r="F15" i="63"/>
  <c r="G15" i="63"/>
  <c r="I15" i="63"/>
  <c r="J15" i="63"/>
  <c r="M15" i="63" s="1"/>
  <c r="K15" i="63"/>
  <c r="L15" i="63"/>
  <c r="N15" i="63"/>
  <c r="S15" i="54"/>
  <c r="M15" i="54"/>
  <c r="A15" i="54"/>
  <c r="E18" i="47"/>
  <c r="F18" i="47"/>
  <c r="X18" i="47"/>
  <c r="U18" i="47"/>
  <c r="Q18" i="47"/>
  <c r="R18" i="47"/>
  <c r="O15" i="63" l="1"/>
  <c r="B16" i="63"/>
  <c r="C16" i="63"/>
  <c r="D16" i="63"/>
  <c r="E16" i="63"/>
  <c r="F16" i="63"/>
  <c r="G16" i="63"/>
  <c r="I16" i="63"/>
  <c r="J16" i="63"/>
  <c r="K16" i="63"/>
  <c r="L16" i="63"/>
  <c r="N16" i="63"/>
  <c r="A17" i="63"/>
  <c r="A16" i="63" s="1"/>
  <c r="S16" i="54"/>
  <c r="M16" i="54"/>
  <c r="A16" i="54"/>
  <c r="A17" i="54"/>
  <c r="A48" i="75"/>
  <c r="A47" i="75" s="1"/>
  <c r="X19" i="47"/>
  <c r="U19" i="47"/>
  <c r="Q19" i="47"/>
  <c r="R19" i="47"/>
  <c r="E19" i="47"/>
  <c r="F19" i="47"/>
  <c r="O16" i="63" l="1"/>
  <c r="M16" i="63"/>
  <c r="B17" i="63"/>
  <c r="C17" i="63"/>
  <c r="D17" i="63"/>
  <c r="E17" i="63"/>
  <c r="F17" i="63"/>
  <c r="G17" i="63"/>
  <c r="I17" i="63"/>
  <c r="J17" i="63"/>
  <c r="K17" i="63"/>
  <c r="L17" i="63"/>
  <c r="N17" i="63"/>
  <c r="A18" i="63"/>
  <c r="S17" i="54"/>
  <c r="M17" i="54"/>
  <c r="X20" i="47"/>
  <c r="U20" i="47"/>
  <c r="Q20" i="47"/>
  <c r="R20" i="47"/>
  <c r="E20" i="47"/>
  <c r="F20" i="47"/>
  <c r="O17" i="63" l="1"/>
  <c r="M17" i="63"/>
  <c r="B18" i="63"/>
  <c r="C18" i="63"/>
  <c r="D18" i="63"/>
  <c r="E18" i="63"/>
  <c r="F18" i="63"/>
  <c r="G18" i="63"/>
  <c r="I18" i="63"/>
  <c r="J18" i="63"/>
  <c r="M18" i="63" s="1"/>
  <c r="K18" i="63"/>
  <c r="L18" i="63"/>
  <c r="N18" i="63"/>
  <c r="S18" i="54"/>
  <c r="M18" i="54"/>
  <c r="A18" i="54"/>
  <c r="X21" i="47"/>
  <c r="U21" i="47"/>
  <c r="Q21" i="47"/>
  <c r="R21" i="47"/>
  <c r="E21" i="47"/>
  <c r="F21" i="47"/>
  <c r="O18" i="63" l="1"/>
  <c r="G33" i="65"/>
  <c r="G38" i="65" s="1"/>
  <c r="AD16" i="65" l="1"/>
  <c r="Z17" i="65" l="1"/>
  <c r="Z18" i="65"/>
  <c r="Z19" i="65"/>
  <c r="Z20" i="65"/>
  <c r="Z21" i="65"/>
  <c r="Z22" i="65"/>
  <c r="Z23" i="65"/>
  <c r="Z24" i="65"/>
  <c r="Z25" i="65"/>
  <c r="Z26" i="65"/>
  <c r="Z27" i="65"/>
  <c r="Z16" i="65"/>
  <c r="V17" i="65"/>
  <c r="V18" i="65"/>
  <c r="V19" i="65"/>
  <c r="V20" i="65"/>
  <c r="V21" i="65"/>
  <c r="V22" i="65"/>
  <c r="V23" i="65"/>
  <c r="V24" i="65"/>
  <c r="V25" i="65"/>
  <c r="V26" i="65"/>
  <c r="V27" i="65"/>
  <c r="V16" i="65"/>
  <c r="T17" i="65"/>
  <c r="T18" i="65"/>
  <c r="T19" i="65"/>
  <c r="T20" i="65"/>
  <c r="T21" i="65"/>
  <c r="T22" i="65"/>
  <c r="T23" i="65"/>
  <c r="T24" i="65"/>
  <c r="T25" i="65"/>
  <c r="T26" i="65"/>
  <c r="T27" i="65"/>
  <c r="T16" i="65"/>
  <c r="AB17" i="65"/>
  <c r="AB18" i="65"/>
  <c r="AB19" i="65"/>
  <c r="AB20" i="65"/>
  <c r="AB21" i="65"/>
  <c r="AB22" i="65"/>
  <c r="AB23" i="65"/>
  <c r="AB24" i="65"/>
  <c r="AB25" i="65"/>
  <c r="AB26" i="65"/>
  <c r="AB27" i="65"/>
  <c r="AB16" i="65"/>
  <c r="N4" i="65"/>
  <c r="Q21" i="65" s="1"/>
  <c r="Q16" i="65" l="1"/>
  <c r="R16" i="65" s="1"/>
  <c r="AE16" i="65" s="1"/>
  <c r="Q17" i="65"/>
  <c r="AD19" i="65" s="1"/>
  <c r="AD17" i="65"/>
  <c r="AD18" i="65"/>
  <c r="Q24" i="65"/>
  <c r="S16" i="65"/>
  <c r="S17" i="65" s="1"/>
  <c r="S18" i="65" s="1"/>
  <c r="S19" i="65" s="1"/>
  <c r="S20" i="65" s="1"/>
  <c r="S21" i="65" s="1"/>
  <c r="S22" i="65" s="1"/>
  <c r="S23" i="65" s="1"/>
  <c r="Q20" i="65"/>
  <c r="AD23" i="65" s="1"/>
  <c r="AE23" i="65" s="1"/>
  <c r="Q27" i="65"/>
  <c r="Q23" i="65"/>
  <c r="Q19" i="65"/>
  <c r="Q26" i="65"/>
  <c r="Q22" i="65"/>
  <c r="Q18" i="65"/>
  <c r="Q25" i="65"/>
  <c r="R17" i="65"/>
  <c r="AD22" i="65" l="1"/>
  <c r="AE22" i="65" s="1"/>
  <c r="AD21" i="65"/>
  <c r="AE21" i="65" s="1"/>
  <c r="AD26" i="65"/>
  <c r="AE26" i="65" s="1"/>
  <c r="AD27" i="65"/>
  <c r="AE27" i="65" s="1"/>
  <c r="AE17" i="65"/>
  <c r="W16" i="65"/>
  <c r="AD25" i="65"/>
  <c r="AE25" i="65" s="1"/>
  <c r="AD24" i="65"/>
  <c r="AE24" i="65" s="1"/>
  <c r="AD20" i="65"/>
  <c r="AC16" i="65"/>
  <c r="R18" i="65"/>
  <c r="AC18" i="65" s="1"/>
  <c r="AC17" i="65"/>
  <c r="AC21" i="65"/>
  <c r="AC22" i="65"/>
  <c r="S24" i="65"/>
  <c r="AC23" i="65"/>
  <c r="O16" i="65"/>
  <c r="X16" i="65" s="1"/>
  <c r="Y16" i="65" s="1"/>
  <c r="AA16" i="65"/>
  <c r="O17" i="65"/>
  <c r="X17" i="65" s="1"/>
  <c r="W17" i="65"/>
  <c r="AA17" i="65"/>
  <c r="AE18" i="65" l="1"/>
  <c r="R19" i="65"/>
  <c r="S25" i="65"/>
  <c r="AC24" i="65"/>
  <c r="O18" i="65"/>
  <c r="X18" i="65" s="1"/>
  <c r="Y17" i="65"/>
  <c r="AA18" i="65"/>
  <c r="W18" i="65"/>
  <c r="AC19" i="65" l="1"/>
  <c r="AE19" i="65"/>
  <c r="S26" i="65"/>
  <c r="AC25" i="65"/>
  <c r="W19" i="65"/>
  <c r="AA19" i="65"/>
  <c r="Y18" i="65"/>
  <c r="O19" i="65"/>
  <c r="X19" i="65" s="1"/>
  <c r="AC20" i="65" l="1"/>
  <c r="AE20" i="65"/>
  <c r="AA20" i="65"/>
  <c r="S27" i="65"/>
  <c r="AC27" i="65" s="1"/>
  <c r="AC26" i="65"/>
  <c r="W20" i="65"/>
  <c r="Y19" i="65"/>
  <c r="O20" i="65"/>
  <c r="X20" i="65" l="1"/>
  <c r="Y20" i="65" s="1"/>
  <c r="W21" i="65"/>
  <c r="O21" i="65"/>
  <c r="AA21" i="65"/>
  <c r="X21" i="65" l="1"/>
  <c r="Y21" i="65" s="1"/>
  <c r="AA22" i="65"/>
  <c r="W22" i="65"/>
  <c r="O22" i="65"/>
  <c r="X22" i="65" l="1"/>
  <c r="Y22" i="65" s="1"/>
  <c r="AA23" i="65"/>
  <c r="O23" i="65"/>
  <c r="W23" i="65"/>
  <c r="X23" i="65" l="1"/>
  <c r="Y23" i="65" s="1"/>
  <c r="W24" i="65"/>
  <c r="O24" i="65"/>
  <c r="AA24" i="65"/>
  <c r="X24" i="65" l="1"/>
  <c r="Y24" i="65" s="1"/>
  <c r="AA25" i="65"/>
  <c r="W25" i="65"/>
  <c r="O25" i="65"/>
  <c r="X25" i="65" l="1"/>
  <c r="Y25" i="65" s="1"/>
  <c r="AA26" i="65"/>
  <c r="W26" i="65"/>
  <c r="O26" i="65"/>
  <c r="X26" i="65" l="1"/>
  <c r="Y26" i="65" s="1"/>
  <c r="O27" i="65"/>
  <c r="W27" i="65"/>
  <c r="AA27" i="65"/>
  <c r="X27" i="65" l="1"/>
  <c r="Y27" i="65" s="1"/>
  <c r="B19" i="63" l="1"/>
  <c r="C19" i="63"/>
  <c r="D19" i="63"/>
  <c r="E19" i="63"/>
  <c r="F19" i="63"/>
  <c r="G19" i="63"/>
  <c r="I19" i="63"/>
  <c r="J19" i="63"/>
  <c r="K19" i="63"/>
  <c r="L19" i="63"/>
  <c r="N19" i="63"/>
  <c r="A19" i="63"/>
  <c r="S19" i="54"/>
  <c r="M19" i="54"/>
  <c r="A19" i="54"/>
  <c r="E22" i="47"/>
  <c r="F22" i="47"/>
  <c r="X22" i="47"/>
  <c r="U22" i="47"/>
  <c r="Q22" i="47"/>
  <c r="R22" i="47"/>
  <c r="O19" i="63" l="1"/>
  <c r="M19" i="63"/>
  <c r="B20" i="63"/>
  <c r="C20" i="63"/>
  <c r="D20" i="63"/>
  <c r="E20" i="63"/>
  <c r="F20" i="63"/>
  <c r="G20" i="63"/>
  <c r="I20" i="63"/>
  <c r="J20" i="63"/>
  <c r="K20" i="63"/>
  <c r="L20" i="63"/>
  <c r="N20" i="63"/>
  <c r="A20" i="63"/>
  <c r="S20" i="54"/>
  <c r="M20" i="54"/>
  <c r="A20" i="54"/>
  <c r="X23" i="47"/>
  <c r="U23" i="47"/>
  <c r="Q23" i="47"/>
  <c r="R23" i="47"/>
  <c r="E23" i="47"/>
  <c r="F23" i="47"/>
  <c r="O20" i="63" l="1"/>
  <c r="M20" i="63"/>
  <c r="A21" i="63"/>
  <c r="B21" i="63"/>
  <c r="C21" i="63"/>
  <c r="D21" i="63"/>
  <c r="E21" i="63"/>
  <c r="F21" i="63"/>
  <c r="G21" i="63"/>
  <c r="I21" i="63"/>
  <c r="J21" i="63"/>
  <c r="M21" i="63" s="1"/>
  <c r="K21" i="63"/>
  <c r="L21" i="63"/>
  <c r="N21" i="63"/>
  <c r="S21" i="54"/>
  <c r="M21" i="54"/>
  <c r="A21" i="54"/>
  <c r="X24" i="47"/>
  <c r="U24" i="47"/>
  <c r="R24" i="47"/>
  <c r="Q24" i="47"/>
  <c r="F24" i="47"/>
  <c r="E24" i="47"/>
  <c r="O21" i="63" l="1"/>
  <c r="B22" i="63"/>
  <c r="C22" i="63"/>
  <c r="D22" i="63"/>
  <c r="E22" i="63"/>
  <c r="F22" i="63"/>
  <c r="G22" i="63"/>
  <c r="I22" i="63"/>
  <c r="J22" i="63"/>
  <c r="K22" i="63"/>
  <c r="L22" i="63"/>
  <c r="N22" i="63"/>
  <c r="S22" i="54"/>
  <c r="M22" i="54"/>
  <c r="X25" i="47"/>
  <c r="U25" i="47"/>
  <c r="R25" i="47"/>
  <c r="Q25" i="47"/>
  <c r="E25" i="47"/>
  <c r="F25" i="47"/>
  <c r="O22" i="63" l="1"/>
  <c r="M22" i="63"/>
  <c r="E26" i="47"/>
  <c r="F26" i="47"/>
  <c r="B23" i="63"/>
  <c r="C23" i="63"/>
  <c r="D23" i="63"/>
  <c r="E23" i="63"/>
  <c r="F23" i="63"/>
  <c r="G23" i="63"/>
  <c r="I23" i="63"/>
  <c r="J23" i="63"/>
  <c r="K23" i="63"/>
  <c r="L23" i="63"/>
  <c r="N23" i="63"/>
  <c r="B24" i="63"/>
  <c r="C24" i="63"/>
  <c r="D24" i="63"/>
  <c r="E24" i="63"/>
  <c r="F24" i="63"/>
  <c r="G24" i="63"/>
  <c r="I24" i="63"/>
  <c r="J24" i="63"/>
  <c r="K24" i="63"/>
  <c r="L24" i="63"/>
  <c r="N24" i="63"/>
  <c r="S23" i="54"/>
  <c r="M23" i="54"/>
  <c r="X26" i="47"/>
  <c r="U26" i="47"/>
  <c r="Q26" i="47"/>
  <c r="R26" i="47"/>
  <c r="O24" i="63" l="1"/>
  <c r="O23" i="63"/>
  <c r="M23" i="63"/>
  <c r="M24" i="63"/>
  <c r="A16" i="86" l="1"/>
  <c r="S24" i="54"/>
  <c r="S25" i="54"/>
  <c r="M24" i="54"/>
  <c r="X27" i="47"/>
  <c r="U27" i="47"/>
  <c r="Q27" i="47"/>
  <c r="R27" i="47"/>
  <c r="E27" i="47"/>
  <c r="F27" i="47"/>
  <c r="B25" i="63" l="1"/>
  <c r="C25" i="63"/>
  <c r="D25" i="63"/>
  <c r="E25" i="63"/>
  <c r="F25" i="63"/>
  <c r="G25" i="63"/>
  <c r="I25" i="63"/>
  <c r="J25" i="63"/>
  <c r="K25" i="63"/>
  <c r="L25" i="63"/>
  <c r="N25" i="63"/>
  <c r="M25" i="54"/>
  <c r="X28" i="47"/>
  <c r="U28" i="47"/>
  <c r="Q28" i="47"/>
  <c r="R28" i="47"/>
  <c r="E28" i="47"/>
  <c r="F28" i="47"/>
  <c r="O25" i="63" l="1"/>
  <c r="M25" i="63"/>
  <c r="B26" i="63"/>
  <c r="C26" i="63"/>
  <c r="D26" i="63"/>
  <c r="E26" i="63"/>
  <c r="F26" i="63"/>
  <c r="G26" i="63"/>
  <c r="I26" i="63"/>
  <c r="J26" i="63"/>
  <c r="K26" i="63"/>
  <c r="L26" i="63"/>
  <c r="N26" i="63"/>
  <c r="S26" i="54"/>
  <c r="M26" i="54"/>
  <c r="X29" i="47"/>
  <c r="U29" i="47"/>
  <c r="R29" i="47"/>
  <c r="Q29" i="47"/>
  <c r="F29" i="47"/>
  <c r="E29" i="47"/>
  <c r="O26" i="63" l="1"/>
  <c r="M26" i="63"/>
  <c r="C18" i="86" l="1"/>
  <c r="B27" i="63"/>
  <c r="C27" i="63"/>
  <c r="D27" i="63"/>
  <c r="E27" i="63"/>
  <c r="F27" i="63"/>
  <c r="G27" i="63"/>
  <c r="I27" i="63"/>
  <c r="J27" i="63"/>
  <c r="M27" i="63" s="1"/>
  <c r="K27" i="63"/>
  <c r="L27" i="63"/>
  <c r="N27" i="63"/>
  <c r="S27" i="54"/>
  <c r="S28" i="54"/>
  <c r="M27" i="54"/>
  <c r="X30" i="47"/>
  <c r="U30" i="47"/>
  <c r="Q30" i="47"/>
  <c r="R30" i="47"/>
  <c r="E30" i="47"/>
  <c r="F30" i="47"/>
  <c r="O27" i="63" l="1"/>
  <c r="B28" i="63"/>
  <c r="C28" i="63"/>
  <c r="D28" i="63"/>
  <c r="E28" i="63"/>
  <c r="F28" i="63"/>
  <c r="G28" i="63"/>
  <c r="I28" i="63"/>
  <c r="J28" i="63"/>
  <c r="M28" i="63" s="1"/>
  <c r="K28" i="63"/>
  <c r="L28" i="63"/>
  <c r="N28" i="63"/>
  <c r="M28" i="54"/>
  <c r="X31" i="47"/>
  <c r="U31" i="47"/>
  <c r="Q31" i="47"/>
  <c r="R31" i="47"/>
  <c r="E31" i="47"/>
  <c r="F31" i="47"/>
  <c r="O28" i="63" l="1"/>
  <c r="C17" i="86"/>
  <c r="A17" i="86" l="1"/>
  <c r="B29" i="63" l="1"/>
  <c r="C29" i="63"/>
  <c r="D29" i="63"/>
  <c r="E29" i="63"/>
  <c r="F29" i="63"/>
  <c r="G29" i="63"/>
  <c r="I29" i="63"/>
  <c r="J29" i="63"/>
  <c r="K29" i="63"/>
  <c r="L29" i="63"/>
  <c r="N29" i="63"/>
  <c r="S29" i="54"/>
  <c r="S30" i="54"/>
  <c r="M29" i="54"/>
  <c r="X32" i="47"/>
  <c r="U32" i="47"/>
  <c r="Q32" i="47"/>
  <c r="R32" i="47"/>
  <c r="E32" i="47"/>
  <c r="F32" i="47"/>
  <c r="O29" i="63" l="1"/>
  <c r="M29" i="63"/>
  <c r="B30" i="63"/>
  <c r="C30" i="63"/>
  <c r="D30" i="63"/>
  <c r="E30" i="63"/>
  <c r="F30" i="63"/>
  <c r="G30" i="63"/>
  <c r="I30" i="63"/>
  <c r="J30" i="63"/>
  <c r="K30" i="63"/>
  <c r="L30" i="63"/>
  <c r="N30" i="63"/>
  <c r="M30" i="54"/>
  <c r="X33" i="47"/>
  <c r="U33" i="47"/>
  <c r="Q33" i="47"/>
  <c r="R33" i="47"/>
  <c r="E33" i="47"/>
  <c r="F33" i="47"/>
  <c r="O30" i="63" l="1"/>
  <c r="M30" i="63"/>
  <c r="E23" i="65"/>
  <c r="E22" i="65" s="1"/>
  <c r="E21" i="65" s="1"/>
  <c r="E20" i="65" s="1"/>
  <c r="A62" i="75" l="1"/>
  <c r="A61" i="75" s="1"/>
  <c r="A60" i="75" s="1"/>
  <c r="A59" i="75" s="1"/>
  <c r="A58" i="75" s="1"/>
  <c r="A57" i="75" s="1"/>
  <c r="A56" i="75" s="1"/>
  <c r="A55" i="75" s="1"/>
  <c r="A54" i="75" s="1"/>
  <c r="A53" i="75" s="1"/>
  <c r="A52" i="75" s="1"/>
  <c r="A51" i="75" s="1"/>
  <c r="A50" i="75" s="1"/>
  <c r="A49" i="75" s="1"/>
  <c r="B31" i="63"/>
  <c r="C31" i="63"/>
  <c r="D31" i="63"/>
  <c r="E31" i="63"/>
  <c r="F31" i="63"/>
  <c r="G31" i="63"/>
  <c r="I31" i="63"/>
  <c r="J31" i="63"/>
  <c r="K31" i="63"/>
  <c r="L31" i="63"/>
  <c r="N31" i="63"/>
  <c r="A31" i="63"/>
  <c r="A30" i="63" s="1"/>
  <c r="A29" i="63" s="1"/>
  <c r="A28" i="63" s="1"/>
  <c r="A27" i="63" s="1"/>
  <c r="A26" i="63" s="1"/>
  <c r="A25" i="63" s="1"/>
  <c r="A24" i="63" s="1"/>
  <c r="A23" i="63" s="1"/>
  <c r="A22" i="63" s="1"/>
  <c r="S31" i="54"/>
  <c r="M31" i="54"/>
  <c r="A31" i="54"/>
  <c r="A30" i="54" s="1"/>
  <c r="A29" i="54" s="1"/>
  <c r="A28" i="54" s="1"/>
  <c r="A27" i="54" s="1"/>
  <c r="A26" i="54" s="1"/>
  <c r="A25" i="54" s="1"/>
  <c r="A24" i="54" s="1"/>
  <c r="A23" i="54" s="1"/>
  <c r="A22" i="54" s="1"/>
  <c r="E34" i="47"/>
  <c r="F34" i="47"/>
  <c r="A34" i="47"/>
  <c r="A33" i="47" s="1"/>
  <c r="A32" i="47" s="1"/>
  <c r="A31" i="47" s="1"/>
  <c r="A30" i="47" s="1"/>
  <c r="A29" i="47" s="1"/>
  <c r="A28" i="47" s="1"/>
  <c r="A27" i="47" s="1"/>
  <c r="A26" i="47" s="1"/>
  <c r="A25" i="47" s="1"/>
  <c r="A24" i="47" s="1"/>
  <c r="A23" i="47" s="1"/>
  <c r="A22" i="47" s="1"/>
  <c r="A21" i="47" s="1"/>
  <c r="A20" i="47" s="1"/>
  <c r="A19" i="47" s="1"/>
  <c r="A18" i="47" s="1"/>
  <c r="X34" i="47"/>
  <c r="U34" i="47"/>
  <c r="Q34" i="47"/>
  <c r="R34" i="47"/>
  <c r="O31" i="63" l="1"/>
  <c r="M31" i="63"/>
  <c r="C23" i="65" l="1"/>
  <c r="C22" i="65" s="1"/>
  <c r="C21" i="65" s="1"/>
  <c r="C20" i="65" s="1"/>
  <c r="C19" i="65" s="1"/>
  <c r="C18" i="65" s="1"/>
  <c r="C17" i="65" l="1"/>
  <c r="C16" i="65" s="1"/>
  <c r="U26" i="65"/>
  <c r="U22" i="65"/>
  <c r="U18" i="65"/>
  <c r="U25" i="65"/>
  <c r="U21" i="65"/>
  <c r="U23" i="65"/>
  <c r="U24" i="65"/>
  <c r="U20" i="65"/>
  <c r="U27" i="65"/>
  <c r="U19" i="65"/>
  <c r="C15" i="65" l="1"/>
  <c r="U17" i="65"/>
  <c r="B32" i="63"/>
  <c r="C32" i="63"/>
  <c r="D32" i="63"/>
  <c r="E32" i="63"/>
  <c r="F32" i="63"/>
  <c r="G32" i="63"/>
  <c r="I32" i="63"/>
  <c r="J32" i="63"/>
  <c r="M32" i="63" s="1"/>
  <c r="K32" i="63"/>
  <c r="L32" i="63"/>
  <c r="N32" i="63"/>
  <c r="S32" i="54"/>
  <c r="M32" i="54"/>
  <c r="X35" i="47"/>
  <c r="U35" i="47"/>
  <c r="Q35" i="47"/>
  <c r="R35" i="47"/>
  <c r="E35" i="47"/>
  <c r="F35" i="47"/>
  <c r="C14" i="65" l="1"/>
  <c r="C13" i="65" s="1"/>
  <c r="C12" i="65" s="1"/>
  <c r="U16" i="65"/>
  <c r="O32" i="63"/>
  <c r="B33" i="63"/>
  <c r="C33" i="63"/>
  <c r="D33" i="63"/>
  <c r="E33" i="63"/>
  <c r="F33" i="63"/>
  <c r="G33" i="63"/>
  <c r="I33" i="63"/>
  <c r="J33" i="63"/>
  <c r="K33" i="63"/>
  <c r="L33" i="63"/>
  <c r="N33" i="63"/>
  <c r="S33" i="54"/>
  <c r="M33" i="54"/>
  <c r="X36" i="47"/>
  <c r="U36" i="47"/>
  <c r="Q36" i="47"/>
  <c r="R36" i="47"/>
  <c r="E36" i="47"/>
  <c r="F36" i="47"/>
  <c r="O33" i="63" l="1"/>
  <c r="M33" i="63"/>
  <c r="A65" i="75"/>
  <c r="A64" i="75" s="1"/>
  <c r="B34" i="63"/>
  <c r="C34" i="63"/>
  <c r="D34" i="63"/>
  <c r="E34" i="63"/>
  <c r="F34" i="63"/>
  <c r="G34" i="63"/>
  <c r="I34" i="63"/>
  <c r="J34" i="63"/>
  <c r="K34" i="63"/>
  <c r="L34" i="63"/>
  <c r="N34" i="63"/>
  <c r="A34" i="63"/>
  <c r="A33" i="63" s="1"/>
  <c r="S34" i="54"/>
  <c r="M34" i="54"/>
  <c r="A34" i="54"/>
  <c r="A33" i="54" s="1"/>
  <c r="X37" i="47"/>
  <c r="U37" i="47"/>
  <c r="Q37" i="47"/>
  <c r="R37" i="47"/>
  <c r="E37" i="47"/>
  <c r="F37" i="47"/>
  <c r="A37" i="47"/>
  <c r="A36" i="47" s="1"/>
  <c r="O34" i="63" l="1"/>
  <c r="M34" i="63"/>
  <c r="B35" i="63"/>
  <c r="C35" i="63"/>
  <c r="D35" i="63"/>
  <c r="E35" i="63"/>
  <c r="F35" i="63"/>
  <c r="G35" i="63"/>
  <c r="I35" i="63"/>
  <c r="J35" i="63"/>
  <c r="K35" i="63"/>
  <c r="L35" i="63"/>
  <c r="N35" i="63"/>
  <c r="S35" i="54"/>
  <c r="M35" i="54"/>
  <c r="X38" i="47"/>
  <c r="E38" i="47"/>
  <c r="F38" i="47"/>
  <c r="U38" i="47"/>
  <c r="Q38" i="47"/>
  <c r="R38" i="47"/>
  <c r="O35" i="63" l="1"/>
  <c r="M35" i="63"/>
  <c r="A68" i="75"/>
  <c r="A67" i="75" s="1"/>
  <c r="B36" i="63"/>
  <c r="C36" i="63"/>
  <c r="D36" i="63"/>
  <c r="E36" i="63"/>
  <c r="F36" i="63"/>
  <c r="G36" i="63"/>
  <c r="I36" i="63"/>
  <c r="J36" i="63"/>
  <c r="K36" i="63"/>
  <c r="L36" i="63"/>
  <c r="N36" i="63"/>
  <c r="A37" i="63"/>
  <c r="A36" i="63" s="1"/>
  <c r="S36" i="54"/>
  <c r="M36" i="54"/>
  <c r="A37" i="54"/>
  <c r="A36" i="54" s="1"/>
  <c r="X39" i="47"/>
  <c r="U39" i="47"/>
  <c r="R39" i="47"/>
  <c r="Q39" i="47"/>
  <c r="F39" i="47"/>
  <c r="E39" i="47"/>
  <c r="O36" i="63" l="1"/>
  <c r="M36" i="63"/>
  <c r="E10" i="74"/>
  <c r="H16" i="74" s="1"/>
  <c r="I15" i="74"/>
  <c r="H15" i="74"/>
  <c r="G16" i="74"/>
  <c r="G15" i="74"/>
  <c r="F16" i="74"/>
  <c r="F15" i="74"/>
  <c r="A40" i="47"/>
  <c r="A39" i="47" s="1"/>
  <c r="B37" i="63" l="1"/>
  <c r="C37" i="63"/>
  <c r="D37" i="63"/>
  <c r="E37" i="63"/>
  <c r="F37" i="63"/>
  <c r="G37" i="63"/>
  <c r="I37" i="63"/>
  <c r="J37" i="63"/>
  <c r="K37" i="63"/>
  <c r="L37" i="63"/>
  <c r="N37" i="63"/>
  <c r="S37" i="54"/>
  <c r="M37" i="54"/>
  <c r="X40" i="47"/>
  <c r="U40" i="47"/>
  <c r="Q40" i="47"/>
  <c r="R40" i="47"/>
  <c r="F40" i="47"/>
  <c r="E40" i="47"/>
  <c r="O37" i="63" l="1"/>
  <c r="M37" i="63"/>
  <c r="B38" i="63"/>
  <c r="C38" i="63"/>
  <c r="D38" i="63"/>
  <c r="E38" i="63"/>
  <c r="F38" i="63"/>
  <c r="G38" i="63"/>
  <c r="I38" i="63"/>
  <c r="J38" i="63"/>
  <c r="K38" i="63"/>
  <c r="L38" i="63"/>
  <c r="N38" i="63"/>
  <c r="S38" i="54"/>
  <c r="M38" i="54"/>
  <c r="X41" i="47"/>
  <c r="U41" i="47"/>
  <c r="Q41" i="47"/>
  <c r="R41" i="47"/>
  <c r="E41" i="47"/>
  <c r="F41" i="47"/>
  <c r="O38" i="63" l="1"/>
  <c r="M38" i="63"/>
  <c r="B39" i="63"/>
  <c r="C39" i="63"/>
  <c r="D39" i="63"/>
  <c r="E39" i="63"/>
  <c r="F39" i="63"/>
  <c r="G39" i="63"/>
  <c r="I39" i="63"/>
  <c r="J39" i="63"/>
  <c r="K39" i="63"/>
  <c r="L39" i="63"/>
  <c r="N39" i="63"/>
  <c r="S39" i="54"/>
  <c r="M39" i="54"/>
  <c r="X42" i="47"/>
  <c r="U42" i="47"/>
  <c r="R42" i="47"/>
  <c r="Q42" i="47"/>
  <c r="F42" i="47"/>
  <c r="E42" i="47"/>
  <c r="O39" i="63" l="1"/>
  <c r="M39" i="63"/>
  <c r="F43" i="47"/>
  <c r="E43" i="47"/>
  <c r="B40" i="63"/>
  <c r="C40" i="63"/>
  <c r="D40" i="63"/>
  <c r="E40" i="63"/>
  <c r="F40" i="63"/>
  <c r="G40" i="63"/>
  <c r="I40" i="63"/>
  <c r="J40" i="63"/>
  <c r="M40" i="63" s="1"/>
  <c r="K40" i="63"/>
  <c r="L40" i="63"/>
  <c r="N40" i="63"/>
  <c r="S40" i="54"/>
  <c r="M40" i="54"/>
  <c r="X43" i="47"/>
  <c r="U43" i="47"/>
  <c r="R43" i="47"/>
  <c r="Q43" i="47"/>
  <c r="Q44" i="47"/>
  <c r="O40" i="63" l="1"/>
  <c r="B41" i="63"/>
  <c r="C41" i="63"/>
  <c r="D41" i="63"/>
  <c r="E41" i="63"/>
  <c r="F41" i="63"/>
  <c r="G41" i="63"/>
  <c r="I41" i="63"/>
  <c r="J41" i="63"/>
  <c r="M41" i="63" s="1"/>
  <c r="K41" i="63"/>
  <c r="L41" i="63"/>
  <c r="N41" i="63"/>
  <c r="S41" i="54"/>
  <c r="M41" i="54"/>
  <c r="X44" i="47"/>
  <c r="T44" i="47"/>
  <c r="U44" i="47"/>
  <c r="P44" i="47"/>
  <c r="R44" i="47"/>
  <c r="E44" i="47"/>
  <c r="F44" i="47"/>
  <c r="O41" i="63" l="1"/>
  <c r="B42" i="63"/>
  <c r="C42" i="63"/>
  <c r="D42" i="63"/>
  <c r="E42" i="63"/>
  <c r="F42" i="63"/>
  <c r="G42" i="63"/>
  <c r="I42" i="63"/>
  <c r="J42" i="63"/>
  <c r="K42" i="63"/>
  <c r="L42" i="63"/>
  <c r="N42" i="63"/>
  <c r="S42" i="54"/>
  <c r="M42" i="54"/>
  <c r="X45" i="47"/>
  <c r="T45" i="47"/>
  <c r="U45" i="47"/>
  <c r="P45" i="47"/>
  <c r="Q45" i="47"/>
  <c r="R45" i="47"/>
  <c r="E45" i="47"/>
  <c r="F45" i="47"/>
  <c r="O42" i="63" l="1"/>
  <c r="M42" i="63"/>
  <c r="B43" i="63" l="1"/>
  <c r="C43" i="63"/>
  <c r="D43" i="63"/>
  <c r="E43" i="63"/>
  <c r="F43" i="63"/>
  <c r="G43" i="63"/>
  <c r="I43" i="63"/>
  <c r="J43" i="63"/>
  <c r="K43" i="63"/>
  <c r="L43" i="63"/>
  <c r="N43" i="63"/>
  <c r="D44" i="63"/>
  <c r="D45" i="63"/>
  <c r="C44" i="63"/>
  <c r="B44" i="63"/>
  <c r="M43" i="54"/>
  <c r="S43" i="54"/>
  <c r="X46" i="47"/>
  <c r="U46" i="47"/>
  <c r="T46" i="47"/>
  <c r="R46" i="47"/>
  <c r="Q46" i="47"/>
  <c r="P46" i="47"/>
  <c r="F46" i="47"/>
  <c r="E46" i="47"/>
  <c r="O43" i="63" l="1"/>
  <c r="M43" i="63"/>
  <c r="E44" i="63"/>
  <c r="F44" i="63"/>
  <c r="G44" i="63"/>
  <c r="I44" i="63"/>
  <c r="J44" i="63"/>
  <c r="K44" i="63"/>
  <c r="L44" i="63"/>
  <c r="N44" i="63"/>
  <c r="S44" i="54"/>
  <c r="M44" i="54"/>
  <c r="X47" i="47"/>
  <c r="T47" i="47"/>
  <c r="U47" i="47"/>
  <c r="P47" i="47"/>
  <c r="Q47" i="47"/>
  <c r="R47" i="47"/>
  <c r="E47" i="47"/>
  <c r="F47" i="47"/>
  <c r="O44" i="63" l="1"/>
  <c r="M44" i="63"/>
  <c r="U49" i="47"/>
  <c r="U50" i="47"/>
  <c r="U51" i="47"/>
  <c r="U52" i="47"/>
  <c r="U53" i="47"/>
  <c r="U54" i="47"/>
  <c r="U55" i="47"/>
  <c r="U56" i="47"/>
  <c r="U57" i="47"/>
  <c r="U58" i="47"/>
  <c r="U59" i="47"/>
  <c r="U60" i="47"/>
  <c r="U61" i="47"/>
  <c r="U62" i="47"/>
  <c r="U63" i="47"/>
  <c r="U64" i="47"/>
  <c r="U65" i="47"/>
  <c r="U66" i="47"/>
  <c r="U67" i="47"/>
  <c r="U68" i="47"/>
  <c r="U69" i="47"/>
  <c r="U70" i="47"/>
  <c r="U71" i="47"/>
  <c r="U72" i="47"/>
  <c r="U73" i="47"/>
  <c r="U74" i="47"/>
  <c r="U75" i="47"/>
  <c r="U76" i="47"/>
  <c r="U77" i="47"/>
  <c r="U78" i="47"/>
  <c r="U79" i="47"/>
  <c r="U80" i="47"/>
  <c r="U81" i="47"/>
  <c r="U82" i="47"/>
  <c r="U83" i="47"/>
  <c r="U84" i="47"/>
  <c r="U85" i="47"/>
  <c r="U86" i="47"/>
  <c r="U87" i="47"/>
  <c r="U88" i="47"/>
  <c r="U89" i="47"/>
  <c r="U90" i="47"/>
  <c r="U91" i="47"/>
  <c r="U92" i="47"/>
  <c r="U93" i="47"/>
  <c r="U94" i="47"/>
  <c r="U95" i="47"/>
  <c r="U96" i="47"/>
  <c r="U97" i="47"/>
  <c r="U98" i="47"/>
  <c r="U99" i="47"/>
  <c r="U100" i="47"/>
  <c r="U101" i="47"/>
  <c r="U102" i="47"/>
  <c r="U103" i="47"/>
  <c r="U104" i="47"/>
  <c r="U105" i="47"/>
  <c r="U106" i="47"/>
  <c r="U107" i="47"/>
  <c r="U108" i="47"/>
  <c r="U109" i="47"/>
  <c r="U110" i="47"/>
  <c r="U111" i="47"/>
  <c r="U112" i="47"/>
  <c r="U113" i="47"/>
  <c r="U114" i="47"/>
  <c r="U115" i="47"/>
  <c r="U116" i="47"/>
  <c r="U117" i="47"/>
  <c r="U118" i="47"/>
  <c r="U119" i="47"/>
  <c r="U120" i="47"/>
  <c r="U121" i="47"/>
  <c r="U122" i="47"/>
  <c r="U123" i="47"/>
  <c r="U124" i="47"/>
  <c r="U125" i="47"/>
  <c r="U126" i="47"/>
  <c r="U127" i="47"/>
  <c r="U128" i="47"/>
  <c r="U129" i="47"/>
  <c r="U130" i="47"/>
  <c r="U131" i="47"/>
  <c r="U132" i="47"/>
  <c r="U133" i="47"/>
  <c r="U134" i="47"/>
  <c r="U135" i="47"/>
  <c r="U136" i="47"/>
  <c r="U137" i="47"/>
  <c r="U138" i="47"/>
  <c r="U139" i="47"/>
  <c r="U140" i="47"/>
  <c r="U141" i="47"/>
  <c r="U142" i="47"/>
  <c r="U143" i="47"/>
  <c r="U144" i="47"/>
  <c r="U145" i="47"/>
  <c r="U146" i="47"/>
  <c r="U147" i="47"/>
  <c r="U148" i="47"/>
  <c r="U149" i="47"/>
  <c r="U150" i="47"/>
  <c r="U151" i="47"/>
  <c r="U152" i="47"/>
  <c r="U153" i="47"/>
  <c r="U154" i="47"/>
  <c r="U155" i="47"/>
  <c r="U156" i="47"/>
  <c r="U157" i="47"/>
  <c r="U158" i="47"/>
  <c r="U159" i="47"/>
  <c r="U160" i="47"/>
  <c r="U161" i="47"/>
  <c r="U162" i="47"/>
  <c r="U163" i="47"/>
  <c r="U164" i="47"/>
  <c r="U165" i="47"/>
  <c r="U166" i="47"/>
  <c r="U167" i="47"/>
  <c r="U168" i="47"/>
  <c r="U169" i="47"/>
  <c r="U170" i="47"/>
  <c r="U171" i="47"/>
  <c r="U172" i="47"/>
  <c r="U173" i="47"/>
  <c r="U174" i="47"/>
  <c r="U175" i="47"/>
  <c r="U176" i="47"/>
  <c r="U177" i="47"/>
  <c r="U178" i="47"/>
  <c r="U179" i="47"/>
  <c r="U180" i="47"/>
  <c r="U181" i="47"/>
  <c r="U182" i="47"/>
  <c r="U183" i="47"/>
  <c r="U184" i="47"/>
  <c r="U185" i="47"/>
  <c r="U186" i="47"/>
  <c r="U187" i="47"/>
  <c r="U188" i="47"/>
  <c r="U189" i="47"/>
  <c r="U190" i="47"/>
  <c r="U191" i="47"/>
  <c r="U192" i="47"/>
  <c r="U193" i="47"/>
  <c r="U194" i="47"/>
  <c r="U195" i="47"/>
  <c r="U196" i="47"/>
  <c r="U197" i="47"/>
  <c r="U198" i="47"/>
  <c r="U199" i="47"/>
  <c r="U200" i="47"/>
  <c r="U201" i="47"/>
  <c r="U202" i="47"/>
  <c r="U203" i="47"/>
  <c r="U204" i="47"/>
  <c r="U205" i="47"/>
  <c r="U206" i="47"/>
  <c r="U207" i="47"/>
  <c r="U208" i="47"/>
  <c r="U209" i="47"/>
  <c r="U210" i="47"/>
  <c r="U211" i="47"/>
  <c r="U212" i="47"/>
  <c r="U213" i="47"/>
  <c r="U214" i="47"/>
  <c r="U215" i="47"/>
  <c r="U216" i="47"/>
  <c r="U217" i="47"/>
  <c r="U218" i="47"/>
  <c r="U219" i="47"/>
  <c r="U220" i="47"/>
  <c r="U221" i="47"/>
  <c r="U222" i="47"/>
  <c r="U223" i="47"/>
  <c r="U224" i="47"/>
  <c r="U225" i="47"/>
  <c r="U226" i="47"/>
  <c r="U227" i="47"/>
  <c r="U228" i="47"/>
  <c r="U48" i="47"/>
  <c r="R49" i="47"/>
  <c r="R50" i="47"/>
  <c r="R51" i="47"/>
  <c r="R52" i="47"/>
  <c r="R53" i="47"/>
  <c r="R54" i="47"/>
  <c r="R55" i="47"/>
  <c r="R56" i="47"/>
  <c r="R57" i="47"/>
  <c r="R58" i="47"/>
  <c r="R59" i="47"/>
  <c r="R60" i="47"/>
  <c r="R61" i="47"/>
  <c r="R62" i="47"/>
  <c r="R63" i="47"/>
  <c r="R64" i="47"/>
  <c r="R65" i="47"/>
  <c r="R66" i="47"/>
  <c r="R67" i="47"/>
  <c r="R68" i="47"/>
  <c r="R69" i="47"/>
  <c r="R70" i="47"/>
  <c r="R71" i="47"/>
  <c r="R72" i="47"/>
  <c r="R73" i="47"/>
  <c r="R74" i="47"/>
  <c r="R75" i="47"/>
  <c r="R76" i="47"/>
  <c r="R77" i="47"/>
  <c r="R78" i="47"/>
  <c r="R79" i="47"/>
  <c r="R80" i="47"/>
  <c r="R81" i="47"/>
  <c r="R82" i="47"/>
  <c r="R83" i="47"/>
  <c r="R84" i="47"/>
  <c r="R85" i="47"/>
  <c r="R86" i="47"/>
  <c r="R87" i="47"/>
  <c r="R88" i="47"/>
  <c r="R89" i="47"/>
  <c r="R90" i="47"/>
  <c r="R91" i="47"/>
  <c r="R92" i="47"/>
  <c r="R93" i="47"/>
  <c r="R94" i="47"/>
  <c r="R95" i="47"/>
  <c r="R96" i="47"/>
  <c r="R97" i="47"/>
  <c r="R98" i="47"/>
  <c r="R99" i="47"/>
  <c r="R100" i="47"/>
  <c r="R101" i="47"/>
  <c r="R102" i="47"/>
  <c r="R103" i="47"/>
  <c r="R104" i="47"/>
  <c r="R105" i="47"/>
  <c r="R106" i="47"/>
  <c r="R107" i="47"/>
  <c r="R108" i="47"/>
  <c r="R109" i="47"/>
  <c r="R110" i="47"/>
  <c r="R111" i="47"/>
  <c r="R112" i="47"/>
  <c r="R113" i="47"/>
  <c r="R114" i="47"/>
  <c r="R115" i="47"/>
  <c r="R116" i="47"/>
  <c r="R117" i="47"/>
  <c r="R118" i="47"/>
  <c r="R119" i="47"/>
  <c r="R120" i="47"/>
  <c r="R121" i="47"/>
  <c r="R122" i="47"/>
  <c r="R123" i="47"/>
  <c r="R124" i="47"/>
  <c r="R125" i="47"/>
  <c r="R126" i="47"/>
  <c r="R127" i="47"/>
  <c r="R128" i="47"/>
  <c r="R129" i="47"/>
  <c r="R130" i="47"/>
  <c r="R131" i="47"/>
  <c r="R132" i="47"/>
  <c r="R133" i="47"/>
  <c r="R134" i="47"/>
  <c r="R135" i="47"/>
  <c r="R136" i="47"/>
  <c r="R137" i="47"/>
  <c r="R138" i="47"/>
  <c r="R139" i="47"/>
  <c r="R140" i="47"/>
  <c r="R141" i="47"/>
  <c r="R142" i="47"/>
  <c r="R143" i="47"/>
  <c r="R144" i="47"/>
  <c r="R145" i="47"/>
  <c r="R146" i="47"/>
  <c r="R147" i="47"/>
  <c r="R148" i="47"/>
  <c r="R149" i="47"/>
  <c r="R150" i="47"/>
  <c r="R151" i="47"/>
  <c r="R152" i="47"/>
  <c r="R153" i="47"/>
  <c r="R154" i="47"/>
  <c r="R155" i="47"/>
  <c r="R156" i="47"/>
  <c r="R157" i="47"/>
  <c r="R158" i="47"/>
  <c r="R159" i="47"/>
  <c r="R160" i="47"/>
  <c r="R161" i="47"/>
  <c r="R162" i="47"/>
  <c r="R163" i="47"/>
  <c r="R164" i="47"/>
  <c r="R165" i="47"/>
  <c r="R166" i="47"/>
  <c r="R167" i="47"/>
  <c r="R168" i="47"/>
  <c r="R169" i="47"/>
  <c r="R170" i="47"/>
  <c r="R171" i="47"/>
  <c r="R172" i="47"/>
  <c r="R173" i="47"/>
  <c r="R174" i="47"/>
  <c r="R175" i="47"/>
  <c r="R176" i="47"/>
  <c r="R177" i="47"/>
  <c r="R178" i="47"/>
  <c r="R179" i="47"/>
  <c r="R180" i="47"/>
  <c r="R181" i="47"/>
  <c r="R182" i="47"/>
  <c r="R183" i="47"/>
  <c r="R184" i="47"/>
  <c r="R185" i="47"/>
  <c r="R186" i="47"/>
  <c r="R187" i="47"/>
  <c r="R188" i="47"/>
  <c r="R189" i="47"/>
  <c r="R190" i="47"/>
  <c r="R191" i="47"/>
  <c r="R192" i="47"/>
  <c r="R193" i="47"/>
  <c r="R194" i="47"/>
  <c r="R195" i="47"/>
  <c r="R196" i="47"/>
  <c r="R197" i="47"/>
  <c r="R198" i="47"/>
  <c r="R199" i="47"/>
  <c r="R200" i="47"/>
  <c r="R201" i="47"/>
  <c r="R202" i="47"/>
  <c r="R203" i="47"/>
  <c r="R204" i="47"/>
  <c r="R205" i="47"/>
  <c r="R206" i="47"/>
  <c r="R207" i="47"/>
  <c r="R208" i="47"/>
  <c r="R209" i="47"/>
  <c r="R210" i="47"/>
  <c r="R211" i="47"/>
  <c r="R212" i="47"/>
  <c r="R213" i="47"/>
  <c r="R214" i="47"/>
  <c r="R215" i="47"/>
  <c r="R216" i="47"/>
  <c r="R217" i="47"/>
  <c r="R218" i="47"/>
  <c r="R219" i="47"/>
  <c r="R220" i="47"/>
  <c r="R221" i="47"/>
  <c r="R222" i="47"/>
  <c r="R223" i="47"/>
  <c r="R224" i="47"/>
  <c r="R225" i="47"/>
  <c r="R226" i="47"/>
  <c r="R227" i="47"/>
  <c r="R228" i="47"/>
  <c r="R48" i="47"/>
  <c r="G45" i="63" l="1"/>
  <c r="I45" i="63"/>
  <c r="J45" i="63"/>
  <c r="M45" i="63" s="1"/>
  <c r="K45" i="63"/>
  <c r="L45" i="63"/>
  <c r="N45" i="63"/>
  <c r="F45" i="63"/>
  <c r="M45" i="54"/>
  <c r="S45" i="54"/>
  <c r="E48" i="47"/>
  <c r="X48" i="47"/>
  <c r="Q228" i="47"/>
  <c r="Q227" i="47"/>
  <c r="Q226" i="47"/>
  <c r="Q225" i="47"/>
  <c r="Q224" i="47"/>
  <c r="Q223" i="47"/>
  <c r="Q222" i="47"/>
  <c r="Q221" i="47"/>
  <c r="Q220" i="47"/>
  <c r="Q219" i="47"/>
  <c r="Q218" i="47"/>
  <c r="Q217" i="47"/>
  <c r="Q216" i="47"/>
  <c r="Q215" i="47"/>
  <c r="Q214" i="47"/>
  <c r="Q213" i="47"/>
  <c r="Q212" i="47"/>
  <c r="Q211" i="47"/>
  <c r="Q210" i="47"/>
  <c r="Q209" i="47"/>
  <c r="Q208" i="47"/>
  <c r="Q207" i="47"/>
  <c r="Q206" i="47"/>
  <c r="Q205" i="47"/>
  <c r="Q204" i="47"/>
  <c r="Q203" i="47"/>
  <c r="Q202" i="47"/>
  <c r="Q201" i="47"/>
  <c r="Q200" i="47"/>
  <c r="Q199" i="47"/>
  <c r="Q198" i="47"/>
  <c r="Q197" i="47"/>
  <c r="Q196" i="47"/>
  <c r="Q195" i="47"/>
  <c r="Q194" i="47"/>
  <c r="Q193" i="47"/>
  <c r="Q192" i="47"/>
  <c r="Q191" i="47"/>
  <c r="Q190" i="47"/>
  <c r="Q189" i="47"/>
  <c r="Q188" i="47"/>
  <c r="Q187" i="47"/>
  <c r="Q186" i="47"/>
  <c r="Q185" i="47"/>
  <c r="Q184" i="47"/>
  <c r="Q183" i="47"/>
  <c r="Q182" i="47"/>
  <c r="Q181" i="47"/>
  <c r="Q180" i="47"/>
  <c r="Q179" i="47"/>
  <c r="Q178" i="47"/>
  <c r="Q177" i="47"/>
  <c r="Q176" i="47"/>
  <c r="Q175" i="47"/>
  <c r="Q174" i="47"/>
  <c r="Q173" i="47"/>
  <c r="Q172" i="47"/>
  <c r="Q171" i="47"/>
  <c r="Q170" i="47"/>
  <c r="Q169" i="47"/>
  <c r="Q168" i="47"/>
  <c r="Q167" i="47"/>
  <c r="Q166" i="47"/>
  <c r="Q165" i="47"/>
  <c r="Q164" i="47"/>
  <c r="Q163" i="47"/>
  <c r="Q162" i="47"/>
  <c r="Q161" i="47"/>
  <c r="Q160" i="47"/>
  <c r="Q159" i="47"/>
  <c r="Q158" i="47"/>
  <c r="Q157" i="47"/>
  <c r="Q156" i="47"/>
  <c r="Q155" i="47"/>
  <c r="Q154" i="47"/>
  <c r="Q153" i="47"/>
  <c r="Q152" i="47"/>
  <c r="Q151" i="47"/>
  <c r="Q150" i="47"/>
  <c r="Q149" i="47"/>
  <c r="Q148" i="47"/>
  <c r="Q147" i="47"/>
  <c r="Q146" i="47"/>
  <c r="Q145" i="47"/>
  <c r="Q144" i="47"/>
  <c r="Q143" i="47"/>
  <c r="Q142" i="47"/>
  <c r="Q141" i="47"/>
  <c r="Q140" i="47"/>
  <c r="Q139" i="47"/>
  <c r="Q138" i="47"/>
  <c r="Q137" i="47"/>
  <c r="Q136" i="47"/>
  <c r="Q135" i="47"/>
  <c r="Q134" i="47"/>
  <c r="Q133" i="47"/>
  <c r="Q132" i="47"/>
  <c r="Q131" i="47"/>
  <c r="Q130" i="47"/>
  <c r="Q129" i="47"/>
  <c r="Q128" i="47"/>
  <c r="Q127" i="47"/>
  <c r="Q126" i="47"/>
  <c r="Q125" i="47"/>
  <c r="Q124" i="47"/>
  <c r="Q123" i="47"/>
  <c r="Q122" i="47"/>
  <c r="Q121" i="47"/>
  <c r="Q120" i="47"/>
  <c r="Q119" i="47"/>
  <c r="Q118" i="47"/>
  <c r="Q117" i="47"/>
  <c r="Q116" i="47"/>
  <c r="Q115" i="47"/>
  <c r="Q114" i="47"/>
  <c r="Q113" i="47"/>
  <c r="Q112" i="47"/>
  <c r="Q111" i="47"/>
  <c r="Q110" i="47"/>
  <c r="Q109" i="47"/>
  <c r="Q108" i="47"/>
  <c r="Q107" i="47"/>
  <c r="Q106" i="47"/>
  <c r="Q105" i="47"/>
  <c r="Q104" i="47"/>
  <c r="Q103" i="47"/>
  <c r="Q102" i="47"/>
  <c r="Q101" i="47"/>
  <c r="Q100" i="47"/>
  <c r="Q99" i="47"/>
  <c r="Q98" i="47"/>
  <c r="Q97" i="47"/>
  <c r="Q96" i="47"/>
  <c r="Q95" i="47"/>
  <c r="Q94" i="47"/>
  <c r="Q93" i="47"/>
  <c r="Q92" i="47"/>
  <c r="Q91" i="47"/>
  <c r="Q90" i="47"/>
  <c r="Q89" i="47"/>
  <c r="Q88" i="47"/>
  <c r="Q87" i="47"/>
  <c r="Q86" i="47"/>
  <c r="Q85" i="47"/>
  <c r="Q84" i="47"/>
  <c r="Q83" i="47"/>
  <c r="Q82" i="47"/>
  <c r="Q81" i="47"/>
  <c r="Q80" i="47"/>
  <c r="Q79" i="47"/>
  <c r="Q78" i="47"/>
  <c r="Q77" i="47"/>
  <c r="Q76" i="47"/>
  <c r="Q75" i="47"/>
  <c r="Q74" i="47"/>
  <c r="Q73" i="47"/>
  <c r="Q72" i="47"/>
  <c r="Q71" i="47"/>
  <c r="Q70" i="47"/>
  <c r="Q69" i="47"/>
  <c r="Q68" i="47"/>
  <c r="Q67" i="47"/>
  <c r="Q66" i="47"/>
  <c r="Q65" i="47"/>
  <c r="Q64" i="47"/>
  <c r="Q63" i="47"/>
  <c r="Q62" i="47"/>
  <c r="Q61" i="47"/>
  <c r="Q60" i="47"/>
  <c r="Q59" i="47"/>
  <c r="Q58" i="47"/>
  <c r="Q57" i="47"/>
  <c r="Q56" i="47"/>
  <c r="Q55" i="47"/>
  <c r="Q54" i="47"/>
  <c r="Q53" i="47"/>
  <c r="Q52" i="47"/>
  <c r="Q51" i="47"/>
  <c r="Q50" i="47"/>
  <c r="Q49" i="47"/>
  <c r="Q48" i="47"/>
  <c r="T48" i="47"/>
  <c r="P48" i="47"/>
  <c r="P50" i="47"/>
  <c r="P51" i="47"/>
  <c r="P52" i="47"/>
  <c r="P53" i="47"/>
  <c r="P54" i="47"/>
  <c r="P55" i="47"/>
  <c r="P56" i="47"/>
  <c r="P57" i="47"/>
  <c r="P58" i="47"/>
  <c r="P59" i="47"/>
  <c r="P60" i="47"/>
  <c r="P61" i="47"/>
  <c r="P62" i="47"/>
  <c r="P63" i="47"/>
  <c r="P64" i="47"/>
  <c r="P65" i="47"/>
  <c r="P66" i="47"/>
  <c r="P67" i="47"/>
  <c r="P68" i="47"/>
  <c r="P69" i="47"/>
  <c r="P70" i="47"/>
  <c r="P71" i="47"/>
  <c r="P72" i="47"/>
  <c r="P73" i="47"/>
  <c r="P74" i="47"/>
  <c r="P75" i="47"/>
  <c r="P76" i="47"/>
  <c r="P77" i="47"/>
  <c r="P78" i="47"/>
  <c r="P79" i="47"/>
  <c r="P80" i="47"/>
  <c r="P81" i="47"/>
  <c r="P82" i="47"/>
  <c r="P83" i="47"/>
  <c r="P84" i="47"/>
  <c r="P85" i="47"/>
  <c r="P86" i="47"/>
  <c r="P87" i="47"/>
  <c r="P88" i="47"/>
  <c r="P89" i="47"/>
  <c r="P90" i="47"/>
  <c r="P91" i="47"/>
  <c r="P92" i="47"/>
  <c r="P93" i="47"/>
  <c r="P94" i="47"/>
  <c r="P95" i="47"/>
  <c r="P96" i="47"/>
  <c r="P97" i="47"/>
  <c r="P98" i="47"/>
  <c r="P99" i="47"/>
  <c r="P100" i="47"/>
  <c r="P101" i="47"/>
  <c r="P102" i="47"/>
  <c r="P103" i="47"/>
  <c r="P104" i="47"/>
  <c r="P105" i="47"/>
  <c r="P106" i="47"/>
  <c r="P107" i="47"/>
  <c r="P108" i="47"/>
  <c r="P109" i="47"/>
  <c r="P110" i="47"/>
  <c r="P111" i="47"/>
  <c r="P112" i="47"/>
  <c r="P113" i="47"/>
  <c r="P114" i="47"/>
  <c r="P115" i="47"/>
  <c r="P116" i="47"/>
  <c r="P117" i="47"/>
  <c r="P118" i="47"/>
  <c r="P119" i="47"/>
  <c r="P120" i="47"/>
  <c r="P121" i="47"/>
  <c r="P122" i="47"/>
  <c r="P123" i="47"/>
  <c r="P124" i="47"/>
  <c r="P125" i="47"/>
  <c r="P126" i="47"/>
  <c r="P127" i="47"/>
  <c r="P128" i="47"/>
  <c r="P129" i="47"/>
  <c r="P130" i="47"/>
  <c r="P131" i="47"/>
  <c r="P132" i="47"/>
  <c r="P133" i="47"/>
  <c r="P134" i="47"/>
  <c r="P135" i="47"/>
  <c r="P136" i="47"/>
  <c r="P137" i="47"/>
  <c r="P138" i="47"/>
  <c r="P139" i="47"/>
  <c r="P140" i="47"/>
  <c r="P141" i="47"/>
  <c r="P142" i="47"/>
  <c r="P143" i="47"/>
  <c r="P144" i="47"/>
  <c r="P145" i="47"/>
  <c r="P146" i="47"/>
  <c r="P147" i="47"/>
  <c r="P148" i="47"/>
  <c r="P149" i="47"/>
  <c r="P150" i="47"/>
  <c r="P151" i="47"/>
  <c r="P152" i="47"/>
  <c r="P153" i="47"/>
  <c r="P154" i="47"/>
  <c r="P155" i="47"/>
  <c r="P156" i="47"/>
  <c r="P157" i="47"/>
  <c r="P158" i="47"/>
  <c r="P159" i="47"/>
  <c r="P160" i="47"/>
  <c r="P161" i="47"/>
  <c r="P162" i="47"/>
  <c r="P163" i="47"/>
  <c r="P164" i="47"/>
  <c r="P165" i="47"/>
  <c r="P166" i="47"/>
  <c r="P167" i="47"/>
  <c r="P168" i="47"/>
  <c r="P169" i="47"/>
  <c r="P170" i="47"/>
  <c r="P171" i="47"/>
  <c r="P172" i="47"/>
  <c r="P173" i="47"/>
  <c r="P174" i="47"/>
  <c r="P175" i="47"/>
  <c r="P176" i="47"/>
  <c r="P177" i="47"/>
  <c r="P178" i="47"/>
  <c r="P179" i="47"/>
  <c r="P180" i="47"/>
  <c r="P181" i="47"/>
  <c r="P182" i="47"/>
  <c r="P183" i="47"/>
  <c r="P184" i="47"/>
  <c r="P185" i="47"/>
  <c r="P186" i="47"/>
  <c r="P187" i="47"/>
  <c r="P188" i="47"/>
  <c r="P189" i="47"/>
  <c r="P190" i="47"/>
  <c r="P191" i="47"/>
  <c r="P192" i="47"/>
  <c r="P193" i="47"/>
  <c r="P194" i="47"/>
  <c r="P195" i="47"/>
  <c r="P196" i="47"/>
  <c r="P197" i="47"/>
  <c r="P198" i="47"/>
  <c r="P199" i="47"/>
  <c r="P200" i="47"/>
  <c r="P201" i="47"/>
  <c r="P202" i="47"/>
  <c r="P203" i="47"/>
  <c r="P204" i="47"/>
  <c r="P205" i="47"/>
  <c r="P206" i="47"/>
  <c r="P207" i="47"/>
  <c r="P208" i="47"/>
  <c r="P209" i="47"/>
  <c r="P210" i="47"/>
  <c r="P211" i="47"/>
  <c r="P212" i="47"/>
  <c r="P213" i="47"/>
  <c r="P214" i="47"/>
  <c r="P215" i="47"/>
  <c r="P216" i="47"/>
  <c r="P217" i="47"/>
  <c r="P218" i="47"/>
  <c r="P219" i="47"/>
  <c r="P220" i="47"/>
  <c r="P221" i="47"/>
  <c r="P222" i="47"/>
  <c r="P223" i="47"/>
  <c r="P224" i="47"/>
  <c r="P225" i="47"/>
  <c r="P226" i="47"/>
  <c r="P227" i="47"/>
  <c r="P228" i="47"/>
  <c r="F48" i="47"/>
  <c r="A77" i="75"/>
  <c r="A76" i="75" s="1"/>
  <c r="A75" i="75" s="1"/>
  <c r="A74" i="75" s="1"/>
  <c r="A73" i="75" s="1"/>
  <c r="A72" i="75" s="1"/>
  <c r="A71" i="75" s="1"/>
  <c r="A70" i="75" s="1"/>
  <c r="B45" i="63"/>
  <c r="C45" i="63"/>
  <c r="E45" i="63"/>
  <c r="A46" i="63"/>
  <c r="A45" i="63" s="1"/>
  <c r="A44" i="63" s="1"/>
  <c r="A43" i="63" s="1"/>
  <c r="A42" i="63" s="1"/>
  <c r="A41" i="63" s="1"/>
  <c r="A40" i="63" s="1"/>
  <c r="A39" i="63" s="1"/>
  <c r="A46" i="54"/>
  <c r="A45" i="54" s="1"/>
  <c r="A44" i="54" s="1"/>
  <c r="A43" i="54" s="1"/>
  <c r="A42" i="54" s="1"/>
  <c r="A41" i="54" s="1"/>
  <c r="A40" i="54" s="1"/>
  <c r="A39" i="54" s="1"/>
  <c r="A49" i="47"/>
  <c r="A48" i="47" s="1"/>
  <c r="A47" i="47" s="1"/>
  <c r="A46" i="47" s="1"/>
  <c r="A45" i="47" s="1"/>
  <c r="A44" i="47" s="1"/>
  <c r="A43" i="47" s="1"/>
  <c r="A42" i="47" s="1"/>
  <c r="O45" i="63" l="1"/>
  <c r="N46" i="63"/>
  <c r="L46" i="63"/>
  <c r="K46" i="63"/>
  <c r="J46" i="63"/>
  <c r="M46" i="63" s="1"/>
  <c r="I46" i="63"/>
  <c r="G46" i="63"/>
  <c r="G47" i="63"/>
  <c r="F46" i="63"/>
  <c r="E46" i="63"/>
  <c r="D46" i="63"/>
  <c r="C46" i="63"/>
  <c r="B46" i="63"/>
  <c r="S46" i="54"/>
  <c r="M46" i="54"/>
  <c r="X49" i="47"/>
  <c r="T49" i="47"/>
  <c r="P49" i="47"/>
  <c r="F49" i="47"/>
  <c r="E49" i="47"/>
  <c r="O46" i="63" l="1"/>
  <c r="B47" i="63"/>
  <c r="C47" i="63"/>
  <c r="D47" i="63"/>
  <c r="E47" i="63"/>
  <c r="F47" i="63"/>
  <c r="I47" i="63"/>
  <c r="J47" i="63"/>
  <c r="K47" i="63"/>
  <c r="L47" i="63"/>
  <c r="N47" i="63"/>
  <c r="S47" i="54"/>
  <c r="M47" i="54"/>
  <c r="X50" i="47"/>
  <c r="T50" i="47"/>
  <c r="E50" i="47"/>
  <c r="F50" i="47"/>
  <c r="O47" i="63" l="1"/>
  <c r="M47" i="63"/>
  <c r="S48" i="54" l="1"/>
  <c r="M48" i="54"/>
  <c r="B48" i="63"/>
  <c r="C48" i="63"/>
  <c r="D48" i="63"/>
  <c r="E48" i="63"/>
  <c r="F48" i="63"/>
  <c r="G48" i="63"/>
  <c r="I48" i="63"/>
  <c r="J48" i="63"/>
  <c r="M48" i="63" s="1"/>
  <c r="K48" i="63"/>
  <c r="L48" i="63"/>
  <c r="N48" i="63"/>
  <c r="X51" i="47"/>
  <c r="E51" i="47"/>
  <c r="F51" i="47"/>
  <c r="O48" i="63" l="1"/>
  <c r="F244" i="47"/>
  <c r="F243" i="47"/>
  <c r="F242" i="47"/>
  <c r="F241" i="47"/>
  <c r="F240" i="47"/>
  <c r="F239" i="47"/>
  <c r="F238" i="47"/>
  <c r="F237" i="47"/>
  <c r="F236" i="47"/>
  <c r="F235" i="47"/>
  <c r="F234" i="47"/>
  <c r="F233" i="47"/>
  <c r="F232" i="47"/>
  <c r="F231" i="47"/>
  <c r="F230" i="47"/>
  <c r="F229" i="47"/>
  <c r="F228" i="47"/>
  <c r="F227" i="47"/>
  <c r="F226" i="47"/>
  <c r="F225" i="47"/>
  <c r="F224" i="47"/>
  <c r="F223" i="47"/>
  <c r="F222" i="47"/>
  <c r="F221" i="47"/>
  <c r="F220" i="47"/>
  <c r="F219" i="47"/>
  <c r="F218" i="47"/>
  <c r="F217" i="47"/>
  <c r="F216" i="47"/>
  <c r="F215" i="47"/>
  <c r="F214" i="47"/>
  <c r="F213" i="47"/>
  <c r="F212" i="47"/>
  <c r="F211" i="47"/>
  <c r="F210" i="47"/>
  <c r="F209" i="47"/>
  <c r="F208" i="47"/>
  <c r="F207" i="47"/>
  <c r="F206" i="47"/>
  <c r="F205" i="47"/>
  <c r="F204" i="47"/>
  <c r="F203" i="47"/>
  <c r="F202" i="47"/>
  <c r="F201" i="47"/>
  <c r="F200" i="47"/>
  <c r="F199" i="47"/>
  <c r="F198" i="47"/>
  <c r="F197" i="47"/>
  <c r="F196" i="47"/>
  <c r="F195" i="47"/>
  <c r="F194" i="47"/>
  <c r="F193" i="47"/>
  <c r="F192" i="47"/>
  <c r="F191" i="47"/>
  <c r="F186" i="47"/>
  <c r="F185" i="47"/>
  <c r="F184" i="47"/>
  <c r="F183" i="47"/>
  <c r="F182" i="47"/>
  <c r="F181" i="47"/>
  <c r="F180" i="47"/>
  <c r="F179" i="47"/>
  <c r="F178" i="47"/>
  <c r="F177" i="47"/>
  <c r="F176" i="47"/>
  <c r="F175" i="47"/>
  <c r="F174" i="47"/>
  <c r="F173" i="47"/>
  <c r="F172" i="47"/>
  <c r="F171" i="47"/>
  <c r="F170" i="47"/>
  <c r="F169" i="47"/>
  <c r="F168" i="47"/>
  <c r="F167" i="47"/>
  <c r="F166" i="47"/>
  <c r="F165" i="47"/>
  <c r="F164" i="47"/>
  <c r="F163" i="47"/>
  <c r="F162" i="47"/>
  <c r="F161" i="47"/>
  <c r="F160" i="47"/>
  <c r="F159" i="47"/>
  <c r="F158" i="47"/>
  <c r="F157" i="47"/>
  <c r="F156" i="47"/>
  <c r="F155" i="47"/>
  <c r="F154" i="47"/>
  <c r="F153" i="47"/>
  <c r="F152" i="47"/>
  <c r="F151" i="47"/>
  <c r="F150" i="47"/>
  <c r="F149" i="47"/>
  <c r="F148" i="47"/>
  <c r="F147" i="47"/>
  <c r="F146" i="47"/>
  <c r="F145" i="47"/>
  <c r="F144" i="47"/>
  <c r="F143" i="47"/>
  <c r="F142" i="47"/>
  <c r="F141" i="47"/>
  <c r="F140" i="47"/>
  <c r="F139" i="47"/>
  <c r="F138" i="47"/>
  <c r="F137" i="47"/>
  <c r="F136" i="47"/>
  <c r="F135" i="47"/>
  <c r="F134" i="47"/>
  <c r="F133" i="47"/>
  <c r="F132" i="47"/>
  <c r="F131" i="47"/>
  <c r="F130" i="47"/>
  <c r="F129" i="47"/>
  <c r="F128" i="47"/>
  <c r="F127" i="47"/>
  <c r="F126" i="47"/>
  <c r="F125" i="47"/>
  <c r="F124" i="47"/>
  <c r="F123" i="47"/>
  <c r="F122" i="47"/>
  <c r="F121" i="47"/>
  <c r="F120" i="47"/>
  <c r="F119" i="47"/>
  <c r="F118" i="47"/>
  <c r="F117" i="47"/>
  <c r="F116" i="47"/>
  <c r="F115" i="47"/>
  <c r="F114" i="47"/>
  <c r="F113" i="47"/>
  <c r="F112" i="47"/>
  <c r="F111" i="47"/>
  <c r="F110" i="47"/>
  <c r="F109" i="47"/>
  <c r="F108" i="47"/>
  <c r="F107" i="47"/>
  <c r="F106" i="47"/>
  <c r="F105" i="47"/>
  <c r="F104" i="47"/>
  <c r="F103" i="47"/>
  <c r="F102" i="47"/>
  <c r="F101" i="47"/>
  <c r="F100" i="47"/>
  <c r="F99" i="47"/>
  <c r="F98" i="47"/>
  <c r="F97" i="47"/>
  <c r="F96" i="47"/>
  <c r="F95" i="47"/>
  <c r="F94" i="47"/>
  <c r="F93" i="47"/>
  <c r="F92" i="47"/>
  <c r="F91" i="47"/>
  <c r="F90" i="47"/>
  <c r="F89" i="47"/>
  <c r="F88" i="47"/>
  <c r="F87" i="47"/>
  <c r="F86" i="47"/>
  <c r="F85" i="47"/>
  <c r="F84" i="47"/>
  <c r="F83" i="47"/>
  <c r="F82" i="47"/>
  <c r="F81" i="47"/>
  <c r="F80" i="47"/>
  <c r="F79" i="47"/>
  <c r="F78" i="47"/>
  <c r="F77" i="47"/>
  <c r="F76" i="47"/>
  <c r="F75" i="47"/>
  <c r="F74" i="47"/>
  <c r="F73" i="47"/>
  <c r="F72" i="47"/>
  <c r="F71" i="47"/>
  <c r="F70" i="47"/>
  <c r="F69" i="47"/>
  <c r="F68" i="47"/>
  <c r="F67" i="47"/>
  <c r="F66" i="47"/>
  <c r="F65" i="47"/>
  <c r="F64" i="47"/>
  <c r="F63" i="47"/>
  <c r="F62" i="47"/>
  <c r="F61" i="47"/>
  <c r="F60" i="47"/>
  <c r="F59" i="47"/>
  <c r="F58" i="47"/>
  <c r="F57" i="47"/>
  <c r="F56" i="47"/>
  <c r="F55" i="47"/>
  <c r="F54" i="47"/>
  <c r="F53" i="47"/>
  <c r="F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E98" i="47"/>
  <c r="E99" i="47"/>
  <c r="E100" i="47"/>
  <c r="E101" i="47"/>
  <c r="E102" i="47"/>
  <c r="E103" i="47"/>
  <c r="E104" i="47"/>
  <c r="E105" i="47"/>
  <c r="E106" i="47"/>
  <c r="E107" i="47"/>
  <c r="E108" i="47"/>
  <c r="E109" i="47"/>
  <c r="E110" i="47"/>
  <c r="E111" i="47"/>
  <c r="E112" i="47"/>
  <c r="E113" i="47"/>
  <c r="E114" i="47"/>
  <c r="E115" i="47"/>
  <c r="E116" i="47"/>
  <c r="E117" i="47"/>
  <c r="E118" i="47"/>
  <c r="E119" i="47"/>
  <c r="E120" i="47"/>
  <c r="E121" i="47"/>
  <c r="E122" i="47"/>
  <c r="E123" i="47"/>
  <c r="E124" i="47"/>
  <c r="E125" i="47"/>
  <c r="E126" i="47"/>
  <c r="E127" i="47"/>
  <c r="E128" i="47"/>
  <c r="E129" i="47"/>
  <c r="E130" i="47"/>
  <c r="E131" i="47"/>
  <c r="E132" i="47"/>
  <c r="E133" i="47"/>
  <c r="E134" i="47"/>
  <c r="E135" i="47"/>
  <c r="E136" i="47"/>
  <c r="E137" i="47"/>
  <c r="E138" i="47"/>
  <c r="E139" i="47"/>
  <c r="E140" i="47"/>
  <c r="E141" i="47"/>
  <c r="E142" i="47"/>
  <c r="E143" i="47"/>
  <c r="E144" i="47"/>
  <c r="E145" i="47"/>
  <c r="E146" i="47"/>
  <c r="E147" i="47"/>
  <c r="E148" i="47"/>
  <c r="E149" i="47"/>
  <c r="E150" i="47"/>
  <c r="E151" i="47"/>
  <c r="E152" i="47"/>
  <c r="E153" i="47"/>
  <c r="E154" i="47"/>
  <c r="E155" i="47"/>
  <c r="E156" i="47"/>
  <c r="E157" i="47"/>
  <c r="E158" i="47"/>
  <c r="E159" i="47"/>
  <c r="E160" i="47"/>
  <c r="E161" i="47"/>
  <c r="E162" i="47"/>
  <c r="E163" i="47"/>
  <c r="E164" i="47"/>
  <c r="E165" i="47"/>
  <c r="E166" i="47"/>
  <c r="E167" i="47"/>
  <c r="E168" i="47"/>
  <c r="E169" i="47"/>
  <c r="E170" i="47"/>
  <c r="E171" i="47"/>
  <c r="E172" i="47"/>
  <c r="E173" i="47"/>
  <c r="E174" i="47"/>
  <c r="E175" i="47"/>
  <c r="E176" i="47"/>
  <c r="E177" i="47"/>
  <c r="E178" i="47"/>
  <c r="E179" i="47"/>
  <c r="E180" i="47"/>
  <c r="E181" i="47"/>
  <c r="E182" i="47"/>
  <c r="E183" i="47"/>
  <c r="E184" i="47"/>
  <c r="E185" i="47"/>
  <c r="E186" i="47"/>
  <c r="E191" i="47"/>
  <c r="E192" i="47"/>
  <c r="E193" i="47"/>
  <c r="E194" i="47"/>
  <c r="E195" i="47"/>
  <c r="E196" i="47"/>
  <c r="E197" i="47"/>
  <c r="E198" i="47"/>
  <c r="E199" i="47"/>
  <c r="E200" i="47"/>
  <c r="E201" i="47"/>
  <c r="E202" i="47"/>
  <c r="E203" i="47"/>
  <c r="E204" i="47"/>
  <c r="E205" i="47"/>
  <c r="E206" i="47"/>
  <c r="E207" i="47"/>
  <c r="E208" i="47"/>
  <c r="E209" i="47"/>
  <c r="E210" i="47"/>
  <c r="E211" i="47"/>
  <c r="E212" i="47"/>
  <c r="E213" i="47"/>
  <c r="E214" i="47"/>
  <c r="E215" i="47"/>
  <c r="E216" i="47"/>
  <c r="E217" i="47"/>
  <c r="E218" i="47"/>
  <c r="E219" i="47"/>
  <c r="E220" i="47"/>
  <c r="E221" i="47"/>
  <c r="E222" i="47"/>
  <c r="E223" i="47"/>
  <c r="E224" i="47"/>
  <c r="E225" i="47"/>
  <c r="E226" i="47"/>
  <c r="E227" i="47"/>
  <c r="E228" i="47"/>
  <c r="E229" i="47"/>
  <c r="E230" i="47"/>
  <c r="E231" i="47"/>
  <c r="E232" i="47"/>
  <c r="E233" i="47"/>
  <c r="E234" i="47"/>
  <c r="E235" i="47"/>
  <c r="E236" i="47"/>
  <c r="E237" i="47"/>
  <c r="E238" i="47"/>
  <c r="E239" i="47"/>
  <c r="E240" i="47"/>
  <c r="E241" i="47"/>
  <c r="E242" i="47"/>
  <c r="E243" i="47"/>
  <c r="E244" i="47"/>
  <c r="E52" i="47"/>
  <c r="T51" i="47"/>
  <c r="X52" i="47" l="1"/>
  <c r="B49" i="63" l="1"/>
  <c r="C49" i="63"/>
  <c r="D49" i="63"/>
  <c r="E49" i="63"/>
  <c r="F49" i="63"/>
  <c r="G49" i="63"/>
  <c r="I49" i="63"/>
  <c r="J49" i="63"/>
  <c r="K49" i="63"/>
  <c r="L49" i="63"/>
  <c r="N49" i="63"/>
  <c r="S49" i="54"/>
  <c r="M49" i="54"/>
  <c r="T52" i="47"/>
  <c r="O49" i="63" l="1"/>
  <c r="M49" i="63"/>
  <c r="B50" i="63"/>
  <c r="C50" i="63"/>
  <c r="D50" i="63"/>
  <c r="E50" i="63"/>
  <c r="F50" i="63"/>
  <c r="G50" i="63"/>
  <c r="I50" i="63"/>
  <c r="J50" i="63"/>
  <c r="M50" i="63" s="1"/>
  <c r="K50" i="63"/>
  <c r="L50" i="63"/>
  <c r="N50" i="63"/>
  <c r="S50" i="54"/>
  <c r="M50" i="54"/>
  <c r="X53" i="47"/>
  <c r="T53" i="47"/>
  <c r="O50" i="63" l="1"/>
  <c r="I51" i="63"/>
  <c r="J51" i="63"/>
  <c r="M51" i="63" s="1"/>
  <c r="K51" i="63"/>
  <c r="L51" i="63"/>
  <c r="T54" i="47"/>
  <c r="B51" i="63"/>
  <c r="C51" i="63"/>
  <c r="D51" i="63"/>
  <c r="E51" i="63"/>
  <c r="F51" i="63"/>
  <c r="G51" i="63"/>
  <c r="N51" i="63"/>
  <c r="S51" i="54"/>
  <c r="M51" i="54"/>
  <c r="X54" i="47"/>
  <c r="O51" i="63" l="1"/>
  <c r="B52" i="63"/>
  <c r="B53" i="63"/>
  <c r="C52" i="63"/>
  <c r="D52" i="63"/>
  <c r="E52" i="63"/>
  <c r="F52" i="63"/>
  <c r="G52" i="63"/>
  <c r="I52" i="63"/>
  <c r="J52" i="63"/>
  <c r="K52" i="63"/>
  <c r="L52" i="63"/>
  <c r="N52" i="63"/>
  <c r="S52" i="54"/>
  <c r="M52" i="54"/>
  <c r="O52" i="63" l="1"/>
  <c r="M52" i="63"/>
  <c r="X55" i="47"/>
  <c r="T55" i="47"/>
  <c r="C53" i="63" l="1"/>
  <c r="D53" i="63"/>
  <c r="E53" i="63"/>
  <c r="F53" i="63"/>
  <c r="G53" i="63"/>
  <c r="I53" i="63"/>
  <c r="J53" i="63"/>
  <c r="M53" i="63" s="1"/>
  <c r="K53" i="63"/>
  <c r="L53" i="63"/>
  <c r="N53" i="63"/>
  <c r="S53" i="54"/>
  <c r="M53" i="54"/>
  <c r="X56" i="47"/>
  <c r="T56" i="47"/>
  <c r="O53" i="63" l="1"/>
  <c r="B54" i="63"/>
  <c r="C54" i="63"/>
  <c r="D54" i="63"/>
  <c r="E54" i="63"/>
  <c r="F54" i="63"/>
  <c r="G54" i="63"/>
  <c r="I54" i="63"/>
  <c r="J54" i="63"/>
  <c r="K54" i="63"/>
  <c r="L54" i="63"/>
  <c r="N54" i="63"/>
  <c r="S54" i="54"/>
  <c r="M54" i="54"/>
  <c r="X57" i="47"/>
  <c r="T57" i="47"/>
  <c r="O54" i="63" l="1"/>
  <c r="M54" i="63"/>
  <c r="B55" i="63"/>
  <c r="C55" i="63"/>
  <c r="D55" i="63"/>
  <c r="E55" i="63"/>
  <c r="F55" i="63"/>
  <c r="G55" i="63"/>
  <c r="I55" i="63"/>
  <c r="J55" i="63"/>
  <c r="M55" i="63" s="1"/>
  <c r="K55" i="63"/>
  <c r="L55" i="63"/>
  <c r="N55" i="63"/>
  <c r="X58" i="47"/>
  <c r="S55" i="54"/>
  <c r="M55" i="54"/>
  <c r="O55" i="63" l="1"/>
  <c r="T58" i="47"/>
  <c r="B56" i="63" l="1"/>
  <c r="C56" i="63"/>
  <c r="D56" i="63"/>
  <c r="E56" i="63"/>
  <c r="F56" i="63"/>
  <c r="G56" i="63"/>
  <c r="I56" i="63"/>
  <c r="J56" i="63"/>
  <c r="M56" i="63" s="1"/>
  <c r="K56" i="63"/>
  <c r="L56" i="63"/>
  <c r="N56" i="63"/>
  <c r="S56" i="54"/>
  <c r="M56" i="54"/>
  <c r="X59" i="47"/>
  <c r="T59" i="47"/>
  <c r="O56" i="63" l="1"/>
  <c r="B57" i="63"/>
  <c r="C57" i="63"/>
  <c r="D57" i="63"/>
  <c r="E57" i="63"/>
  <c r="F57" i="63"/>
  <c r="G57" i="63"/>
  <c r="I57" i="63"/>
  <c r="J57" i="63"/>
  <c r="K57" i="63"/>
  <c r="L57" i="63"/>
  <c r="N57" i="63"/>
  <c r="S57" i="54"/>
  <c r="M57" i="54"/>
  <c r="X60" i="47"/>
  <c r="T60" i="47"/>
  <c r="O57" i="63" l="1"/>
  <c r="M57" i="63"/>
  <c r="X61" i="47"/>
  <c r="T61" i="47"/>
  <c r="S58" i="54"/>
  <c r="M58" i="54"/>
  <c r="B58" i="63"/>
  <c r="C58" i="63"/>
  <c r="D58" i="63"/>
  <c r="E58" i="63"/>
  <c r="F58" i="63"/>
  <c r="G58" i="63"/>
  <c r="I58" i="63"/>
  <c r="J58" i="63"/>
  <c r="K58" i="63"/>
  <c r="L58" i="63"/>
  <c r="N58" i="63"/>
  <c r="O58" i="63" l="1"/>
  <c r="M58" i="63"/>
  <c r="B59" i="63" l="1"/>
  <c r="C59" i="63"/>
  <c r="D59" i="63"/>
  <c r="E59" i="63"/>
  <c r="F59" i="63"/>
  <c r="G59" i="63"/>
  <c r="I59" i="63"/>
  <c r="J59" i="63"/>
  <c r="K59" i="63"/>
  <c r="L59" i="63"/>
  <c r="N59" i="63"/>
  <c r="B60" i="63"/>
  <c r="C60" i="63"/>
  <c r="D60" i="63"/>
  <c r="E60" i="63"/>
  <c r="F60" i="63"/>
  <c r="G60" i="63"/>
  <c r="I60" i="63"/>
  <c r="J60" i="63"/>
  <c r="M60" i="63" s="1"/>
  <c r="K60" i="63"/>
  <c r="L60" i="63"/>
  <c r="N60" i="63"/>
  <c r="S59" i="54"/>
  <c r="M59" i="54"/>
  <c r="X62" i="47"/>
  <c r="T62" i="47"/>
  <c r="O60" i="63" l="1"/>
  <c r="O59" i="63"/>
  <c r="M59" i="63"/>
  <c r="A91" i="75" l="1"/>
  <c r="A90" i="75" s="1"/>
  <c r="A89" i="75" s="1"/>
  <c r="A88" i="75" s="1"/>
  <c r="A87" i="75" s="1"/>
  <c r="A86" i="75" s="1"/>
  <c r="A85" i="75" s="1"/>
  <c r="A84" i="75" s="1"/>
  <c r="A83" i="75" s="1"/>
  <c r="A82" i="75" s="1"/>
  <c r="A81" i="75" s="1"/>
  <c r="A80" i="75" s="1"/>
  <c r="A79" i="75" s="1"/>
  <c r="S60" i="54"/>
  <c r="M60" i="54"/>
  <c r="X63" i="47"/>
  <c r="T63" i="47"/>
  <c r="N61" i="63" l="1"/>
  <c r="S61" i="54"/>
  <c r="M61" i="54"/>
  <c r="X64" i="47" l="1"/>
  <c r="T64" i="47"/>
  <c r="B61" i="63"/>
  <c r="C61" i="63"/>
  <c r="D61" i="63"/>
  <c r="E61" i="63"/>
  <c r="F61" i="63"/>
  <c r="G61" i="63"/>
  <c r="I61" i="63"/>
  <c r="J61" i="63"/>
  <c r="K61" i="63"/>
  <c r="L61" i="63"/>
  <c r="O61" i="63" l="1"/>
  <c r="M61" i="63"/>
  <c r="B62" i="63" l="1"/>
  <c r="C62" i="63"/>
  <c r="D62" i="63"/>
  <c r="E62" i="63"/>
  <c r="F62" i="63"/>
  <c r="G62" i="63"/>
  <c r="I62" i="63"/>
  <c r="J62" i="63"/>
  <c r="M62" i="63" s="1"/>
  <c r="K62" i="63"/>
  <c r="L62" i="63"/>
  <c r="N62" i="63"/>
  <c r="A63" i="63"/>
  <c r="A62" i="63" s="1"/>
  <c r="A61" i="63" s="1"/>
  <c r="A60" i="63" s="1"/>
  <c r="A59" i="63" s="1"/>
  <c r="A58" i="63" s="1"/>
  <c r="A57" i="63" s="1"/>
  <c r="A56" i="63" s="1"/>
  <c r="A55" i="63" s="1"/>
  <c r="A54" i="63" s="1"/>
  <c r="A53" i="63" s="1"/>
  <c r="A52" i="63" s="1"/>
  <c r="A51" i="63" s="1"/>
  <c r="A50" i="63" s="1"/>
  <c r="A49" i="63" s="1"/>
  <c r="A48" i="63" s="1"/>
  <c r="S62" i="54"/>
  <c r="M62" i="54"/>
  <c r="A62" i="54"/>
  <c r="A61" i="54" s="1"/>
  <c r="A60" i="54" s="1"/>
  <c r="A59" i="54" s="1"/>
  <c r="A58" i="54" s="1"/>
  <c r="A57" i="54" s="1"/>
  <c r="A56" i="54" s="1"/>
  <c r="A55" i="54" s="1"/>
  <c r="A54" i="54" s="1"/>
  <c r="A53" i="54" s="1"/>
  <c r="A52" i="54" s="1"/>
  <c r="A51" i="54" s="1"/>
  <c r="A50" i="54" s="1"/>
  <c r="A49" i="54" s="1"/>
  <c r="A48" i="54" s="1"/>
  <c r="A63" i="54"/>
  <c r="X65" i="47"/>
  <c r="T65" i="47"/>
  <c r="A66" i="47"/>
  <c r="A65" i="47" s="1"/>
  <c r="A64" i="47" s="1"/>
  <c r="A63" i="47" s="1"/>
  <c r="A62" i="47" s="1"/>
  <c r="A61" i="47" s="1"/>
  <c r="A60" i="47" s="1"/>
  <c r="A59" i="47" s="1"/>
  <c r="A58" i="47" s="1"/>
  <c r="A57" i="47" s="1"/>
  <c r="A56" i="47" s="1"/>
  <c r="A55" i="47" s="1"/>
  <c r="A54" i="47" s="1"/>
  <c r="A53" i="47" s="1"/>
  <c r="A52" i="47" s="1"/>
  <c r="A51" i="47" s="1"/>
  <c r="O62" i="63" l="1"/>
  <c r="B63" i="63"/>
  <c r="C63" i="63"/>
  <c r="D63" i="63"/>
  <c r="E63" i="63"/>
  <c r="F63" i="63"/>
  <c r="G63" i="63"/>
  <c r="I63" i="63"/>
  <c r="J63" i="63"/>
  <c r="M63" i="63" s="1"/>
  <c r="K63" i="63"/>
  <c r="L63" i="63"/>
  <c r="N63" i="63"/>
  <c r="B64" i="63"/>
  <c r="C64" i="63"/>
  <c r="D64" i="63"/>
  <c r="E64" i="63"/>
  <c r="F64" i="63"/>
  <c r="G64" i="63"/>
  <c r="I64" i="63"/>
  <c r="J64" i="63"/>
  <c r="M64" i="63" s="1"/>
  <c r="K64" i="63"/>
  <c r="L64" i="63"/>
  <c r="N64" i="63"/>
  <c r="S63" i="54"/>
  <c r="M63" i="54"/>
  <c r="X66" i="47"/>
  <c r="T66" i="47"/>
  <c r="O63" i="63" l="1"/>
  <c r="F10" i="74"/>
  <c r="G10" i="74" s="1"/>
  <c r="H10" i="74" l="1"/>
  <c r="I10" i="74"/>
  <c r="J10" i="74" l="1"/>
  <c r="B5" i="70"/>
  <c r="B8" i="70"/>
  <c r="K10" i="74" l="1"/>
  <c r="I16" i="74"/>
  <c r="B7" i="70"/>
  <c r="B6" i="70"/>
  <c r="X67" i="47" l="1"/>
  <c r="T67" i="47"/>
  <c r="S64" i="54"/>
  <c r="M64" i="54"/>
  <c r="O64" i="63" l="1"/>
  <c r="S65" i="54"/>
  <c r="M65" i="54"/>
  <c r="X68" i="47"/>
  <c r="T68" i="47"/>
  <c r="B65" i="63"/>
  <c r="C65" i="63"/>
  <c r="D65" i="63"/>
  <c r="E65" i="63"/>
  <c r="F65" i="63"/>
  <c r="G65" i="63"/>
  <c r="I65" i="63"/>
  <c r="J65" i="63"/>
  <c r="M65" i="63" s="1"/>
  <c r="K65" i="63"/>
  <c r="L65" i="63"/>
  <c r="N65" i="63"/>
  <c r="O65" i="63" l="1"/>
  <c r="D66" i="63"/>
  <c r="D67" i="63"/>
  <c r="C66" i="63"/>
  <c r="C67" i="63"/>
  <c r="B66" i="63"/>
  <c r="B67" i="63"/>
  <c r="E66" i="63"/>
  <c r="F66" i="63"/>
  <c r="G66" i="63"/>
  <c r="I66" i="63"/>
  <c r="J66" i="63"/>
  <c r="M66" i="63" s="1"/>
  <c r="K66" i="63"/>
  <c r="L66" i="63"/>
  <c r="N66" i="63"/>
  <c r="S66" i="54"/>
  <c r="M66" i="54"/>
  <c r="X69" i="47"/>
  <c r="X70" i="47"/>
  <c r="T69" i="47"/>
  <c r="O66" i="63" l="1"/>
  <c r="S67" i="54"/>
  <c r="M67" i="54"/>
  <c r="T70" i="47"/>
  <c r="E67" i="63"/>
  <c r="F67" i="63"/>
  <c r="G67" i="63"/>
  <c r="I67" i="63"/>
  <c r="J67" i="63"/>
  <c r="K67" i="63"/>
  <c r="L67" i="63"/>
  <c r="N67" i="63"/>
  <c r="O67" i="63" l="1"/>
  <c r="M67" i="63"/>
  <c r="T71" i="47" l="1"/>
  <c r="X71" i="47"/>
  <c r="M68" i="54"/>
  <c r="S68" i="54"/>
  <c r="I68" i="63" l="1"/>
  <c r="J68" i="63"/>
  <c r="M68" i="63" s="1"/>
  <c r="K68" i="63"/>
  <c r="L68" i="63"/>
  <c r="N68" i="63"/>
  <c r="B68" i="63"/>
  <c r="C68" i="63"/>
  <c r="D68" i="63"/>
  <c r="E68" i="63"/>
  <c r="F68" i="63"/>
  <c r="G68" i="63"/>
  <c r="O68" i="63" l="1"/>
  <c r="X72" i="47"/>
  <c r="T72" i="47"/>
  <c r="S69" i="54"/>
  <c r="M69" i="54"/>
  <c r="I69" i="63"/>
  <c r="J69" i="63"/>
  <c r="M69" i="63" s="1"/>
  <c r="K69" i="63"/>
  <c r="L69" i="63"/>
  <c r="N69" i="63"/>
  <c r="B69" i="63"/>
  <c r="C69" i="63"/>
  <c r="D69" i="63"/>
  <c r="E69" i="63"/>
  <c r="F69" i="63"/>
  <c r="G69" i="63"/>
  <c r="O69" i="63" l="1"/>
  <c r="B70" i="63" l="1"/>
  <c r="C70" i="63"/>
  <c r="D70" i="63"/>
  <c r="E70" i="63"/>
  <c r="F70" i="63"/>
  <c r="G70" i="63"/>
  <c r="I70" i="63"/>
  <c r="J70" i="63"/>
  <c r="M70" i="63" s="1"/>
  <c r="K70" i="63"/>
  <c r="L70" i="63"/>
  <c r="N70" i="63"/>
  <c r="S70" i="54"/>
  <c r="M70" i="54"/>
  <c r="X73" i="47"/>
  <c r="T73" i="47"/>
  <c r="O70" i="63" l="1"/>
  <c r="S71" i="54"/>
  <c r="M71" i="54"/>
  <c r="X74" i="47"/>
  <c r="T74" i="47"/>
  <c r="B71" i="63"/>
  <c r="C71" i="63"/>
  <c r="D71" i="63"/>
  <c r="E71" i="63"/>
  <c r="F71" i="63"/>
  <c r="G71" i="63"/>
  <c r="I71" i="63"/>
  <c r="J71" i="63"/>
  <c r="K71" i="63"/>
  <c r="L71" i="63"/>
  <c r="N71" i="63"/>
  <c r="O71" i="63" l="1"/>
  <c r="M71" i="63"/>
  <c r="B72" i="63" l="1"/>
  <c r="C72" i="63"/>
  <c r="D72" i="63"/>
  <c r="E72" i="63"/>
  <c r="F72" i="63"/>
  <c r="G72" i="63"/>
  <c r="I72" i="63"/>
  <c r="J72" i="63"/>
  <c r="M72" i="63" s="1"/>
  <c r="K72" i="63"/>
  <c r="L72" i="63"/>
  <c r="N72" i="63"/>
  <c r="S72" i="54"/>
  <c r="M72" i="54"/>
  <c r="X75" i="47"/>
  <c r="T75" i="47"/>
  <c r="O72" i="63" l="1"/>
  <c r="B73" i="63"/>
  <c r="C73" i="63"/>
  <c r="D73" i="63"/>
  <c r="E73" i="63"/>
  <c r="F73" i="63"/>
  <c r="G73" i="63"/>
  <c r="I73" i="63"/>
  <c r="J73" i="63"/>
  <c r="M73" i="63" s="1"/>
  <c r="K73" i="63"/>
  <c r="L73" i="63"/>
  <c r="N73" i="63"/>
  <c r="S73" i="54"/>
  <c r="M73" i="54"/>
  <c r="X76" i="47"/>
  <c r="T76" i="47"/>
  <c r="O73" i="63" l="1"/>
  <c r="S74" i="54"/>
  <c r="M74" i="54"/>
  <c r="X77" i="47"/>
  <c r="T77" i="47"/>
  <c r="B74" i="63"/>
  <c r="C74" i="63"/>
  <c r="D74" i="63"/>
  <c r="E74" i="63"/>
  <c r="F74" i="63"/>
  <c r="G74" i="63"/>
  <c r="I74" i="63"/>
  <c r="J74" i="63"/>
  <c r="K74" i="63"/>
  <c r="L74" i="63"/>
  <c r="N74" i="63"/>
  <c r="O74" i="63" l="1"/>
  <c r="M74" i="63"/>
  <c r="S75" i="54" l="1"/>
  <c r="M75" i="54"/>
  <c r="T78" i="47"/>
  <c r="X78" i="47"/>
  <c r="B75" i="63"/>
  <c r="C75" i="63"/>
  <c r="D75" i="63"/>
  <c r="E75" i="63"/>
  <c r="F75" i="63"/>
  <c r="G75" i="63"/>
  <c r="I75" i="63"/>
  <c r="J75" i="63"/>
  <c r="K75" i="63"/>
  <c r="L75" i="63"/>
  <c r="N75" i="63"/>
  <c r="O75" i="63" l="1"/>
  <c r="M75" i="63"/>
  <c r="H23" i="65" l="1"/>
  <c r="I76" i="63" l="1"/>
  <c r="J76" i="63"/>
  <c r="M76" i="63" s="1"/>
  <c r="K76" i="63"/>
  <c r="L76" i="63"/>
  <c r="N76" i="63"/>
  <c r="B76" i="63"/>
  <c r="C76" i="63"/>
  <c r="D76" i="63"/>
  <c r="E76" i="63"/>
  <c r="F76" i="63"/>
  <c r="G76" i="63"/>
  <c r="O76" i="63" l="1"/>
  <c r="S76" i="54"/>
  <c r="M76" i="54"/>
  <c r="X79" i="47" l="1"/>
  <c r="T79" i="47"/>
  <c r="F77" i="63" l="1"/>
  <c r="E77" i="63"/>
  <c r="D77" i="63"/>
  <c r="C77" i="63"/>
  <c r="B77" i="63"/>
  <c r="N77" i="63"/>
  <c r="L77" i="63"/>
  <c r="K77" i="63"/>
  <c r="J77" i="63"/>
  <c r="M77" i="63" s="1"/>
  <c r="I77" i="63"/>
  <c r="G77" i="63"/>
  <c r="S77" i="54"/>
  <c r="M77" i="54"/>
  <c r="X80" i="47"/>
  <c r="T80" i="47"/>
  <c r="O77" i="63" l="1"/>
  <c r="A175" i="74"/>
  <c r="A174" i="74"/>
  <c r="A173" i="74"/>
  <c r="A172" i="74"/>
  <c r="A171" i="74"/>
  <c r="A170" i="74"/>
  <c r="A169" i="74"/>
  <c r="D169" i="74" s="1"/>
  <c r="A168" i="74"/>
  <c r="D168" i="74" s="1"/>
  <c r="A167" i="74"/>
  <c r="D167" i="74" s="1"/>
  <c r="A166" i="74"/>
  <c r="D166" i="74" s="1"/>
  <c r="A165" i="74"/>
  <c r="D165" i="74" s="1"/>
  <c r="A164" i="74"/>
  <c r="D164" i="74" s="1"/>
  <c r="A163" i="74"/>
  <c r="D163" i="74" s="1"/>
  <c r="A162" i="74"/>
  <c r="D162" i="74" s="1"/>
  <c r="A161" i="74"/>
  <c r="D161" i="74" s="1"/>
  <c r="A160" i="74"/>
  <c r="D160" i="74" s="1"/>
  <c r="A159" i="74"/>
  <c r="D159" i="74" s="1"/>
  <c r="A158" i="74"/>
  <c r="D158" i="74" s="1"/>
  <c r="A157" i="74"/>
  <c r="D157" i="74" s="1"/>
  <c r="A156" i="74"/>
  <c r="D156" i="74" s="1"/>
  <c r="A119" i="74"/>
  <c r="D119" i="74" s="1"/>
  <c r="A118" i="74"/>
  <c r="D118" i="74" s="1"/>
  <c r="A117" i="74"/>
  <c r="D117" i="74" s="1"/>
  <c r="A116" i="74"/>
  <c r="D116" i="74" s="1"/>
  <c r="A115" i="74"/>
  <c r="D115" i="74" s="1"/>
  <c r="A114" i="74"/>
  <c r="D114" i="74" s="1"/>
  <c r="A113" i="74"/>
  <c r="D113" i="74" s="1"/>
  <c r="A112" i="74"/>
  <c r="D112" i="74" s="1"/>
  <c r="A111" i="74"/>
  <c r="D111" i="74" s="1"/>
  <c r="A110" i="74"/>
  <c r="D110" i="74" s="1"/>
  <c r="A109" i="74"/>
  <c r="D109" i="74" s="1"/>
  <c r="A108" i="74"/>
  <c r="D108" i="74" s="1"/>
  <c r="A107" i="74"/>
  <c r="D107" i="74" s="1"/>
  <c r="A106" i="74"/>
  <c r="D106" i="74" s="1"/>
  <c r="A105" i="74"/>
  <c r="D105" i="74" s="1"/>
  <c r="A104" i="74"/>
  <c r="D104" i="74" s="1"/>
  <c r="A103" i="74"/>
  <c r="D103" i="74" s="1"/>
  <c r="A102" i="74"/>
  <c r="D102" i="74" s="1"/>
  <c r="A101" i="74"/>
  <c r="D101" i="74" s="1"/>
  <c r="A100" i="74"/>
  <c r="D100" i="74" s="1"/>
  <c r="A99" i="74"/>
  <c r="D99" i="74" s="1"/>
  <c r="A98" i="74"/>
  <c r="D98" i="74" s="1"/>
  <c r="A97" i="74"/>
  <c r="D97" i="74" s="1"/>
  <c r="A96" i="74"/>
  <c r="D96" i="74" s="1"/>
  <c r="A95" i="74"/>
  <c r="D95" i="74" s="1"/>
  <c r="A94" i="74"/>
  <c r="D94" i="74" s="1"/>
  <c r="A93" i="74"/>
  <c r="D93" i="74" s="1"/>
  <c r="A92" i="74"/>
  <c r="D92" i="74" s="1"/>
  <c r="A91" i="74"/>
  <c r="D91" i="74" s="1"/>
  <c r="A90" i="74"/>
  <c r="D90" i="74" s="1"/>
  <c r="A89" i="74"/>
  <c r="D89" i="74" s="1"/>
  <c r="A88" i="74"/>
  <c r="D88" i="74" s="1"/>
  <c r="A87" i="74"/>
  <c r="D87" i="74" s="1"/>
  <c r="A86" i="74"/>
  <c r="D86" i="74" s="1"/>
  <c r="A85" i="74"/>
  <c r="D85" i="74" s="1"/>
  <c r="A84" i="74"/>
  <c r="D84" i="74" s="1"/>
  <c r="A83" i="74"/>
  <c r="D83" i="74" s="1"/>
  <c r="A82" i="74"/>
  <c r="D82" i="74" s="1"/>
  <c r="A81" i="74"/>
  <c r="D81" i="74" s="1"/>
  <c r="A80" i="74"/>
  <c r="D80" i="74" s="1"/>
  <c r="A79" i="74"/>
  <c r="D79" i="74" s="1"/>
  <c r="A78" i="74"/>
  <c r="D78" i="74" s="1"/>
  <c r="A77" i="74"/>
  <c r="D77" i="74" s="1"/>
  <c r="A76" i="74"/>
  <c r="D76" i="74" s="1"/>
  <c r="A75" i="74"/>
  <c r="D75" i="74" s="1"/>
  <c r="S78" i="54" l="1"/>
  <c r="M78" i="54"/>
  <c r="X81" i="47" l="1"/>
  <c r="T81" i="47"/>
  <c r="B78" i="63"/>
  <c r="C78" i="63"/>
  <c r="D78" i="63"/>
  <c r="E78" i="63"/>
  <c r="F78" i="63"/>
  <c r="G78" i="63"/>
  <c r="I78" i="63"/>
  <c r="J78" i="63"/>
  <c r="K78" i="63"/>
  <c r="L78" i="63"/>
  <c r="N78" i="63"/>
  <c r="O78" i="63" l="1"/>
  <c r="M78" i="63"/>
  <c r="S79" i="54"/>
  <c r="M79" i="54"/>
  <c r="X82" i="47"/>
  <c r="T82" i="47"/>
  <c r="B79" i="63"/>
  <c r="C79" i="63"/>
  <c r="D79" i="63"/>
  <c r="E79" i="63"/>
  <c r="F79" i="63"/>
  <c r="G79" i="63"/>
  <c r="I79" i="63"/>
  <c r="J79" i="63"/>
  <c r="K79" i="63"/>
  <c r="L79" i="63"/>
  <c r="N79" i="63"/>
  <c r="B80" i="63"/>
  <c r="O79" i="63" l="1"/>
  <c r="M79" i="63"/>
  <c r="S80" i="54"/>
  <c r="M80" i="54"/>
  <c r="X83" i="47"/>
  <c r="T83" i="47"/>
  <c r="C80" i="63"/>
  <c r="D80" i="63"/>
  <c r="E80" i="63"/>
  <c r="F80" i="63"/>
  <c r="G80" i="63"/>
  <c r="I80" i="63"/>
  <c r="J80" i="63"/>
  <c r="M80" i="63" s="1"/>
  <c r="K80" i="63"/>
  <c r="L80" i="63"/>
  <c r="N80" i="63"/>
  <c r="O80" i="63" l="1"/>
  <c r="S81" i="54" l="1"/>
  <c r="M81" i="54"/>
  <c r="B81" i="63"/>
  <c r="C81" i="63"/>
  <c r="D81" i="63"/>
  <c r="E81" i="63"/>
  <c r="F81" i="63"/>
  <c r="G81" i="63"/>
  <c r="I81" i="63"/>
  <c r="J81" i="63"/>
  <c r="K81" i="63"/>
  <c r="L81" i="63"/>
  <c r="N81" i="63"/>
  <c r="T84" i="47"/>
  <c r="O81" i="63" l="1"/>
  <c r="M81" i="63"/>
  <c r="X84" i="47"/>
  <c r="E26" i="65" l="1"/>
  <c r="H22" i="65" l="1"/>
  <c r="H21" i="65" s="1"/>
  <c r="H20" i="65" s="1"/>
  <c r="H19" i="65" s="1"/>
  <c r="H18" i="65" s="1"/>
  <c r="H17" i="65" s="1"/>
  <c r="H16" i="65" s="1"/>
  <c r="H15" i="65" s="1"/>
  <c r="H14" i="65" s="1"/>
  <c r="H13" i="65" s="1"/>
  <c r="H12" i="65" s="1"/>
  <c r="S82" i="54"/>
  <c r="S83" i="54"/>
  <c r="M82" i="54"/>
  <c r="T85" i="47"/>
  <c r="B82" i="63"/>
  <c r="C82" i="63"/>
  <c r="D82" i="63"/>
  <c r="E82" i="63"/>
  <c r="F82" i="63"/>
  <c r="G82" i="63"/>
  <c r="I82" i="63"/>
  <c r="J82" i="63"/>
  <c r="M82" i="63" s="1"/>
  <c r="K82" i="63"/>
  <c r="L82" i="63"/>
  <c r="N82" i="63"/>
  <c r="O82" i="63" l="1"/>
  <c r="M83" i="54"/>
  <c r="T86" i="47"/>
  <c r="B83" i="63"/>
  <c r="C83" i="63"/>
  <c r="D83" i="63"/>
  <c r="E83" i="63"/>
  <c r="F83" i="63"/>
  <c r="G83" i="63"/>
  <c r="I83" i="63"/>
  <c r="J83" i="63"/>
  <c r="K83" i="63"/>
  <c r="L83" i="63"/>
  <c r="N83" i="63"/>
  <c r="O83" i="63" l="1"/>
  <c r="M83" i="63"/>
  <c r="B84" i="63"/>
  <c r="C84" i="63"/>
  <c r="D84" i="63"/>
  <c r="E84" i="63"/>
  <c r="F84" i="63"/>
  <c r="G84" i="63"/>
  <c r="I84" i="63"/>
  <c r="J84" i="63"/>
  <c r="K84" i="63"/>
  <c r="L84" i="63"/>
  <c r="N84" i="63"/>
  <c r="B85" i="63"/>
  <c r="C85" i="63"/>
  <c r="D85" i="63"/>
  <c r="E85" i="63"/>
  <c r="F85" i="63"/>
  <c r="G85" i="63"/>
  <c r="I85" i="63"/>
  <c r="J85" i="63"/>
  <c r="M85" i="63" s="1"/>
  <c r="K85" i="63"/>
  <c r="L85" i="63"/>
  <c r="N85" i="63"/>
  <c r="S84" i="54"/>
  <c r="M84" i="54"/>
  <c r="T87" i="47"/>
  <c r="O84" i="63" l="1"/>
  <c r="O85" i="63"/>
  <c r="M84" i="63"/>
  <c r="S85" i="54"/>
  <c r="M85" i="54"/>
  <c r="T88" i="47" l="1"/>
  <c r="B86" i="63" l="1"/>
  <c r="C86" i="63"/>
  <c r="D86" i="63"/>
  <c r="E86" i="63"/>
  <c r="F86" i="63"/>
  <c r="G86" i="63"/>
  <c r="I86" i="63"/>
  <c r="J86" i="63"/>
  <c r="M86" i="63" s="1"/>
  <c r="K86" i="63"/>
  <c r="L86" i="63"/>
  <c r="N86" i="63"/>
  <c r="S86" i="54"/>
  <c r="M86" i="54"/>
  <c r="T89" i="47"/>
  <c r="O86" i="63" l="1"/>
  <c r="S87" i="54"/>
  <c r="M87" i="54"/>
  <c r="T90" i="47" l="1"/>
  <c r="B87" i="63"/>
  <c r="C87" i="63"/>
  <c r="D87" i="63"/>
  <c r="E87" i="63"/>
  <c r="F87" i="63"/>
  <c r="G87" i="63"/>
  <c r="I87" i="63"/>
  <c r="J87" i="63"/>
  <c r="M87" i="63" s="1"/>
  <c r="K87" i="63"/>
  <c r="L87" i="63"/>
  <c r="N87" i="63"/>
  <c r="O87" i="63" l="1"/>
  <c r="B88" i="63"/>
  <c r="C88" i="63"/>
  <c r="D88" i="63"/>
  <c r="E88" i="63"/>
  <c r="F88" i="63"/>
  <c r="G88" i="63"/>
  <c r="I88" i="63"/>
  <c r="J88" i="63"/>
  <c r="K88" i="63"/>
  <c r="L88" i="63"/>
  <c r="N88" i="63"/>
  <c r="S88" i="54"/>
  <c r="M88" i="54"/>
  <c r="T91" i="47"/>
  <c r="S89" i="54"/>
  <c r="M89" i="54"/>
  <c r="T92" i="47"/>
  <c r="B89" i="63"/>
  <c r="C89" i="63"/>
  <c r="D89" i="63"/>
  <c r="E89" i="63"/>
  <c r="F89" i="63"/>
  <c r="G89" i="63"/>
  <c r="I89" i="63"/>
  <c r="J89" i="63"/>
  <c r="M89" i="63" s="1"/>
  <c r="K89" i="63"/>
  <c r="L89" i="63"/>
  <c r="N89" i="63"/>
  <c r="S90" i="54"/>
  <c r="S91" i="54"/>
  <c r="M90" i="54"/>
  <c r="I90" i="63"/>
  <c r="J90" i="63"/>
  <c r="M90" i="63" s="1"/>
  <c r="K90" i="63"/>
  <c r="L90" i="63"/>
  <c r="N90" i="63"/>
  <c r="B90" i="63"/>
  <c r="C90" i="63"/>
  <c r="D90" i="63"/>
  <c r="E90" i="63"/>
  <c r="F90" i="63"/>
  <c r="G90" i="63"/>
  <c r="T93" i="47"/>
  <c r="B91" i="63"/>
  <c r="I91" i="63"/>
  <c r="J91" i="63"/>
  <c r="M91" i="63" s="1"/>
  <c r="K91" i="63"/>
  <c r="L91" i="63"/>
  <c r="N91" i="63"/>
  <c r="C91" i="63"/>
  <c r="D91" i="63"/>
  <c r="E91" i="63"/>
  <c r="F91" i="63"/>
  <c r="G91" i="63"/>
  <c r="M91" i="54"/>
  <c r="T94" i="47"/>
  <c r="S92" i="54"/>
  <c r="M92" i="54"/>
  <c r="B92" i="63"/>
  <c r="C92" i="63"/>
  <c r="D92" i="63"/>
  <c r="E92" i="63"/>
  <c r="F92" i="63"/>
  <c r="G92" i="63"/>
  <c r="I92" i="63"/>
  <c r="J92" i="63"/>
  <c r="K92" i="63"/>
  <c r="L92" i="63"/>
  <c r="N92" i="63"/>
  <c r="T95" i="47"/>
  <c r="S93" i="54"/>
  <c r="M93" i="54"/>
  <c r="B93" i="63"/>
  <c r="C93" i="63"/>
  <c r="D93" i="63"/>
  <c r="E93" i="63"/>
  <c r="F93" i="63"/>
  <c r="G93" i="63"/>
  <c r="I93" i="63"/>
  <c r="J93" i="63"/>
  <c r="K93" i="63"/>
  <c r="L93" i="63"/>
  <c r="N93" i="63"/>
  <c r="T96" i="47"/>
  <c r="T97" i="47"/>
  <c r="S94" i="54"/>
  <c r="M94" i="54"/>
  <c r="B94" i="63"/>
  <c r="C94" i="63"/>
  <c r="D94" i="63"/>
  <c r="E94" i="63"/>
  <c r="F94" i="63"/>
  <c r="G94" i="63"/>
  <c r="I94" i="63"/>
  <c r="J94" i="63"/>
  <c r="M94" i="63" s="1"/>
  <c r="K94" i="63"/>
  <c r="L94" i="63"/>
  <c r="N94" i="63"/>
  <c r="N95" i="63"/>
  <c r="I95" i="63"/>
  <c r="J95" i="63"/>
  <c r="M95" i="63" s="1"/>
  <c r="K95" i="63"/>
  <c r="L95" i="63"/>
  <c r="E95" i="63"/>
  <c r="F95" i="63"/>
  <c r="G95" i="63"/>
  <c r="B95" i="63"/>
  <c r="C95" i="63"/>
  <c r="D95" i="63"/>
  <c r="S95" i="54"/>
  <c r="M95" i="54"/>
  <c r="T98" i="47"/>
  <c r="B96" i="63"/>
  <c r="C96" i="63"/>
  <c r="D96" i="63"/>
  <c r="E96" i="63"/>
  <c r="F96" i="63"/>
  <c r="G96" i="63"/>
  <c r="I96" i="63"/>
  <c r="J96" i="63"/>
  <c r="M96" i="63" s="1"/>
  <c r="K96" i="63"/>
  <c r="L96" i="63"/>
  <c r="N96" i="63"/>
  <c r="M96" i="54"/>
  <c r="S96" i="54"/>
  <c r="T99" i="47"/>
  <c r="S97" i="54"/>
  <c r="M97" i="54"/>
  <c r="T100" i="47"/>
  <c r="B97" i="63"/>
  <c r="C97" i="63"/>
  <c r="D97" i="63"/>
  <c r="E97" i="63"/>
  <c r="F97" i="63"/>
  <c r="G97" i="63"/>
  <c r="I97" i="63"/>
  <c r="J97" i="63"/>
  <c r="M97" i="63" s="1"/>
  <c r="K97" i="63"/>
  <c r="L97" i="63"/>
  <c r="N97" i="63"/>
  <c r="I98" i="63"/>
  <c r="J98" i="63"/>
  <c r="K98" i="63"/>
  <c r="L98" i="63"/>
  <c r="N98" i="63"/>
  <c r="B98" i="63"/>
  <c r="C98" i="63"/>
  <c r="D98" i="63"/>
  <c r="E98" i="63"/>
  <c r="F98" i="63"/>
  <c r="G98" i="63"/>
  <c r="S98" i="54"/>
  <c r="M98" i="54"/>
  <c r="T101" i="47"/>
  <c r="S99" i="54"/>
  <c r="M99" i="54"/>
  <c r="T102" i="47"/>
  <c r="B99" i="63"/>
  <c r="C99" i="63"/>
  <c r="D99" i="63"/>
  <c r="E99" i="63"/>
  <c r="F99" i="63"/>
  <c r="G99" i="63"/>
  <c r="I99" i="63"/>
  <c r="J99" i="63"/>
  <c r="M99" i="63" s="1"/>
  <c r="K99" i="63"/>
  <c r="L99" i="63"/>
  <c r="N99" i="63"/>
  <c r="S100" i="54"/>
  <c r="M100" i="54"/>
  <c r="T103" i="47"/>
  <c r="T104" i="47"/>
  <c r="B100" i="63"/>
  <c r="C100" i="63"/>
  <c r="D100" i="63"/>
  <c r="E100" i="63"/>
  <c r="F100" i="63"/>
  <c r="G100" i="63"/>
  <c r="I100" i="63"/>
  <c r="J100" i="63"/>
  <c r="M100" i="63" s="1"/>
  <c r="K100" i="63"/>
  <c r="L100" i="63"/>
  <c r="N100" i="63"/>
  <c r="H12" i="47"/>
  <c r="S101" i="54"/>
  <c r="M101" i="54"/>
  <c r="B101" i="63"/>
  <c r="C101" i="63"/>
  <c r="D101" i="63"/>
  <c r="E101" i="63"/>
  <c r="F101" i="63"/>
  <c r="G101" i="63"/>
  <c r="I101" i="63"/>
  <c r="J101" i="63"/>
  <c r="M101" i="63" s="1"/>
  <c r="K101" i="63"/>
  <c r="L101" i="63"/>
  <c r="N101" i="63"/>
  <c r="I102" i="63"/>
  <c r="J102" i="63"/>
  <c r="K102" i="63"/>
  <c r="L102" i="63"/>
  <c r="N102" i="63"/>
  <c r="B102" i="63"/>
  <c r="C102" i="63"/>
  <c r="D102" i="63"/>
  <c r="E102" i="63"/>
  <c r="F102" i="63"/>
  <c r="G102" i="63"/>
  <c r="S102" i="54"/>
  <c r="M102" i="54"/>
  <c r="M103" i="54"/>
  <c r="T105" i="47"/>
  <c r="J103" i="63"/>
  <c r="M103" i="63" s="1"/>
  <c r="K103" i="63"/>
  <c r="L103" i="63"/>
  <c r="N103" i="63"/>
  <c r="F103" i="63"/>
  <c r="G103" i="63"/>
  <c r="I103" i="63"/>
  <c r="B103" i="63"/>
  <c r="C103" i="63"/>
  <c r="D103" i="63"/>
  <c r="E103" i="63"/>
  <c r="S103" i="54"/>
  <c r="T106" i="47"/>
  <c r="T107" i="47"/>
  <c r="N104" i="63"/>
  <c r="B104" i="63"/>
  <c r="C104" i="63"/>
  <c r="D104" i="63"/>
  <c r="E104" i="63"/>
  <c r="F104" i="63"/>
  <c r="G104" i="63"/>
  <c r="I104" i="63"/>
  <c r="J104" i="63"/>
  <c r="M104" i="63" s="1"/>
  <c r="K104" i="63"/>
  <c r="L104" i="63"/>
  <c r="S104" i="54"/>
  <c r="M104" i="54"/>
  <c r="B105" i="63"/>
  <c r="C105" i="63"/>
  <c r="D105" i="63"/>
  <c r="E105" i="63"/>
  <c r="N105" i="63"/>
  <c r="N106" i="63"/>
  <c r="F105" i="63"/>
  <c r="G105" i="63"/>
  <c r="I105" i="63"/>
  <c r="J105" i="63"/>
  <c r="M105" i="63" s="1"/>
  <c r="K105" i="63"/>
  <c r="L105" i="63"/>
  <c r="S105" i="54"/>
  <c r="M105" i="54"/>
  <c r="T108" i="47"/>
  <c r="I106" i="63"/>
  <c r="J106" i="63"/>
  <c r="M106" i="63" s="1"/>
  <c r="K106" i="63"/>
  <c r="L106" i="63"/>
  <c r="B106" i="63"/>
  <c r="C106" i="63"/>
  <c r="D106" i="63"/>
  <c r="E106" i="63"/>
  <c r="F106" i="63"/>
  <c r="G106" i="63"/>
  <c r="S106" i="54"/>
  <c r="M106" i="54"/>
  <c r="T109" i="47"/>
  <c r="J11" i="47"/>
  <c r="J10" i="47"/>
  <c r="B107" i="63"/>
  <c r="C107" i="63"/>
  <c r="D107" i="63"/>
  <c r="E107" i="63"/>
  <c r="F107" i="63"/>
  <c r="G107" i="63"/>
  <c r="I107" i="63"/>
  <c r="J107" i="63"/>
  <c r="M107" i="63" s="1"/>
  <c r="K107" i="63"/>
  <c r="L107" i="63"/>
  <c r="N107" i="63"/>
  <c r="S107" i="54"/>
  <c r="M107" i="54"/>
  <c r="T110" i="47"/>
  <c r="N108" i="63"/>
  <c r="I108" i="63"/>
  <c r="J108" i="63"/>
  <c r="M108" i="63" s="1"/>
  <c r="K108" i="63"/>
  <c r="L108" i="63"/>
  <c r="F108" i="63"/>
  <c r="G108" i="63"/>
  <c r="E108" i="63"/>
  <c r="D108" i="63"/>
  <c r="C108" i="63"/>
  <c r="B108" i="63"/>
  <c r="S108" i="54"/>
  <c r="M108" i="54"/>
  <c r="M109" i="54"/>
  <c r="T111" i="47"/>
  <c r="T112" i="47"/>
  <c r="N109" i="63"/>
  <c r="N110" i="63"/>
  <c r="I109" i="63"/>
  <c r="J109" i="63"/>
  <c r="M109" i="63" s="1"/>
  <c r="K109" i="63"/>
  <c r="L109" i="63"/>
  <c r="E109" i="63"/>
  <c r="F109" i="63"/>
  <c r="G109" i="63"/>
  <c r="B109" i="63"/>
  <c r="C109" i="63"/>
  <c r="D109" i="63"/>
  <c r="S109" i="54"/>
  <c r="B110" i="63"/>
  <c r="C110" i="63"/>
  <c r="D110" i="63"/>
  <c r="E110" i="63"/>
  <c r="F110" i="63"/>
  <c r="G110" i="63"/>
  <c r="I110" i="63"/>
  <c r="J110" i="63"/>
  <c r="M110" i="63" s="1"/>
  <c r="K110" i="63"/>
  <c r="L110" i="63"/>
  <c r="S110" i="54"/>
  <c r="M110" i="54"/>
  <c r="T113" i="47"/>
  <c r="N111" i="63"/>
  <c r="L111" i="63"/>
  <c r="K111" i="63"/>
  <c r="J111" i="63"/>
  <c r="M111" i="63" s="1"/>
  <c r="I111" i="63"/>
  <c r="G111" i="63"/>
  <c r="F111" i="63"/>
  <c r="E111" i="63"/>
  <c r="D111" i="63"/>
  <c r="C111" i="63"/>
  <c r="B111" i="63"/>
  <c r="S111" i="54"/>
  <c r="M111" i="54"/>
  <c r="T114" i="47"/>
  <c r="C112" i="63"/>
  <c r="B112" i="63"/>
  <c r="N112" i="63"/>
  <c r="L112" i="63"/>
  <c r="K112" i="63"/>
  <c r="J112" i="63"/>
  <c r="M112" i="63" s="1"/>
  <c r="I112" i="63"/>
  <c r="G112" i="63"/>
  <c r="F112" i="63"/>
  <c r="E112" i="63"/>
  <c r="D112" i="63"/>
  <c r="S112" i="54"/>
  <c r="M112" i="54"/>
  <c r="T115" i="47"/>
  <c r="N113" i="63"/>
  <c r="L113" i="63"/>
  <c r="K113" i="63"/>
  <c r="J113" i="63"/>
  <c r="M113" i="63" s="1"/>
  <c r="I113" i="63"/>
  <c r="G113" i="63"/>
  <c r="F113" i="63"/>
  <c r="E113" i="63"/>
  <c r="D113" i="63"/>
  <c r="C113" i="63"/>
  <c r="B113" i="63"/>
  <c r="S113" i="54"/>
  <c r="S114" i="54"/>
  <c r="M113" i="54"/>
  <c r="T116" i="47"/>
  <c r="N114" i="63"/>
  <c r="L114" i="63"/>
  <c r="K114" i="63"/>
  <c r="K115" i="63"/>
  <c r="J114" i="63"/>
  <c r="M114" i="63" s="1"/>
  <c r="I114" i="63"/>
  <c r="G114" i="63"/>
  <c r="F114" i="63"/>
  <c r="E114" i="63"/>
  <c r="E115" i="63"/>
  <c r="D114" i="63"/>
  <c r="D116" i="63"/>
  <c r="D117" i="63"/>
  <c r="D118" i="63"/>
  <c r="D119" i="63"/>
  <c r="D120" i="63"/>
  <c r="C114" i="63"/>
  <c r="B114" i="63"/>
  <c r="M114" i="54"/>
  <c r="T117" i="47"/>
  <c r="N115" i="63"/>
  <c r="L115" i="63"/>
  <c r="J115" i="63"/>
  <c r="M115" i="63" s="1"/>
  <c r="I115" i="63"/>
  <c r="G115" i="63"/>
  <c r="F115" i="63"/>
  <c r="D115" i="63"/>
  <c r="C115" i="63"/>
  <c r="B115" i="63"/>
  <c r="S115" i="54"/>
  <c r="M115" i="54"/>
  <c r="T118" i="47"/>
  <c r="D24" i="65"/>
  <c r="B24" i="65"/>
  <c r="N116" i="63"/>
  <c r="L116" i="63"/>
  <c r="K116" i="63"/>
  <c r="J116" i="63"/>
  <c r="M116" i="63" s="1"/>
  <c r="I116" i="63"/>
  <c r="G116" i="63"/>
  <c r="F116" i="63"/>
  <c r="E116" i="63"/>
  <c r="C116" i="63"/>
  <c r="B116" i="63"/>
  <c r="S116" i="54"/>
  <c r="M116" i="54"/>
  <c r="T119" i="47"/>
  <c r="M117" i="54"/>
  <c r="M118" i="54"/>
  <c r="S117" i="54"/>
  <c r="T120" i="47"/>
  <c r="T121" i="47"/>
  <c r="N117" i="63"/>
  <c r="L117" i="63"/>
  <c r="K117" i="63"/>
  <c r="J117" i="63"/>
  <c r="M117" i="63" s="1"/>
  <c r="I117" i="63"/>
  <c r="G117" i="63"/>
  <c r="F117" i="63"/>
  <c r="E117" i="63"/>
  <c r="C117" i="63"/>
  <c r="B117" i="63"/>
  <c r="N118" i="63"/>
  <c r="L118" i="63"/>
  <c r="K118" i="63"/>
  <c r="J118" i="63"/>
  <c r="M118" i="63" s="1"/>
  <c r="I118" i="63"/>
  <c r="G118" i="63"/>
  <c r="F118" i="63"/>
  <c r="E118" i="63"/>
  <c r="C118" i="63"/>
  <c r="B118" i="63"/>
  <c r="S118" i="54"/>
  <c r="S119" i="54"/>
  <c r="N120" i="63"/>
  <c r="N119" i="63"/>
  <c r="I120" i="63"/>
  <c r="J120" i="63"/>
  <c r="M120" i="63" s="1"/>
  <c r="K120" i="63"/>
  <c r="L120" i="63"/>
  <c r="I121" i="63"/>
  <c r="J121" i="63"/>
  <c r="M121" i="63" s="1"/>
  <c r="K121" i="63"/>
  <c r="L121" i="63"/>
  <c r="I122" i="63"/>
  <c r="J122" i="63"/>
  <c r="M122" i="63" s="1"/>
  <c r="K122" i="63"/>
  <c r="L122" i="63"/>
  <c r="I123" i="63"/>
  <c r="J123" i="63"/>
  <c r="M123" i="63" s="1"/>
  <c r="K123" i="63"/>
  <c r="L123" i="63"/>
  <c r="I124" i="63"/>
  <c r="J124" i="63"/>
  <c r="M124" i="63" s="1"/>
  <c r="K124" i="63"/>
  <c r="L124" i="63"/>
  <c r="I125" i="63"/>
  <c r="J125" i="63"/>
  <c r="M125" i="63" s="1"/>
  <c r="K125" i="63"/>
  <c r="L125" i="63"/>
  <c r="J119" i="63"/>
  <c r="M119" i="63" s="1"/>
  <c r="K119" i="63"/>
  <c r="L119" i="63"/>
  <c r="I119" i="63"/>
  <c r="E120" i="63"/>
  <c r="F120" i="63"/>
  <c r="G120" i="63"/>
  <c r="E119" i="63"/>
  <c r="F119" i="63"/>
  <c r="G119" i="63"/>
  <c r="B120" i="63"/>
  <c r="C120" i="63"/>
  <c r="C119" i="63"/>
  <c r="B119" i="63"/>
  <c r="O225" i="63"/>
  <c r="M225" i="63"/>
  <c r="O224" i="63"/>
  <c r="M224" i="63"/>
  <c r="O223" i="63"/>
  <c r="M223" i="63"/>
  <c r="O222" i="63"/>
  <c r="M222" i="63"/>
  <c r="O221" i="63"/>
  <c r="M221" i="63"/>
  <c r="O220" i="63"/>
  <c r="M220" i="63"/>
  <c r="O219" i="63"/>
  <c r="M219" i="63"/>
  <c r="O218" i="63"/>
  <c r="M218" i="63"/>
  <c r="O217" i="63"/>
  <c r="M217" i="63"/>
  <c r="O216" i="63"/>
  <c r="M216" i="63"/>
  <c r="O215" i="63"/>
  <c r="M215" i="63"/>
  <c r="O214" i="63"/>
  <c r="M214" i="63"/>
  <c r="O213" i="63"/>
  <c r="M213" i="63"/>
  <c r="O212" i="63"/>
  <c r="M212" i="63"/>
  <c r="O211" i="63"/>
  <c r="M211" i="63"/>
  <c r="O210" i="63"/>
  <c r="M210" i="63"/>
  <c r="O209" i="63"/>
  <c r="M209" i="63"/>
  <c r="O208" i="63"/>
  <c r="M208" i="63"/>
  <c r="O207" i="63"/>
  <c r="M207" i="63"/>
  <c r="O206" i="63"/>
  <c r="M206" i="63"/>
  <c r="O205" i="63"/>
  <c r="M205" i="63"/>
  <c r="O204" i="63"/>
  <c r="M204" i="63"/>
  <c r="O203" i="63"/>
  <c r="M203" i="63"/>
  <c r="O202" i="63"/>
  <c r="M202" i="63"/>
  <c r="O201" i="63"/>
  <c r="M201" i="63"/>
  <c r="O200" i="63"/>
  <c r="M200" i="63"/>
  <c r="O199" i="63"/>
  <c r="M199" i="63"/>
  <c r="O198" i="63"/>
  <c r="M198" i="63"/>
  <c r="O197" i="63"/>
  <c r="M197" i="63"/>
  <c r="O196" i="63"/>
  <c r="M196" i="63"/>
  <c r="O195" i="63"/>
  <c r="M195" i="63"/>
  <c r="O194" i="63"/>
  <c r="M194" i="63"/>
  <c r="O193" i="63"/>
  <c r="M193" i="63"/>
  <c r="O192" i="63"/>
  <c r="M192" i="63"/>
  <c r="O191" i="63"/>
  <c r="M191" i="63"/>
  <c r="O190" i="63"/>
  <c r="M190" i="63"/>
  <c r="O189" i="63"/>
  <c r="M189" i="63"/>
  <c r="O188" i="63"/>
  <c r="M188" i="63"/>
  <c r="O187" i="63"/>
  <c r="M187" i="63"/>
  <c r="O186" i="63"/>
  <c r="M186" i="63"/>
  <c r="O185" i="63"/>
  <c r="M185" i="63"/>
  <c r="O184" i="63"/>
  <c r="M184" i="63"/>
  <c r="O183" i="63"/>
  <c r="M183" i="63"/>
  <c r="O182" i="63"/>
  <c r="M182" i="63"/>
  <c r="O181" i="63"/>
  <c r="M181" i="63"/>
  <c r="O180" i="63"/>
  <c r="M180" i="63"/>
  <c r="O179" i="63"/>
  <c r="M179" i="63"/>
  <c r="O178" i="63"/>
  <c r="M178" i="63"/>
  <c r="O177" i="63"/>
  <c r="M177" i="63"/>
  <c r="O176" i="63"/>
  <c r="M176" i="63"/>
  <c r="O175" i="63"/>
  <c r="M175" i="63"/>
  <c r="O174" i="63"/>
  <c r="M174" i="63"/>
  <c r="O173" i="63"/>
  <c r="M173" i="63"/>
  <c r="O172" i="63"/>
  <c r="M172" i="63"/>
  <c r="O171" i="63"/>
  <c r="M171" i="63"/>
  <c r="O170" i="63"/>
  <c r="M170" i="63"/>
  <c r="O169" i="63"/>
  <c r="M169" i="63"/>
  <c r="O168" i="63"/>
  <c r="M168" i="63"/>
  <c r="O167" i="63"/>
  <c r="M167" i="63"/>
  <c r="O166" i="63"/>
  <c r="M166" i="63"/>
  <c r="O165" i="63"/>
  <c r="M165" i="63"/>
  <c r="O164" i="63"/>
  <c r="M164" i="63"/>
  <c r="O163" i="63"/>
  <c r="M163" i="63"/>
  <c r="O162" i="63"/>
  <c r="M162" i="63"/>
  <c r="O161" i="63"/>
  <c r="M161" i="63"/>
  <c r="O160" i="63"/>
  <c r="M160" i="63"/>
  <c r="O159" i="63"/>
  <c r="M159" i="63"/>
  <c r="O158" i="63"/>
  <c r="M158" i="63"/>
  <c r="O157" i="63"/>
  <c r="M157" i="63"/>
  <c r="O156" i="63"/>
  <c r="M156" i="63"/>
  <c r="O155" i="63"/>
  <c r="M155" i="63"/>
  <c r="O154" i="63"/>
  <c r="M154" i="63"/>
  <c r="O153" i="63"/>
  <c r="M153" i="63"/>
  <c r="O152" i="63"/>
  <c r="M152" i="63"/>
  <c r="O151" i="63"/>
  <c r="M151" i="63"/>
  <c r="O150" i="63"/>
  <c r="M150" i="63"/>
  <c r="O149" i="63"/>
  <c r="M149" i="63"/>
  <c r="O148" i="63"/>
  <c r="M148" i="63"/>
  <c r="O147" i="63"/>
  <c r="M147" i="63"/>
  <c r="O146" i="63"/>
  <c r="M146" i="63"/>
  <c r="O145" i="63"/>
  <c r="M145" i="63"/>
  <c r="O144" i="63"/>
  <c r="M144" i="63"/>
  <c r="O143" i="63"/>
  <c r="M143" i="63"/>
  <c r="O142" i="63"/>
  <c r="M142" i="63"/>
  <c r="O141" i="63"/>
  <c r="M141" i="63"/>
  <c r="O140" i="63"/>
  <c r="M140" i="63"/>
  <c r="O139" i="63"/>
  <c r="M139" i="63"/>
  <c r="O138" i="63"/>
  <c r="M138" i="63"/>
  <c r="O137" i="63"/>
  <c r="M137" i="63"/>
  <c r="O136" i="63"/>
  <c r="M136" i="63"/>
  <c r="O135" i="63"/>
  <c r="M135" i="63"/>
  <c r="O134" i="63"/>
  <c r="M134" i="63"/>
  <c r="O133" i="63"/>
  <c r="M133" i="63"/>
  <c r="O132" i="63"/>
  <c r="M132" i="63"/>
  <c r="O131" i="63"/>
  <c r="M131" i="63"/>
  <c r="O130" i="63"/>
  <c r="M130" i="63"/>
  <c r="O129" i="63"/>
  <c r="M129" i="63"/>
  <c r="O128" i="63"/>
  <c r="M128" i="63"/>
  <c r="O127" i="63"/>
  <c r="M127" i="63"/>
  <c r="O126" i="63"/>
  <c r="M126" i="63"/>
  <c r="S120" i="54"/>
  <c r="M119" i="54"/>
  <c r="T122" i="47"/>
  <c r="M120" i="54"/>
  <c r="T123" i="47"/>
  <c r="S225" i="54"/>
  <c r="M225" i="54"/>
  <c r="S224" i="54"/>
  <c r="M224" i="54"/>
  <c r="S223" i="54"/>
  <c r="M223" i="54"/>
  <c r="S222" i="54"/>
  <c r="M222" i="54"/>
  <c r="S221" i="54"/>
  <c r="M221" i="54"/>
  <c r="S220" i="54"/>
  <c r="M220" i="54"/>
  <c r="S219" i="54"/>
  <c r="M219" i="54"/>
  <c r="S218" i="54"/>
  <c r="M218" i="54"/>
  <c r="S217" i="54"/>
  <c r="M217" i="54"/>
  <c r="S216" i="54"/>
  <c r="M216" i="54"/>
  <c r="S215" i="54"/>
  <c r="M215" i="54"/>
  <c r="S214" i="54"/>
  <c r="M214" i="54"/>
  <c r="S213" i="54"/>
  <c r="M213" i="54"/>
  <c r="S212" i="54"/>
  <c r="M212" i="54"/>
  <c r="S211" i="54"/>
  <c r="M211" i="54"/>
  <c r="S210" i="54"/>
  <c r="M210" i="54"/>
  <c r="S209" i="54"/>
  <c r="M209" i="54"/>
  <c r="S208" i="54"/>
  <c r="M208" i="54"/>
  <c r="S207" i="54"/>
  <c r="M207" i="54"/>
  <c r="S206" i="54"/>
  <c r="M206" i="54"/>
  <c r="S205" i="54"/>
  <c r="M205" i="54"/>
  <c r="S204" i="54"/>
  <c r="M204" i="54"/>
  <c r="S203" i="54"/>
  <c r="M203" i="54"/>
  <c r="S202" i="54"/>
  <c r="M202" i="54"/>
  <c r="S201" i="54"/>
  <c r="M201" i="54"/>
  <c r="S200" i="54"/>
  <c r="M200" i="54"/>
  <c r="S199" i="54"/>
  <c r="M199" i="54"/>
  <c r="S198" i="54"/>
  <c r="M198" i="54"/>
  <c r="S197" i="54"/>
  <c r="M197" i="54"/>
  <c r="S196" i="54"/>
  <c r="M196" i="54"/>
  <c r="S195" i="54"/>
  <c r="M195" i="54"/>
  <c r="S194" i="54"/>
  <c r="M194" i="54"/>
  <c r="S193" i="54"/>
  <c r="M193" i="54"/>
  <c r="S192" i="54"/>
  <c r="M192" i="54"/>
  <c r="S191" i="54"/>
  <c r="M191" i="54"/>
  <c r="S190" i="54"/>
  <c r="M190" i="54"/>
  <c r="S189" i="54"/>
  <c r="M189" i="54"/>
  <c r="S188" i="54"/>
  <c r="M188" i="54"/>
  <c r="S187" i="54"/>
  <c r="M187" i="54"/>
  <c r="S186" i="54"/>
  <c r="M186" i="54"/>
  <c r="S185" i="54"/>
  <c r="M185" i="54"/>
  <c r="S184" i="54"/>
  <c r="M184" i="54"/>
  <c r="S183" i="54"/>
  <c r="M183" i="54"/>
  <c r="S182" i="54"/>
  <c r="M182" i="54"/>
  <c r="S181" i="54"/>
  <c r="M181" i="54"/>
  <c r="S180" i="54"/>
  <c r="M180" i="54"/>
  <c r="S179" i="54"/>
  <c r="M179" i="54"/>
  <c r="S178" i="54"/>
  <c r="M178" i="54"/>
  <c r="S177" i="54"/>
  <c r="M177" i="54"/>
  <c r="S176" i="54"/>
  <c r="M176" i="54"/>
  <c r="S175" i="54"/>
  <c r="M175" i="54"/>
  <c r="S174" i="54"/>
  <c r="M174" i="54"/>
  <c r="S173" i="54"/>
  <c r="M173" i="54"/>
  <c r="S172" i="54"/>
  <c r="M172" i="54"/>
  <c r="S171" i="54"/>
  <c r="M171" i="54"/>
  <c r="S170" i="54"/>
  <c r="M170" i="54"/>
  <c r="S169" i="54"/>
  <c r="M169" i="54"/>
  <c r="S168" i="54"/>
  <c r="M168" i="54"/>
  <c r="S167" i="54"/>
  <c r="M167" i="54"/>
  <c r="S166" i="54"/>
  <c r="M166" i="54"/>
  <c r="S165" i="54"/>
  <c r="M165" i="54"/>
  <c r="S164" i="54"/>
  <c r="M164" i="54"/>
  <c r="S163" i="54"/>
  <c r="M163" i="54"/>
  <c r="S162" i="54"/>
  <c r="M162" i="54"/>
  <c r="S161" i="54"/>
  <c r="M161" i="54"/>
  <c r="S160" i="54"/>
  <c r="M160" i="54"/>
  <c r="S159" i="54"/>
  <c r="M159" i="54"/>
  <c r="S158" i="54"/>
  <c r="M158" i="54"/>
  <c r="S157" i="54"/>
  <c r="M157" i="54"/>
  <c r="S156" i="54"/>
  <c r="M156" i="54"/>
  <c r="S155" i="54"/>
  <c r="M155" i="54"/>
  <c r="S154" i="54"/>
  <c r="M154" i="54"/>
  <c r="S153" i="54"/>
  <c r="M153" i="54"/>
  <c r="S152" i="54"/>
  <c r="M152" i="54"/>
  <c r="S151" i="54"/>
  <c r="M151" i="54"/>
  <c r="S150" i="54"/>
  <c r="M150" i="54"/>
  <c r="S149" i="54"/>
  <c r="M149" i="54"/>
  <c r="S148" i="54"/>
  <c r="M148" i="54"/>
  <c r="S147" i="54"/>
  <c r="M147" i="54"/>
  <c r="S146" i="54"/>
  <c r="M146" i="54"/>
  <c r="S145" i="54"/>
  <c r="M145" i="54"/>
  <c r="S144" i="54"/>
  <c r="M144" i="54"/>
  <c r="S143" i="54"/>
  <c r="M143" i="54"/>
  <c r="S142" i="54"/>
  <c r="M142" i="54"/>
  <c r="S141" i="54"/>
  <c r="M141" i="54"/>
  <c r="S140" i="54"/>
  <c r="M140" i="54"/>
  <c r="S139" i="54"/>
  <c r="M139" i="54"/>
  <c r="S138" i="54"/>
  <c r="M138" i="54"/>
  <c r="S137" i="54"/>
  <c r="M137" i="54"/>
  <c r="S136" i="54"/>
  <c r="M136" i="54"/>
  <c r="S135" i="54"/>
  <c r="M135" i="54"/>
  <c r="S134" i="54"/>
  <c r="M134" i="54"/>
  <c r="S133" i="54"/>
  <c r="M133" i="54"/>
  <c r="S132" i="54"/>
  <c r="M132" i="54"/>
  <c r="S131" i="54"/>
  <c r="M131" i="54"/>
  <c r="S130" i="54"/>
  <c r="M130" i="54"/>
  <c r="S129" i="54"/>
  <c r="M129" i="54"/>
  <c r="S128" i="54"/>
  <c r="M128" i="54"/>
  <c r="S127" i="54"/>
  <c r="M127" i="54"/>
  <c r="S126" i="54"/>
  <c r="M126" i="54"/>
  <c r="S125" i="54"/>
  <c r="M125" i="54"/>
  <c r="S124" i="54"/>
  <c r="M124" i="54"/>
  <c r="S123" i="54"/>
  <c r="M123" i="54"/>
  <c r="S122" i="54"/>
  <c r="M122" i="54"/>
  <c r="S121" i="54"/>
  <c r="M121" i="54"/>
  <c r="T124" i="47"/>
  <c r="T125" i="47"/>
  <c r="T126" i="47"/>
  <c r="T127" i="47"/>
  <c r="T128" i="47"/>
  <c r="T129" i="47"/>
  <c r="T130" i="47"/>
  <c r="T131" i="47"/>
  <c r="T132" i="47"/>
  <c r="T133" i="47"/>
  <c r="T134" i="47"/>
  <c r="T135" i="47"/>
  <c r="T136" i="47"/>
  <c r="T137" i="47"/>
  <c r="T138" i="47"/>
  <c r="T139" i="47"/>
  <c r="T140" i="47"/>
  <c r="T141" i="47"/>
  <c r="T142" i="47"/>
  <c r="T143" i="47"/>
  <c r="T144" i="47"/>
  <c r="T145" i="47"/>
  <c r="T146" i="47"/>
  <c r="S144" i="47"/>
  <c r="S145" i="47"/>
  <c r="S151" i="47"/>
  <c r="S150" i="47"/>
  <c r="S149" i="47"/>
  <c r="S148" i="47"/>
  <c r="S147" i="47"/>
  <c r="S146" i="47"/>
  <c r="T147" i="47"/>
  <c r="T148" i="47"/>
  <c r="T149" i="47"/>
  <c r="T150" i="47"/>
  <c r="T151" i="47"/>
  <c r="T152" i="47"/>
  <c r="T153" i="47"/>
  <c r="T154" i="47"/>
  <c r="T155" i="47"/>
  <c r="T156" i="47"/>
  <c r="T157" i="47"/>
  <c r="T158" i="47"/>
  <c r="T159" i="47"/>
  <c r="T160" i="47"/>
  <c r="T161" i="47"/>
  <c r="T162" i="47"/>
  <c r="T163" i="47"/>
  <c r="T164" i="47"/>
  <c r="T165" i="47"/>
  <c r="T166" i="47"/>
  <c r="T167" i="47"/>
  <c r="T168" i="47"/>
  <c r="T169" i="47"/>
  <c r="T170" i="47"/>
  <c r="T171" i="47"/>
  <c r="T172" i="47"/>
  <c r="T173" i="47"/>
  <c r="T174" i="47"/>
  <c r="T175" i="47"/>
  <c r="T176" i="47"/>
  <c r="T177" i="47"/>
  <c r="T178" i="47"/>
  <c r="T179" i="47"/>
  <c r="T180" i="47"/>
  <c r="T228" i="47"/>
  <c r="T227" i="47"/>
  <c r="T226" i="47"/>
  <c r="T225" i="47"/>
  <c r="T224" i="47"/>
  <c r="T223" i="47"/>
  <c r="T222" i="47"/>
  <c r="T221" i="47"/>
  <c r="T220" i="47"/>
  <c r="T219" i="47"/>
  <c r="T218" i="47"/>
  <c r="T217" i="47"/>
  <c r="T216" i="47"/>
  <c r="T215" i="47"/>
  <c r="T214" i="47"/>
  <c r="T213" i="47"/>
  <c r="T212" i="47"/>
  <c r="T211" i="47"/>
  <c r="T210" i="47"/>
  <c r="T209" i="47"/>
  <c r="T208" i="47"/>
  <c r="T207" i="47"/>
  <c r="T206" i="47"/>
  <c r="T205" i="47"/>
  <c r="T204" i="47"/>
  <c r="T203" i="47"/>
  <c r="T202" i="47"/>
  <c r="T201" i="47"/>
  <c r="T200" i="47"/>
  <c r="T199" i="47"/>
  <c r="T198" i="47"/>
  <c r="T197" i="47"/>
  <c r="T196" i="47"/>
  <c r="T195" i="47"/>
  <c r="T194" i="47"/>
  <c r="T193" i="47"/>
  <c r="T192" i="47"/>
  <c r="T191" i="47"/>
  <c r="T190" i="47"/>
  <c r="T189" i="47"/>
  <c r="B189" i="47"/>
  <c r="C188" i="47"/>
  <c r="T188" i="47"/>
  <c r="C187" i="47"/>
  <c r="T187" i="47"/>
  <c r="T186" i="47"/>
  <c r="T185" i="47"/>
  <c r="T184" i="47"/>
  <c r="T183" i="47"/>
  <c r="T182" i="47"/>
  <c r="T181" i="47"/>
  <c r="E187" i="47" l="1"/>
  <c r="F187" i="47"/>
  <c r="F188" i="47"/>
  <c r="E188" i="47"/>
  <c r="C189" i="47"/>
  <c r="A120" i="74"/>
  <c r="D120" i="74" s="1"/>
  <c r="B190" i="47"/>
  <c r="C190" i="47" s="1"/>
  <c r="O97" i="63"/>
  <c r="O96" i="63"/>
  <c r="O98" i="63"/>
  <c r="O115" i="63"/>
  <c r="O99" i="63"/>
  <c r="O113" i="63"/>
  <c r="O109" i="63"/>
  <c r="O120" i="63"/>
  <c r="O106" i="63"/>
  <c r="O116" i="63"/>
  <c r="O88" i="63"/>
  <c r="O122" i="63"/>
  <c r="O104" i="63"/>
  <c r="O103" i="63"/>
  <c r="O101" i="63"/>
  <c r="O100" i="63"/>
  <c r="M98" i="63"/>
  <c r="J12" i="47"/>
  <c r="J13" i="47" s="1"/>
  <c r="O112" i="63"/>
  <c r="O124" i="63"/>
  <c r="O117" i="63"/>
  <c r="M102" i="63"/>
  <c r="O102" i="63"/>
  <c r="O111" i="63"/>
  <c r="O93" i="63"/>
  <c r="O121" i="63"/>
  <c r="O110" i="63"/>
  <c r="O119" i="63"/>
  <c r="O125" i="63"/>
  <c r="O108" i="63"/>
  <c r="O94" i="63"/>
  <c r="O92" i="63"/>
  <c r="O89" i="63"/>
  <c r="O118" i="63"/>
  <c r="O105" i="63"/>
  <c r="M93" i="63"/>
  <c r="M88" i="63"/>
  <c r="O95" i="63"/>
  <c r="O114" i="63"/>
  <c r="M92" i="63"/>
  <c r="O123" i="63"/>
  <c r="O107" i="63"/>
  <c r="O91" i="63"/>
  <c r="O90" i="63"/>
  <c r="F190" i="47" l="1"/>
  <c r="E190" i="47"/>
  <c r="F189" i="47"/>
  <c r="E189" i="47"/>
  <c r="B191" i="47"/>
  <c r="A121" i="74"/>
  <c r="D121" i="74" s="1"/>
  <c r="B192" i="47" l="1"/>
  <c r="A122" i="74"/>
  <c r="D122" i="74" s="1"/>
  <c r="B193" i="47" l="1"/>
  <c r="A123" i="74"/>
  <c r="D123" i="74" s="1"/>
  <c r="A124" i="74" l="1"/>
  <c r="D124" i="74" s="1"/>
  <c r="B194" i="47"/>
  <c r="A125" i="74" l="1"/>
  <c r="D125" i="74" s="1"/>
  <c r="B195" i="47"/>
  <c r="A126" i="74" l="1"/>
  <c r="D126" i="74" s="1"/>
  <c r="B196" i="47"/>
  <c r="A127" i="74" l="1"/>
  <c r="D127" i="74" s="1"/>
  <c r="B197" i="47"/>
  <c r="A128" i="74" l="1"/>
  <c r="D128" i="74" s="1"/>
  <c r="B198" i="47"/>
  <c r="A129" i="74" l="1"/>
  <c r="D129" i="74" s="1"/>
  <c r="B199" i="47"/>
  <c r="A130" i="74" l="1"/>
  <c r="D130" i="74" s="1"/>
  <c r="B200" i="47"/>
  <c r="A131" i="74" l="1"/>
  <c r="D131" i="74" s="1"/>
  <c r="B201" i="47"/>
  <c r="A132" i="74" l="1"/>
  <c r="D132" i="74" s="1"/>
  <c r="B202" i="47"/>
  <c r="A133" i="74" l="1"/>
  <c r="D133" i="74" s="1"/>
  <c r="B203" i="47"/>
  <c r="A134" i="74" l="1"/>
  <c r="D134" i="74" s="1"/>
  <c r="B204" i="47"/>
  <c r="A135" i="74" l="1"/>
  <c r="D135" i="74" s="1"/>
  <c r="B205" i="47"/>
  <c r="A136" i="74" l="1"/>
  <c r="D136" i="74" s="1"/>
  <c r="B206" i="47"/>
  <c r="A137" i="74" l="1"/>
  <c r="D137" i="74" s="1"/>
  <c r="B207" i="47"/>
  <c r="A138" i="74" l="1"/>
  <c r="D138" i="74" s="1"/>
  <c r="B208" i="47"/>
  <c r="A139" i="74" l="1"/>
  <c r="D139" i="74" s="1"/>
  <c r="B209" i="47"/>
  <c r="A140" i="74" l="1"/>
  <c r="D140" i="74" s="1"/>
  <c r="B210" i="47"/>
  <c r="A141" i="74" l="1"/>
  <c r="D141" i="74" s="1"/>
  <c r="B211" i="47"/>
  <c r="A142" i="74" l="1"/>
  <c r="D142" i="74" s="1"/>
  <c r="B212" i="47"/>
  <c r="A143" i="74" l="1"/>
  <c r="D143" i="74" s="1"/>
  <c r="B213" i="47"/>
  <c r="A144" i="74" l="1"/>
  <c r="D144" i="74" s="1"/>
  <c r="B214" i="47"/>
  <c r="A145" i="74" l="1"/>
  <c r="D145" i="74" s="1"/>
  <c r="B215" i="47"/>
  <c r="A146" i="74" l="1"/>
  <c r="D146" i="74" s="1"/>
  <c r="B216" i="47"/>
  <c r="A147" i="74" l="1"/>
  <c r="D147" i="74" s="1"/>
  <c r="B217" i="47"/>
  <c r="A148" i="74" l="1"/>
  <c r="D148" i="74" s="1"/>
  <c r="B218" i="47"/>
  <c r="A149" i="74" l="1"/>
  <c r="D149" i="74" s="1"/>
  <c r="B219" i="47"/>
  <c r="A150" i="74" l="1"/>
  <c r="D150" i="74" s="1"/>
  <c r="B220" i="47"/>
  <c r="A151" i="74" l="1"/>
  <c r="D151" i="74" s="1"/>
  <c r="B221" i="47"/>
  <c r="A152" i="74" l="1"/>
  <c r="D152" i="74" s="1"/>
  <c r="B222" i="47"/>
  <c r="A153" i="74" l="1"/>
  <c r="D153" i="74" s="1"/>
  <c r="B223" i="47"/>
  <c r="A154" i="74" l="1"/>
  <c r="D154" i="74" s="1"/>
  <c r="B224" i="47"/>
  <c r="A155" i="74" s="1"/>
  <c r="D155" i="7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34743D-0694-409B-964B-DB2794CBB9E3}" keepAlive="1" name="Query - Test" description="Connection to the 'Test' query in the workbook." type="5" refreshedVersion="6" background="1" saveData="1">
    <dbPr connection="Provider=Microsoft.Mashup.OleDb.1;Data Source=$Workbook$;Location=Test;Extended Properties=&quot;&quot;" command="SELECT * FROM [Test]"/>
  </connection>
</connections>
</file>

<file path=xl/sharedStrings.xml><?xml version="1.0" encoding="utf-8"?>
<sst xmlns="http://schemas.openxmlformats.org/spreadsheetml/2006/main" count="833" uniqueCount="554">
  <si>
    <t>WEEKLY REPORTING</t>
  </si>
  <si>
    <t>Do this after 3:30 each Friday</t>
  </si>
  <si>
    <t>Note that only columns A-N and column S need be updated (GREEN or PINK columns only)</t>
  </si>
  <si>
    <t>Save this file with a date suffix to the ARCHIVE subfolder (http://teams2/sites/DDS/Delivering Data Access Online/CRM_Migration/Archive)</t>
  </si>
  <si>
    <t>Insert a row above the latest week in the tab TotalAppsTimeSeriesData - this is the Friday date</t>
  </si>
  <si>
    <t>Copy/drag up in the values in the row below to make sure the formulae work in the PINK cells (columns M and S)</t>
  </si>
  <si>
    <t>Input the relevant values in the cells in the  GREEN columns:</t>
  </si>
  <si>
    <t>Note rows 4-7 show the source of each metric. Note that some metrics use the same report</t>
  </si>
  <si>
    <t>Save - overwriting the previous version</t>
  </si>
  <si>
    <t>Re-Open this report on the LH big screen, making sure that the tab CHART_OPENTIMESERIES is active</t>
  </si>
  <si>
    <t>cps_applicationholderdsa:YYsPdU0pPbizgYOUNuwyI3PHcBsp43GXmWwPXd12ua7iL3ItKeTud4QtRMuNMfUNLrseajCDoDyCyueRyI3CzA==:cps_applicationholderdsaid=%28Do%20Not%20Modify%29%20Application%20Holder%20%2f%20DSA&amp;checksumLogicalName=%28Do%20Not%20Modify%29%20Row%20Checksum&amp;modifiedon=%28Do%20Not%20Modify%29%20Modified%20On&amp;cps_name=Reference%20Number&amp;cps_applicant=Applicant&amp;cps_applicantorganisation=Applicant%20Organisation&amp;cps_applicationwith=Application%20with%3f&amp;cps_applicationstatus=Application%20Status&amp;cps_enddate=DSA%20End%20Date&amp;cps_processstage=Process%20Stage&amp;cps_applicationcompletionstatus=Application%20Completion%20Status</t>
  </si>
  <si>
    <t>With Customer</t>
  </si>
  <si>
    <t>With HSCIC</t>
  </si>
  <si>
    <t>Approve</t>
  </si>
  <si>
    <t>Approved with Caveats</t>
  </si>
  <si>
    <t>Defer</t>
  </si>
  <si>
    <t>Rejected</t>
  </si>
  <si>
    <t>Qualify</t>
  </si>
  <si>
    <t>Develop</t>
  </si>
  <si>
    <t>Propose</t>
  </si>
  <si>
    <t>Close</t>
  </si>
  <si>
    <t>Identify</t>
  </si>
  <si>
    <t>Research</t>
  </si>
  <si>
    <t>Resolve</t>
  </si>
  <si>
    <t>1a Enquiry</t>
  </si>
  <si>
    <t>1b Enquiry Answered</t>
  </si>
  <si>
    <t>1c Application In Progress</t>
  </si>
  <si>
    <t>2a Case Admin Check</t>
  </si>
  <si>
    <t>2b Case Officer Check</t>
  </si>
  <si>
    <t>2c Initial Assessment</t>
  </si>
  <si>
    <t>2d Action Plan Active</t>
  </si>
  <si>
    <t>3a With DAO</t>
  </si>
  <si>
    <t>3b With IAO</t>
  </si>
  <si>
    <t>4a Gateway Approval</t>
  </si>
  <si>
    <t>4b Approvals Group</t>
  </si>
  <si>
    <t>4c IAO Sign DSA</t>
  </si>
  <si>
    <t>4d Director Approval</t>
  </si>
  <si>
    <t>4e With Customer To Sign DSA</t>
  </si>
  <si>
    <t>5a DSA Active</t>
  </si>
  <si>
    <t>6a Deletion Notice Required</t>
  </si>
  <si>
    <t>6b Deletion Notice Served</t>
  </si>
  <si>
    <t>6c Deletion Received</t>
  </si>
  <si>
    <t>Enquiry Open</t>
  </si>
  <si>
    <t>Enquiry Closed</t>
  </si>
  <si>
    <t>Application in progress</t>
  </si>
  <si>
    <t>Rejected Application</t>
  </si>
  <si>
    <t>Active Agreement</t>
  </si>
  <si>
    <t>Closed Agreement</t>
  </si>
  <si>
    <t>Expired Agreement</t>
  </si>
  <si>
    <t>Superseded Agreement</t>
  </si>
  <si>
    <t>NIC-335155-Q1R2C</t>
  </si>
  <si>
    <t>NIC-340660-Z7B8Y</t>
  </si>
  <si>
    <t>NIC-332866-V5F9P</t>
  </si>
  <si>
    <t>NIC-363881-V6T9L</t>
  </si>
  <si>
    <t>NIC-364403-N2R6Y</t>
  </si>
  <si>
    <t>NIC-345514-H0N5M</t>
  </si>
  <si>
    <t>NIC-349273-T3L4K</t>
  </si>
  <si>
    <t>NIC-349413-F1J1N</t>
  </si>
  <si>
    <t>NIC-377358-F3R2K</t>
  </si>
  <si>
    <t>NIC-379725-X1R1X</t>
  </si>
  <si>
    <t>NIC-380680-T6F4D</t>
  </si>
  <si>
    <t>NIC-356346-P3W3S</t>
  </si>
  <si>
    <t>NIC-387691-G9T8K</t>
  </si>
  <si>
    <t>NIC-392358-J2H2D</t>
  </si>
  <si>
    <t>NIC-393021-H3Z0J</t>
  </si>
  <si>
    <t>NIC-370749-W1R8Z</t>
  </si>
  <si>
    <t>NIC-373470-C3K7K</t>
  </si>
  <si>
    <t>NIC-376211-Y8B6R</t>
  </si>
  <si>
    <t>NIC-380684-J4L0F</t>
  </si>
  <si>
    <t>NIC-380240-C1L0W</t>
  </si>
  <si>
    <t>NIC-383714-V7G7W</t>
  </si>
  <si>
    <t>NIC-384137-V8F6H</t>
  </si>
  <si>
    <t>NIC-385951-P8R1Z</t>
  </si>
  <si>
    <t>NIC-384572-J7P6Y</t>
  </si>
  <si>
    <t>NIC-389249-K5K1D</t>
  </si>
  <si>
    <t>NIC-323836-D4Y4G</t>
  </si>
  <si>
    <t>NIC-326073-Z0M3Q</t>
  </si>
  <si>
    <t>NIC-292075-D6C6F</t>
  </si>
  <si>
    <t>NIC-01196-K7X0W</t>
  </si>
  <si>
    <t>NIC-01046-C2Y8S</t>
  </si>
  <si>
    <t>NIC-04687-J4C9N</t>
  </si>
  <si>
    <t>NIC-07124-B2H4N</t>
  </si>
  <si>
    <t>NIC-08101-T7R2X</t>
  </si>
  <si>
    <t>NIC-10828-M0L1F</t>
  </si>
  <si>
    <t>Notes</t>
  </si>
  <si>
    <t xml:space="preserve">Will not Change </t>
  </si>
  <si>
    <t>Do not need to do anything with</t>
  </si>
  <si>
    <t xml:space="preserve">Appears on Graph. </t>
  </si>
  <si>
    <t xml:space="preserve"> Budget </t>
  </si>
  <si>
    <t xml:space="preserve"> Budget (Cumulative) </t>
  </si>
  <si>
    <t xml:space="preserve">Cumulative Actual </t>
  </si>
  <si>
    <t>Total forecast income (adjusted)</t>
  </si>
  <si>
    <t>Forecast Income (Finance)</t>
  </si>
  <si>
    <t>Cumulative Forecast</t>
  </si>
  <si>
    <t xml:space="preserve">Month </t>
  </si>
  <si>
    <t xml:space="preserve">Total </t>
  </si>
  <si>
    <t>Time series of open applications by week beginning (Monday date)</t>
  </si>
  <si>
    <t>OPEN APPLICATIONS AND BREACHES</t>
  </si>
  <si>
    <t>OPEN ENQUIRIES AND TRIAGE</t>
  </si>
  <si>
    <t>SUMMARY PROGRESS</t>
  </si>
  <si>
    <t>STARTS AND COMPS</t>
  </si>
  <si>
    <t>AVERAGE AGE</t>
  </si>
  <si>
    <t>ELAPSED TIME</t>
  </si>
  <si>
    <t>DATA DESTRUCTION</t>
  </si>
  <si>
    <t>SourceFunction</t>
  </si>
  <si>
    <t>DARS REPORT</t>
  </si>
  <si>
    <t>DASHBOARD</t>
  </si>
  <si>
    <t>DARS_REPORT</t>
  </si>
  <si>
    <t>DARSREPORT</t>
  </si>
  <si>
    <t>FORMULA</t>
  </si>
  <si>
    <t>ENTITY</t>
  </si>
  <si>
    <t>SourceName</t>
  </si>
  <si>
    <t>DARS_SUMMARY_OpenByStage</t>
  </si>
  <si>
    <t>DARS_SUMMARY_QUEUESBYCATEGORY</t>
  </si>
  <si>
    <t>DARS_TIME_OpenClosuresSummary</t>
  </si>
  <si>
    <t>AV: APPLICATIONS &gt; PC_SLAANALYSIS</t>
  </si>
  <si>
    <t>Action</t>
  </si>
  <si>
    <t>Total of total (bottom right)</t>
  </si>
  <si>
    <t>Subtotal (excluding 4e) / Total</t>
  </si>
  <si>
    <t>Subtotal Breach</t>
  </si>
  <si>
    <t>Total Breach</t>
  </si>
  <si>
    <t>Weighted average of New enquiries_Total_AverageAge of Case AND PreviousDSA_Total_AverageAge of Case</t>
  </si>
  <si>
    <t>Triage failures</t>
  </si>
  <si>
    <t>Applications accepted</t>
  </si>
  <si>
    <t>Sigened DSAs</t>
  </si>
  <si>
    <t xml:space="preserve">Submissions </t>
  </si>
  <si>
    <t>DRAG up the formula to the latest week</t>
  </si>
  <si>
    <t>Open latest file in : http://teams2/sites/DDS/Delivering Data Access Online/Reporting/SLAAnalysis/ElapsedTime…and SAVE AS with a name one week on. Add a column for the latest week. Paste output of AV into DARS page. Copy figures into here</t>
  </si>
  <si>
    <t>Total</t>
  </si>
  <si>
    <t>No of Cases in Queue</t>
  </si>
  <si>
    <t>Average age of case</t>
  </si>
  <si>
    <t>All lifetime age exceeds SLA threshold</t>
  </si>
  <si>
    <t>SLA ELAPSED TIME - rolling last 6 weeks</t>
  </si>
  <si>
    <t>Week ending (Friday)</t>
  </si>
  <si>
    <t>OpenApps (excl 4e)</t>
  </si>
  <si>
    <t>Breaches (excl 4e)</t>
  </si>
  <si>
    <t>Total ENQs</t>
  </si>
  <si>
    <t>Total TRIAGES</t>
  </si>
  <si>
    <t>Avg Age enq</t>
  </si>
  <si>
    <t>Signed DSAs</t>
  </si>
  <si>
    <t>Submissions</t>
  </si>
  <si>
    <t>Accepted (negative)</t>
  </si>
  <si>
    <t>Volume</t>
  </si>
  <si>
    <t>75th percentile</t>
  </si>
  <si>
    <t>Median elapsed time</t>
  </si>
  <si>
    <t>Average elapsed time</t>
  </si>
  <si>
    <t>Net position, completions minus applications accepted</t>
  </si>
  <si>
    <t>DARS_SUMMARY_OpenByStage with Org type filter</t>
  </si>
  <si>
    <t xml:space="preserve">DARS_SUMMARY_OpenByStage with org type filter </t>
  </si>
  <si>
    <t>DARS_SUMMARY_OpenByStage with org type filter</t>
  </si>
  <si>
    <t>Queue Items</t>
  </si>
  <si>
    <t>DARS_TIME_OpenClosuresSummary with org filter</t>
  </si>
  <si>
    <t xml:space="preserve">DARS_TIME_OpenClosuresSummary with org filter </t>
  </si>
  <si>
    <t>VH- DARS Queue Items for DSFC</t>
  </si>
  <si>
    <t>Status</t>
  </si>
  <si>
    <t>Active</t>
  </si>
  <si>
    <t>Status (Holder) (Holder)</t>
  </si>
  <si>
    <t>Application Completion Status</t>
  </si>
  <si>
    <t>(Multiple Items)</t>
  </si>
  <si>
    <t>Row Labels</t>
  </si>
  <si>
    <t>Count of Customer Approved DSA</t>
  </si>
  <si>
    <t>2016</t>
  </si>
  <si>
    <t>May</t>
  </si>
  <si>
    <t>Jun</t>
  </si>
  <si>
    <t>Jul</t>
  </si>
  <si>
    <t>Aug</t>
  </si>
  <si>
    <t>Sep</t>
  </si>
  <si>
    <t>Oct</t>
  </si>
  <si>
    <t>Nov</t>
  </si>
  <si>
    <t>Dec</t>
  </si>
  <si>
    <t>2017</t>
  </si>
  <si>
    <t>Jan</t>
  </si>
  <si>
    <t>Feb</t>
  </si>
  <si>
    <t>Mar</t>
  </si>
  <si>
    <t>Apr</t>
  </si>
  <si>
    <t>Grand Total</t>
  </si>
  <si>
    <t>Process</t>
  </si>
  <si>
    <t>Actual Income</t>
  </si>
  <si>
    <t>Data Destruction_2_NoDDCreceived_IsCurrent</t>
  </si>
  <si>
    <t>Data Destruction_3_ReceivedReviewInProgress</t>
  </si>
  <si>
    <t>Data Destruction_4_ApprovedByIG,ClosureRequired</t>
  </si>
  <si>
    <t>Drag formula up</t>
  </si>
  <si>
    <t>Number of DSAs signed in the last 3 months</t>
  </si>
  <si>
    <t>Elapsed Time - Closures - Director Signed</t>
  </si>
  <si>
    <t>CEO Numbers - DSAs Customer Signed Financial Year To Date</t>
  </si>
  <si>
    <t>These are all DSAs that have been customer signed ( may be several versions of one NIC) , this is not the number of active agreements in the system.</t>
  </si>
  <si>
    <t xml:space="preserve">Data Disseminations </t>
  </si>
  <si>
    <t>19/20</t>
  </si>
  <si>
    <t>18/19</t>
  </si>
  <si>
    <t>Today</t>
  </si>
  <si>
    <t>Files Produced so far per day</t>
  </si>
  <si>
    <t>NO Change</t>
  </si>
  <si>
    <t>As at</t>
  </si>
  <si>
    <t>There are</t>
  </si>
  <si>
    <t>applications within the system</t>
  </si>
  <si>
    <t xml:space="preserve"> (and of those,</t>
  </si>
  <si>
    <t>are with the customer to sign)</t>
  </si>
  <si>
    <t xml:space="preserve">applications submitted per week (our usual estimate has been at the 20 level).  </t>
  </si>
  <si>
    <t>  We are receiving on average</t>
  </si>
  <si>
    <t>KPI Opening Paragraph</t>
  </si>
  <si>
    <t>Forecast % Change</t>
  </si>
  <si>
    <t>Update manually each week</t>
  </si>
  <si>
    <t>Formula will update itself each week</t>
  </si>
  <si>
    <t>File Instructions are based off the release date, regardless of when the customer signed their DSA</t>
  </si>
  <si>
    <t>Shown on graph:</t>
  </si>
  <si>
    <t xml:space="preserve">Time series of open applications </t>
  </si>
  <si>
    <t>Formula</t>
  </si>
  <si>
    <t>Amount of enquiries</t>
  </si>
  <si>
    <t>Average Age</t>
  </si>
  <si>
    <t>Holder Analysis Dashboard</t>
  </si>
  <si>
    <t>HolderAnalysis_DSAsSignedFinancialYTD - total count</t>
  </si>
  <si>
    <t>HolderAnalysis_DSAsSignedFinancialYTD_NewDSAs - total count</t>
  </si>
  <si>
    <t>HolderAnalysis_Organisations_DSAsSignedFinancialYTD - total count</t>
  </si>
  <si>
    <t>Dashboard</t>
  </si>
  <si>
    <t>Data Destruction_1_NoDDCreceived_FullList</t>
  </si>
  <si>
    <t xml:space="preserve">Open Applications and breaches </t>
  </si>
  <si>
    <t xml:space="preserve">DARS - starts and completions </t>
  </si>
  <si>
    <t>Open enquiries and triages</t>
  </si>
  <si>
    <t>DSAs Customer Signed Financial Year To Date</t>
  </si>
  <si>
    <t xml:space="preserve">Data Disseminations ( based off release date) </t>
  </si>
  <si>
    <t>DARS -  triage progress</t>
  </si>
  <si>
    <t xml:space="preserve">Number of Open applications - all open applications in the system from 2a - 4e inclusive. </t>
  </si>
  <si>
    <t>Graph overview</t>
  </si>
  <si>
    <t>Shows the total open applications in the system and of those how many have breached. This displays the current work load for the applications teams.</t>
  </si>
  <si>
    <t>Legends</t>
  </si>
  <si>
    <t>Signed DSAs - Count of Applications signed off by the customer</t>
  </si>
  <si>
    <t xml:space="preserve">Applications Accepted - Count of Applications that have been Triaged at stage 2a by a DAO so the applications teams can start working on them.. </t>
  </si>
  <si>
    <t>Triage Failures - Count of pre-applications that did not meet the Triage criteria so have been pushed back to the customer</t>
  </si>
  <si>
    <t>Applications Accepted - Count of pre-applications that have been Triaged at stage 2a by a DAO so the applications teams can start working on them.</t>
  </si>
  <si>
    <t>Shows the overall amount of pre-applications that came into the system each week and then how many failed or passed the Triage process</t>
  </si>
  <si>
    <t>Possible trends</t>
  </si>
  <si>
    <t>Are their big gaps between the amount of submissions and the amount of failures and accepted applications? This suggests that there is a backlog of pre-applications that need to be reviewed</t>
  </si>
  <si>
    <t>Net Position - The balance between signed off  applications and new applications coming in.</t>
  </si>
  <si>
    <t>Shows all DSAs that have been closed and new ones that have been opened each week. This shows a comparison between how quickly work is coming in and out</t>
  </si>
  <si>
    <t xml:space="preserve">Positive Net Position suggests we are signing off more applications than coming in. A negative Net Position suggests we are receiving more new applications each week than we are signing off. </t>
  </si>
  <si>
    <t>Submissions - Count of pre-applications received per week</t>
  </si>
  <si>
    <t>Did a high amount of applications fail triage? Do we need to review our pre-application checklist</t>
  </si>
  <si>
    <t>Number of open enquiries - A count off all open enquiries in either data applications or data productions queues, these enquiries relate to either previous DSAs or New Applications.</t>
  </si>
  <si>
    <t>Number of Triage - The count of pre-applications that are waiting to be Triaged.</t>
  </si>
  <si>
    <t>Shows the enquiries workload for the teams as well as outstanding pre-applications not yet reviewed.</t>
  </si>
  <si>
    <t>Is there a high number of triage? Suggests the DAOs need to be chased</t>
  </si>
  <si>
    <t>Is there a high number of enquires? Have the teams been closing them off after answering them.</t>
  </si>
  <si>
    <t xml:space="preserve">Number of Open applications (excl. 4e) - all open applications in the system from 2a - 4d inclusive. </t>
  </si>
  <si>
    <t>Of which 'New' DSAs - A count from 'All DSAs signed' where the DSA was a brand New application</t>
  </si>
  <si>
    <t>All DSAs signed -A count of applications customer signed this financial year, e.g. where 2 versions of an applications is signed this is counted as 2 sign offs</t>
  </si>
  <si>
    <t>Number of Breaches (excl. 4e) - The number of open applications (excl. 4e) that have breached their SLA days.</t>
  </si>
  <si>
    <t>Unique Organisations for all DSAs - A count of Organisations that relate to the 'All DSAs signed'.</t>
  </si>
  <si>
    <t>The high amount of New DSAs from 18/19 may relate to the CCG migration.</t>
  </si>
  <si>
    <t xml:space="preserve">19/20 Actual - The count of file instructions released this financial year. </t>
  </si>
  <si>
    <t>18/19 Actual - The count of file instructions released in the 18/19 financial year</t>
  </si>
  <si>
    <t>Shows the actual file instruction released over the last and current financial years as well as a forecast of files based off the current production rate</t>
  </si>
  <si>
    <t xml:space="preserve">Shows a comparison between 18/19 and 19/20 for the total DSAs signed and then how many of those relate to New applications coming in and of the total DSAs signed how many Organisations this relates to. </t>
  </si>
  <si>
    <t>19/20 Forecast ( based off actual) - A forecast of how many files we expect to produce based off the current production rate</t>
  </si>
  <si>
    <t>What proportion of open applications( excl. 4e) have breached? What can be done to reduce these?</t>
  </si>
  <si>
    <t xml:space="preserve">Have we got a lot of applications sitting at 4e? - the difference between the Number of Open applications and Number of Open applications(excl. 4e). </t>
  </si>
  <si>
    <t>Demand Charts</t>
  </si>
  <si>
    <t>Performance Charts</t>
  </si>
  <si>
    <t>Elapsed time - closures</t>
  </si>
  <si>
    <t xml:space="preserve">Income - Actual and Expected </t>
  </si>
  <si>
    <t>Average age of open enquiries/applications</t>
  </si>
  <si>
    <t>Data Destruction</t>
  </si>
  <si>
    <t>Number of DSAs signed in the last 3 months - 3 month rolling average of all DSAs director signed.</t>
  </si>
  <si>
    <t>Mean - 3 month rolling average -The mean of the 3 month rolling average for time taken to director sign off</t>
  </si>
  <si>
    <t>75th Percentile - 3 month rolling average -  75th percentile of the 3 month rolling average for time taken to director sign off</t>
  </si>
  <si>
    <t>Median - 3 month rolling average - The median of the 3 month rolling average for time taken to director sign off</t>
  </si>
  <si>
    <t xml:space="preserve">Shows the amount and time taken to sign off DSAs up to 4d, shown over a 3 month rolling average </t>
  </si>
  <si>
    <t>How long are we taking to get DSAs signed off? Does this relate to the amount being signed off?</t>
  </si>
  <si>
    <t>Budget - The DARS Budget for the financial year</t>
  </si>
  <si>
    <t>Forecast Income (Finance) - The amount finance project we need to make to meet our budget</t>
  </si>
  <si>
    <t xml:space="preserve">Total Forecast Income ( Adjusted) - The amount we have signed off but not yet billed for, amount we have billed for but that will be recognised in the following month and any deferred income. </t>
  </si>
  <si>
    <t xml:space="preserve">Forecast Position for end 19/20 - The amount of money we would get if all open applications were signed off (divided over the average time taken to sign off a DSA), all deferred income left to pay for the year added to Total Forecast Income. </t>
  </si>
  <si>
    <t>Shows how much money we expect to make in the year against what we need to make</t>
  </si>
  <si>
    <t xml:space="preserve">Have we produced enough actual income? Could this be because we have a lot of Invoices waiting to be billed? </t>
  </si>
  <si>
    <t>Actual Income - The amount finance have recognised in that month ( a mix of amount billed and referred income)</t>
  </si>
  <si>
    <t>DDC Received, IG review in progress - Expired DSAs that have received a data destruction certificate and are waiting for it to be reviewed</t>
  </si>
  <si>
    <t>If 'No Data Destruction received ( Application received)' numbers have dropped have they gone into either IG review or closure required?</t>
  </si>
  <si>
    <t>Average SLA - Open Applications - The average age of the current open applications ( not including time spent with the customer)</t>
  </si>
  <si>
    <t>Average Age _ Enquires - The average age of Data applications and Data productions enquires, these enquiries relate to either previous DSAs or New Applications.</t>
  </si>
  <si>
    <t>Shows the average ages off open applications ( excluding time with the customer) and enquires (Previous DSAs or New Applications)</t>
  </si>
  <si>
    <t>No Data Destruction received ( Application not received) - All expired DSAs that have not sent in a DD certificate and that do not have another agreement in progress</t>
  </si>
  <si>
    <t>No Data Destruction received ( Application received) -  All expired DSAs that have not sent in a DD certificate but do have another agreement in progress</t>
  </si>
  <si>
    <t>DDC approved by IG, closure required - The expired agreement has had its certificate approved and now needs to be changed to a 'closed' agreement by the case officer</t>
  </si>
  <si>
    <t>Shows all expired agreements and the various stages of their DD</t>
  </si>
  <si>
    <t>If 'No Data Destruction received ( Application not received)' numbers have dropped have other numbers gone up?</t>
  </si>
  <si>
    <t>**It is unlikely that they will go through all stages in one week and then not show on the weeks numbers but it can happen - worth investigating if the numbers are significant</t>
  </si>
  <si>
    <t>Are we meeting our targets SLA and KPI targets?</t>
  </si>
  <si>
    <t>Number of DSAs signed in the last 3 months: The total number of DSAs signed by Director of Data Access, irrespective of whether the customer has signed. Note that one DSA may appear multiple times on different versions so is not a count of new applications</t>
  </si>
  <si>
    <t>75th Percentile, Mean and Median - 3 month rolling average: The 3 month rolling average for time taken to Director of Data Access sign off. The time is measured as the number of working days between the applications most recently being accepted following triage date, and the date of director sign off. This does not differentiate between time with NHS Digital or with the customer</t>
  </si>
  <si>
    <t>Budget: The DARS Run and Revenue Budget for the financial year as from the Finance Departments Income Schedule Report</t>
  </si>
  <si>
    <t>Actual Income: The amount finance have recognised year to date ( a mix of amount billed and deferred income*) as set in the Income Schedule Report. *Deferred income refers to any DSAs whose total charges are £25k or more, this income is split over the life of the DSA in equal monthly amounts which may span multiple financial years.</t>
  </si>
  <si>
    <t xml:space="preserve">Total Forecast Income ( Adjusted): The amount we have signed off but not yet billed for, amount we have billed for but that will be recognised in the following month and any deferred income. </t>
  </si>
  <si>
    <t>Forecast Position for end 19/20:The amount of money we would get if all open applications were signed off. To estimate outcome, we add to the adjusted income above an estimate of income for the rest of the year. This estimate contains income due from all existing applications ( divided over the average time taken to complete a DSA) adding in all deferred income left to pay for the year.</t>
  </si>
  <si>
    <t>Average Age _ Enquires: The average age of DARS (Data Applications and Data Productions) enquires. An enquiry is a query from a customer that does not relate to an existing in progress application. It may be therefore relating to a previous data sharing agreement, or an entirely new application query. The average age is calculated from the date the enquiry was created to the date the report was run.</t>
  </si>
  <si>
    <t>Forecast Income (Finance):  The income currently forecast from within finance budgets</t>
  </si>
  <si>
    <t>No Data Destruction received ( Application not received):All expired DSAs that have not sent in a DD certificate and that do not have another agreement in progress</t>
  </si>
  <si>
    <t>No Data Destruction received ( Application received):All expired DSAs that have not sent in a DD certificate but do have another agreement in progress within DARS.</t>
  </si>
  <si>
    <t>For any Data Sharing Agreements, when it ( or the Data Sharing Framework Contract) expires, either a new agreement must be in place or the data must be destroyed ( as stated in a DDC). The certificate is reviewed by security to ensure it is appropriate. If approved the Senior Case Officers will close down the application.</t>
  </si>
  <si>
    <t>DDC Received, IG review in progress: Expired DSAs for which we have received a data destruction certificate is currently being reviewed by the Security Team</t>
  </si>
  <si>
    <t>DDC approved by IG, closure required: The expired agreement has had its certificate approved and now needs to be changed to a 'closed' agreement by the case officer</t>
  </si>
  <si>
    <t>Number of Open applications: All open applications in the system from 2b - 4e inclusive. An application is open if it has been accepted in after triage ( at stage 2b) up until Customer sign off (at stage 4e).</t>
  </si>
  <si>
    <t>Number of Open applications (excl. 4e): All open applications in the system from 2b - 4d inclusive. 4e is excluded from this view to show work sat with the DARS team</t>
  </si>
  <si>
    <t>Signed DSAs: The count of applications signed off by the customer in that week</t>
  </si>
  <si>
    <t xml:space="preserve">Net Position: The balance between signed off applications and new applications coming in. </t>
  </si>
  <si>
    <t xml:space="preserve">Submissions: Count of pre-applications received per week. When an application moves to 2a, pre-triage. </t>
  </si>
  <si>
    <t>Applications Accepted: Count of pre-applications that have been Triaged at stage 2a by a DAO and then moved to 2b so the applications teams can start working on them.</t>
  </si>
  <si>
    <t>Triage Failures: Count of pre-applications that did not meet the Triage criteria so have been pushed back to the customer (stage 1c) for further work</t>
  </si>
  <si>
    <t xml:space="preserve">Number of open enquiries: A count off all DARS open enquiries (data applications and data productions queues). An enquiry is a query from a customer that does not relate to an existing in progress application. It may be therefore relating to a previous data sharing agreement, or an entirely new application query. </t>
  </si>
  <si>
    <t>Number of Triage: The count of pre-applications that are waiting to be Triaged.</t>
  </si>
  <si>
    <t>All DSAs signed: A count of applications customer signed this financial year. Note that one DSA may appear multiple times on different versions so is not a count of new applications</t>
  </si>
  <si>
    <t>Of which 'New' DSAs: A count from 'All DSAs signed' where the DSA was a brand New application.</t>
  </si>
  <si>
    <t>Unique Organisations for all DSAs: A count of unique Organisations that relate to the 'All DSAs signed'. One organisation may have several DSAs so this is a count of our 'customers'</t>
  </si>
  <si>
    <t>Applications Accepted: Count of pre-applications that have been Triaged at stage 2a by a DAO and then moved to 2b so the applications teams can start working on them</t>
  </si>
  <si>
    <t>19/20 Actual: The count of file instructions released this financial year. A file instruction relates to the data for an Associated Product for an Application</t>
  </si>
  <si>
    <t>19/20 Forecast ( based off actual): A forecast of how many files we expect to produce based off the current production rate.</t>
  </si>
  <si>
    <t>18/19 Actual: The count of file instructions released in the 18/19 financial year</t>
  </si>
  <si>
    <t>*For Data Apps, Production and Clinical Trials</t>
  </si>
  <si>
    <t>Open at 1c</t>
  </si>
  <si>
    <t>% of Applications breached (excl 4e)</t>
  </si>
  <si>
    <t>Open Applications not breached (excl 4e)</t>
  </si>
  <si>
    <t>Process Stage</t>
  </si>
  <si>
    <t>Description</t>
  </si>
  <si>
    <t>1A</t>
  </si>
  <si>
    <t>1C</t>
  </si>
  <si>
    <t>2A</t>
  </si>
  <si>
    <t>2B</t>
  </si>
  <si>
    <t>2C</t>
  </si>
  <si>
    <t>2D</t>
  </si>
  <si>
    <t>3A</t>
  </si>
  <si>
    <t>3B</t>
  </si>
  <si>
    <t>4A</t>
  </si>
  <si>
    <t>4B</t>
  </si>
  <si>
    <t>4C</t>
  </si>
  <si>
    <t>4D</t>
  </si>
  <si>
    <t>4E</t>
  </si>
  <si>
    <t>5A</t>
  </si>
  <si>
    <t>Application In Progress</t>
  </si>
  <si>
    <t>Initial Assessment</t>
  </si>
  <si>
    <t>Action Plan Active</t>
  </si>
  <si>
    <t>IAO Sign DSA</t>
  </si>
  <si>
    <t>With Customer to Sign DSA</t>
  </si>
  <si>
    <t>Case Officer Check -Application is reviewed by a Case Officer</t>
  </si>
  <si>
    <t>Director Approval - Director signs DSA</t>
  </si>
  <si>
    <t xml:space="preserve">DSA Active </t>
  </si>
  <si>
    <t>Gateway Approval Status - Pre-IGARD</t>
  </si>
  <si>
    <t>Approvals Group - Application is at IGARD</t>
  </si>
  <si>
    <t>With IAO - Application is reviewed by an IAO if it is not going to IGARD (then skips to 4D)</t>
  </si>
  <si>
    <t>With DAO -Application is reviewed by a DAO - if it is going to IGARD, it skips to 4A. If not, the Application goes to 3B.</t>
  </si>
  <si>
    <t>Case Admin Check - Awaiting Triage, if it passes moves to 2b else back to 1c</t>
  </si>
  <si>
    <t>Enquiry -Customer submits enquiry</t>
  </si>
  <si>
    <t>= In Progress Open Application</t>
  </si>
  <si>
    <t xml:space="preserve"> = Open Application With Customer</t>
  </si>
  <si>
    <t>= Open Application with DARS (used in SLA days calculation)</t>
  </si>
  <si>
    <t>Don’t use the below ( greyed out) anymore but keep for now.</t>
  </si>
  <si>
    <t>Data Destruction_5_NoDDCReceived_IsNotCurrent_1c</t>
  </si>
  <si>
    <t>Holder Analysis 2</t>
  </si>
  <si>
    <t>Power Bi</t>
  </si>
  <si>
    <t>Holder Analysis</t>
  </si>
  <si>
    <t>Refresh report and input number below</t>
  </si>
  <si>
    <t>HolderAnalysis_DataDisseminations</t>
  </si>
  <si>
    <t>Email Tracked to a holder</t>
  </si>
  <si>
    <t>Number of Breaches (excl 4e)</t>
  </si>
  <si>
    <t>Shows the % of the open applications excluding 4e (2b-4d) that have breached their SLA days ( Standard applications are 15 working days, Medium are 30 and Complex 60 working days). Time spent with the customer ( 2b and 4e) is not included in the total working days calculation.</t>
  </si>
  <si>
    <t>No DDC received ( Application received, at 1c): All expired DSAs that have not sent in a DD certificate but do have another agreement in progress within DARS and this agreement is currently at holder stage 1c.</t>
  </si>
  <si>
    <t>The number of open applications (excl. 4e) that have breached their Service Level Agreement ( SLA) days. For a standard applications this is 14 days, a medium application 30 days and complex 60 days, this excludes time spent with the customer at stage 2b and 4e.</t>
  </si>
  <si>
    <t>Applications Moved Back To 1c: The count of previously open applications that have been pushed back to 1c, effectively closing the application. This will remain closed until the customer chooses to reopen it.</t>
  </si>
  <si>
    <r>
      <t xml:space="preserve">Average SLA - Open Applications: The average age of the current open applications ( not including time spent with the customer). An application is open if it has been accepted in after triage ( at stage 2b) up until Customer sign off (at stage 4e). Time spent with the customer ( 2b and 4e) is not included in the total working days calculation. </t>
    </r>
    <r>
      <rPr>
        <b/>
        <sz val="11"/>
        <rFont val="Calibri"/>
        <family val="2"/>
      </rPr>
      <t xml:space="preserve">**Please note the Spike In Nov19 is due to the correction of a process stage change error. </t>
    </r>
  </si>
  <si>
    <t>Signed DSAs (negative)</t>
  </si>
  <si>
    <t>Dashboard - Holder Analysis_2</t>
  </si>
  <si>
    <t>Open at 1c (negative)</t>
  </si>
  <si>
    <t>Net position,  applications accepted minus completions and 1c</t>
  </si>
  <si>
    <t>Net position, completions and 1c minus applications accepted</t>
  </si>
  <si>
    <t>1.       SharePoint – CRM_Migration - https://hscic365.sharepoint.com/sites/DDS/Delivering%20Data%20Access%20Online/Forms/NHSD%20Standard%20View.aspx?viewid=00000000%2D0000%2D0000%2D0000%2D000000000000&amp;id=%2Fsites%2FDDS%2FDelivering%20Data%20Access%20Online%2FCRM%5FMigration</t>
  </si>
  <si>
    <r>
      <t>2.</t>
    </r>
    <r>
      <rPr>
        <sz val="7"/>
        <rFont val="Times New Roman"/>
        <family val="1"/>
      </rPr>
      <t xml:space="preserve">       </t>
    </r>
    <r>
      <rPr>
        <sz val="11"/>
        <rFont val="Calibri"/>
        <family val="2"/>
      </rPr>
      <t xml:space="preserve">Open </t>
    </r>
    <r>
      <rPr>
        <b/>
        <sz val="11"/>
        <rFont val="Calibri"/>
        <family val="2"/>
      </rPr>
      <t>Holder Analysis</t>
    </r>
    <r>
      <rPr>
        <sz val="11"/>
        <rFont val="Calibri"/>
        <family val="2"/>
      </rPr>
      <t xml:space="preserve"> in Excel (Open in App)</t>
    </r>
  </si>
  <si>
    <r>
      <t>3.</t>
    </r>
    <r>
      <rPr>
        <sz val="7"/>
        <rFont val="Times New Roman"/>
        <family val="1"/>
      </rPr>
      <t xml:space="preserve">       </t>
    </r>
    <r>
      <rPr>
        <sz val="11"/>
        <rFont val="Calibri"/>
        <family val="2"/>
      </rPr>
      <t>Archive a copy of the document adding “_weekending_yyyymmdd”:</t>
    </r>
  </si>
  <si>
    <r>
      <t>a.</t>
    </r>
    <r>
      <rPr>
        <sz val="7"/>
        <rFont val="Times New Roman"/>
        <family val="1"/>
      </rPr>
      <t xml:space="preserve">       </t>
    </r>
    <r>
      <rPr>
        <sz val="11"/>
        <rFont val="Calibri"/>
        <family val="2"/>
      </rPr>
      <t>File &gt; Save As</t>
    </r>
  </si>
  <si>
    <r>
      <t>b.</t>
    </r>
    <r>
      <rPr>
        <sz val="7"/>
        <rFont val="Times New Roman"/>
        <family val="1"/>
      </rPr>
      <t xml:space="preserve">       </t>
    </r>
    <r>
      <rPr>
        <sz val="11"/>
        <rFont val="Calibri"/>
        <family val="2"/>
      </rPr>
      <t>Rename the file adding weekending</t>
    </r>
  </si>
  <si>
    <r>
      <t>c.</t>
    </r>
    <r>
      <rPr>
        <sz val="7"/>
        <rFont val="Times New Roman"/>
        <family val="1"/>
      </rPr>
      <t xml:space="preserve">       </t>
    </r>
    <r>
      <rPr>
        <sz val="11"/>
        <rFont val="Calibri"/>
        <family val="2"/>
      </rPr>
      <t>Select the Archive folder and save the document</t>
    </r>
  </si>
  <si>
    <r>
      <t>4.</t>
    </r>
    <r>
      <rPr>
        <sz val="7"/>
        <rFont val="Times New Roman"/>
        <family val="1"/>
      </rPr>
      <t xml:space="preserve">       </t>
    </r>
    <r>
      <rPr>
        <sz val="11"/>
        <rFont val="Calibri"/>
        <family val="2"/>
      </rPr>
      <t>Close the archived version and reopen the original Holder Analysis document</t>
    </r>
  </si>
  <si>
    <r>
      <t>5.</t>
    </r>
    <r>
      <rPr>
        <sz val="7"/>
        <rFont val="Times New Roman"/>
        <family val="1"/>
      </rPr>
      <t xml:space="preserve">       </t>
    </r>
    <r>
      <rPr>
        <b/>
        <sz val="11"/>
        <rFont val="Calibri"/>
        <family val="2"/>
      </rPr>
      <t>Check Out</t>
    </r>
    <r>
      <rPr>
        <sz val="11"/>
        <rFont val="Calibri"/>
        <family val="2"/>
      </rPr>
      <t xml:space="preserve"> the document</t>
    </r>
  </si>
  <si>
    <r>
      <t>6.</t>
    </r>
    <r>
      <rPr>
        <sz val="7"/>
        <rFont val="Times New Roman"/>
        <family val="1"/>
      </rPr>
      <t xml:space="preserve">       </t>
    </r>
    <r>
      <rPr>
        <sz val="11"/>
        <rFont val="Calibri"/>
        <family val="2"/>
      </rPr>
      <t xml:space="preserve">First complete the </t>
    </r>
    <r>
      <rPr>
        <b/>
        <sz val="11"/>
        <rFont val="Calibri"/>
        <family val="2"/>
      </rPr>
      <t xml:space="preserve">TotalAppsTimeSeriesData </t>
    </r>
    <r>
      <rPr>
        <sz val="11"/>
        <rFont val="Calibri"/>
        <family val="2"/>
      </rPr>
      <t>tab</t>
    </r>
  </si>
  <si>
    <r>
      <t>a.</t>
    </r>
    <r>
      <rPr>
        <sz val="7"/>
        <rFont val="Times New Roman"/>
        <family val="1"/>
      </rPr>
      <t xml:space="preserve">       </t>
    </r>
    <r>
      <rPr>
        <sz val="11"/>
        <rFont val="Calibri"/>
        <family val="2"/>
      </rPr>
      <t>Insert a row at the top of the date column (usually row 16)</t>
    </r>
  </si>
  <si>
    <r>
      <t>b.</t>
    </r>
    <r>
      <rPr>
        <sz val="7"/>
        <rFont val="Times New Roman"/>
        <family val="1"/>
      </rPr>
      <t xml:space="preserve">       </t>
    </r>
    <r>
      <rPr>
        <sz val="11"/>
        <rFont val="Calibri"/>
        <family val="2"/>
      </rPr>
      <t>Drag up the date formula in column A</t>
    </r>
  </si>
  <si>
    <r>
      <t>c.</t>
    </r>
    <r>
      <rPr>
        <sz val="7"/>
        <rFont val="Times New Roman"/>
        <family val="1"/>
      </rPr>
      <t xml:space="preserve">       </t>
    </r>
    <r>
      <rPr>
        <sz val="11"/>
        <rFont val="Calibri"/>
        <family val="2"/>
      </rPr>
      <t>Drag up the other formula columns highlighted in pink</t>
    </r>
  </si>
  <si>
    <r>
      <t>d.</t>
    </r>
    <r>
      <rPr>
        <sz val="7"/>
        <rFont val="Times New Roman"/>
        <family val="1"/>
      </rPr>
      <t xml:space="preserve">       </t>
    </r>
    <r>
      <rPr>
        <sz val="11"/>
        <rFont val="Calibri"/>
        <family val="2"/>
      </rPr>
      <t>The following rows tell you where to find the numbers to input:</t>
    </r>
  </si>
  <si>
    <r>
      <t xml:space="preserve">                                                               </t>
    </r>
    <r>
      <rPr>
        <sz val="11"/>
        <rFont val="Calibri"/>
        <family val="2"/>
      </rPr>
      <t>i.</t>
    </r>
    <r>
      <rPr>
        <sz val="7"/>
        <rFont val="Times New Roman"/>
        <family val="1"/>
      </rPr>
      <t xml:space="preserve">      </t>
    </r>
    <r>
      <rPr>
        <sz val="11"/>
        <rFont val="Calibri"/>
        <family val="2"/>
      </rPr>
      <t>Row 4: SourceFunction –</t>
    </r>
  </si>
  <si>
    <r>
      <t>·</t>
    </r>
    <r>
      <rPr>
        <sz val="7"/>
        <rFont val="Times New Roman"/>
        <family val="1"/>
      </rPr>
      <t xml:space="preserve">       </t>
    </r>
    <r>
      <rPr>
        <sz val="11"/>
        <rFont val="Calibri"/>
        <family val="2"/>
      </rPr>
      <t>DARSREPORT: CRM &gt; Reports &gt; HolderAnalysis_Reports</t>
    </r>
  </si>
  <si>
    <r>
      <t>·</t>
    </r>
    <r>
      <rPr>
        <sz val="7"/>
        <rFont val="Times New Roman"/>
        <family val="1"/>
      </rPr>
      <t xml:space="preserve">       </t>
    </r>
    <r>
      <rPr>
        <sz val="11"/>
        <rFont val="Calibri"/>
        <family val="2"/>
      </rPr>
      <t>DASHBOARD: CRM &gt; Dashboards</t>
    </r>
  </si>
  <si>
    <r>
      <t>·</t>
    </r>
    <r>
      <rPr>
        <sz val="7"/>
        <rFont val="Times New Roman"/>
        <family val="1"/>
      </rPr>
      <t xml:space="preserve">       </t>
    </r>
    <r>
      <rPr>
        <sz val="11"/>
        <rFont val="Calibri"/>
        <family val="2"/>
      </rPr>
      <t>Formula (pink columns)</t>
    </r>
  </si>
  <si>
    <r>
      <t xml:space="preserve">                                                             </t>
    </r>
    <r>
      <rPr>
        <sz val="11"/>
        <rFont val="Calibri"/>
        <family val="2"/>
      </rPr>
      <t>ii.</t>
    </r>
    <r>
      <rPr>
        <sz val="7"/>
        <rFont val="Times New Roman"/>
        <family val="1"/>
      </rPr>
      <t xml:space="preserve">      </t>
    </r>
    <r>
      <rPr>
        <sz val="11"/>
        <rFont val="Calibri"/>
        <family val="2"/>
      </rPr>
      <t>Row 5: Entity – Gives the name of the dashboard needed in CRM</t>
    </r>
  </si>
  <si>
    <r>
      <t xml:space="preserve">                                                           </t>
    </r>
    <r>
      <rPr>
        <sz val="11"/>
        <rFont val="Calibri"/>
        <family val="2"/>
      </rPr>
      <t>iii.</t>
    </r>
    <r>
      <rPr>
        <sz val="7"/>
        <rFont val="Times New Roman"/>
        <family val="1"/>
      </rPr>
      <t xml:space="preserve">      </t>
    </r>
    <r>
      <rPr>
        <sz val="11"/>
        <rFont val="Calibri"/>
        <family val="2"/>
      </rPr>
      <t>Row 6: SourceName – Name of the report that figures come from</t>
    </r>
  </si>
  <si>
    <r>
      <t xml:space="preserve">                                                            </t>
    </r>
    <r>
      <rPr>
        <sz val="11"/>
        <rFont val="Calibri"/>
        <family val="2"/>
      </rPr>
      <t>iv.</t>
    </r>
    <r>
      <rPr>
        <sz val="7"/>
        <rFont val="Times New Roman"/>
        <family val="1"/>
      </rPr>
      <t xml:space="preserve">      </t>
    </r>
    <r>
      <rPr>
        <sz val="11"/>
        <rFont val="Calibri"/>
        <family val="2"/>
      </rPr>
      <t>Row 7: Action; Area of reports that figures come from</t>
    </r>
  </si>
  <si>
    <r>
      <t>8.</t>
    </r>
    <r>
      <rPr>
        <sz val="7"/>
        <rFont val="Times New Roman"/>
        <family val="1"/>
      </rPr>
      <t xml:space="preserve">       </t>
    </r>
    <r>
      <rPr>
        <sz val="11"/>
        <rFont val="Calibri"/>
        <family val="2"/>
      </rPr>
      <t xml:space="preserve">Next is the </t>
    </r>
    <r>
      <rPr>
        <b/>
        <sz val="11"/>
        <rFont val="Calibri"/>
        <family val="2"/>
      </rPr>
      <t>TotalAppsTimeSeriesData_else</t>
    </r>
    <r>
      <rPr>
        <sz val="11"/>
        <rFont val="Calibri"/>
        <family val="2"/>
      </rPr>
      <t xml:space="preserve"> tab.</t>
    </r>
  </si>
  <si>
    <r>
      <t>a.</t>
    </r>
    <r>
      <rPr>
        <sz val="7"/>
        <rFont val="Times New Roman"/>
        <family val="1"/>
      </rPr>
      <t xml:space="preserve">       </t>
    </r>
    <r>
      <rPr>
        <sz val="11"/>
        <rFont val="Calibri"/>
        <family val="2"/>
      </rPr>
      <t>Insert a new row</t>
    </r>
  </si>
  <si>
    <r>
      <t>b.</t>
    </r>
    <r>
      <rPr>
        <sz val="7"/>
        <rFont val="Times New Roman"/>
        <family val="1"/>
      </rPr>
      <t xml:space="preserve">       </t>
    </r>
    <r>
      <rPr>
        <sz val="11"/>
        <rFont val="Calibri"/>
        <family val="2"/>
      </rPr>
      <t>Drag up every row from below as the whole tab is a formula – not just the pink columns! Check that the row numbers in the formula bar at the top are correct</t>
    </r>
  </si>
  <si>
    <r>
      <t>9.</t>
    </r>
    <r>
      <rPr>
        <sz val="7"/>
        <rFont val="Times New Roman"/>
        <family val="1"/>
      </rPr>
      <t xml:space="preserve">       </t>
    </r>
    <r>
      <rPr>
        <sz val="11"/>
        <rFont val="Calibri"/>
        <family val="2"/>
      </rPr>
      <t xml:space="preserve">Next go to the </t>
    </r>
    <r>
      <rPr>
        <b/>
        <sz val="11"/>
        <rFont val="Calibri"/>
        <family val="2"/>
      </rPr>
      <t>YTD_Numbers</t>
    </r>
    <r>
      <rPr>
        <sz val="11"/>
        <rFont val="Calibri"/>
        <family val="2"/>
      </rPr>
      <t xml:space="preserve"> tab.</t>
    </r>
  </si>
  <si>
    <r>
      <t>a.</t>
    </r>
    <r>
      <rPr>
        <sz val="7"/>
        <rFont val="Times New Roman"/>
        <family val="1"/>
      </rPr>
      <t xml:space="preserve">       </t>
    </r>
    <r>
      <rPr>
        <sz val="11"/>
        <rFont val="Calibri"/>
        <family val="2"/>
      </rPr>
      <t>Fill in the 3 numbers in red in column C – these numbers are from the advanced finds listed in C 7-9 and are completed in the order written.</t>
    </r>
  </si>
  <si>
    <r>
      <t>b.</t>
    </r>
    <r>
      <rPr>
        <sz val="7"/>
        <rFont val="Times New Roman"/>
        <family val="1"/>
      </rPr>
      <t xml:space="preserve">       </t>
    </r>
    <r>
      <rPr>
        <sz val="11"/>
        <rFont val="Calibri"/>
        <family val="2"/>
      </rPr>
      <t>Fill in the red number in E 19 – this is from the dashboard listed in D 7 (HolderAnalysis_DataDisseminations).</t>
    </r>
  </si>
  <si>
    <r>
      <t>10.</t>
    </r>
    <r>
      <rPr>
        <sz val="7"/>
        <rFont val="Times New Roman"/>
        <family val="1"/>
      </rPr>
      <t xml:space="preserve">   </t>
    </r>
    <r>
      <rPr>
        <sz val="11"/>
        <rFont val="Calibri"/>
        <family val="2"/>
      </rPr>
      <t xml:space="preserve">Now go to the </t>
    </r>
    <r>
      <rPr>
        <b/>
        <sz val="11"/>
        <rFont val="Calibri"/>
        <family val="2"/>
      </rPr>
      <t>EnquiriesNotAttachedToAHolder</t>
    </r>
    <r>
      <rPr>
        <sz val="11"/>
        <rFont val="Calibri"/>
        <family val="2"/>
      </rPr>
      <t xml:space="preserve"> tab. This is completed using the Queue Statistics report from Power BI.</t>
    </r>
  </si>
  <si>
    <r>
      <t>a.</t>
    </r>
    <r>
      <rPr>
        <sz val="7"/>
        <rFont val="Times New Roman"/>
        <family val="1"/>
      </rPr>
      <t xml:space="preserve">       </t>
    </r>
    <r>
      <rPr>
        <sz val="11"/>
        <rFont val="Calibri"/>
        <family val="2"/>
      </rPr>
      <t>Insert a row above the most recent date in the grid at the bottom and drag up the date formula.</t>
    </r>
  </si>
  <si>
    <r>
      <t>b.</t>
    </r>
    <r>
      <rPr>
        <sz val="7"/>
        <rFont val="Times New Roman"/>
        <family val="1"/>
      </rPr>
      <t xml:space="preserve">       </t>
    </r>
  </si>
  <si>
    <t>Fill in the numbers from the WorkingOut tab in Queue Statistics under the Emails not Tracked to Holder section.</t>
  </si>
  <si>
    <r>
      <t>11.</t>
    </r>
    <r>
      <rPr>
        <sz val="7"/>
        <rFont val="Times New Roman"/>
        <family val="1"/>
      </rPr>
      <t xml:space="preserve">   </t>
    </r>
    <r>
      <rPr>
        <sz val="11"/>
        <rFont val="Calibri"/>
        <family val="2"/>
      </rPr>
      <t>**</t>
    </r>
    <r>
      <rPr>
        <b/>
        <sz val="11"/>
        <rFont val="Calibri"/>
        <family val="2"/>
      </rPr>
      <t>Elapsed Time</t>
    </r>
    <r>
      <rPr>
        <sz val="11"/>
        <rFont val="Calibri"/>
        <family val="2"/>
      </rPr>
      <t xml:space="preserve"> and </t>
    </r>
    <r>
      <rPr>
        <b/>
        <sz val="11"/>
        <rFont val="Calibri"/>
        <family val="2"/>
      </rPr>
      <t>Income data</t>
    </r>
    <r>
      <rPr>
        <sz val="11"/>
        <rFont val="Calibri"/>
        <family val="2"/>
      </rPr>
      <t xml:space="preserve"> tabs are completed monthly so do not need to do for Friday numbers</t>
    </r>
  </si>
  <si>
    <r>
      <t>12.</t>
    </r>
    <r>
      <rPr>
        <sz val="7"/>
        <rFont val="Times New Roman"/>
        <family val="1"/>
      </rPr>
      <t xml:space="preserve">   </t>
    </r>
    <r>
      <rPr>
        <sz val="11"/>
        <rFont val="Calibri"/>
        <family val="2"/>
      </rPr>
      <t>Check that all the graphs on the following tabs have updated: Demand_Charts, Performance_Charts, Chart_openTimeSeriesCCG and Chart_openTimeSeries_else. Make sure that the last point on the chart is for this week. (Please note: some are bi-weekly)</t>
    </r>
  </si>
  <si>
    <r>
      <t>13.</t>
    </r>
    <r>
      <rPr>
        <sz val="7"/>
        <rFont val="Times New Roman"/>
        <family val="1"/>
      </rPr>
      <t xml:space="preserve">   </t>
    </r>
    <r>
      <rPr>
        <sz val="11"/>
        <rFont val="Calibri"/>
        <family val="2"/>
      </rPr>
      <t>Check in the document: File &gt; Info &gt; Check in</t>
    </r>
  </si>
  <si>
    <r>
      <t>14.</t>
    </r>
    <r>
      <rPr>
        <sz val="7"/>
        <rFont val="Times New Roman"/>
        <family val="1"/>
      </rPr>
      <t xml:space="preserve">   </t>
    </r>
    <r>
      <rPr>
        <sz val="11"/>
        <rFont val="Calibri"/>
        <family val="2"/>
      </rPr>
      <t xml:space="preserve">Attach a copy of the document to the email you are going to send. Open the attached version and </t>
    </r>
    <r>
      <rPr>
        <b/>
        <sz val="11"/>
        <rFont val="Calibri"/>
        <family val="2"/>
      </rPr>
      <t>hide all the tabs except the following 5: ProcessStages_Overview, Demand_ReadMe, Demand_Chart, Performance_ReadMe and Performance_Chart</t>
    </r>
    <r>
      <rPr>
        <sz val="11"/>
        <rFont val="Calibri"/>
        <family val="2"/>
      </rPr>
      <t>.</t>
    </r>
  </si>
  <si>
    <t>Production Numbers</t>
  </si>
  <si>
    <t xml:space="preserve">Queue Statistics </t>
  </si>
  <si>
    <t xml:space="preserve">Production Numbers </t>
  </si>
  <si>
    <t>Queue Statistics</t>
  </si>
  <si>
    <t>Average Age of Email (refer to ReadMe tab 6.e.)</t>
  </si>
  <si>
    <t>Total count in OUTSTANDING TRIAGE</t>
  </si>
  <si>
    <t>ProcessStageChange_OpenAt1c</t>
  </si>
  <si>
    <t xml:space="preserve">Total number of records in OUTSTANDING TRIAGE_CCGonly  </t>
  </si>
  <si>
    <t>7.       Now complete the TotalAppsTimeSeriesData_CCG tab in the same way, beginning with inserting a row and dragging the date formula up.</t>
  </si>
  <si>
    <t>Holder Analysis Guidance:</t>
  </si>
  <si>
    <r>
      <t>**</t>
    </r>
    <r>
      <rPr>
        <b/>
        <sz val="11"/>
        <rFont val="Calibri"/>
        <family val="2"/>
      </rPr>
      <t>Elapsed Time</t>
    </r>
    <r>
      <rPr>
        <sz val="11"/>
        <rFont val="Calibri"/>
        <family val="2"/>
      </rPr>
      <t xml:space="preserve"> (1st Friday of the month) - copy whole grid from Child of Thor HolderAnalysis tab</t>
    </r>
  </si>
  <si>
    <t>20/21</t>
  </si>
  <si>
    <t>20/21 Actual</t>
  </si>
  <si>
    <t xml:space="preserve">Days into 20/21 </t>
  </si>
  <si>
    <t>Days Left of 20/21</t>
  </si>
  <si>
    <t>NO CHANGE</t>
  </si>
  <si>
    <t>No Change</t>
  </si>
  <si>
    <t>April20</t>
  </si>
  <si>
    <t>May20</t>
  </si>
  <si>
    <t>June20</t>
  </si>
  <si>
    <t>March21</t>
  </si>
  <si>
    <t>Feb21</t>
  </si>
  <si>
    <t>Jan21</t>
  </si>
  <si>
    <t>Dec20</t>
  </si>
  <si>
    <t>Nov20</t>
  </si>
  <si>
    <t>Oct20</t>
  </si>
  <si>
    <t>Sep20</t>
  </si>
  <si>
    <t>Aug20</t>
  </si>
  <si>
    <t>July20</t>
  </si>
  <si>
    <t xml:space="preserve"> Forecast position for end 20/21 (Upper bound for forecast income  ) </t>
  </si>
  <si>
    <t>Subject: DARS Holder Analysis Numbers weekending dd.mm.yyyy suggested wording</t>
  </si>
  <si>
    <t>PowerBI</t>
  </si>
  <si>
    <t>DARS_Operational &gt; Workload_Priorities</t>
  </si>
  <si>
    <t>Average SLA Days from In Progress tab (check no filters applied)</t>
  </si>
  <si>
    <t xml:space="preserve">Filter Org type group to CCG, then record Average SLA Days </t>
  </si>
  <si>
    <t>D</t>
  </si>
  <si>
    <t>Z</t>
  </si>
  <si>
    <t>V</t>
  </si>
  <si>
    <t>F</t>
  </si>
  <si>
    <t>C</t>
  </si>
  <si>
    <t>B</t>
  </si>
  <si>
    <t>A</t>
  </si>
  <si>
    <t>Y</t>
  </si>
  <si>
    <t>W</t>
  </si>
  <si>
    <t>X</t>
  </si>
  <si>
    <t xml:space="preserve">Calculations </t>
  </si>
  <si>
    <t xml:space="preserve">Notes </t>
  </si>
  <si>
    <t xml:space="preserve">Pre-VAT Amount </t>
  </si>
  <si>
    <t>DARS_Time&amp;Demand Workspace</t>
  </si>
  <si>
    <t>Amount Billed in current month</t>
  </si>
  <si>
    <t>DSAs not yet billed</t>
  </si>
  <si>
    <t xml:space="preserve">Income that could be billed but we are awaiting customer signature (4e) </t>
  </si>
  <si>
    <t xml:space="preserve">Income that could be billed but application is in progress (2b-4d) </t>
  </si>
  <si>
    <t>Income at 2b-4d adjusted for remaining period</t>
  </si>
  <si>
    <t>Input number into H17, this will update D10</t>
  </si>
  <si>
    <t xml:space="preserve">20/21 deferred income </t>
  </si>
  <si>
    <t>New In This Week</t>
  </si>
  <si>
    <t>Total Applications Received</t>
  </si>
  <si>
    <t>Drag Formula Up</t>
  </si>
  <si>
    <t>GDPPR Reporting for NHS X</t>
  </si>
  <si>
    <t>How many applications have been triaged this week ( based off Application Accepted date in current week, last Saturday to Current Friday)</t>
  </si>
  <si>
    <t>GDPPR Charts for CCGs and Local Authorities Only</t>
  </si>
  <si>
    <t>DARS_Operational Workspace</t>
  </si>
  <si>
    <t>COVID Report</t>
  </si>
  <si>
    <t xml:space="preserve">GDPPR Tab: Filter Application Accepted Date to this week </t>
  </si>
  <si>
    <t>GDPPR Tab: Everything currently at 2a</t>
  </si>
  <si>
    <t>Update each month from the Income Schedule or ask finance and remove the last months figure as you should now have the actual.</t>
  </si>
  <si>
    <t>Copy and paste in Figure A against the relevant month and remove last months</t>
  </si>
  <si>
    <t>Copy and paste in Figure D against the relevant month and remove last months</t>
  </si>
  <si>
    <t>Update each month from the Income Schedule or ask Finance for this number. Once updated add the total (D24) to G30.</t>
  </si>
  <si>
    <t>Each Month - Drag formula up for last momth (so the graph to shows the figures)</t>
  </si>
  <si>
    <t>April</t>
  </si>
  <si>
    <t>June</t>
  </si>
  <si>
    <t>July</t>
  </si>
  <si>
    <t>August</t>
  </si>
  <si>
    <t>March</t>
  </si>
  <si>
    <t>Production Numbers &gt; Queue Statistics</t>
  </si>
  <si>
    <t>Average Age of Data Applications emails</t>
  </si>
  <si>
    <t>Average Age of Data Applications Emails</t>
  </si>
  <si>
    <t>Average Age of Data Production emails</t>
  </si>
  <si>
    <t>Average Age of Data Production Emails</t>
  </si>
  <si>
    <t>Count of Data Applications emails</t>
  </si>
  <si>
    <t>Count of Data Applications Emails</t>
  </si>
  <si>
    <t>Count of Data Production Emails</t>
  </si>
  <si>
    <t>Unique Organisations for all DSAs</t>
  </si>
  <si>
    <t xml:space="preserve">All DSAs Signed </t>
  </si>
  <si>
    <t xml:space="preserve">Of which are 'New' DSAs </t>
  </si>
  <si>
    <t>20/21 Forecast (Based off actual)</t>
  </si>
  <si>
    <t>No certificate received - all</t>
  </si>
  <si>
    <t>Certificate and Application not Received</t>
  </si>
  <si>
    <t>Certificate not received &amp; application at 1c</t>
  </si>
  <si>
    <t>Certificate not received &amp; application beyond 1c</t>
  </si>
  <si>
    <r>
      <t>e.</t>
    </r>
    <r>
      <rPr>
        <sz val="7"/>
        <rFont val="Times New Roman"/>
        <family val="1"/>
      </rPr>
      <t xml:space="preserve">       </t>
    </r>
    <r>
      <rPr>
        <sz val="11"/>
        <rFont val="Calibri"/>
        <family val="2"/>
      </rPr>
      <t xml:space="preserve">Columns H, J, AB, AC, AD &amp; AE come from the PowerBi report </t>
    </r>
    <r>
      <rPr>
        <b/>
        <sz val="11"/>
        <rFont val="Calibri"/>
        <family val="2"/>
      </rPr>
      <t xml:space="preserve">Queue Statistics </t>
    </r>
    <r>
      <rPr>
        <sz val="11"/>
        <rFont val="Calibri"/>
        <family val="2"/>
      </rPr>
      <t>(from the Production Numbers workspace) – this is also refreshed on a Friday. Download and open the report. Refresh the report. Go to the WorkingOut tab. Input the numbers highlighted in red in rows H and J. Input the Data Applications totals into AB &amp; AC and the Data Productions totals into AD &amp; AE (keep the report open you’ll need it later).</t>
    </r>
  </si>
  <si>
    <r>
      <t>15.</t>
    </r>
    <r>
      <rPr>
        <sz val="7"/>
        <rFont val="Times New Roman"/>
        <family val="1"/>
      </rPr>
      <t xml:space="preserve">   </t>
    </r>
    <r>
      <rPr>
        <sz val="11"/>
        <rFont val="Calibri"/>
        <family val="2"/>
      </rPr>
      <t>Email Garry Coleman, Liz Gaffney and Fiona Daley with the attached document</t>
    </r>
  </si>
  <si>
    <t>Meetings about the commentary are held on Mondays</t>
  </si>
  <si>
    <t>Following the meeting, send an email containing the discussed points and an attached version of the document to Tom Denwood and Garry Coleman</t>
  </si>
  <si>
    <t xml:space="preserve">Deferred Income </t>
  </si>
  <si>
    <t xml:space="preserve">Monthly Release </t>
  </si>
  <si>
    <t>2020/2021</t>
  </si>
  <si>
    <t>Actual</t>
  </si>
  <si>
    <t>Forecast</t>
  </si>
  <si>
    <t>Actual Income 2b-4d</t>
  </si>
  <si>
    <t>Actual Income 4e</t>
  </si>
  <si>
    <t>Actual Income 2b-4d + 4e + Remaining Deferred Income</t>
  </si>
  <si>
    <t>Income Billed Monthly</t>
  </si>
  <si>
    <t>Income Billed Monthly + Deferred Income Release</t>
  </si>
  <si>
    <t>Remaining Deferred Income</t>
  </si>
  <si>
    <t>Over 5 months (12) ( 2b-4d)</t>
  </si>
  <si>
    <t>Over 5 months (12) (Total)</t>
  </si>
  <si>
    <t>19% (2b-4d)</t>
  </si>
  <si>
    <t>19% Total</t>
  </si>
  <si>
    <t>17% (Total Forecast)</t>
  </si>
  <si>
    <t xml:space="preserve">17% Total </t>
  </si>
  <si>
    <t>10% (2b-4d)</t>
  </si>
  <si>
    <t>10% Total</t>
  </si>
  <si>
    <t>12% Total</t>
  </si>
  <si>
    <t>*End of the Month</t>
  </si>
  <si>
    <t>January</t>
  </si>
  <si>
    <t>February</t>
  </si>
  <si>
    <t>September</t>
  </si>
  <si>
    <t>October</t>
  </si>
  <si>
    <t>November</t>
  </si>
  <si>
    <t>December</t>
  </si>
  <si>
    <t>Month Nu mber</t>
  </si>
  <si>
    <t>Input the number each month</t>
  </si>
  <si>
    <t>12% (2b-4d)</t>
  </si>
  <si>
    <t>Actual Income Billed Cumulative (+ Deferred Income)</t>
  </si>
  <si>
    <t>Budget Target Line</t>
  </si>
  <si>
    <t>3 Month rolling average</t>
  </si>
  <si>
    <t>3 Month rolling average total</t>
  </si>
  <si>
    <t>Drag the formula down</t>
  </si>
  <si>
    <t>Latest income amount showing on the monthly report as at the end of July ( Month 4)</t>
  </si>
  <si>
    <t xml:space="preserve">Remaining Deferred Income </t>
  </si>
  <si>
    <t>(12-Month) x (Income 2b-4d)  x 12%</t>
  </si>
  <si>
    <t>Actual income (adjusted)</t>
  </si>
  <si>
    <t xml:space="preserve">Full year forecast </t>
  </si>
  <si>
    <t>£x + z + w + y  – All income</t>
  </si>
  <si>
    <t xml:space="preserve">£a + b + f </t>
  </si>
  <si>
    <t>Certificate received - IS review in progress</t>
  </si>
  <si>
    <t>Certificate approved by IS - closure required</t>
  </si>
  <si>
    <t>Mean - 3 month rolling average</t>
  </si>
  <si>
    <t>75th Percentile - 3 month rolling average</t>
  </si>
  <si>
    <t>Median - 3 month rolling average</t>
  </si>
  <si>
    <t xml:space="preserve">(01-14th September)  7 Invoices, 1 £25k+ adjustments </t>
  </si>
  <si>
    <t xml:space="preserve">43 Invoices, 4 £25k+ adjustments. </t>
  </si>
  <si>
    <t>24 invoices, 2 £25k+ adjustments.</t>
  </si>
  <si>
    <t>A total of 133 Invoices, 13 25k+ adjustments.</t>
  </si>
  <si>
    <t>Total_1</t>
  </si>
  <si>
    <t>Total_2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</si>
</sst>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Red]\-&quot;£&quot;#,##0"/>
    <numFmt numFmtId="43" formatCode="_-* #,##0.00_-;\-* #,##0.00_-;_-* &quot;-&quot;??_-;_-@_-"/>
    <numFmt numFmtId="164" formatCode="_-* #,##0_-;\-* #,##0_-;_-* &quot;-&quot;??_-;_-@_-"/>
    <numFmt numFmtId="165" formatCode="&quot;£&quot;#,##0.00"/>
    <numFmt numFmtId="166" formatCode="0.0"/>
    <numFmt numFmtId="167" formatCode="&quot;£&quot;#,##0"/>
    <numFmt numFmtId="168" formatCode="_-&quot;£&quot;* #,##0_-;\-&quot;£&quot;* #,##0_-;_-&quot;£&quot;* &quot;-&quot;??_-;_-@_-"/>
  </numFmts>
  <fonts count="60" x14ac:knownFonts="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0"/>
      <name val="Calibri"/>
      <family val="2"/>
    </font>
    <font>
      <b/>
      <sz val="11"/>
      <color theme="1"/>
      <name val="Calibri"/>
      <family val="2"/>
      <scheme val="minor"/>
    </font>
    <font>
      <sz val="11"/>
      <color theme="0" tint="-0.34998626667073579"/>
      <name val="Calibri"/>
      <family val="2"/>
      <scheme val="minor"/>
    </font>
    <font>
      <sz val="11"/>
      <name val="Calibri"/>
      <family val="2"/>
      <scheme val="minor"/>
    </font>
    <font>
      <sz val="11"/>
      <color rgb="FFFF0000"/>
      <name val="Calibri"/>
      <family val="2"/>
      <scheme val="minor"/>
    </font>
    <font>
      <sz val="11"/>
      <color rgb="FF0070C0"/>
      <name val="Calibri"/>
      <family val="2"/>
      <scheme val="minor"/>
    </font>
    <font>
      <sz val="11"/>
      <name val="Calibri"/>
      <family val="2"/>
    </font>
    <font>
      <sz val="11"/>
      <color theme="1"/>
      <name val="Calibri"/>
      <family val="2"/>
      <scheme val="minor"/>
    </font>
    <font>
      <b/>
      <sz val="11"/>
      <color rgb="FFC00000"/>
      <name val="Calibri"/>
      <family val="2"/>
      <scheme val="minor"/>
    </font>
    <font>
      <sz val="11"/>
      <color rgb="FFC00000"/>
      <name val="Calibri"/>
      <family val="2"/>
      <scheme val="minor"/>
    </font>
    <font>
      <sz val="11"/>
      <color theme="2" tint="-0.749992370372631"/>
      <name val="Calibri"/>
      <family val="2"/>
      <scheme val="minor"/>
    </font>
    <font>
      <sz val="10"/>
      <name val="Calibri"/>
      <family val="2"/>
      <scheme val="minor"/>
    </font>
    <font>
      <b/>
      <sz val="18"/>
      <color theme="1"/>
      <name val="Calibri"/>
      <family val="2"/>
      <scheme val="minor"/>
    </font>
    <font>
      <b/>
      <sz val="18"/>
      <name val="Calibri"/>
      <family val="2"/>
      <scheme val="minor"/>
    </font>
    <font>
      <b/>
      <sz val="18"/>
      <color rgb="FF0070C0"/>
      <name val="Calibri"/>
      <family val="2"/>
      <scheme val="minor"/>
    </font>
    <font>
      <sz val="10"/>
      <color rgb="FF7030A0"/>
      <name val="Calibri"/>
      <family val="2"/>
      <scheme val="minor"/>
    </font>
    <font>
      <sz val="11"/>
      <color theme="0" tint="-0.249977111117893"/>
      <name val="Calibri"/>
      <family val="2"/>
      <scheme val="minor"/>
    </font>
    <font>
      <sz val="8"/>
      <color theme="1"/>
      <name val="Calibri"/>
      <family val="2"/>
      <scheme val="minor"/>
    </font>
    <font>
      <sz val="8"/>
      <name val="Calibri"/>
      <family val="2"/>
    </font>
    <font>
      <sz val="8"/>
      <name val="Calibri"/>
      <family val="2"/>
      <scheme val="minor"/>
    </font>
    <font>
      <sz val="8"/>
      <color rgb="FF7030A0"/>
      <name val="Calibri"/>
      <family val="2"/>
      <scheme val="minor"/>
    </font>
    <font>
      <b/>
      <sz val="18"/>
      <color theme="0" tint="-0.34998626667073579"/>
      <name val="Calibri"/>
      <family val="2"/>
      <scheme val="minor"/>
    </font>
    <font>
      <sz val="8"/>
      <color theme="0" tint="-0.34998626667073579"/>
      <name val="Calibri"/>
      <family val="2"/>
      <scheme val="minor"/>
    </font>
    <font>
      <sz val="10"/>
      <color theme="0" tint="-0.34998626667073579"/>
      <name val="Calibri"/>
      <family val="2"/>
      <scheme val="minor"/>
    </font>
    <font>
      <b/>
      <sz val="11"/>
      <name val="Calibri"/>
      <family val="2"/>
    </font>
    <font>
      <b/>
      <sz val="11"/>
      <name val="Calibri"/>
      <family val="2"/>
      <scheme val="minor"/>
    </font>
    <font>
      <sz val="10"/>
      <color theme="1"/>
      <name val="Calibri"/>
      <family val="2"/>
      <scheme val="minor"/>
    </font>
    <font>
      <sz val="11"/>
      <color rgb="FFFFFF00"/>
      <name val="Calibri"/>
      <family val="2"/>
      <scheme val="minor"/>
    </font>
    <font>
      <b/>
      <u/>
      <sz val="11"/>
      <color rgb="FFFFFF00"/>
      <name val="Calibri"/>
      <family val="2"/>
      <scheme val="minor"/>
    </font>
    <font>
      <sz val="11"/>
      <name val="Arial"/>
      <family val="2"/>
    </font>
    <font>
      <sz val="11"/>
      <name val="Arial"/>
      <family val="2"/>
    </font>
    <font>
      <sz val="11"/>
      <name val="Arial"/>
      <family val="2"/>
    </font>
    <font>
      <b/>
      <sz val="16"/>
      <name val="Calibri"/>
      <family val="2"/>
      <scheme val="minor"/>
    </font>
    <font>
      <b/>
      <u/>
      <sz val="11"/>
      <name val="Calibri"/>
      <family val="2"/>
      <scheme val="minor"/>
    </font>
    <font>
      <b/>
      <sz val="11"/>
      <name val="Calibri"/>
      <family val="2"/>
      <scheme val="minor"/>
    </font>
    <font>
      <sz val="12"/>
      <name val="Times New Roman"/>
      <family val="1"/>
    </font>
    <font>
      <sz val="16"/>
      <color theme="1"/>
      <name val="Calibri"/>
      <family val="2"/>
      <scheme val="minor"/>
    </font>
    <font>
      <sz val="24"/>
      <color theme="1"/>
      <name val="Calibri"/>
      <family val="2"/>
      <scheme val="minor"/>
    </font>
    <font>
      <b/>
      <sz val="14"/>
      <name val="Calibri"/>
      <family val="2"/>
      <scheme val="minor"/>
    </font>
    <font>
      <u/>
      <sz val="11"/>
      <color rgb="FFFF0000"/>
      <name val="Calibri"/>
      <family val="2"/>
      <scheme val="minor"/>
    </font>
    <font>
      <sz val="10"/>
      <color rgb="FF000000"/>
      <name val="Arial"/>
      <family val="2"/>
    </font>
    <font>
      <b/>
      <u/>
      <sz val="8"/>
      <name val="Calibri"/>
      <family val="2"/>
      <scheme val="minor"/>
    </font>
    <font>
      <u/>
      <sz val="11"/>
      <name val="Calibri"/>
      <family val="2"/>
    </font>
    <font>
      <b/>
      <u/>
      <sz val="11"/>
      <name val="Calibri"/>
      <family val="2"/>
    </font>
    <font>
      <sz val="12"/>
      <color rgb="FF000000"/>
      <name val="Arial"/>
      <family val="2"/>
    </font>
    <font>
      <sz val="11"/>
      <name val="Calibri"/>
      <family val="2"/>
    </font>
    <font>
      <u/>
      <sz val="11"/>
      <color theme="10"/>
      <name val="Calibri"/>
      <family val="2"/>
    </font>
    <font>
      <sz val="7"/>
      <name val="Times New Roman"/>
      <family val="1"/>
    </font>
    <font>
      <sz val="11"/>
      <name val="Symbol"/>
      <family val="1"/>
      <charset val="2"/>
    </font>
    <font>
      <b/>
      <sz val="12"/>
      <color theme="1"/>
      <name val="Calibri"/>
      <family val="2"/>
      <scheme val="minor"/>
    </font>
    <font>
      <sz val="11"/>
      <color theme="1"/>
      <name val="Calibri"/>
      <family val="2"/>
    </font>
    <font>
      <sz val="11"/>
      <color rgb="FF000000"/>
      <name val="Calibri"/>
      <family val="2"/>
      <scheme val="minor"/>
    </font>
  </fonts>
  <fills count="3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7030A0"/>
        <bgColor indexed="64"/>
      </patternFill>
    </fill>
    <fill>
      <patternFill patternType="solid">
        <fgColor theme="5" tint="0.79998168889431442"/>
        <bgColor indexed="64"/>
      </patternFill>
    </fill>
    <fill>
      <patternFill patternType="solid">
        <fgColor rgb="FFFFC000"/>
        <bgColor indexed="64"/>
      </patternFill>
    </fill>
    <fill>
      <patternFill patternType="solid">
        <fgColor rgb="FF00B050"/>
        <bgColor indexed="64"/>
      </patternFill>
    </fill>
    <fill>
      <patternFill patternType="solid">
        <fgColor theme="6" tint="-0.249977111117893"/>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00FFFF"/>
        <bgColor indexed="64"/>
      </patternFill>
    </fill>
    <fill>
      <patternFill patternType="solid">
        <fgColor rgb="FFFF0000"/>
        <bgColor indexed="64"/>
      </patternFill>
    </fill>
    <fill>
      <patternFill patternType="solid">
        <fgColor rgb="FF0070C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tint="0.34998626667073579"/>
        <bgColor indexed="64"/>
      </patternFill>
    </fill>
    <fill>
      <patternFill patternType="solid">
        <fgColor theme="6" tint="-0.499984740745262"/>
        <bgColor indexed="64"/>
      </patternFill>
    </fill>
    <fill>
      <patternFill patternType="solid">
        <fgColor theme="4" tint="0.39997558519241921"/>
        <bgColor indexed="64"/>
      </patternFill>
    </fill>
    <fill>
      <patternFill patternType="solid">
        <fgColor theme="9"/>
        <bgColor indexed="64"/>
      </patternFill>
    </fill>
    <fill>
      <patternFill patternType="solid">
        <fgColor rgb="FF00B0F0"/>
        <bgColor indexed="64"/>
      </patternFill>
    </fill>
    <fill>
      <patternFill patternType="solid">
        <fgColor theme="6"/>
        <bgColor indexed="64"/>
      </patternFill>
    </fill>
    <fill>
      <patternFill patternType="solid">
        <fgColor rgb="FFE10FF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right style="thin">
        <color indexed="64"/>
      </right>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12">
    <xf numFmtId="0" fontId="0" fillId="0" borderId="0"/>
    <xf numFmtId="0" fontId="8" fillId="0" borderId="0"/>
    <xf numFmtId="0" fontId="7" fillId="0" borderId="0"/>
    <xf numFmtId="0" fontId="6" fillId="0" borderId="0"/>
    <xf numFmtId="43" fontId="14" fillId="0" borderId="0" applyFont="0" applyFill="0" applyBorder="0" applyAlignment="0" applyProtection="0"/>
    <xf numFmtId="0" fontId="37" fillId="0" borderId="0"/>
    <xf numFmtId="0" fontId="38" fillId="0" borderId="0"/>
    <xf numFmtId="0" fontId="39" fillId="0" borderId="0"/>
    <xf numFmtId="0" fontId="4" fillId="0" borderId="0"/>
    <xf numFmtId="0" fontId="1" fillId="0" borderId="0"/>
    <xf numFmtId="9" fontId="53" fillId="0" borderId="0" applyFont="0" applyFill="0" applyBorder="0" applyAlignment="0" applyProtection="0"/>
    <xf numFmtId="0" fontId="54" fillId="0" borderId="0" applyNumberFormat="0" applyFill="0" applyBorder="0" applyAlignment="0" applyProtection="0"/>
  </cellStyleXfs>
  <cellXfs count="438">
    <xf numFmtId="0" fontId="0" fillId="0" borderId="0" xfId="0"/>
    <xf numFmtId="0" fontId="9" fillId="0" borderId="0" xfId="3" applyFont="1"/>
    <xf numFmtId="0" fontId="6" fillId="0" borderId="0" xfId="3"/>
    <xf numFmtId="0" fontId="10" fillId="0" borderId="0" xfId="3" applyFont="1"/>
    <xf numFmtId="0" fontId="5" fillId="0" borderId="0" xfId="3" applyFont="1"/>
    <xf numFmtId="0" fontId="7" fillId="0" borderId="0" xfId="0" applyFont="1"/>
    <xf numFmtId="0" fontId="11" fillId="0" borderId="0" xfId="3" applyFont="1"/>
    <xf numFmtId="0" fontId="6" fillId="2" borderId="0" xfId="3" applyFill="1"/>
    <xf numFmtId="0" fontId="0" fillId="0" borderId="0" xfId="0" applyAlignment="1">
      <alignment horizontal="left"/>
    </xf>
    <xf numFmtId="0" fontId="0" fillId="0" borderId="0" xfId="0" applyAlignment="1">
      <alignment horizontal="left" indent="1"/>
    </xf>
    <xf numFmtId="0" fontId="15" fillId="4" borderId="0" xfId="3" applyFont="1" applyFill="1"/>
    <xf numFmtId="0" fontId="16" fillId="4" borderId="0" xfId="3" applyFont="1" applyFill="1"/>
    <xf numFmtId="0" fontId="17" fillId="4" borderId="0" xfId="3" applyFont="1" applyFill="1"/>
    <xf numFmtId="0" fontId="0" fillId="6" borderId="0" xfId="0" applyFill="1"/>
    <xf numFmtId="0" fontId="6" fillId="6" borderId="0" xfId="3" applyFill="1"/>
    <xf numFmtId="0" fontId="11" fillId="6" borderId="0" xfId="3" applyFont="1" applyFill="1" applyAlignment="1">
      <alignment wrapText="1"/>
    </xf>
    <xf numFmtId="0" fontId="10" fillId="6" borderId="0" xfId="3" applyFont="1" applyFill="1"/>
    <xf numFmtId="0" fontId="6" fillId="8" borderId="0" xfId="3" applyFill="1"/>
    <xf numFmtId="0" fontId="11" fillId="8" borderId="0" xfId="3" applyFont="1" applyFill="1"/>
    <xf numFmtId="0" fontId="13" fillId="8" borderId="0" xfId="3" applyFont="1" applyFill="1"/>
    <xf numFmtId="0" fontId="6" fillId="9" borderId="0" xfId="3" applyFill="1"/>
    <xf numFmtId="0" fontId="6" fillId="8" borderId="8" xfId="3" applyFill="1" applyBorder="1"/>
    <xf numFmtId="0" fontId="13" fillId="8" borderId="9" xfId="3" applyFont="1" applyFill="1" applyBorder="1"/>
    <xf numFmtId="0" fontId="6" fillId="8" borderId="10" xfId="3" applyFill="1" applyBorder="1"/>
    <xf numFmtId="14" fontId="11" fillId="8" borderId="0" xfId="3" applyNumberFormat="1" applyFont="1" applyFill="1"/>
    <xf numFmtId="0" fontId="6" fillId="8" borderId="11" xfId="3" applyFill="1" applyBorder="1"/>
    <xf numFmtId="0" fontId="11" fillId="8" borderId="12" xfId="3" applyFont="1" applyFill="1" applyBorder="1"/>
    <xf numFmtId="0" fontId="13" fillId="8" borderId="13" xfId="3" applyFont="1" applyFill="1" applyBorder="1"/>
    <xf numFmtId="0" fontId="20" fillId="0" borderId="0" xfId="3" applyFont="1"/>
    <xf numFmtId="0" fontId="20" fillId="8" borderId="5" xfId="3" applyFont="1" applyFill="1" applyBorder="1"/>
    <xf numFmtId="0" fontId="21" fillId="8" borderId="6" xfId="3" applyFont="1" applyFill="1" applyBorder="1"/>
    <xf numFmtId="0" fontId="22" fillId="8" borderId="7" xfId="3" applyFont="1" applyFill="1" applyBorder="1"/>
    <xf numFmtId="0" fontId="20" fillId="6" borderId="0" xfId="3" applyFont="1" applyFill="1"/>
    <xf numFmtId="0" fontId="20" fillId="8" borderId="6" xfId="3" applyFont="1" applyFill="1" applyBorder="1"/>
    <xf numFmtId="0" fontId="11" fillId="8" borderId="9" xfId="3" applyFont="1" applyFill="1" applyBorder="1"/>
    <xf numFmtId="0" fontId="4" fillId="8" borderId="8" xfId="3" applyFont="1" applyFill="1" applyBorder="1"/>
    <xf numFmtId="0" fontId="11" fillId="8" borderId="13" xfId="3" applyFont="1" applyFill="1" applyBorder="1"/>
    <xf numFmtId="0" fontId="23" fillId="0" borderId="0" xfId="3" applyFont="1"/>
    <xf numFmtId="0" fontId="19" fillId="10" borderId="0" xfId="3" applyFont="1" applyFill="1"/>
    <xf numFmtId="0" fontId="19" fillId="10" borderId="0" xfId="3" applyFont="1" applyFill="1" applyAlignment="1">
      <alignment horizontal="centerContinuous"/>
    </xf>
    <xf numFmtId="0" fontId="18" fillId="8" borderId="8" xfId="3" applyFont="1" applyFill="1" applyBorder="1"/>
    <xf numFmtId="0" fontId="18" fillId="8" borderId="9" xfId="3" applyFont="1" applyFill="1" applyBorder="1"/>
    <xf numFmtId="0" fontId="11" fillId="8" borderId="8" xfId="3" applyFont="1" applyFill="1" applyBorder="1"/>
    <xf numFmtId="0" fontId="6" fillId="8" borderId="15" xfId="3" applyFill="1" applyBorder="1"/>
    <xf numFmtId="0" fontId="20" fillId="8" borderId="15" xfId="3" applyFont="1" applyFill="1" applyBorder="1"/>
    <xf numFmtId="0" fontId="6" fillId="8" borderId="16" xfId="3" applyFill="1" applyBorder="1"/>
    <xf numFmtId="0" fontId="6" fillId="8" borderId="17" xfId="3" applyFill="1" applyBorder="1"/>
    <xf numFmtId="0" fontId="6" fillId="6" borderId="15" xfId="3" applyFill="1" applyBorder="1"/>
    <xf numFmtId="0" fontId="20" fillId="6" borderId="15" xfId="3" applyFont="1" applyFill="1" applyBorder="1"/>
    <xf numFmtId="0" fontId="11" fillId="6" borderId="15" xfId="3" applyFont="1" applyFill="1" applyBorder="1" applyAlignment="1">
      <alignment wrapText="1"/>
    </xf>
    <xf numFmtId="0" fontId="11" fillId="6" borderId="15" xfId="3" applyFont="1" applyFill="1" applyBorder="1"/>
    <xf numFmtId="0" fontId="11" fillId="0" borderId="15" xfId="3" applyFont="1" applyBorder="1"/>
    <xf numFmtId="0" fontId="6" fillId="0" borderId="15" xfId="3" applyBorder="1"/>
    <xf numFmtId="0" fontId="6" fillId="0" borderId="17" xfId="3" applyBorder="1"/>
    <xf numFmtId="0" fontId="21" fillId="8" borderId="5" xfId="3" applyFont="1" applyFill="1" applyBorder="1"/>
    <xf numFmtId="0" fontId="11" fillId="8" borderId="8" xfId="3" applyFont="1" applyFill="1" applyBorder="1" applyAlignment="1">
      <alignment wrapText="1"/>
    </xf>
    <xf numFmtId="0" fontId="11" fillId="8" borderId="0" xfId="3" applyFont="1" applyFill="1" applyAlignment="1">
      <alignment wrapText="1"/>
    </xf>
    <xf numFmtId="0" fontId="11" fillId="8" borderId="9" xfId="3" applyFont="1" applyFill="1" applyBorder="1" applyAlignment="1">
      <alignment wrapText="1"/>
    </xf>
    <xf numFmtId="0" fontId="12" fillId="8" borderId="9" xfId="3" applyFont="1" applyFill="1" applyBorder="1"/>
    <xf numFmtId="0" fontId="11" fillId="8" borderId="14" xfId="3" applyFont="1" applyFill="1" applyBorder="1"/>
    <xf numFmtId="0" fontId="6" fillId="6" borderId="9" xfId="3" applyFill="1" applyBorder="1"/>
    <xf numFmtId="0" fontId="6" fillId="6" borderId="13" xfId="3" applyFill="1" applyBorder="1"/>
    <xf numFmtId="0" fontId="20" fillId="8" borderId="7" xfId="3" applyFont="1" applyFill="1" applyBorder="1"/>
    <xf numFmtId="0" fontId="6" fillId="10" borderId="15" xfId="3" applyFill="1" applyBorder="1"/>
    <xf numFmtId="0" fontId="19" fillId="10" borderId="8" xfId="3" applyFont="1" applyFill="1" applyBorder="1"/>
    <xf numFmtId="0" fontId="19" fillId="10" borderId="9" xfId="3" applyFont="1" applyFill="1" applyBorder="1"/>
    <xf numFmtId="0" fontId="4" fillId="6" borderId="15" xfId="3" applyFont="1" applyFill="1" applyBorder="1"/>
    <xf numFmtId="0" fontId="19" fillId="10" borderId="8" xfId="3" applyFont="1" applyFill="1" applyBorder="1" applyAlignment="1">
      <alignment horizontal="centerContinuous"/>
    </xf>
    <xf numFmtId="0" fontId="4" fillId="0" borderId="2" xfId="3" applyFont="1" applyBorder="1"/>
    <xf numFmtId="0" fontId="24" fillId="0" borderId="0" xfId="3" applyFont="1"/>
    <xf numFmtId="0" fontId="11" fillId="2" borderId="0" xfId="3" applyFont="1" applyFill="1"/>
    <xf numFmtId="1" fontId="11" fillId="8" borderId="0" xfId="3" applyNumberFormat="1" applyFont="1" applyFill="1"/>
    <xf numFmtId="0" fontId="10" fillId="11" borderId="8" xfId="3" applyFont="1" applyFill="1" applyBorder="1"/>
    <xf numFmtId="0" fontId="10" fillId="11" borderId="0" xfId="3" applyFont="1" applyFill="1"/>
    <xf numFmtId="0" fontId="10" fillId="11" borderId="9" xfId="3" applyFont="1" applyFill="1" applyBorder="1"/>
    <xf numFmtId="1" fontId="10" fillId="11" borderId="9" xfId="3" applyNumberFormat="1" applyFont="1" applyFill="1" applyBorder="1"/>
    <xf numFmtId="164" fontId="10" fillId="11" borderId="0" xfId="4" applyNumberFormat="1" applyFont="1" applyFill="1"/>
    <xf numFmtId="164" fontId="10" fillId="11" borderId="9" xfId="4" applyNumberFormat="1" applyFont="1" applyFill="1" applyBorder="1"/>
    <xf numFmtId="14" fontId="10" fillId="11" borderId="8" xfId="3" applyNumberFormat="1" applyFont="1" applyFill="1" applyBorder="1"/>
    <xf numFmtId="14" fontId="10" fillId="11" borderId="0" xfId="3" applyNumberFormat="1" applyFont="1" applyFill="1"/>
    <xf numFmtId="14" fontId="10" fillId="11" borderId="9" xfId="3" applyNumberFormat="1" applyFont="1" applyFill="1" applyBorder="1"/>
    <xf numFmtId="0" fontId="25" fillId="7" borderId="8" xfId="3" applyFont="1" applyFill="1" applyBorder="1"/>
    <xf numFmtId="0" fontId="25" fillId="7" borderId="0" xfId="3" applyFont="1" applyFill="1"/>
    <xf numFmtId="0" fontId="25" fillId="7" borderId="15" xfId="3" applyFont="1" applyFill="1" applyBorder="1"/>
    <xf numFmtId="0" fontId="25" fillId="0" borderId="0" xfId="3" applyFont="1"/>
    <xf numFmtId="0" fontId="25" fillId="12" borderId="0" xfId="3" applyFont="1" applyFill="1"/>
    <xf numFmtId="0" fontId="27" fillId="12" borderId="0" xfId="3" applyFont="1" applyFill="1"/>
    <xf numFmtId="0" fontId="27" fillId="7" borderId="0" xfId="3" applyFont="1" applyFill="1"/>
    <xf numFmtId="0" fontId="27" fillId="7" borderId="8" xfId="3" applyFont="1" applyFill="1" applyBorder="1"/>
    <xf numFmtId="0" fontId="28" fillId="0" borderId="0" xfId="3" applyFont="1"/>
    <xf numFmtId="0" fontId="10" fillId="11" borderId="14" xfId="3" applyFont="1" applyFill="1" applyBorder="1"/>
    <xf numFmtId="0" fontId="10" fillId="11" borderId="12" xfId="3" applyFont="1" applyFill="1" applyBorder="1"/>
    <xf numFmtId="0" fontId="29" fillId="11" borderId="8" xfId="3" applyFont="1" applyFill="1" applyBorder="1"/>
    <xf numFmtId="0" fontId="29" fillId="11" borderId="0" xfId="3" applyFont="1" applyFill="1"/>
    <xf numFmtId="0" fontId="29" fillId="11" borderId="9" xfId="3" applyFont="1" applyFill="1" applyBorder="1"/>
    <xf numFmtId="0" fontId="30" fillId="7" borderId="8" xfId="3" applyFont="1" applyFill="1" applyBorder="1"/>
    <xf numFmtId="0" fontId="30" fillId="7" borderId="0" xfId="3" applyFont="1" applyFill="1"/>
    <xf numFmtId="0" fontId="30" fillId="7" borderId="9" xfId="3" applyFont="1" applyFill="1" applyBorder="1"/>
    <xf numFmtId="0" fontId="30" fillId="12" borderId="0" xfId="3" applyFont="1" applyFill="1"/>
    <xf numFmtId="0" fontId="31" fillId="11" borderId="0" xfId="3" applyFont="1" applyFill="1"/>
    <xf numFmtId="0" fontId="10" fillId="11" borderId="13" xfId="3" applyFont="1" applyFill="1" applyBorder="1"/>
    <xf numFmtId="0" fontId="30" fillId="11" borderId="0" xfId="3" applyFont="1" applyFill="1"/>
    <xf numFmtId="0" fontId="20" fillId="8" borderId="0" xfId="3" applyFont="1" applyFill="1"/>
    <xf numFmtId="0" fontId="6" fillId="8" borderId="4" xfId="3" applyFill="1" applyBorder="1"/>
    <xf numFmtId="14" fontId="4" fillId="0" borderId="2" xfId="3" applyNumberFormat="1" applyFont="1" applyBorder="1"/>
    <xf numFmtId="0" fontId="4" fillId="8" borderId="4" xfId="3" applyFont="1" applyFill="1" applyBorder="1"/>
    <xf numFmtId="0" fontId="9" fillId="4" borderId="0" xfId="3" applyFont="1" applyFill="1"/>
    <xf numFmtId="0" fontId="4" fillId="4" borderId="0" xfId="3" applyFont="1" applyFill="1"/>
    <xf numFmtId="0" fontId="4" fillId="8" borderId="0" xfId="3" applyFont="1" applyFill="1"/>
    <xf numFmtId="0" fontId="4" fillId="3" borderId="0" xfId="3" applyFont="1" applyFill="1"/>
    <xf numFmtId="0" fontId="4" fillId="8" borderId="10" xfId="3" applyFont="1" applyFill="1" applyBorder="1"/>
    <xf numFmtId="1" fontId="4" fillId="8" borderId="15" xfId="3" applyNumberFormat="1" applyFont="1" applyFill="1" applyBorder="1"/>
    <xf numFmtId="1" fontId="4" fillId="7" borderId="15" xfId="3" applyNumberFormat="1" applyFont="1" applyFill="1" applyBorder="1"/>
    <xf numFmtId="0" fontId="4" fillId="8" borderId="15" xfId="3" applyFont="1" applyFill="1" applyBorder="1"/>
    <xf numFmtId="14" fontId="4" fillId="8" borderId="8" xfId="3" applyNumberFormat="1" applyFont="1" applyFill="1" applyBorder="1"/>
    <xf numFmtId="14" fontId="4" fillId="8" borderId="0" xfId="3" applyNumberFormat="1" applyFont="1" applyFill="1"/>
    <xf numFmtId="0" fontId="4" fillId="8" borderId="14" xfId="3" applyFont="1" applyFill="1" applyBorder="1"/>
    <xf numFmtId="0" fontId="4" fillId="8" borderId="12" xfId="3" applyFont="1" applyFill="1" applyBorder="1"/>
    <xf numFmtId="0" fontId="11" fillId="13" borderId="0" xfId="3" applyFont="1" applyFill="1"/>
    <xf numFmtId="0" fontId="11" fillId="14" borderId="0" xfId="3" applyFont="1" applyFill="1"/>
    <xf numFmtId="0" fontId="7" fillId="8" borderId="8" xfId="0" applyFont="1" applyFill="1" applyBorder="1"/>
    <xf numFmtId="0" fontId="7" fillId="8" borderId="0" xfId="0" applyFont="1" applyFill="1"/>
    <xf numFmtId="0" fontId="7" fillId="8" borderId="9" xfId="0" applyFont="1" applyFill="1" applyBorder="1"/>
    <xf numFmtId="165" fontId="4" fillId="8" borderId="10" xfId="3" applyNumberFormat="1" applyFont="1" applyFill="1" applyBorder="1"/>
    <xf numFmtId="165" fontId="32" fillId="3" borderId="0" xfId="0" applyNumberFormat="1" applyFont="1" applyFill="1"/>
    <xf numFmtId="0" fontId="32" fillId="3" borderId="0" xfId="0" applyFont="1" applyFill="1"/>
    <xf numFmtId="0" fontId="9" fillId="15" borderId="10" xfId="3" applyFont="1" applyFill="1" applyBorder="1"/>
    <xf numFmtId="0" fontId="9" fillId="15" borderId="0" xfId="3" applyFont="1" applyFill="1"/>
    <xf numFmtId="0" fontId="0" fillId="8" borderId="0" xfId="0" applyFill="1"/>
    <xf numFmtId="0" fontId="34" fillId="8" borderId="0" xfId="3" applyFont="1" applyFill="1" applyAlignment="1">
      <alignment wrapText="1"/>
    </xf>
    <xf numFmtId="0" fontId="4" fillId="5" borderId="10" xfId="3" applyFont="1" applyFill="1" applyBorder="1"/>
    <xf numFmtId="0" fontId="0" fillId="4" borderId="0" xfId="0" applyFill="1"/>
    <xf numFmtId="0" fontId="36" fillId="8" borderId="0" xfId="3" applyFont="1" applyFill="1"/>
    <xf numFmtId="166" fontId="11" fillId="8" borderId="0" xfId="3" applyNumberFormat="1" applyFont="1" applyFill="1"/>
    <xf numFmtId="0" fontId="4" fillId="15" borderId="0" xfId="3" applyFont="1" applyFill="1"/>
    <xf numFmtId="167" fontId="35" fillId="8" borderId="10" xfId="3" applyNumberFormat="1" applyFont="1" applyFill="1" applyBorder="1"/>
    <xf numFmtId="0" fontId="11" fillId="13" borderId="8" xfId="3" applyFont="1" applyFill="1" applyBorder="1"/>
    <xf numFmtId="0" fontId="12" fillId="13" borderId="9" xfId="3" applyFont="1" applyFill="1" applyBorder="1"/>
    <xf numFmtId="0" fontId="11" fillId="13" borderId="15" xfId="3" applyFont="1" applyFill="1" applyBorder="1"/>
    <xf numFmtId="0" fontId="9" fillId="4" borderId="0" xfId="8" applyFont="1" applyFill="1"/>
    <xf numFmtId="0" fontId="4" fillId="4" borderId="0" xfId="8" applyFill="1"/>
    <xf numFmtId="0" fontId="16" fillId="4" borderId="0" xfId="8" applyFont="1" applyFill="1"/>
    <xf numFmtId="0" fontId="17" fillId="4" borderId="0" xfId="8" applyFont="1" applyFill="1"/>
    <xf numFmtId="167" fontId="35" fillId="5" borderId="10" xfId="3" applyNumberFormat="1" applyFont="1" applyFill="1" applyBorder="1"/>
    <xf numFmtId="167" fontId="4" fillId="5" borderId="10" xfId="3" applyNumberFormat="1" applyFont="1" applyFill="1" applyBorder="1"/>
    <xf numFmtId="167" fontId="32" fillId="3" borderId="0" xfId="0" applyNumberFormat="1" applyFont="1" applyFill="1"/>
    <xf numFmtId="0" fontId="11" fillId="5" borderId="0" xfId="3" applyFont="1" applyFill="1" applyAlignment="1">
      <alignment horizontal="centerContinuous"/>
    </xf>
    <xf numFmtId="167" fontId="11" fillId="8" borderId="10" xfId="3" applyNumberFormat="1" applyFont="1" applyFill="1" applyBorder="1"/>
    <xf numFmtId="0" fontId="11" fillId="8" borderId="0" xfId="3" applyFont="1" applyFill="1" applyBorder="1" applyAlignment="1">
      <alignment wrapText="1"/>
    </xf>
    <xf numFmtId="2" fontId="0" fillId="0" borderId="0" xfId="0" applyNumberFormat="1"/>
    <xf numFmtId="17" fontId="0" fillId="0" borderId="0" xfId="0" applyNumberFormat="1"/>
    <xf numFmtId="0" fontId="27" fillId="7" borderId="0" xfId="3" applyFont="1" applyFill="1" applyBorder="1"/>
    <xf numFmtId="0" fontId="11" fillId="8" borderId="0" xfId="3" applyFont="1" applyFill="1" applyBorder="1"/>
    <xf numFmtId="0" fontId="19" fillId="10" borderId="0" xfId="3" applyFont="1" applyFill="1" applyBorder="1"/>
    <xf numFmtId="0" fontId="11" fillId="8" borderId="6" xfId="3" applyFont="1" applyFill="1" applyBorder="1"/>
    <xf numFmtId="0" fontId="7" fillId="8" borderId="0" xfId="0" applyFont="1" applyFill="1" applyBorder="1"/>
    <xf numFmtId="0" fontId="7" fillId="8" borderId="12" xfId="0" applyFont="1" applyFill="1" applyBorder="1"/>
    <xf numFmtId="0" fontId="10" fillId="6" borderId="6" xfId="3" applyFont="1" applyFill="1" applyBorder="1"/>
    <xf numFmtId="0" fontId="10" fillId="6" borderId="0" xfId="3" applyFont="1" applyFill="1" applyBorder="1"/>
    <xf numFmtId="0" fontId="11" fillId="6" borderId="0" xfId="3" applyFont="1" applyFill="1" applyBorder="1" applyAlignment="1">
      <alignment wrapText="1"/>
    </xf>
    <xf numFmtId="0" fontId="0" fillId="6" borderId="0" xfId="0" applyFill="1" applyBorder="1"/>
    <xf numFmtId="0" fontId="0" fillId="6" borderId="12" xfId="0" applyFill="1" applyBorder="1"/>
    <xf numFmtId="0" fontId="4" fillId="8" borderId="0" xfId="3" applyFont="1" applyFill="1" applyAlignment="1">
      <alignment wrapText="1"/>
    </xf>
    <xf numFmtId="0" fontId="6" fillId="0" borderId="0" xfId="3" applyAlignment="1">
      <alignment wrapText="1"/>
    </xf>
    <xf numFmtId="0" fontId="3" fillId="4" borderId="0" xfId="3" applyFont="1" applyFill="1"/>
    <xf numFmtId="167" fontId="0" fillId="0" borderId="0" xfId="0" applyNumberFormat="1"/>
    <xf numFmtId="0" fontId="15" fillId="4" borderId="0" xfId="3" applyFont="1" applyFill="1" applyBorder="1"/>
    <xf numFmtId="0" fontId="4" fillId="4" borderId="0" xfId="3" applyFont="1" applyFill="1" applyBorder="1"/>
    <xf numFmtId="0" fontId="3" fillId="4" borderId="0" xfId="3" applyFont="1" applyFill="1" applyBorder="1"/>
    <xf numFmtId="165" fontId="11" fillId="8" borderId="10" xfId="3" applyNumberFormat="1" applyFont="1" applyFill="1" applyBorder="1"/>
    <xf numFmtId="14" fontId="2" fillId="0" borderId="2" xfId="3" applyNumberFormat="1" applyFont="1" applyBorder="1"/>
    <xf numFmtId="0" fontId="21" fillId="8" borderId="8" xfId="3" applyFont="1" applyFill="1" applyBorder="1"/>
    <xf numFmtId="0" fontId="21" fillId="8" borderId="0" xfId="3" applyFont="1" applyFill="1" applyBorder="1"/>
    <xf numFmtId="0" fontId="21" fillId="8" borderId="18" xfId="3" applyFont="1" applyFill="1" applyBorder="1"/>
    <xf numFmtId="0" fontId="40" fillId="8" borderId="15" xfId="3" applyFont="1" applyFill="1" applyBorder="1"/>
    <xf numFmtId="0" fontId="11" fillId="8" borderId="15" xfId="3" applyFont="1" applyFill="1" applyBorder="1" applyAlignment="1">
      <alignment vertical="top" wrapText="1"/>
    </xf>
    <xf numFmtId="0" fontId="11" fillId="8" borderId="15" xfId="3" applyFont="1" applyFill="1" applyBorder="1"/>
    <xf numFmtId="0" fontId="33" fillId="8" borderId="15" xfId="3" quotePrefix="1" applyFont="1" applyFill="1" applyBorder="1" applyAlignment="1">
      <alignment wrapText="1"/>
    </xf>
    <xf numFmtId="0" fontId="11" fillId="8" borderId="18" xfId="3" applyFont="1" applyFill="1" applyBorder="1"/>
    <xf numFmtId="0" fontId="12" fillId="2" borderId="9" xfId="3" applyFont="1" applyFill="1" applyBorder="1"/>
    <xf numFmtId="0" fontId="43" fillId="0" borderId="0" xfId="0" applyFont="1" applyAlignment="1">
      <alignment vertical="top" wrapText="1"/>
    </xf>
    <xf numFmtId="0" fontId="15" fillId="4" borderId="0" xfId="3" applyFont="1" applyFill="1" applyAlignment="1"/>
    <xf numFmtId="0" fontId="44" fillId="4" borderId="0" xfId="3" applyFont="1" applyFill="1"/>
    <xf numFmtId="0" fontId="45" fillId="4" borderId="0" xfId="3" applyFont="1" applyFill="1"/>
    <xf numFmtId="0" fontId="44" fillId="4" borderId="0" xfId="3" applyFont="1" applyFill="1" applyAlignment="1">
      <alignment horizontal="right"/>
    </xf>
    <xf numFmtId="14" fontId="44" fillId="17" borderId="0" xfId="3" applyNumberFormat="1" applyFont="1" applyFill="1"/>
    <xf numFmtId="0" fontId="44" fillId="17" borderId="0" xfId="3" applyFont="1" applyFill="1"/>
    <xf numFmtId="0" fontId="44" fillId="17" borderId="0" xfId="3" applyFont="1" applyFill="1" applyAlignment="1">
      <alignment horizontal="right"/>
    </xf>
    <xf numFmtId="0" fontId="20" fillId="4" borderId="0" xfId="3" applyFont="1" applyFill="1" applyAlignment="1">
      <alignment horizontal="left" vertical="top"/>
    </xf>
    <xf numFmtId="0" fontId="11" fillId="18" borderId="15" xfId="3" applyFont="1" applyFill="1" applyBorder="1"/>
    <xf numFmtId="0" fontId="41" fillId="18" borderId="15" xfId="3" quotePrefix="1" applyFont="1" applyFill="1" applyBorder="1" applyAlignment="1">
      <alignment vertical="top" wrapText="1"/>
    </xf>
    <xf numFmtId="0" fontId="11" fillId="18" borderId="13" xfId="3" applyFont="1" applyFill="1" applyBorder="1"/>
    <xf numFmtId="0" fontId="11" fillId="18" borderId="17" xfId="3" applyFont="1" applyFill="1" applyBorder="1"/>
    <xf numFmtId="0" fontId="27" fillId="18" borderId="9" xfId="3" applyFont="1" applyFill="1" applyBorder="1"/>
    <xf numFmtId="0" fontId="27" fillId="19" borderId="15" xfId="3" applyFont="1" applyFill="1" applyBorder="1"/>
    <xf numFmtId="0" fontId="11" fillId="19" borderId="15" xfId="3" applyFont="1" applyFill="1" applyBorder="1"/>
    <xf numFmtId="0" fontId="41" fillId="19" borderId="15" xfId="3" quotePrefix="1" applyFont="1" applyFill="1" applyBorder="1" applyAlignment="1">
      <alignment vertical="top" wrapText="1"/>
    </xf>
    <xf numFmtId="0" fontId="27" fillId="19" borderId="17" xfId="3" applyFont="1" applyFill="1" applyBorder="1"/>
    <xf numFmtId="14" fontId="11" fillId="19" borderId="8" xfId="3" applyNumberFormat="1" applyFont="1" applyFill="1" applyBorder="1" applyAlignment="1">
      <alignment horizontal="left" vertical="top"/>
    </xf>
    <xf numFmtId="14" fontId="11" fillId="18" borderId="9" xfId="3" applyNumberFormat="1" applyFont="1" applyFill="1" applyBorder="1" applyAlignment="1">
      <alignment horizontal="left" vertical="top"/>
    </xf>
    <xf numFmtId="1" fontId="11" fillId="16" borderId="9" xfId="3" applyNumberFormat="1" applyFont="1" applyFill="1" applyBorder="1"/>
    <xf numFmtId="1" fontId="11" fillId="16" borderId="13" xfId="3" applyNumberFormat="1" applyFont="1" applyFill="1" applyBorder="1"/>
    <xf numFmtId="0" fontId="42" fillId="16" borderId="18" xfId="3" applyFont="1" applyFill="1" applyBorder="1" applyAlignment="1">
      <alignment vertical="center" wrapText="1"/>
    </xf>
    <xf numFmtId="0" fontId="33" fillId="16" borderId="18" xfId="3" applyFont="1" applyFill="1" applyBorder="1" applyAlignment="1">
      <alignment vertical="center" wrapText="1"/>
    </xf>
    <xf numFmtId="14" fontId="11" fillId="16" borderId="17" xfId="3" applyNumberFormat="1" applyFont="1" applyFill="1" applyBorder="1" applyAlignment="1">
      <alignment vertical="top"/>
    </xf>
    <xf numFmtId="0" fontId="33" fillId="19" borderId="5" xfId="3" applyFont="1" applyFill="1" applyBorder="1" applyAlignment="1">
      <alignment vertical="center" wrapText="1"/>
    </xf>
    <xf numFmtId="1" fontId="11" fillId="16" borderId="13" xfId="3" applyNumberFormat="1" applyFont="1" applyFill="1" applyBorder="1" applyAlignment="1">
      <alignment vertical="top"/>
    </xf>
    <xf numFmtId="1" fontId="11" fillId="16" borderId="17" xfId="3" applyNumberFormat="1" applyFont="1" applyFill="1" applyBorder="1" applyAlignment="1">
      <alignment vertical="top"/>
    </xf>
    <xf numFmtId="1" fontId="7" fillId="16" borderId="17" xfId="0" applyNumberFormat="1" applyFont="1" applyFill="1" applyBorder="1" applyAlignment="1">
      <alignment vertical="top"/>
    </xf>
    <xf numFmtId="0" fontId="33" fillId="18" borderId="18" xfId="3" applyFont="1" applyFill="1" applyBorder="1" applyAlignment="1">
      <alignment horizontal="left" vertical="top" wrapText="1"/>
    </xf>
    <xf numFmtId="0" fontId="46" fillId="18" borderId="7" xfId="3" applyFont="1" applyFill="1" applyBorder="1" applyAlignment="1">
      <alignment vertical="top"/>
    </xf>
    <xf numFmtId="0" fontId="46" fillId="18" borderId="15" xfId="3" applyFont="1" applyFill="1" applyBorder="1" applyAlignment="1">
      <alignment vertical="top"/>
    </xf>
    <xf numFmtId="0" fontId="46" fillId="19" borderId="15" xfId="3" applyFont="1" applyFill="1" applyBorder="1" applyAlignment="1">
      <alignment vertical="top" wrapText="1"/>
    </xf>
    <xf numFmtId="0" fontId="47" fillId="19" borderId="17" xfId="3" applyFont="1" applyFill="1" applyBorder="1"/>
    <xf numFmtId="0" fontId="33" fillId="8" borderId="15" xfId="3" quotePrefix="1" applyFont="1" applyFill="1" applyBorder="1" applyAlignment="1"/>
    <xf numFmtId="0" fontId="27" fillId="19" borderId="15" xfId="3" quotePrefix="1" applyFont="1" applyFill="1" applyBorder="1" applyAlignment="1">
      <alignment vertical="top" wrapText="1"/>
    </xf>
    <xf numFmtId="0" fontId="11" fillId="20" borderId="0" xfId="3" applyFont="1" applyFill="1" applyBorder="1" applyAlignment="1">
      <alignment horizontal="left" vertical="top"/>
    </xf>
    <xf numFmtId="1" fontId="11" fillId="20" borderId="0" xfId="3" applyNumberFormat="1" applyFont="1" applyFill="1" applyBorder="1" applyAlignment="1">
      <alignment horizontal="left" vertical="top"/>
    </xf>
    <xf numFmtId="0" fontId="41" fillId="8" borderId="0" xfId="3" applyFont="1" applyFill="1" applyBorder="1"/>
    <xf numFmtId="0" fontId="33" fillId="20" borderId="0" xfId="3" applyFont="1" applyFill="1" applyBorder="1" applyAlignment="1">
      <alignment horizontal="left" vertical="top"/>
    </xf>
    <xf numFmtId="0" fontId="25" fillId="7" borderId="0" xfId="3" applyFont="1" applyFill="1" applyBorder="1"/>
    <xf numFmtId="0" fontId="4" fillId="8" borderId="0" xfId="3" applyFont="1" applyFill="1" applyBorder="1"/>
    <xf numFmtId="14" fontId="4" fillId="8" borderId="0" xfId="3" applyNumberFormat="1" applyFont="1" applyFill="1" applyBorder="1"/>
    <xf numFmtId="0" fontId="25" fillId="12" borderId="0" xfId="3" applyFont="1" applyFill="1" applyBorder="1"/>
    <xf numFmtId="0" fontId="6" fillId="8" borderId="0" xfId="3" applyFill="1" applyBorder="1"/>
    <xf numFmtId="0" fontId="13" fillId="8" borderId="0" xfId="3" applyFont="1" applyFill="1" applyBorder="1"/>
    <xf numFmtId="0" fontId="13" fillId="8" borderId="0" xfId="3" applyFont="1" applyFill="1" applyBorder="1" applyAlignment="1">
      <alignment wrapText="1"/>
    </xf>
    <xf numFmtId="14" fontId="11" fillId="8" borderId="0" xfId="3" applyNumberFormat="1" applyFont="1" applyFill="1" applyBorder="1"/>
    <xf numFmtId="0" fontId="22" fillId="8" borderId="6" xfId="3" applyFont="1" applyFill="1" applyBorder="1"/>
    <xf numFmtId="0" fontId="25" fillId="7" borderId="9" xfId="3" applyFont="1" applyFill="1" applyBorder="1"/>
    <xf numFmtId="0" fontId="25" fillId="12" borderId="8" xfId="3" applyFont="1" applyFill="1" applyBorder="1"/>
    <xf numFmtId="0" fontId="25" fillId="12" borderId="9" xfId="3" applyFont="1" applyFill="1" applyBorder="1"/>
    <xf numFmtId="0" fontId="27" fillId="7" borderId="9" xfId="3" applyFont="1" applyFill="1" applyBorder="1"/>
    <xf numFmtId="0" fontId="6" fillId="8" borderId="9" xfId="3" applyFill="1" applyBorder="1"/>
    <xf numFmtId="0" fontId="4" fillId="8" borderId="9" xfId="3" applyFont="1" applyFill="1" applyBorder="1"/>
    <xf numFmtId="0" fontId="6" fillId="8" borderId="8" xfId="3" applyFill="1" applyBorder="1" applyAlignment="1">
      <alignment wrapText="1"/>
    </xf>
    <xf numFmtId="0" fontId="4" fillId="8" borderId="9" xfId="3" applyFont="1" applyFill="1" applyBorder="1" applyAlignment="1">
      <alignment wrapText="1"/>
    </xf>
    <xf numFmtId="0" fontId="6" fillId="9" borderId="9" xfId="3" applyFill="1" applyBorder="1"/>
    <xf numFmtId="0" fontId="6" fillId="8" borderId="14" xfId="3" applyFill="1" applyBorder="1"/>
    <xf numFmtId="0" fontId="6" fillId="8" borderId="12" xfId="3" applyFill="1" applyBorder="1"/>
    <xf numFmtId="0" fontId="13" fillId="8" borderId="12" xfId="3" applyFont="1" applyFill="1" applyBorder="1"/>
    <xf numFmtId="0" fontId="6" fillId="9" borderId="13" xfId="3" applyFill="1" applyBorder="1"/>
    <xf numFmtId="9" fontId="11" fillId="16" borderId="17" xfId="3" applyNumberFormat="1" applyFont="1" applyFill="1" applyBorder="1" applyAlignment="1">
      <alignment vertical="top"/>
    </xf>
    <xf numFmtId="0" fontId="1" fillId="6" borderId="15" xfId="3" applyFont="1" applyFill="1" applyBorder="1"/>
    <xf numFmtId="14" fontId="1" fillId="0" borderId="2" xfId="9" applyNumberFormat="1" applyBorder="1"/>
    <xf numFmtId="0" fontId="1" fillId="8" borderId="8" xfId="9" applyFill="1" applyBorder="1"/>
    <xf numFmtId="0" fontId="11" fillId="8" borderId="0" xfId="9" applyFont="1" applyFill="1"/>
    <xf numFmtId="14" fontId="32" fillId="0" borderId="0" xfId="0" applyNumberFormat="1" applyFont="1"/>
    <xf numFmtId="14" fontId="0" fillId="0" borderId="0" xfId="0" applyNumberFormat="1"/>
    <xf numFmtId="14" fontId="48" fillId="0" borderId="0" xfId="0" applyNumberFormat="1" applyFont="1"/>
    <xf numFmtId="0" fontId="49" fillId="19" borderId="15" xfId="3" applyFont="1" applyFill="1" applyBorder="1" applyAlignment="1">
      <alignment vertical="top"/>
    </xf>
    <xf numFmtId="0" fontId="6" fillId="0" borderId="0" xfId="3" applyFill="1" applyBorder="1"/>
    <xf numFmtId="0" fontId="32" fillId="0" borderId="0" xfId="0" applyFont="1"/>
    <xf numFmtId="0" fontId="50" fillId="0" borderId="0" xfId="0" applyFont="1"/>
    <xf numFmtId="0" fontId="51" fillId="0" borderId="0" xfId="0" applyFont="1"/>
    <xf numFmtId="0" fontId="1" fillId="8" borderId="10" xfId="9" applyFill="1" applyBorder="1"/>
    <xf numFmtId="0" fontId="13" fillId="8" borderId="9" xfId="9" applyFont="1" applyFill="1" applyBorder="1"/>
    <xf numFmtId="0" fontId="1" fillId="8" borderId="4" xfId="9" applyFill="1" applyBorder="1"/>
    <xf numFmtId="0" fontId="1" fillId="8" borderId="0" xfId="9" applyFill="1"/>
    <xf numFmtId="0" fontId="11" fillId="8" borderId="8" xfId="9" applyFont="1" applyFill="1" applyBorder="1" applyAlignment="1">
      <alignment wrapText="1"/>
    </xf>
    <xf numFmtId="0" fontId="11" fillId="8" borderId="0" xfId="9" applyFont="1" applyFill="1" applyAlignment="1">
      <alignment wrapText="1"/>
    </xf>
    <xf numFmtId="0" fontId="11" fillId="8" borderId="9" xfId="9" applyFont="1" applyFill="1" applyBorder="1" applyAlignment="1">
      <alignment wrapText="1"/>
    </xf>
    <xf numFmtId="0" fontId="1" fillId="8" borderId="15" xfId="9" applyFill="1" applyBorder="1"/>
    <xf numFmtId="0" fontId="10" fillId="11" borderId="8" xfId="9" applyFont="1" applyFill="1" applyBorder="1"/>
    <xf numFmtId="0" fontId="10" fillId="11" borderId="0" xfId="9" applyFont="1" applyFill="1"/>
    <xf numFmtId="0" fontId="10" fillId="11" borderId="9" xfId="9" applyFont="1" applyFill="1" applyBorder="1"/>
    <xf numFmtId="0" fontId="1" fillId="0" borderId="0" xfId="9"/>
    <xf numFmtId="1" fontId="4" fillId="16" borderId="15" xfId="3" applyNumberFormat="1" applyFont="1" applyFill="1" applyBorder="1"/>
    <xf numFmtId="9" fontId="0" fillId="0" borderId="0" xfId="10" applyFont="1"/>
    <xf numFmtId="49" fontId="1" fillId="4" borderId="2" xfId="8" applyNumberFormat="1" applyFont="1" applyFill="1" applyBorder="1"/>
    <xf numFmtId="2" fontId="11" fillId="8" borderId="0" xfId="3" applyNumberFormat="1" applyFont="1" applyFill="1" applyBorder="1"/>
    <xf numFmtId="9" fontId="11" fillId="8" borderId="0" xfId="10" applyFont="1" applyFill="1" applyBorder="1"/>
    <xf numFmtId="0" fontId="1" fillId="0" borderId="0" xfId="3" applyFont="1" applyAlignment="1">
      <alignment wrapText="1"/>
    </xf>
    <xf numFmtId="0" fontId="21" fillId="8" borderId="7" xfId="3" applyFont="1" applyFill="1" applyBorder="1"/>
    <xf numFmtId="0" fontId="7" fillId="8" borderId="13" xfId="0" applyFont="1" applyFill="1" applyBorder="1"/>
    <xf numFmtId="0" fontId="1" fillId="8" borderId="0" xfId="3" applyFont="1" applyFill="1" applyAlignment="1">
      <alignment wrapText="1"/>
    </xf>
    <xf numFmtId="0" fontId="6" fillId="22" borderId="0" xfId="3" applyFill="1"/>
    <xf numFmtId="0" fontId="7" fillId="0" borderId="0" xfId="0" quotePrefix="1" applyFont="1"/>
    <xf numFmtId="0" fontId="0" fillId="0" borderId="0" xfId="0" applyFill="1"/>
    <xf numFmtId="0" fontId="7" fillId="23" borderId="0" xfId="0" applyFont="1" applyFill="1"/>
    <xf numFmtId="0" fontId="0" fillId="23" borderId="0" xfId="0" applyFill="1"/>
    <xf numFmtId="0" fontId="0" fillId="0" borderId="0" xfId="0" quotePrefix="1"/>
    <xf numFmtId="0" fontId="7" fillId="16" borderId="0" xfId="0" applyFont="1" applyFill="1"/>
    <xf numFmtId="0" fontId="0" fillId="16" borderId="0" xfId="0" applyFill="1"/>
    <xf numFmtId="0" fontId="0" fillId="17" borderId="0" xfId="0" applyFill="1"/>
    <xf numFmtId="0" fontId="27" fillId="24" borderId="3" xfId="3" applyFont="1" applyFill="1" applyBorder="1"/>
    <xf numFmtId="0" fontId="27" fillId="24" borderId="1" xfId="3" applyFont="1" applyFill="1" applyBorder="1"/>
    <xf numFmtId="0" fontId="11" fillId="24" borderId="1" xfId="3" applyFont="1" applyFill="1" applyBorder="1"/>
    <xf numFmtId="0" fontId="4" fillId="24" borderId="0" xfId="3" applyFont="1" applyFill="1"/>
    <xf numFmtId="0" fontId="4" fillId="24" borderId="1" xfId="3" applyFont="1" applyFill="1" applyBorder="1"/>
    <xf numFmtId="0" fontId="4" fillId="24" borderId="3" xfId="3" applyFont="1" applyFill="1" applyBorder="1"/>
    <xf numFmtId="0" fontId="33" fillId="24" borderId="1" xfId="3" applyFont="1" applyFill="1" applyBorder="1"/>
    <xf numFmtId="0" fontId="33" fillId="21" borderId="14" xfId="3" applyFont="1" applyFill="1" applyBorder="1" applyAlignment="1">
      <alignment horizontal="left" vertical="top"/>
    </xf>
    <xf numFmtId="0" fontId="7" fillId="0" borderId="0" xfId="0" applyFont="1" applyAlignment="1">
      <alignment horizontal="left" vertical="center" indent="4"/>
    </xf>
    <xf numFmtId="0" fontId="1" fillId="8" borderId="0" xfId="3" applyFont="1" applyFill="1" applyBorder="1" applyAlignment="1">
      <alignment wrapText="1"/>
    </xf>
    <xf numFmtId="0" fontId="11" fillId="25" borderId="0" xfId="3" applyFont="1" applyFill="1"/>
    <xf numFmtId="0" fontId="10" fillId="25" borderId="0" xfId="3" applyFont="1" applyFill="1"/>
    <xf numFmtId="0" fontId="6" fillId="25" borderId="0" xfId="3" applyFill="1"/>
    <xf numFmtId="0" fontId="5" fillId="25" borderId="0" xfId="3" applyFont="1" applyFill="1"/>
    <xf numFmtId="0" fontId="11" fillId="25" borderId="0" xfId="3" applyFont="1" applyFill="1" applyBorder="1"/>
    <xf numFmtId="0" fontId="7" fillId="25" borderId="0" xfId="0" applyFont="1" applyFill="1" applyBorder="1"/>
    <xf numFmtId="0" fontId="7" fillId="25" borderId="12" xfId="0" applyFont="1" applyFill="1" applyBorder="1"/>
    <xf numFmtId="0" fontId="7" fillId="25" borderId="0" xfId="0" applyFont="1" applyFill="1"/>
    <xf numFmtId="0" fontId="11" fillId="25" borderId="12" xfId="3" applyFont="1" applyFill="1" applyBorder="1"/>
    <xf numFmtId="9" fontId="4" fillId="6" borderId="15" xfId="3" applyNumberFormat="1" applyFont="1" applyFill="1" applyBorder="1"/>
    <xf numFmtId="9" fontId="25" fillId="7" borderId="0" xfId="3" applyNumberFormat="1" applyFont="1" applyFill="1" applyBorder="1"/>
    <xf numFmtId="9" fontId="25" fillId="12" borderId="0" xfId="3" applyNumberFormat="1" applyFont="1" applyFill="1" applyBorder="1"/>
    <xf numFmtId="9" fontId="27" fillId="7" borderId="0" xfId="3" applyNumberFormat="1" applyFont="1" applyFill="1" applyBorder="1"/>
    <xf numFmtId="9" fontId="19" fillId="10" borderId="0" xfId="3" applyNumberFormat="1" applyFont="1" applyFill="1" applyBorder="1"/>
    <xf numFmtId="9" fontId="6" fillId="22" borderId="0" xfId="3" applyNumberFormat="1" applyFill="1"/>
    <xf numFmtId="0" fontId="54" fillId="0" borderId="0" xfId="11" applyAlignment="1">
      <alignment horizontal="left" vertical="center" indent="4"/>
    </xf>
    <xf numFmtId="0" fontId="7" fillId="0" borderId="0" xfId="0" applyFont="1" applyAlignment="1">
      <alignment horizontal="left" vertical="center" indent="9"/>
    </xf>
    <xf numFmtId="0" fontId="55" fillId="0" borderId="0" xfId="0" applyFont="1" applyAlignment="1">
      <alignment horizontal="left" vertical="center" indent="13"/>
    </xf>
    <xf numFmtId="0" fontId="56" fillId="0" borderId="0" xfId="0" applyFont="1" applyAlignment="1">
      <alignment horizontal="left" vertical="center" indent="15"/>
    </xf>
    <xf numFmtId="0" fontId="0" fillId="0" borderId="0" xfId="0" applyAlignment="1">
      <alignment horizontal="left" vertical="center" indent="4"/>
    </xf>
    <xf numFmtId="0" fontId="0" fillId="0" borderId="0" xfId="0" applyAlignment="1">
      <alignment horizontal="left" vertical="center" indent="9"/>
    </xf>
    <xf numFmtId="1" fontId="11" fillId="6" borderId="15" xfId="3" applyNumberFormat="1" applyFont="1" applyFill="1" applyBorder="1"/>
    <xf numFmtId="0" fontId="7" fillId="0" borderId="0" xfId="11" applyFont="1" applyAlignment="1">
      <alignment horizontal="left" vertical="center" indent="4"/>
    </xf>
    <xf numFmtId="0" fontId="46" fillId="20" borderId="15" xfId="3" applyFont="1" applyFill="1" applyBorder="1" applyAlignment="1">
      <alignment vertical="top"/>
    </xf>
    <xf numFmtId="0" fontId="11" fillId="20" borderId="15" xfId="3" applyFont="1" applyFill="1" applyBorder="1"/>
    <xf numFmtId="0" fontId="41" fillId="20" borderId="15" xfId="3" quotePrefix="1" applyFont="1" applyFill="1" applyBorder="1" applyAlignment="1">
      <alignment vertical="top" wrapText="1"/>
    </xf>
    <xf numFmtId="0" fontId="11" fillId="20" borderId="13" xfId="3" applyFont="1" applyFill="1" applyBorder="1"/>
    <xf numFmtId="1" fontId="46" fillId="20" borderId="7" xfId="3" applyNumberFormat="1" applyFont="1" applyFill="1" applyBorder="1" applyAlignment="1">
      <alignment horizontal="center" vertical="top"/>
    </xf>
    <xf numFmtId="1" fontId="11" fillId="20" borderId="9" xfId="3" applyNumberFormat="1" applyFont="1" applyFill="1" applyBorder="1"/>
    <xf numFmtId="0" fontId="33" fillId="20" borderId="18" xfId="3" applyFont="1" applyFill="1" applyBorder="1" applyAlignment="1">
      <alignment vertical="center" wrapText="1"/>
    </xf>
    <xf numFmtId="1" fontId="11" fillId="20" borderId="17" xfId="10" applyNumberFormat="1" applyFont="1" applyFill="1" applyBorder="1" applyAlignment="1">
      <alignment vertical="top"/>
    </xf>
    <xf numFmtId="14" fontId="11" fillId="20" borderId="9" xfId="3" applyNumberFormat="1" applyFont="1" applyFill="1" applyBorder="1" applyAlignment="1">
      <alignment horizontal="left" vertical="top"/>
    </xf>
    <xf numFmtId="14" fontId="1" fillId="0" borderId="2" xfId="3" applyNumberFormat="1" applyFont="1" applyBorder="1"/>
    <xf numFmtId="0" fontId="33" fillId="16" borderId="7" xfId="3" applyFont="1" applyFill="1" applyBorder="1" applyAlignment="1">
      <alignment vertical="center" wrapText="1"/>
    </xf>
    <xf numFmtId="166" fontId="52" fillId="0" borderId="0" xfId="0" applyNumberFormat="1" applyFont="1"/>
    <xf numFmtId="14" fontId="6" fillId="0" borderId="0" xfId="3" applyNumberFormat="1" applyFill="1" applyBorder="1"/>
    <xf numFmtId="0" fontId="1" fillId="15" borderId="0" xfId="3" applyFont="1" applyFill="1"/>
    <xf numFmtId="166" fontId="0" fillId="0" borderId="0" xfId="0" applyNumberFormat="1"/>
    <xf numFmtId="166" fontId="0" fillId="0" borderId="0" xfId="0" applyNumberFormat="1" applyAlignment="1">
      <alignment vertical="top" wrapText="1"/>
    </xf>
    <xf numFmtId="0" fontId="7" fillId="13" borderId="0" xfId="0" applyFont="1" applyFill="1" applyAlignment="1">
      <alignment horizontal="left" vertical="top" wrapText="1"/>
    </xf>
    <xf numFmtId="0" fontId="11" fillId="2" borderId="0" xfId="3" applyFont="1" applyFill="1" applyAlignment="1">
      <alignment horizontal="left" vertical="top" wrapText="1"/>
    </xf>
    <xf numFmtId="0" fontId="7" fillId="7" borderId="0" xfId="0" applyFont="1" applyFill="1" applyAlignment="1">
      <alignment horizontal="left" vertical="top" wrapText="1"/>
    </xf>
    <xf numFmtId="0" fontId="11" fillId="7" borderId="0" xfId="3" applyFont="1" applyFill="1" applyAlignment="1">
      <alignment horizontal="left" vertical="top"/>
    </xf>
    <xf numFmtId="14" fontId="6" fillId="0" borderId="0" xfId="3" applyNumberFormat="1"/>
    <xf numFmtId="0" fontId="1" fillId="8" borderId="8" xfId="3" applyFont="1" applyFill="1" applyBorder="1" applyAlignment="1">
      <alignment wrapText="1"/>
    </xf>
    <xf numFmtId="0" fontId="6" fillId="0" borderId="0" xfId="3" applyFill="1"/>
    <xf numFmtId="0" fontId="1" fillId="7" borderId="0" xfId="3" applyFont="1" applyFill="1"/>
    <xf numFmtId="0" fontId="1" fillId="7" borderId="8" xfId="3" applyFont="1" applyFill="1" applyBorder="1"/>
    <xf numFmtId="0" fontId="1" fillId="12" borderId="0" xfId="3" applyFont="1" applyFill="1"/>
    <xf numFmtId="0" fontId="11" fillId="7" borderId="0" xfId="3" applyFont="1" applyFill="1"/>
    <xf numFmtId="0" fontId="11" fillId="7" borderId="8" xfId="3" applyFont="1" applyFill="1" applyBorder="1"/>
    <xf numFmtId="0" fontId="1" fillId="4" borderId="0" xfId="3" applyFont="1" applyFill="1"/>
    <xf numFmtId="0" fontId="9" fillId="0" borderId="33" xfId="0" applyFont="1" applyBorder="1" applyAlignment="1">
      <alignment vertical="center" wrapText="1"/>
    </xf>
    <xf numFmtId="0" fontId="1" fillId="0" borderId="6" xfId="0" applyFont="1" applyFill="1" applyBorder="1" applyAlignment="1">
      <alignment vertical="center" wrapText="1"/>
    </xf>
    <xf numFmtId="0" fontId="1" fillId="0" borderId="27" xfId="0" applyFont="1" applyBorder="1" applyAlignment="1">
      <alignment vertical="center" wrapText="1"/>
    </xf>
    <xf numFmtId="0" fontId="1" fillId="0" borderId="26" xfId="0" applyFont="1" applyBorder="1" applyAlignment="1">
      <alignment vertical="center" wrapText="1"/>
    </xf>
    <xf numFmtId="0" fontId="1" fillId="0" borderId="25" xfId="0" applyFont="1" applyBorder="1" applyAlignment="1">
      <alignment horizontal="left" vertical="top" wrapText="1"/>
    </xf>
    <xf numFmtId="0" fontId="11" fillId="0" borderId="24" xfId="0" applyFont="1" applyBorder="1" applyAlignment="1">
      <alignment vertical="center" wrapText="1"/>
    </xf>
    <xf numFmtId="0" fontId="1" fillId="0" borderId="23" xfId="0" applyFont="1" applyBorder="1" applyAlignment="1">
      <alignment vertical="center" wrapText="1"/>
    </xf>
    <xf numFmtId="0" fontId="1" fillId="0" borderId="32" xfId="0" applyFont="1" applyBorder="1" applyAlignment="1">
      <alignment horizontal="left" vertical="top" wrapText="1"/>
    </xf>
    <xf numFmtId="0" fontId="1" fillId="0" borderId="12" xfId="0" applyFont="1" applyFill="1" applyBorder="1" applyAlignment="1">
      <alignment vertical="center" wrapText="1"/>
    </xf>
    <xf numFmtId="167" fontId="11" fillId="0" borderId="12" xfId="0" applyNumberFormat="1" applyFont="1" applyFill="1" applyBorder="1" applyAlignment="1">
      <alignment horizontal="left" vertical="top"/>
    </xf>
    <xf numFmtId="0" fontId="11" fillId="0" borderId="31" xfId="0" applyFont="1" applyBorder="1" applyAlignment="1">
      <alignment vertical="center" wrapText="1"/>
    </xf>
    <xf numFmtId="0" fontId="1" fillId="0" borderId="30" xfId="0" applyFont="1" applyBorder="1" applyAlignment="1">
      <alignment vertical="center" wrapText="1"/>
    </xf>
    <xf numFmtId="0" fontId="9" fillId="0" borderId="20" xfId="0" applyFont="1" applyBorder="1" applyAlignment="1">
      <alignment horizontal="left" vertical="top" wrapText="1"/>
    </xf>
    <xf numFmtId="0" fontId="9" fillId="0" borderId="22" xfId="0" applyFont="1" applyFill="1" applyBorder="1" applyAlignment="1">
      <alignment vertical="center" wrapText="1"/>
    </xf>
    <xf numFmtId="167" fontId="57" fillId="0" borderId="29" xfId="0" applyNumberFormat="1" applyFont="1" applyFill="1" applyBorder="1" applyAlignment="1">
      <alignment horizontal="left" vertical="top"/>
    </xf>
    <xf numFmtId="0" fontId="33" fillId="0" borderId="20" xfId="0" applyFont="1" applyBorder="1" applyAlignment="1">
      <alignment vertical="center" wrapText="1"/>
    </xf>
    <xf numFmtId="0" fontId="1" fillId="0" borderId="19" xfId="0" applyFont="1" applyBorder="1" applyAlignment="1">
      <alignment vertical="center" wrapText="1"/>
    </xf>
    <xf numFmtId="0" fontId="1" fillId="0" borderId="28" xfId="0" applyFont="1" applyBorder="1" applyAlignment="1">
      <alignment horizontal="left" vertical="top" wrapText="1"/>
    </xf>
    <xf numFmtId="0" fontId="11" fillId="0" borderId="27" xfId="0" applyFont="1" applyBorder="1" applyAlignment="1">
      <alignment horizontal="left" vertical="top" wrapText="1"/>
    </xf>
    <xf numFmtId="0" fontId="11" fillId="0" borderId="24" xfId="0" applyFont="1" applyBorder="1" applyAlignment="1">
      <alignment horizontal="left" vertical="top" wrapText="1"/>
    </xf>
    <xf numFmtId="0" fontId="1" fillId="0" borderId="24" xfId="0" applyFont="1" applyBorder="1" applyAlignment="1">
      <alignment vertical="center" wrapText="1"/>
    </xf>
    <xf numFmtId="0" fontId="9" fillId="0" borderId="22" xfId="0" applyFont="1" applyBorder="1" applyAlignment="1">
      <alignment horizontal="left" vertical="top" wrapText="1"/>
    </xf>
    <xf numFmtId="0" fontId="9" fillId="0" borderId="21" xfId="0" applyFont="1" applyFill="1" applyBorder="1" applyAlignment="1">
      <alignment vertical="center" wrapText="1"/>
    </xf>
    <xf numFmtId="167" fontId="57" fillId="0" borderId="21" xfId="0" applyNumberFormat="1" applyFont="1" applyFill="1" applyBorder="1" applyAlignment="1">
      <alignment horizontal="left" vertical="top"/>
    </xf>
    <xf numFmtId="0" fontId="9" fillId="0" borderId="20" xfId="0" applyFont="1" applyBorder="1" applyAlignment="1">
      <alignment vertical="center" wrapText="1"/>
    </xf>
    <xf numFmtId="0" fontId="11" fillId="0" borderId="28" xfId="0" applyFont="1" applyBorder="1" applyAlignment="1">
      <alignment horizontal="left" vertical="top"/>
    </xf>
    <xf numFmtId="167" fontId="35" fillId="8" borderId="10" xfId="9" applyNumberFormat="1" applyFont="1" applyFill="1" applyBorder="1"/>
    <xf numFmtId="167" fontId="11" fillId="0" borderId="6" xfId="0" applyNumberFormat="1" applyFont="1" applyBorder="1" applyAlignment="1">
      <alignment horizontal="left" vertical="top"/>
    </xf>
    <xf numFmtId="1" fontId="0" fillId="0" borderId="0" xfId="0" applyNumberFormat="1"/>
    <xf numFmtId="1" fontId="0" fillId="0" borderId="0" xfId="0" applyNumberFormat="1" applyAlignment="1">
      <alignment vertical="top" wrapText="1"/>
    </xf>
    <xf numFmtId="1" fontId="52" fillId="0" borderId="0" xfId="0" applyNumberFormat="1" applyFont="1"/>
    <xf numFmtId="0" fontId="0" fillId="26" borderId="0" xfId="0" applyFill="1"/>
    <xf numFmtId="167" fontId="0" fillId="26" borderId="0" xfId="0" applyNumberFormat="1" applyFill="1"/>
    <xf numFmtId="0" fontId="0" fillId="2" borderId="0" xfId="0" applyFill="1"/>
    <xf numFmtId="0" fontId="0" fillId="0" borderId="0" xfId="0" applyAlignment="1">
      <alignment horizontal="left" vertical="top" wrapText="1"/>
    </xf>
    <xf numFmtId="0" fontId="9" fillId="19" borderId="0" xfId="0" applyFont="1" applyFill="1" applyAlignment="1">
      <alignment horizontal="left" vertical="top" wrapText="1"/>
    </xf>
    <xf numFmtId="0" fontId="9" fillId="19" borderId="0" xfId="0" applyFont="1" applyFill="1" applyAlignment="1">
      <alignment vertical="top" wrapText="1"/>
    </xf>
    <xf numFmtId="0" fontId="0" fillId="27" borderId="0" xfId="0" applyFill="1" applyAlignment="1">
      <alignment horizontal="left" vertical="top" wrapText="1"/>
    </xf>
    <xf numFmtId="9" fontId="0" fillId="0" borderId="0" xfId="0" applyNumberFormat="1" applyAlignment="1">
      <alignment horizontal="left" vertical="top" wrapText="1"/>
    </xf>
    <xf numFmtId="9" fontId="0" fillId="28" borderId="0" xfId="0" applyNumberFormat="1" applyFill="1" applyAlignment="1">
      <alignment horizontal="left" vertical="top" wrapText="1"/>
    </xf>
    <xf numFmtId="9" fontId="0" fillId="5" borderId="0" xfId="0" applyNumberFormat="1" applyFill="1" applyAlignment="1">
      <alignment horizontal="left" vertical="top" wrapText="1"/>
    </xf>
    <xf numFmtId="0" fontId="0" fillId="29" borderId="0" xfId="0" applyFill="1" applyAlignment="1">
      <alignment horizontal="left" vertical="top" wrapText="1"/>
    </xf>
    <xf numFmtId="167" fontId="9" fillId="29" borderId="0" xfId="0" applyNumberFormat="1" applyFont="1" applyFill="1" applyAlignment="1">
      <alignment horizontal="left" vertical="top" wrapText="1"/>
    </xf>
    <xf numFmtId="0" fontId="0" fillId="5" borderId="0" xfId="0" applyFill="1" applyAlignment="1">
      <alignment horizontal="left" vertical="top" wrapText="1"/>
    </xf>
    <xf numFmtId="0" fontId="9" fillId="0" borderId="0" xfId="0" applyFont="1"/>
    <xf numFmtId="6" fontId="0" fillId="0" borderId="0" xfId="0" applyNumberFormat="1"/>
    <xf numFmtId="6" fontId="58" fillId="0" borderId="0" xfId="0" applyNumberFormat="1" applyFont="1" applyAlignment="1">
      <alignment vertical="center"/>
    </xf>
    <xf numFmtId="6" fontId="0" fillId="27" borderId="0" xfId="0" applyNumberFormat="1" applyFill="1"/>
    <xf numFmtId="6" fontId="0" fillId="28" borderId="0" xfId="0" applyNumberFormat="1" applyFill="1"/>
    <xf numFmtId="6" fontId="0" fillId="5" borderId="0" xfId="0" applyNumberFormat="1" applyFill="1"/>
    <xf numFmtId="168" fontId="0" fillId="0" borderId="0" xfId="0" applyNumberFormat="1"/>
    <xf numFmtId="167" fontId="59" fillId="0" borderId="0" xfId="0" applyNumberFormat="1" applyFont="1"/>
    <xf numFmtId="167" fontId="9" fillId="0" borderId="0" xfId="0" applyNumberFormat="1" applyFont="1"/>
    <xf numFmtId="167" fontId="0" fillId="21" borderId="0" xfId="0" applyNumberFormat="1" applyFill="1"/>
    <xf numFmtId="167" fontId="12" fillId="0" borderId="0" xfId="0" applyNumberFormat="1" applyFont="1"/>
    <xf numFmtId="0" fontId="32" fillId="0" borderId="0" xfId="0" applyFont="1" applyAlignment="1">
      <alignment horizontal="left" vertical="top" wrapText="1"/>
    </xf>
    <xf numFmtId="9" fontId="7" fillId="0" borderId="0" xfId="0" applyNumberFormat="1" applyFont="1" applyAlignment="1">
      <alignment horizontal="left" vertical="top" wrapText="1"/>
    </xf>
    <xf numFmtId="167" fontId="0" fillId="0" borderId="0" xfId="10" applyNumberFormat="1" applyFont="1"/>
    <xf numFmtId="0" fontId="7" fillId="0" borderId="0" xfId="0" applyFont="1" applyAlignment="1">
      <alignment horizontal="left" vertical="top" wrapText="1"/>
    </xf>
    <xf numFmtId="6" fontId="0" fillId="29" borderId="0" xfId="0" applyNumberFormat="1" applyFill="1"/>
    <xf numFmtId="0" fontId="0" fillId="30" borderId="0" xfId="0" applyFill="1" applyAlignment="1">
      <alignment horizontal="left" vertical="top" wrapText="1"/>
    </xf>
    <xf numFmtId="6" fontId="0" fillId="30" borderId="0" xfId="0" applyNumberFormat="1" applyFill="1"/>
    <xf numFmtId="0" fontId="0" fillId="22" borderId="0" xfId="0" applyFill="1" applyAlignment="1">
      <alignment horizontal="center"/>
    </xf>
    <xf numFmtId="167" fontId="0" fillId="0" borderId="0" xfId="0" applyNumberFormat="1" applyFill="1"/>
    <xf numFmtId="0" fontId="7" fillId="0" borderId="0" xfId="0" applyFont="1" applyFill="1" applyAlignment="1">
      <alignment horizontal="left" vertical="top" wrapText="1"/>
    </xf>
    <xf numFmtId="0" fontId="7" fillId="2" borderId="0" xfId="0" applyFont="1" applyFill="1" applyAlignment="1">
      <alignment horizontal="left" vertical="top" wrapText="1"/>
    </xf>
    <xf numFmtId="167" fontId="0" fillId="2" borderId="0" xfId="0" applyNumberFormat="1" applyFill="1"/>
    <xf numFmtId="6" fontId="0" fillId="11" borderId="0" xfId="0" applyNumberFormat="1" applyFill="1"/>
    <xf numFmtId="0" fontId="1" fillId="0" borderId="0" xfId="0" applyFont="1" applyFill="1" applyBorder="1" applyAlignment="1">
      <alignment vertical="center" wrapText="1"/>
    </xf>
    <xf numFmtId="0" fontId="1" fillId="0" borderId="5" xfId="0" applyFont="1" applyBorder="1" applyAlignment="1">
      <alignment horizontal="left" vertical="top"/>
    </xf>
    <xf numFmtId="167" fontId="11" fillId="0" borderId="6" xfId="0" applyNumberFormat="1" applyFont="1" applyFill="1" applyBorder="1" applyAlignment="1">
      <alignment horizontal="left" vertical="top" wrapText="1"/>
    </xf>
    <xf numFmtId="0" fontId="1" fillId="0" borderId="8" xfId="0" applyFont="1" applyBorder="1" applyAlignment="1">
      <alignment horizontal="left" vertical="top"/>
    </xf>
    <xf numFmtId="167" fontId="11" fillId="0" borderId="0" xfId="0" applyNumberFormat="1" applyFont="1" applyBorder="1" applyAlignment="1">
      <alignment horizontal="left" vertical="top"/>
    </xf>
    <xf numFmtId="167" fontId="11" fillId="0" borderId="0" xfId="0" applyNumberFormat="1" applyFont="1" applyFill="1" applyBorder="1" applyAlignment="1">
      <alignment horizontal="left" vertical="top"/>
    </xf>
    <xf numFmtId="0" fontId="1" fillId="0" borderId="14" xfId="0" applyFont="1" applyBorder="1" applyAlignment="1">
      <alignment horizontal="left" vertical="top"/>
    </xf>
    <xf numFmtId="0" fontId="9" fillId="0" borderId="36" xfId="0" applyFont="1" applyBorder="1" applyAlignment="1">
      <alignment horizontal="left" vertical="top"/>
    </xf>
    <xf numFmtId="167" fontId="11" fillId="11" borderId="0" xfId="0" applyNumberFormat="1" applyFont="1" applyFill="1" applyBorder="1" applyAlignment="1">
      <alignment horizontal="left" vertical="top"/>
    </xf>
    <xf numFmtId="167" fontId="11" fillId="0" borderId="0" xfId="0" applyNumberFormat="1" applyFont="1" applyFill="1" applyBorder="1" applyAlignment="1">
      <alignment horizontal="left" vertical="top" wrapText="1"/>
    </xf>
    <xf numFmtId="0" fontId="11" fillId="0" borderId="8" xfId="0" applyFont="1" applyBorder="1" applyAlignment="1">
      <alignment horizontal="left" vertical="top" wrapText="1"/>
    </xf>
    <xf numFmtId="0" fontId="9" fillId="0" borderId="37" xfId="0" applyFont="1" applyBorder="1" applyAlignment="1">
      <alignment horizontal="left" vertical="top"/>
    </xf>
    <xf numFmtId="0" fontId="52" fillId="0" borderId="0" xfId="0" applyFont="1"/>
    <xf numFmtId="0" fontId="3" fillId="4" borderId="0" xfId="3" applyFont="1" applyFill="1" applyBorder="1" applyAlignment="1">
      <alignment horizontal="left" vertical="top" wrapText="1"/>
    </xf>
    <xf numFmtId="1" fontId="46" fillId="16" borderId="6" xfId="3" applyNumberFormat="1" applyFont="1" applyFill="1" applyBorder="1" applyAlignment="1">
      <alignment horizontal="center" vertical="top"/>
    </xf>
    <xf numFmtId="1" fontId="46" fillId="16" borderId="7" xfId="3" applyNumberFormat="1" applyFont="1" applyFill="1" applyBorder="1" applyAlignment="1">
      <alignment horizontal="center" vertical="top"/>
    </xf>
    <xf numFmtId="167" fontId="9" fillId="0" borderId="35" xfId="0" applyNumberFormat="1" applyFont="1" applyBorder="1" applyAlignment="1">
      <alignment horizontal="center" vertical="top"/>
    </xf>
    <xf numFmtId="167" fontId="9" fillId="0" borderId="34" xfId="0" applyNumberFormat="1" applyFont="1" applyBorder="1" applyAlignment="1">
      <alignment horizontal="center" vertical="top"/>
    </xf>
    <xf numFmtId="0" fontId="9" fillId="0" borderId="35" xfId="0" applyFont="1" applyBorder="1" applyAlignment="1">
      <alignment horizontal="center" vertical="top" wrapText="1"/>
    </xf>
    <xf numFmtId="0" fontId="9" fillId="0" borderId="34" xfId="0" applyFont="1" applyBorder="1" applyAlignment="1">
      <alignment horizontal="center" vertical="top" wrapText="1"/>
    </xf>
    <xf numFmtId="0" fontId="9" fillId="19" borderId="0" xfId="0" applyFont="1" applyFill="1" applyAlignment="1">
      <alignment horizontal="center"/>
    </xf>
    <xf numFmtId="0" fontId="0" fillId="23" borderId="0" xfId="0" applyFill="1" applyAlignment="1">
      <alignment horizontal="center"/>
    </xf>
    <xf numFmtId="0" fontId="0" fillId="22" borderId="0" xfId="0" applyFill="1" applyAlignment="1">
      <alignment horizontal="center"/>
    </xf>
  </cellXfs>
  <cellStyles count="12">
    <cellStyle name="Comma" xfId="4" builtinId="3"/>
    <cellStyle name="Hyperlink" xfId="11" builtinId="8"/>
    <cellStyle name="Normal" xfId="0" builtinId="0"/>
    <cellStyle name="Normal 2" xfId="1" xr:uid="{00000000-0005-0000-0000-000002000000}"/>
    <cellStyle name="Normal 2 2" xfId="2" xr:uid="{00000000-0005-0000-0000-000003000000}"/>
    <cellStyle name="Normal 3" xfId="3" xr:uid="{00000000-0005-0000-0000-000004000000}"/>
    <cellStyle name="Normal 3 2" xfId="8" xr:uid="{A704A4F0-BE5D-457C-8F75-BEC11FEAB3E8}"/>
    <cellStyle name="Normal 3 3" xfId="9" xr:uid="{E9AD3596-7716-4D81-8288-7D5805EBE57A}"/>
    <cellStyle name="Normal 4" xfId="5" xr:uid="{BFF059B9-6A7B-407D-91E1-BD902CFE9D1D}"/>
    <cellStyle name="Normal 5" xfId="6" xr:uid="{4C0B51AF-1F0C-436B-8480-9DBE4A0D1C42}"/>
    <cellStyle name="Normal 6" xfId="7" xr:uid="{3B26B17D-E506-4A37-8F4D-090EDC0FF4D0}"/>
    <cellStyle name="Percent" xfId="10" builtinId="5"/>
  </cellStyles>
  <dxfs count="1">
    <dxf>
      <numFmt numFmtId="19" formatCode="dd/mm/yyyy"/>
    </dxf>
  </dxfs>
  <tableStyles count="0" defaultTableStyle="TableStyleMedium2" defaultPivotStyle="PivotStyleLight16"/>
  <colors>
    <mruColors>
      <color rgb="FFFFFF99"/>
      <color rgb="FFE10FF1"/>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7.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38"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37"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DARS -  Triage Progress</a:t>
            </a:r>
          </a:p>
        </c:rich>
      </c:tx>
      <c:layout>
        <c:manualLayout>
          <c:xMode val="edge"/>
          <c:yMode val="edge"/>
          <c:x val="0.37414114251983999"/>
          <c:y val="1.984375E-2"/>
        </c:manualLayout>
      </c:layout>
      <c:overlay val="1"/>
    </c:title>
    <c:autoTitleDeleted val="0"/>
    <c:plotArea>
      <c:layout>
        <c:manualLayout>
          <c:layoutTarget val="inner"/>
          <c:xMode val="edge"/>
          <c:yMode val="edge"/>
          <c:x val="3.8418606774323336E-2"/>
          <c:y val="0.10286630686283538"/>
          <c:w val="0.89945910722613298"/>
          <c:h val="0.75979758933833808"/>
        </c:manualLayout>
      </c:layout>
      <c:barChart>
        <c:barDir val="col"/>
        <c:grouping val="stacked"/>
        <c:varyColors val="0"/>
        <c:ser>
          <c:idx val="0"/>
          <c:order val="0"/>
          <c:tx>
            <c:strRef>
              <c:f>Test!$L$1</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Test!$A$2:$A$65</c:f>
              <c:numCache>
                <c:formatCode>m/d/yyyy</c:formatCode>
                <c:ptCount val="64"/>
                <c:pt idx="0">
                  <c:v>44099</c:v>
                </c:pt>
                <c:pt idx="1">
                  <c:v>44092</c:v>
                </c:pt>
                <c:pt idx="2">
                  <c:v>44085</c:v>
                </c:pt>
                <c:pt idx="3">
                  <c:v>44078</c:v>
                </c:pt>
                <c:pt idx="4">
                  <c:v>44071</c:v>
                </c:pt>
                <c:pt idx="5">
                  <c:v>44064</c:v>
                </c:pt>
                <c:pt idx="6">
                  <c:v>44057</c:v>
                </c:pt>
                <c:pt idx="7">
                  <c:v>44050</c:v>
                </c:pt>
                <c:pt idx="8">
                  <c:v>44043</c:v>
                </c:pt>
                <c:pt idx="9">
                  <c:v>44036</c:v>
                </c:pt>
                <c:pt idx="10">
                  <c:v>44029</c:v>
                </c:pt>
                <c:pt idx="11">
                  <c:v>44022</c:v>
                </c:pt>
                <c:pt idx="12">
                  <c:v>44015</c:v>
                </c:pt>
                <c:pt idx="13">
                  <c:v>44008</c:v>
                </c:pt>
                <c:pt idx="14">
                  <c:v>44001</c:v>
                </c:pt>
                <c:pt idx="15">
                  <c:v>43994</c:v>
                </c:pt>
                <c:pt idx="16">
                  <c:v>43987</c:v>
                </c:pt>
                <c:pt idx="17">
                  <c:v>43980</c:v>
                </c:pt>
                <c:pt idx="18">
                  <c:v>43973</c:v>
                </c:pt>
                <c:pt idx="19">
                  <c:v>43966</c:v>
                </c:pt>
                <c:pt idx="20">
                  <c:v>43952</c:v>
                </c:pt>
                <c:pt idx="21">
                  <c:v>43945</c:v>
                </c:pt>
                <c:pt idx="22">
                  <c:v>43938</c:v>
                </c:pt>
                <c:pt idx="23">
                  <c:v>43924</c:v>
                </c:pt>
                <c:pt idx="24">
                  <c:v>43917</c:v>
                </c:pt>
                <c:pt idx="25">
                  <c:v>43910</c:v>
                </c:pt>
                <c:pt idx="26">
                  <c:v>43896</c:v>
                </c:pt>
                <c:pt idx="27">
                  <c:v>43889</c:v>
                </c:pt>
                <c:pt idx="28">
                  <c:v>43882</c:v>
                </c:pt>
                <c:pt idx="29">
                  <c:v>43875</c:v>
                </c:pt>
                <c:pt idx="30">
                  <c:v>43868</c:v>
                </c:pt>
                <c:pt idx="31">
                  <c:v>43861</c:v>
                </c:pt>
                <c:pt idx="32">
                  <c:v>43854</c:v>
                </c:pt>
                <c:pt idx="33">
                  <c:v>43847</c:v>
                </c:pt>
                <c:pt idx="34">
                  <c:v>43840</c:v>
                </c:pt>
                <c:pt idx="35">
                  <c:v>43819</c:v>
                </c:pt>
                <c:pt idx="36">
                  <c:v>43812</c:v>
                </c:pt>
                <c:pt idx="37">
                  <c:v>43805</c:v>
                </c:pt>
                <c:pt idx="38">
                  <c:v>43798</c:v>
                </c:pt>
                <c:pt idx="39">
                  <c:v>43791</c:v>
                </c:pt>
                <c:pt idx="40">
                  <c:v>43784</c:v>
                </c:pt>
                <c:pt idx="41">
                  <c:v>43777</c:v>
                </c:pt>
                <c:pt idx="42">
                  <c:v>43770</c:v>
                </c:pt>
                <c:pt idx="43">
                  <c:v>43763</c:v>
                </c:pt>
                <c:pt idx="44">
                  <c:v>43756</c:v>
                </c:pt>
                <c:pt idx="45">
                  <c:v>43749</c:v>
                </c:pt>
                <c:pt idx="46">
                  <c:v>43742</c:v>
                </c:pt>
                <c:pt idx="47">
                  <c:v>43735</c:v>
                </c:pt>
                <c:pt idx="48">
                  <c:v>43728</c:v>
                </c:pt>
                <c:pt idx="49">
                  <c:v>43721</c:v>
                </c:pt>
                <c:pt idx="50">
                  <c:v>43714</c:v>
                </c:pt>
                <c:pt idx="51">
                  <c:v>43707</c:v>
                </c:pt>
                <c:pt idx="52">
                  <c:v>43700</c:v>
                </c:pt>
                <c:pt idx="53">
                  <c:v>43693</c:v>
                </c:pt>
                <c:pt idx="54">
                  <c:v>43686</c:v>
                </c:pt>
                <c:pt idx="55">
                  <c:v>43679</c:v>
                </c:pt>
                <c:pt idx="56">
                  <c:v>43672</c:v>
                </c:pt>
                <c:pt idx="57">
                  <c:v>43665</c:v>
                </c:pt>
                <c:pt idx="58">
                  <c:v>43658</c:v>
                </c:pt>
                <c:pt idx="59">
                  <c:v>43651</c:v>
                </c:pt>
                <c:pt idx="60">
                  <c:v>43644</c:v>
                </c:pt>
                <c:pt idx="61">
                  <c:v>43637</c:v>
                </c:pt>
                <c:pt idx="62">
                  <c:v>43630</c:v>
                </c:pt>
                <c:pt idx="63">
                  <c:v>43623</c:v>
                </c:pt>
              </c:numCache>
            </c:numRef>
          </c:cat>
          <c:val>
            <c:numRef>
              <c:f>Test!$L$2:$L$65</c:f>
              <c:numCache>
                <c:formatCode>General</c:formatCode>
                <c:ptCount val="64"/>
                <c:pt idx="0">
                  <c:v>36</c:v>
                </c:pt>
                <c:pt idx="1">
                  <c:v>13</c:v>
                </c:pt>
                <c:pt idx="2">
                  <c:v>20</c:v>
                </c:pt>
                <c:pt idx="3">
                  <c:v>15</c:v>
                </c:pt>
                <c:pt idx="4">
                  <c:v>19</c:v>
                </c:pt>
                <c:pt idx="5">
                  <c:v>15</c:v>
                </c:pt>
                <c:pt idx="6">
                  <c:v>21</c:v>
                </c:pt>
                <c:pt idx="7">
                  <c:v>34</c:v>
                </c:pt>
                <c:pt idx="8">
                  <c:v>14</c:v>
                </c:pt>
                <c:pt idx="9">
                  <c:v>17</c:v>
                </c:pt>
                <c:pt idx="10">
                  <c:v>25</c:v>
                </c:pt>
                <c:pt idx="11">
                  <c:v>18</c:v>
                </c:pt>
                <c:pt idx="12">
                  <c:v>20</c:v>
                </c:pt>
                <c:pt idx="13">
                  <c:v>10</c:v>
                </c:pt>
                <c:pt idx="14">
                  <c:v>21</c:v>
                </c:pt>
                <c:pt idx="15">
                  <c:v>15</c:v>
                </c:pt>
                <c:pt idx="16">
                  <c:v>25</c:v>
                </c:pt>
                <c:pt idx="17">
                  <c:v>36</c:v>
                </c:pt>
                <c:pt idx="18">
                  <c:v>46</c:v>
                </c:pt>
                <c:pt idx="19">
                  <c:v>28</c:v>
                </c:pt>
                <c:pt idx="20">
                  <c:v>45</c:v>
                </c:pt>
                <c:pt idx="21">
                  <c:v>58</c:v>
                </c:pt>
                <c:pt idx="22">
                  <c:v>10</c:v>
                </c:pt>
                <c:pt idx="23">
                  <c:v>18</c:v>
                </c:pt>
                <c:pt idx="24">
                  <c:v>24</c:v>
                </c:pt>
                <c:pt idx="25">
                  <c:v>12</c:v>
                </c:pt>
                <c:pt idx="26">
                  <c:v>24</c:v>
                </c:pt>
                <c:pt idx="27">
                  <c:v>22</c:v>
                </c:pt>
                <c:pt idx="28">
                  <c:v>14</c:v>
                </c:pt>
                <c:pt idx="29">
                  <c:v>25</c:v>
                </c:pt>
                <c:pt idx="30">
                  <c:v>20</c:v>
                </c:pt>
                <c:pt idx="31">
                  <c:v>16</c:v>
                </c:pt>
                <c:pt idx="32">
                  <c:v>15</c:v>
                </c:pt>
                <c:pt idx="33">
                  <c:v>15</c:v>
                </c:pt>
                <c:pt idx="34">
                  <c:v>12</c:v>
                </c:pt>
                <c:pt idx="35">
                  <c:v>21</c:v>
                </c:pt>
                <c:pt idx="36">
                  <c:v>19</c:v>
                </c:pt>
                <c:pt idx="37">
                  <c:v>29</c:v>
                </c:pt>
                <c:pt idx="38">
                  <c:v>18</c:v>
                </c:pt>
                <c:pt idx="39">
                  <c:v>8</c:v>
                </c:pt>
                <c:pt idx="40">
                  <c:v>19</c:v>
                </c:pt>
                <c:pt idx="41">
                  <c:v>7</c:v>
                </c:pt>
                <c:pt idx="42">
                  <c:v>16</c:v>
                </c:pt>
                <c:pt idx="43">
                  <c:v>31</c:v>
                </c:pt>
                <c:pt idx="44">
                  <c:v>18</c:v>
                </c:pt>
                <c:pt idx="45">
                  <c:v>9</c:v>
                </c:pt>
                <c:pt idx="46">
                  <c:v>13</c:v>
                </c:pt>
                <c:pt idx="47">
                  <c:v>17</c:v>
                </c:pt>
                <c:pt idx="48">
                  <c:v>12</c:v>
                </c:pt>
                <c:pt idx="49">
                  <c:v>7</c:v>
                </c:pt>
                <c:pt idx="50">
                  <c:v>13</c:v>
                </c:pt>
                <c:pt idx="51">
                  <c:v>9</c:v>
                </c:pt>
                <c:pt idx="52">
                  <c:v>13</c:v>
                </c:pt>
                <c:pt idx="53">
                  <c:v>25</c:v>
                </c:pt>
                <c:pt idx="54">
                  <c:v>23</c:v>
                </c:pt>
                <c:pt idx="55">
                  <c:v>18</c:v>
                </c:pt>
                <c:pt idx="56">
                  <c:v>21</c:v>
                </c:pt>
                <c:pt idx="57">
                  <c:v>30</c:v>
                </c:pt>
                <c:pt idx="58">
                  <c:v>16</c:v>
                </c:pt>
                <c:pt idx="59">
                  <c:v>16</c:v>
                </c:pt>
                <c:pt idx="60">
                  <c:v>26</c:v>
                </c:pt>
                <c:pt idx="61">
                  <c:v>10</c:v>
                </c:pt>
                <c:pt idx="62">
                  <c:v>21</c:v>
                </c:pt>
                <c:pt idx="63">
                  <c:v>20</c:v>
                </c:pt>
              </c:numCache>
            </c:numRef>
          </c:val>
          <c:extLst>
            <c:ext xmlns:c16="http://schemas.microsoft.com/office/drawing/2014/chart" uri="{C3380CC4-5D6E-409C-BE32-E72D297353CC}">
              <c16:uniqueId val="{00000000-988E-4ED2-A0AC-7E10C1686B6B}"/>
            </c:ext>
          </c:extLst>
        </c:ser>
        <c:ser>
          <c:idx val="4"/>
          <c:order val="4"/>
          <c:tx>
            <c:strRef>
              <c:f>Test!$K$1</c:f>
              <c:strCache>
                <c:ptCount val="1"/>
                <c:pt idx="0">
                  <c:v>Triage failures</c:v>
                </c:pt>
              </c:strCache>
            </c:strRef>
          </c:tx>
          <c:spPr>
            <a:ln w="28575">
              <a:noFill/>
            </a:ln>
          </c:spPr>
          <c:invertIfNegative val="0"/>
          <c:cat>
            <c:numRef>
              <c:f>Test!$A$2:$A$65</c:f>
              <c:numCache>
                <c:formatCode>m/d/yyyy</c:formatCode>
                <c:ptCount val="64"/>
                <c:pt idx="0">
                  <c:v>44099</c:v>
                </c:pt>
                <c:pt idx="1">
                  <c:v>44092</c:v>
                </c:pt>
                <c:pt idx="2">
                  <c:v>44085</c:v>
                </c:pt>
                <c:pt idx="3">
                  <c:v>44078</c:v>
                </c:pt>
                <c:pt idx="4">
                  <c:v>44071</c:v>
                </c:pt>
                <c:pt idx="5">
                  <c:v>44064</c:v>
                </c:pt>
                <c:pt idx="6">
                  <c:v>44057</c:v>
                </c:pt>
                <c:pt idx="7">
                  <c:v>44050</c:v>
                </c:pt>
                <c:pt idx="8">
                  <c:v>44043</c:v>
                </c:pt>
                <c:pt idx="9">
                  <c:v>44036</c:v>
                </c:pt>
                <c:pt idx="10">
                  <c:v>44029</c:v>
                </c:pt>
                <c:pt idx="11">
                  <c:v>44022</c:v>
                </c:pt>
                <c:pt idx="12">
                  <c:v>44015</c:v>
                </c:pt>
                <c:pt idx="13">
                  <c:v>44008</c:v>
                </c:pt>
                <c:pt idx="14">
                  <c:v>44001</c:v>
                </c:pt>
                <c:pt idx="15">
                  <c:v>43994</c:v>
                </c:pt>
                <c:pt idx="16">
                  <c:v>43987</c:v>
                </c:pt>
                <c:pt idx="17">
                  <c:v>43980</c:v>
                </c:pt>
                <c:pt idx="18">
                  <c:v>43973</c:v>
                </c:pt>
                <c:pt idx="19">
                  <c:v>43966</c:v>
                </c:pt>
                <c:pt idx="20">
                  <c:v>43952</c:v>
                </c:pt>
                <c:pt idx="21">
                  <c:v>43945</c:v>
                </c:pt>
                <c:pt idx="22">
                  <c:v>43938</c:v>
                </c:pt>
                <c:pt idx="23">
                  <c:v>43924</c:v>
                </c:pt>
                <c:pt idx="24">
                  <c:v>43917</c:v>
                </c:pt>
                <c:pt idx="25">
                  <c:v>43910</c:v>
                </c:pt>
                <c:pt idx="26">
                  <c:v>43896</c:v>
                </c:pt>
                <c:pt idx="27">
                  <c:v>43889</c:v>
                </c:pt>
                <c:pt idx="28">
                  <c:v>43882</c:v>
                </c:pt>
                <c:pt idx="29">
                  <c:v>43875</c:v>
                </c:pt>
                <c:pt idx="30">
                  <c:v>43868</c:v>
                </c:pt>
                <c:pt idx="31">
                  <c:v>43861</c:v>
                </c:pt>
                <c:pt idx="32">
                  <c:v>43854</c:v>
                </c:pt>
                <c:pt idx="33">
                  <c:v>43847</c:v>
                </c:pt>
                <c:pt idx="34">
                  <c:v>43840</c:v>
                </c:pt>
                <c:pt idx="35">
                  <c:v>43819</c:v>
                </c:pt>
                <c:pt idx="36">
                  <c:v>43812</c:v>
                </c:pt>
                <c:pt idx="37">
                  <c:v>43805</c:v>
                </c:pt>
                <c:pt idx="38">
                  <c:v>43798</c:v>
                </c:pt>
                <c:pt idx="39">
                  <c:v>43791</c:v>
                </c:pt>
                <c:pt idx="40">
                  <c:v>43784</c:v>
                </c:pt>
                <c:pt idx="41">
                  <c:v>43777</c:v>
                </c:pt>
                <c:pt idx="42">
                  <c:v>43770</c:v>
                </c:pt>
                <c:pt idx="43">
                  <c:v>43763</c:v>
                </c:pt>
                <c:pt idx="44">
                  <c:v>43756</c:v>
                </c:pt>
                <c:pt idx="45">
                  <c:v>43749</c:v>
                </c:pt>
                <c:pt idx="46">
                  <c:v>43742</c:v>
                </c:pt>
                <c:pt idx="47">
                  <c:v>43735</c:v>
                </c:pt>
                <c:pt idx="48">
                  <c:v>43728</c:v>
                </c:pt>
                <c:pt idx="49">
                  <c:v>43721</c:v>
                </c:pt>
                <c:pt idx="50">
                  <c:v>43714</c:v>
                </c:pt>
                <c:pt idx="51">
                  <c:v>43707</c:v>
                </c:pt>
                <c:pt idx="52">
                  <c:v>43700</c:v>
                </c:pt>
                <c:pt idx="53">
                  <c:v>43693</c:v>
                </c:pt>
                <c:pt idx="54">
                  <c:v>43686</c:v>
                </c:pt>
                <c:pt idx="55">
                  <c:v>43679</c:v>
                </c:pt>
                <c:pt idx="56">
                  <c:v>43672</c:v>
                </c:pt>
                <c:pt idx="57">
                  <c:v>43665</c:v>
                </c:pt>
                <c:pt idx="58">
                  <c:v>43658</c:v>
                </c:pt>
                <c:pt idx="59">
                  <c:v>43651</c:v>
                </c:pt>
                <c:pt idx="60">
                  <c:v>43644</c:v>
                </c:pt>
                <c:pt idx="61">
                  <c:v>43637</c:v>
                </c:pt>
                <c:pt idx="62">
                  <c:v>43630</c:v>
                </c:pt>
                <c:pt idx="63">
                  <c:v>43623</c:v>
                </c:pt>
              </c:numCache>
            </c:numRef>
          </c:cat>
          <c:val>
            <c:numRef>
              <c:f>Test!$K$2:$K$65</c:f>
              <c:numCache>
                <c:formatCode>General</c:formatCode>
                <c:ptCount val="64"/>
                <c:pt idx="0">
                  <c:v>3</c:v>
                </c:pt>
                <c:pt idx="1">
                  <c:v>6</c:v>
                </c:pt>
                <c:pt idx="2">
                  <c:v>7</c:v>
                </c:pt>
                <c:pt idx="3">
                  <c:v>2</c:v>
                </c:pt>
                <c:pt idx="4">
                  <c:v>2</c:v>
                </c:pt>
                <c:pt idx="5">
                  <c:v>3</c:v>
                </c:pt>
                <c:pt idx="6">
                  <c:v>3</c:v>
                </c:pt>
                <c:pt idx="7">
                  <c:v>7</c:v>
                </c:pt>
                <c:pt idx="8">
                  <c:v>8</c:v>
                </c:pt>
                <c:pt idx="9">
                  <c:v>5</c:v>
                </c:pt>
                <c:pt idx="10">
                  <c:v>4</c:v>
                </c:pt>
                <c:pt idx="11">
                  <c:v>3</c:v>
                </c:pt>
                <c:pt idx="12">
                  <c:v>2</c:v>
                </c:pt>
                <c:pt idx="13">
                  <c:v>2</c:v>
                </c:pt>
                <c:pt idx="14">
                  <c:v>5</c:v>
                </c:pt>
                <c:pt idx="15">
                  <c:v>9</c:v>
                </c:pt>
                <c:pt idx="16">
                  <c:v>6</c:v>
                </c:pt>
                <c:pt idx="17">
                  <c:v>0</c:v>
                </c:pt>
                <c:pt idx="18">
                  <c:v>3</c:v>
                </c:pt>
                <c:pt idx="19">
                  <c:v>4</c:v>
                </c:pt>
                <c:pt idx="20">
                  <c:v>0</c:v>
                </c:pt>
                <c:pt idx="21">
                  <c:v>2</c:v>
                </c:pt>
                <c:pt idx="22">
                  <c:v>12</c:v>
                </c:pt>
                <c:pt idx="23">
                  <c:v>3</c:v>
                </c:pt>
                <c:pt idx="24">
                  <c:v>10</c:v>
                </c:pt>
                <c:pt idx="25">
                  <c:v>6</c:v>
                </c:pt>
                <c:pt idx="26">
                  <c:v>7</c:v>
                </c:pt>
                <c:pt idx="27">
                  <c:v>3</c:v>
                </c:pt>
                <c:pt idx="28">
                  <c:v>3</c:v>
                </c:pt>
                <c:pt idx="29">
                  <c:v>5</c:v>
                </c:pt>
                <c:pt idx="30">
                  <c:v>4</c:v>
                </c:pt>
                <c:pt idx="31">
                  <c:v>9</c:v>
                </c:pt>
                <c:pt idx="32">
                  <c:v>1</c:v>
                </c:pt>
                <c:pt idx="33">
                  <c:v>4</c:v>
                </c:pt>
                <c:pt idx="34">
                  <c:v>2</c:v>
                </c:pt>
                <c:pt idx="35">
                  <c:v>10</c:v>
                </c:pt>
                <c:pt idx="36">
                  <c:v>6</c:v>
                </c:pt>
                <c:pt idx="37">
                  <c:v>3</c:v>
                </c:pt>
                <c:pt idx="38">
                  <c:v>6</c:v>
                </c:pt>
                <c:pt idx="39">
                  <c:v>1</c:v>
                </c:pt>
                <c:pt idx="40">
                  <c:v>3</c:v>
                </c:pt>
                <c:pt idx="41">
                  <c:v>1</c:v>
                </c:pt>
                <c:pt idx="42">
                  <c:v>5</c:v>
                </c:pt>
                <c:pt idx="43">
                  <c:v>5</c:v>
                </c:pt>
                <c:pt idx="44">
                  <c:v>4</c:v>
                </c:pt>
                <c:pt idx="45">
                  <c:v>4</c:v>
                </c:pt>
                <c:pt idx="46">
                  <c:v>3</c:v>
                </c:pt>
                <c:pt idx="47">
                  <c:v>3</c:v>
                </c:pt>
                <c:pt idx="48">
                  <c:v>3</c:v>
                </c:pt>
                <c:pt idx="49">
                  <c:v>4</c:v>
                </c:pt>
                <c:pt idx="50">
                  <c:v>2</c:v>
                </c:pt>
                <c:pt idx="51">
                  <c:v>1</c:v>
                </c:pt>
                <c:pt idx="52">
                  <c:v>5</c:v>
                </c:pt>
                <c:pt idx="53">
                  <c:v>5</c:v>
                </c:pt>
                <c:pt idx="54">
                  <c:v>6</c:v>
                </c:pt>
                <c:pt idx="55">
                  <c:v>6</c:v>
                </c:pt>
                <c:pt idx="56">
                  <c:v>3</c:v>
                </c:pt>
                <c:pt idx="57">
                  <c:v>6</c:v>
                </c:pt>
                <c:pt idx="58">
                  <c:v>3</c:v>
                </c:pt>
                <c:pt idx="59">
                  <c:v>4</c:v>
                </c:pt>
                <c:pt idx="60">
                  <c:v>2</c:v>
                </c:pt>
                <c:pt idx="61">
                  <c:v>4</c:v>
                </c:pt>
                <c:pt idx="62">
                  <c:v>0</c:v>
                </c:pt>
                <c:pt idx="63">
                  <c:v>2</c:v>
                </c:pt>
              </c:numCache>
            </c:numRef>
          </c:val>
          <c:extLst>
            <c:ext xmlns:c16="http://schemas.microsoft.com/office/drawing/2014/chart" uri="{C3380CC4-5D6E-409C-BE32-E72D297353CC}">
              <c16:uniqueId val="{00000002-F52C-4FD7-85D3-DCA6C4D7F015}"/>
            </c:ext>
          </c:extLst>
        </c:ser>
        <c:dLbls>
          <c:showLegendKey val="0"/>
          <c:showVal val="0"/>
          <c:showCatName val="0"/>
          <c:showSerName val="0"/>
          <c:showPercent val="0"/>
          <c:showBubbleSize val="0"/>
        </c:dLbls>
        <c:gapWidth val="150"/>
        <c:overlap val="100"/>
        <c:axId val="53809920"/>
        <c:axId val="53829632"/>
        <c:extLst>
          <c:ext xmlns:c15="http://schemas.microsoft.com/office/drawing/2012/chart" uri="{02D57815-91ED-43cb-92C2-25804820EDAC}">
            <c15:filteredBarSeries>
              <c15:ser>
                <c:idx val="3"/>
                <c:order val="1"/>
                <c:tx>
                  <c:strRef>
                    <c:extLst>
                      <c:ext uri="{02D57815-91ED-43cb-92C2-25804820EDAC}">
                        <c15:formulaRef>
                          <c15:sqref>TotalAppsTimeSeriesData!$K$14</c15:sqref>
                        </c15:formulaRef>
                      </c:ext>
                    </c:extLst>
                    <c:strCache>
                      <c:ptCount val="1"/>
                      <c:pt idx="0">
                        <c:v>Triage failures</c:v>
                      </c:pt>
                    </c:strCache>
                  </c:strRef>
                </c:tx>
                <c:spPr>
                  <a:solidFill>
                    <a:schemeClr val="bg1">
                      <a:lumMod val="95000"/>
                    </a:schemeClr>
                  </a:solidFill>
                  <a:ln>
                    <a:solidFill>
                      <a:schemeClr val="bg1">
                        <a:lumMod val="75000"/>
                      </a:schemeClr>
                    </a:solidFill>
                  </a:ln>
                </c:spPr>
                <c:invertIfNegative val="0"/>
                <c:cat>
                  <c:numRef>
                    <c:extLst>
                      <c:ext uri="{02D57815-91ED-43cb-92C2-25804820EDAC}">
                        <c15:formulaRef>
                          <c15:sqref>Test!$A$2:$A$65</c15:sqref>
                        </c15:formulaRef>
                      </c:ext>
                    </c:extLst>
                    <c:numCache>
                      <c:formatCode>m/d/yyyy</c:formatCode>
                      <c:ptCount val="64"/>
                      <c:pt idx="0">
                        <c:v>44099</c:v>
                      </c:pt>
                      <c:pt idx="1">
                        <c:v>44092</c:v>
                      </c:pt>
                      <c:pt idx="2">
                        <c:v>44085</c:v>
                      </c:pt>
                      <c:pt idx="3">
                        <c:v>44078</c:v>
                      </c:pt>
                      <c:pt idx="4">
                        <c:v>44071</c:v>
                      </c:pt>
                      <c:pt idx="5">
                        <c:v>44064</c:v>
                      </c:pt>
                      <c:pt idx="6">
                        <c:v>44057</c:v>
                      </c:pt>
                      <c:pt idx="7">
                        <c:v>44050</c:v>
                      </c:pt>
                      <c:pt idx="8">
                        <c:v>44043</c:v>
                      </c:pt>
                      <c:pt idx="9">
                        <c:v>44036</c:v>
                      </c:pt>
                      <c:pt idx="10">
                        <c:v>44029</c:v>
                      </c:pt>
                      <c:pt idx="11">
                        <c:v>44022</c:v>
                      </c:pt>
                      <c:pt idx="12">
                        <c:v>44015</c:v>
                      </c:pt>
                      <c:pt idx="13">
                        <c:v>44008</c:v>
                      </c:pt>
                      <c:pt idx="14">
                        <c:v>44001</c:v>
                      </c:pt>
                      <c:pt idx="15">
                        <c:v>43994</c:v>
                      </c:pt>
                      <c:pt idx="16">
                        <c:v>43987</c:v>
                      </c:pt>
                      <c:pt idx="17">
                        <c:v>43980</c:v>
                      </c:pt>
                      <c:pt idx="18">
                        <c:v>43973</c:v>
                      </c:pt>
                      <c:pt idx="19">
                        <c:v>43966</c:v>
                      </c:pt>
                      <c:pt idx="20">
                        <c:v>43952</c:v>
                      </c:pt>
                      <c:pt idx="21">
                        <c:v>43945</c:v>
                      </c:pt>
                      <c:pt idx="22">
                        <c:v>43938</c:v>
                      </c:pt>
                      <c:pt idx="23">
                        <c:v>43924</c:v>
                      </c:pt>
                      <c:pt idx="24">
                        <c:v>43917</c:v>
                      </c:pt>
                      <c:pt idx="25">
                        <c:v>43910</c:v>
                      </c:pt>
                      <c:pt idx="26">
                        <c:v>43896</c:v>
                      </c:pt>
                      <c:pt idx="27">
                        <c:v>43889</c:v>
                      </c:pt>
                      <c:pt idx="28">
                        <c:v>43882</c:v>
                      </c:pt>
                      <c:pt idx="29">
                        <c:v>43875</c:v>
                      </c:pt>
                      <c:pt idx="30">
                        <c:v>43868</c:v>
                      </c:pt>
                      <c:pt idx="31">
                        <c:v>43861</c:v>
                      </c:pt>
                      <c:pt idx="32">
                        <c:v>43854</c:v>
                      </c:pt>
                      <c:pt idx="33">
                        <c:v>43847</c:v>
                      </c:pt>
                      <c:pt idx="34">
                        <c:v>43840</c:v>
                      </c:pt>
                      <c:pt idx="35">
                        <c:v>43819</c:v>
                      </c:pt>
                      <c:pt idx="36">
                        <c:v>43812</c:v>
                      </c:pt>
                      <c:pt idx="37">
                        <c:v>43805</c:v>
                      </c:pt>
                      <c:pt idx="38">
                        <c:v>43798</c:v>
                      </c:pt>
                      <c:pt idx="39">
                        <c:v>43791</c:v>
                      </c:pt>
                      <c:pt idx="40">
                        <c:v>43784</c:v>
                      </c:pt>
                      <c:pt idx="41">
                        <c:v>43777</c:v>
                      </c:pt>
                      <c:pt idx="42">
                        <c:v>43770</c:v>
                      </c:pt>
                      <c:pt idx="43">
                        <c:v>43763</c:v>
                      </c:pt>
                      <c:pt idx="44">
                        <c:v>43756</c:v>
                      </c:pt>
                      <c:pt idx="45">
                        <c:v>43749</c:v>
                      </c:pt>
                      <c:pt idx="46">
                        <c:v>43742</c:v>
                      </c:pt>
                      <c:pt idx="47">
                        <c:v>43735</c:v>
                      </c:pt>
                      <c:pt idx="48">
                        <c:v>43728</c:v>
                      </c:pt>
                      <c:pt idx="49">
                        <c:v>43721</c:v>
                      </c:pt>
                      <c:pt idx="50">
                        <c:v>43714</c:v>
                      </c:pt>
                      <c:pt idx="51">
                        <c:v>43707</c:v>
                      </c:pt>
                      <c:pt idx="52">
                        <c:v>43700</c:v>
                      </c:pt>
                      <c:pt idx="53">
                        <c:v>43693</c:v>
                      </c:pt>
                      <c:pt idx="54">
                        <c:v>43686</c:v>
                      </c:pt>
                      <c:pt idx="55">
                        <c:v>43679</c:v>
                      </c:pt>
                      <c:pt idx="56">
                        <c:v>43672</c:v>
                      </c:pt>
                      <c:pt idx="57">
                        <c:v>43665</c:v>
                      </c:pt>
                      <c:pt idx="58">
                        <c:v>43658</c:v>
                      </c:pt>
                      <c:pt idx="59">
                        <c:v>43651</c:v>
                      </c:pt>
                      <c:pt idx="60">
                        <c:v>43644</c:v>
                      </c:pt>
                      <c:pt idx="61">
                        <c:v>43637</c:v>
                      </c:pt>
                      <c:pt idx="62">
                        <c:v>43630</c:v>
                      </c:pt>
                      <c:pt idx="63">
                        <c:v>43623</c:v>
                      </c:pt>
                    </c:numCache>
                  </c:numRef>
                </c:cat>
                <c:val>
                  <c:numRef>
                    <c:extLst>
                      <c:ext uri="{02D57815-91ED-43cb-92C2-25804820EDAC}">
                        <c15:formulaRef>
                          <c15:sqref>TotalAppsTimeSeriesData!$K$15:$K$68</c15:sqref>
                        </c15:formulaRef>
                      </c:ext>
                    </c:extLst>
                    <c:numCache>
                      <c:formatCode>General</c:formatCode>
                      <c:ptCount val="54"/>
                      <c:pt idx="1">
                        <c:v>3</c:v>
                      </c:pt>
                      <c:pt idx="2">
                        <c:v>6</c:v>
                      </c:pt>
                      <c:pt idx="3">
                        <c:v>7</c:v>
                      </c:pt>
                      <c:pt idx="4">
                        <c:v>2</c:v>
                      </c:pt>
                      <c:pt idx="5">
                        <c:v>2</c:v>
                      </c:pt>
                      <c:pt idx="6">
                        <c:v>3</c:v>
                      </c:pt>
                      <c:pt idx="7">
                        <c:v>3</c:v>
                      </c:pt>
                      <c:pt idx="8">
                        <c:v>7</c:v>
                      </c:pt>
                      <c:pt idx="9">
                        <c:v>8</c:v>
                      </c:pt>
                      <c:pt idx="10">
                        <c:v>5</c:v>
                      </c:pt>
                      <c:pt idx="11">
                        <c:v>4</c:v>
                      </c:pt>
                      <c:pt idx="12">
                        <c:v>3</c:v>
                      </c:pt>
                      <c:pt idx="13">
                        <c:v>2</c:v>
                      </c:pt>
                      <c:pt idx="14">
                        <c:v>2</c:v>
                      </c:pt>
                      <c:pt idx="15">
                        <c:v>5</c:v>
                      </c:pt>
                      <c:pt idx="16">
                        <c:v>9</c:v>
                      </c:pt>
                      <c:pt idx="17">
                        <c:v>6</c:v>
                      </c:pt>
                      <c:pt idx="18">
                        <c:v>0</c:v>
                      </c:pt>
                      <c:pt idx="19">
                        <c:v>3</c:v>
                      </c:pt>
                      <c:pt idx="20">
                        <c:v>4</c:v>
                      </c:pt>
                      <c:pt idx="21">
                        <c:v>0</c:v>
                      </c:pt>
                      <c:pt idx="22">
                        <c:v>2</c:v>
                      </c:pt>
                      <c:pt idx="23">
                        <c:v>12</c:v>
                      </c:pt>
                      <c:pt idx="24">
                        <c:v>3</c:v>
                      </c:pt>
                      <c:pt idx="25">
                        <c:v>10</c:v>
                      </c:pt>
                      <c:pt idx="26">
                        <c:v>6</c:v>
                      </c:pt>
                      <c:pt idx="27">
                        <c:v>7</c:v>
                      </c:pt>
                      <c:pt idx="28">
                        <c:v>3</c:v>
                      </c:pt>
                      <c:pt idx="29">
                        <c:v>3</c:v>
                      </c:pt>
                      <c:pt idx="30">
                        <c:v>5</c:v>
                      </c:pt>
                      <c:pt idx="31">
                        <c:v>4</c:v>
                      </c:pt>
                      <c:pt idx="32">
                        <c:v>9</c:v>
                      </c:pt>
                      <c:pt idx="33">
                        <c:v>1</c:v>
                      </c:pt>
                      <c:pt idx="34">
                        <c:v>4</c:v>
                      </c:pt>
                      <c:pt idx="35">
                        <c:v>2</c:v>
                      </c:pt>
                      <c:pt idx="36">
                        <c:v>10</c:v>
                      </c:pt>
                      <c:pt idx="37">
                        <c:v>6</c:v>
                      </c:pt>
                      <c:pt idx="38">
                        <c:v>3</c:v>
                      </c:pt>
                      <c:pt idx="39">
                        <c:v>6</c:v>
                      </c:pt>
                      <c:pt idx="40">
                        <c:v>1</c:v>
                      </c:pt>
                      <c:pt idx="41">
                        <c:v>3</c:v>
                      </c:pt>
                      <c:pt idx="42">
                        <c:v>1</c:v>
                      </c:pt>
                      <c:pt idx="43">
                        <c:v>5</c:v>
                      </c:pt>
                      <c:pt idx="44">
                        <c:v>5</c:v>
                      </c:pt>
                      <c:pt idx="45">
                        <c:v>4</c:v>
                      </c:pt>
                      <c:pt idx="46">
                        <c:v>4</c:v>
                      </c:pt>
                      <c:pt idx="47">
                        <c:v>3</c:v>
                      </c:pt>
                      <c:pt idx="48">
                        <c:v>3</c:v>
                      </c:pt>
                      <c:pt idx="49">
                        <c:v>3</c:v>
                      </c:pt>
                      <c:pt idx="50">
                        <c:v>4</c:v>
                      </c:pt>
                      <c:pt idx="51">
                        <c:v>2</c:v>
                      </c:pt>
                      <c:pt idx="52">
                        <c:v>1</c:v>
                      </c:pt>
                      <c:pt idx="53">
                        <c:v>5</c:v>
                      </c:pt>
                    </c:numCache>
                  </c:numRef>
                </c:val>
                <c:extLst>
                  <c:ext xmlns:c16="http://schemas.microsoft.com/office/drawing/2014/chart" uri="{C3380CC4-5D6E-409C-BE32-E72D297353CC}">
                    <c16:uniqueId val="{00000001-988E-4ED2-A0AC-7E10C1686B6B}"/>
                  </c:ext>
                </c:extLst>
              </c15:ser>
            </c15:filteredBarSeries>
            <c15:filteredBarSeries>
              <c15:ser>
                <c:idx val="2"/>
                <c:order val="2"/>
                <c:tx>
                  <c:strRef>
                    <c:extLst>
                      <c:ext xmlns:c15="http://schemas.microsoft.com/office/drawing/2012/chart" uri="{02D57815-91ED-43cb-92C2-25804820EDAC}">
                        <c15:formulaRef>
                          <c15:sqref>TotalAppsTimeSeriesData!$N$14</c15:sqref>
                        </c15:formulaRef>
                      </c:ext>
                    </c:extLst>
                    <c:strCache>
                      <c:ptCount val="1"/>
                      <c:pt idx="0">
                        <c:v>Submissions</c:v>
                      </c:pt>
                    </c:strCache>
                  </c:strRef>
                </c:tx>
                <c:spPr>
                  <a:ln>
                    <a:noFill/>
                  </a:ln>
                </c:spPr>
                <c:invertIfNegative val="0"/>
                <c:cat>
                  <c:numRef>
                    <c:extLst>
                      <c:ext xmlns:c15="http://schemas.microsoft.com/office/drawing/2012/chart" uri="{02D57815-91ED-43cb-92C2-25804820EDAC}">
                        <c15:formulaRef>
                          <c15:sqref>Test!$A$2:$A$65</c15:sqref>
                        </c15:formulaRef>
                      </c:ext>
                    </c:extLst>
                    <c:numCache>
                      <c:formatCode>m/d/yyyy</c:formatCode>
                      <c:ptCount val="64"/>
                      <c:pt idx="0">
                        <c:v>44099</c:v>
                      </c:pt>
                      <c:pt idx="1">
                        <c:v>44092</c:v>
                      </c:pt>
                      <c:pt idx="2">
                        <c:v>44085</c:v>
                      </c:pt>
                      <c:pt idx="3">
                        <c:v>44078</c:v>
                      </c:pt>
                      <c:pt idx="4">
                        <c:v>44071</c:v>
                      </c:pt>
                      <c:pt idx="5">
                        <c:v>44064</c:v>
                      </c:pt>
                      <c:pt idx="6">
                        <c:v>44057</c:v>
                      </c:pt>
                      <c:pt idx="7">
                        <c:v>44050</c:v>
                      </c:pt>
                      <c:pt idx="8">
                        <c:v>44043</c:v>
                      </c:pt>
                      <c:pt idx="9">
                        <c:v>44036</c:v>
                      </c:pt>
                      <c:pt idx="10">
                        <c:v>44029</c:v>
                      </c:pt>
                      <c:pt idx="11">
                        <c:v>44022</c:v>
                      </c:pt>
                      <c:pt idx="12">
                        <c:v>44015</c:v>
                      </c:pt>
                      <c:pt idx="13">
                        <c:v>44008</c:v>
                      </c:pt>
                      <c:pt idx="14">
                        <c:v>44001</c:v>
                      </c:pt>
                      <c:pt idx="15">
                        <c:v>43994</c:v>
                      </c:pt>
                      <c:pt idx="16">
                        <c:v>43987</c:v>
                      </c:pt>
                      <c:pt idx="17">
                        <c:v>43980</c:v>
                      </c:pt>
                      <c:pt idx="18">
                        <c:v>43973</c:v>
                      </c:pt>
                      <c:pt idx="19">
                        <c:v>43966</c:v>
                      </c:pt>
                      <c:pt idx="20">
                        <c:v>43952</c:v>
                      </c:pt>
                      <c:pt idx="21">
                        <c:v>43945</c:v>
                      </c:pt>
                      <c:pt idx="22">
                        <c:v>43938</c:v>
                      </c:pt>
                      <c:pt idx="23">
                        <c:v>43924</c:v>
                      </c:pt>
                      <c:pt idx="24">
                        <c:v>43917</c:v>
                      </c:pt>
                      <c:pt idx="25">
                        <c:v>43910</c:v>
                      </c:pt>
                      <c:pt idx="26">
                        <c:v>43896</c:v>
                      </c:pt>
                      <c:pt idx="27">
                        <c:v>43889</c:v>
                      </c:pt>
                      <c:pt idx="28">
                        <c:v>43882</c:v>
                      </c:pt>
                      <c:pt idx="29">
                        <c:v>43875</c:v>
                      </c:pt>
                      <c:pt idx="30">
                        <c:v>43868</c:v>
                      </c:pt>
                      <c:pt idx="31">
                        <c:v>43861</c:v>
                      </c:pt>
                      <c:pt idx="32">
                        <c:v>43854</c:v>
                      </c:pt>
                      <c:pt idx="33">
                        <c:v>43847</c:v>
                      </c:pt>
                      <c:pt idx="34">
                        <c:v>43840</c:v>
                      </c:pt>
                      <c:pt idx="35">
                        <c:v>43819</c:v>
                      </c:pt>
                      <c:pt idx="36">
                        <c:v>43812</c:v>
                      </c:pt>
                      <c:pt idx="37">
                        <c:v>43805</c:v>
                      </c:pt>
                      <c:pt idx="38">
                        <c:v>43798</c:v>
                      </c:pt>
                      <c:pt idx="39">
                        <c:v>43791</c:v>
                      </c:pt>
                      <c:pt idx="40">
                        <c:v>43784</c:v>
                      </c:pt>
                      <c:pt idx="41">
                        <c:v>43777</c:v>
                      </c:pt>
                      <c:pt idx="42">
                        <c:v>43770</c:v>
                      </c:pt>
                      <c:pt idx="43">
                        <c:v>43763</c:v>
                      </c:pt>
                      <c:pt idx="44">
                        <c:v>43756</c:v>
                      </c:pt>
                      <c:pt idx="45">
                        <c:v>43749</c:v>
                      </c:pt>
                      <c:pt idx="46">
                        <c:v>43742</c:v>
                      </c:pt>
                      <c:pt idx="47">
                        <c:v>43735</c:v>
                      </c:pt>
                      <c:pt idx="48">
                        <c:v>43728</c:v>
                      </c:pt>
                      <c:pt idx="49">
                        <c:v>43721</c:v>
                      </c:pt>
                      <c:pt idx="50">
                        <c:v>43714</c:v>
                      </c:pt>
                      <c:pt idx="51">
                        <c:v>43707</c:v>
                      </c:pt>
                      <c:pt idx="52">
                        <c:v>43700</c:v>
                      </c:pt>
                      <c:pt idx="53">
                        <c:v>43693</c:v>
                      </c:pt>
                      <c:pt idx="54">
                        <c:v>43686</c:v>
                      </c:pt>
                      <c:pt idx="55">
                        <c:v>43679</c:v>
                      </c:pt>
                      <c:pt idx="56">
                        <c:v>43672</c:v>
                      </c:pt>
                      <c:pt idx="57">
                        <c:v>43665</c:v>
                      </c:pt>
                      <c:pt idx="58">
                        <c:v>43658</c:v>
                      </c:pt>
                      <c:pt idx="59">
                        <c:v>43651</c:v>
                      </c:pt>
                      <c:pt idx="60">
                        <c:v>43644</c:v>
                      </c:pt>
                      <c:pt idx="61">
                        <c:v>43637</c:v>
                      </c:pt>
                      <c:pt idx="62">
                        <c:v>43630</c:v>
                      </c:pt>
                      <c:pt idx="63">
                        <c:v>43623</c:v>
                      </c:pt>
                    </c:numCache>
                  </c:numRef>
                </c:cat>
                <c:val>
                  <c:numRef>
                    <c:extLst>
                      <c:ext xmlns:c15="http://schemas.microsoft.com/office/drawing/2012/chart" uri="{02D57815-91ED-43cb-92C2-25804820EDAC}">
                        <c15:formulaRef>
                          <c15:sqref>TotalAppsTimeSeriesData!$N$15:$N$68</c15:sqref>
                        </c15:formulaRef>
                      </c:ext>
                    </c:extLst>
                    <c:numCache>
                      <c:formatCode>General</c:formatCode>
                      <c:ptCount val="54"/>
                      <c:pt idx="1">
                        <c:v>40</c:v>
                      </c:pt>
                      <c:pt idx="2">
                        <c:v>13</c:v>
                      </c:pt>
                      <c:pt idx="3">
                        <c:v>24</c:v>
                      </c:pt>
                      <c:pt idx="4">
                        <c:v>14</c:v>
                      </c:pt>
                      <c:pt idx="5">
                        <c:v>20</c:v>
                      </c:pt>
                      <c:pt idx="6">
                        <c:v>19</c:v>
                      </c:pt>
                      <c:pt idx="7">
                        <c:v>28</c:v>
                      </c:pt>
                      <c:pt idx="8">
                        <c:v>42</c:v>
                      </c:pt>
                      <c:pt idx="9">
                        <c:v>19</c:v>
                      </c:pt>
                      <c:pt idx="10">
                        <c:v>25</c:v>
                      </c:pt>
                      <c:pt idx="11">
                        <c:v>27</c:v>
                      </c:pt>
                      <c:pt idx="12">
                        <c:v>27</c:v>
                      </c:pt>
                      <c:pt idx="13">
                        <c:v>18</c:v>
                      </c:pt>
                      <c:pt idx="14">
                        <c:v>29</c:v>
                      </c:pt>
                      <c:pt idx="15">
                        <c:v>14</c:v>
                      </c:pt>
                      <c:pt idx="16">
                        <c:v>25</c:v>
                      </c:pt>
                      <c:pt idx="17">
                        <c:v>18</c:v>
                      </c:pt>
                      <c:pt idx="18">
                        <c:v>18</c:v>
                      </c:pt>
                      <c:pt idx="19">
                        <c:v>23</c:v>
                      </c:pt>
                      <c:pt idx="20">
                        <c:v>41</c:v>
                      </c:pt>
                      <c:pt idx="21">
                        <c:v>35</c:v>
                      </c:pt>
                      <c:pt idx="22">
                        <c:v>41</c:v>
                      </c:pt>
                      <c:pt idx="23">
                        <c:v>59</c:v>
                      </c:pt>
                      <c:pt idx="24">
                        <c:v>27</c:v>
                      </c:pt>
                      <c:pt idx="25">
                        <c:v>26</c:v>
                      </c:pt>
                      <c:pt idx="26">
                        <c:v>33</c:v>
                      </c:pt>
                      <c:pt idx="27">
                        <c:v>58</c:v>
                      </c:pt>
                      <c:pt idx="28">
                        <c:v>44</c:v>
                      </c:pt>
                      <c:pt idx="29">
                        <c:v>39</c:v>
                      </c:pt>
                      <c:pt idx="30">
                        <c:v>38</c:v>
                      </c:pt>
                      <c:pt idx="31">
                        <c:v>21</c:v>
                      </c:pt>
                      <c:pt idx="32">
                        <c:v>24</c:v>
                      </c:pt>
                      <c:pt idx="33">
                        <c:v>24</c:v>
                      </c:pt>
                      <c:pt idx="34">
                        <c:v>25</c:v>
                      </c:pt>
                      <c:pt idx="35">
                        <c:v>17</c:v>
                      </c:pt>
                      <c:pt idx="36">
                        <c:v>40</c:v>
                      </c:pt>
                      <c:pt idx="37">
                        <c:v>27</c:v>
                      </c:pt>
                      <c:pt idx="38">
                        <c:v>26</c:v>
                      </c:pt>
                      <c:pt idx="39">
                        <c:v>24</c:v>
                      </c:pt>
                      <c:pt idx="40">
                        <c:v>22</c:v>
                      </c:pt>
                      <c:pt idx="41">
                        <c:v>18</c:v>
                      </c:pt>
                      <c:pt idx="42">
                        <c:v>9</c:v>
                      </c:pt>
                      <c:pt idx="43">
                        <c:v>21</c:v>
                      </c:pt>
                      <c:pt idx="44">
                        <c:v>38</c:v>
                      </c:pt>
                      <c:pt idx="45">
                        <c:v>24</c:v>
                      </c:pt>
                      <c:pt idx="46">
                        <c:v>11</c:v>
                      </c:pt>
                      <c:pt idx="47">
                        <c:v>18</c:v>
                      </c:pt>
                      <c:pt idx="48">
                        <c:v>13</c:v>
                      </c:pt>
                      <c:pt idx="49">
                        <c:v>14</c:v>
                      </c:pt>
                      <c:pt idx="50">
                        <c:v>16</c:v>
                      </c:pt>
                      <c:pt idx="51">
                        <c:v>13</c:v>
                      </c:pt>
                      <c:pt idx="52">
                        <c:v>9</c:v>
                      </c:pt>
                      <c:pt idx="53">
                        <c:v>15</c:v>
                      </c:pt>
                    </c:numCache>
                  </c:numRef>
                </c:val>
                <c:extLst>
                  <c:ext xmlns:c16="http://schemas.microsoft.com/office/drawing/2014/chart" uri="{C3380CC4-5D6E-409C-BE32-E72D297353CC}">
                    <c16:uniqueId val="{00000003-988E-4ED2-A0AC-7E10C1686B6B}"/>
                  </c:ext>
                </c:extLst>
              </c15:ser>
            </c15:filteredBarSeries>
            <c15:filteredBarSeries>
              <c15:ser>
                <c:idx val="5"/>
                <c:order val="3"/>
                <c:tx>
                  <c:strRef>
                    <c:extLst>
                      <c:ext xmlns:c15="http://schemas.microsoft.com/office/drawing/2012/chart" uri="{02D57815-91ED-43cb-92C2-25804820EDAC}">
                        <c15:formulaRef>
                          <c15:sqref>Test!$L$1</c15:sqref>
                        </c15:formulaRef>
                      </c:ext>
                    </c:extLst>
                    <c:strCache>
                      <c:ptCount val="1"/>
                      <c:pt idx="0">
                        <c:v>Applications accepted</c:v>
                      </c:pt>
                    </c:strCache>
                  </c:strRef>
                </c:tx>
                <c:spPr>
                  <a:ln w="28575">
                    <a:noFill/>
                  </a:ln>
                </c:spPr>
                <c:invertIfNegative val="0"/>
                <c:cat>
                  <c:numRef>
                    <c:extLst>
                      <c:ext xmlns:c15="http://schemas.microsoft.com/office/drawing/2012/chart" uri="{02D57815-91ED-43cb-92C2-25804820EDAC}">
                        <c15:formulaRef>
                          <c15:sqref>Test!$A$2:$A$65</c15:sqref>
                        </c15:formulaRef>
                      </c:ext>
                    </c:extLst>
                    <c:numCache>
                      <c:formatCode>m/d/yyyy</c:formatCode>
                      <c:ptCount val="64"/>
                      <c:pt idx="0">
                        <c:v>44099</c:v>
                      </c:pt>
                      <c:pt idx="1">
                        <c:v>44092</c:v>
                      </c:pt>
                      <c:pt idx="2">
                        <c:v>44085</c:v>
                      </c:pt>
                      <c:pt idx="3">
                        <c:v>44078</c:v>
                      </c:pt>
                      <c:pt idx="4">
                        <c:v>44071</c:v>
                      </c:pt>
                      <c:pt idx="5">
                        <c:v>44064</c:v>
                      </c:pt>
                      <c:pt idx="6">
                        <c:v>44057</c:v>
                      </c:pt>
                      <c:pt idx="7">
                        <c:v>44050</c:v>
                      </c:pt>
                      <c:pt idx="8">
                        <c:v>44043</c:v>
                      </c:pt>
                      <c:pt idx="9">
                        <c:v>44036</c:v>
                      </c:pt>
                      <c:pt idx="10">
                        <c:v>44029</c:v>
                      </c:pt>
                      <c:pt idx="11">
                        <c:v>44022</c:v>
                      </c:pt>
                      <c:pt idx="12">
                        <c:v>44015</c:v>
                      </c:pt>
                      <c:pt idx="13">
                        <c:v>44008</c:v>
                      </c:pt>
                      <c:pt idx="14">
                        <c:v>44001</c:v>
                      </c:pt>
                      <c:pt idx="15">
                        <c:v>43994</c:v>
                      </c:pt>
                      <c:pt idx="16">
                        <c:v>43987</c:v>
                      </c:pt>
                      <c:pt idx="17">
                        <c:v>43980</c:v>
                      </c:pt>
                      <c:pt idx="18">
                        <c:v>43973</c:v>
                      </c:pt>
                      <c:pt idx="19">
                        <c:v>43966</c:v>
                      </c:pt>
                      <c:pt idx="20">
                        <c:v>43952</c:v>
                      </c:pt>
                      <c:pt idx="21">
                        <c:v>43945</c:v>
                      </c:pt>
                      <c:pt idx="22">
                        <c:v>43938</c:v>
                      </c:pt>
                      <c:pt idx="23">
                        <c:v>43924</c:v>
                      </c:pt>
                      <c:pt idx="24">
                        <c:v>43917</c:v>
                      </c:pt>
                      <c:pt idx="25">
                        <c:v>43910</c:v>
                      </c:pt>
                      <c:pt idx="26">
                        <c:v>43896</c:v>
                      </c:pt>
                      <c:pt idx="27">
                        <c:v>43889</c:v>
                      </c:pt>
                      <c:pt idx="28">
                        <c:v>43882</c:v>
                      </c:pt>
                      <c:pt idx="29">
                        <c:v>43875</c:v>
                      </c:pt>
                      <c:pt idx="30">
                        <c:v>43868</c:v>
                      </c:pt>
                      <c:pt idx="31">
                        <c:v>43861</c:v>
                      </c:pt>
                      <c:pt idx="32">
                        <c:v>43854</c:v>
                      </c:pt>
                      <c:pt idx="33">
                        <c:v>43847</c:v>
                      </c:pt>
                      <c:pt idx="34">
                        <c:v>43840</c:v>
                      </c:pt>
                      <c:pt idx="35">
                        <c:v>43819</c:v>
                      </c:pt>
                      <c:pt idx="36">
                        <c:v>43812</c:v>
                      </c:pt>
                      <c:pt idx="37">
                        <c:v>43805</c:v>
                      </c:pt>
                      <c:pt idx="38">
                        <c:v>43798</c:v>
                      </c:pt>
                      <c:pt idx="39">
                        <c:v>43791</c:v>
                      </c:pt>
                      <c:pt idx="40">
                        <c:v>43784</c:v>
                      </c:pt>
                      <c:pt idx="41">
                        <c:v>43777</c:v>
                      </c:pt>
                      <c:pt idx="42">
                        <c:v>43770</c:v>
                      </c:pt>
                      <c:pt idx="43">
                        <c:v>43763</c:v>
                      </c:pt>
                      <c:pt idx="44">
                        <c:v>43756</c:v>
                      </c:pt>
                      <c:pt idx="45">
                        <c:v>43749</c:v>
                      </c:pt>
                      <c:pt idx="46">
                        <c:v>43742</c:v>
                      </c:pt>
                      <c:pt idx="47">
                        <c:v>43735</c:v>
                      </c:pt>
                      <c:pt idx="48">
                        <c:v>43728</c:v>
                      </c:pt>
                      <c:pt idx="49">
                        <c:v>43721</c:v>
                      </c:pt>
                      <c:pt idx="50">
                        <c:v>43714</c:v>
                      </c:pt>
                      <c:pt idx="51">
                        <c:v>43707</c:v>
                      </c:pt>
                      <c:pt idx="52">
                        <c:v>43700</c:v>
                      </c:pt>
                      <c:pt idx="53">
                        <c:v>43693</c:v>
                      </c:pt>
                      <c:pt idx="54">
                        <c:v>43686</c:v>
                      </c:pt>
                      <c:pt idx="55">
                        <c:v>43679</c:v>
                      </c:pt>
                      <c:pt idx="56">
                        <c:v>43672</c:v>
                      </c:pt>
                      <c:pt idx="57">
                        <c:v>43665</c:v>
                      </c:pt>
                      <c:pt idx="58">
                        <c:v>43658</c:v>
                      </c:pt>
                      <c:pt idx="59">
                        <c:v>43651</c:v>
                      </c:pt>
                      <c:pt idx="60">
                        <c:v>43644</c:v>
                      </c:pt>
                      <c:pt idx="61">
                        <c:v>43637</c:v>
                      </c:pt>
                      <c:pt idx="62">
                        <c:v>43630</c:v>
                      </c:pt>
                      <c:pt idx="63">
                        <c:v>43623</c:v>
                      </c:pt>
                    </c:numCache>
                  </c:numRef>
                </c:cat>
                <c:val>
                  <c:numRef>
                    <c:extLst>
                      <c:ext xmlns:c15="http://schemas.microsoft.com/office/drawing/2012/chart" uri="{02D57815-91ED-43cb-92C2-25804820EDAC}">
                        <c15:formulaRef>
                          <c15:sqref>Test!$L$2:$L$65</c15:sqref>
                        </c15:formulaRef>
                      </c:ext>
                    </c:extLst>
                    <c:numCache>
                      <c:formatCode>General</c:formatCode>
                      <c:ptCount val="64"/>
                      <c:pt idx="0">
                        <c:v>36</c:v>
                      </c:pt>
                      <c:pt idx="1">
                        <c:v>13</c:v>
                      </c:pt>
                      <c:pt idx="2">
                        <c:v>20</c:v>
                      </c:pt>
                      <c:pt idx="3">
                        <c:v>15</c:v>
                      </c:pt>
                      <c:pt idx="4">
                        <c:v>19</c:v>
                      </c:pt>
                      <c:pt idx="5">
                        <c:v>15</c:v>
                      </c:pt>
                      <c:pt idx="6">
                        <c:v>21</c:v>
                      </c:pt>
                      <c:pt idx="7">
                        <c:v>34</c:v>
                      </c:pt>
                      <c:pt idx="8">
                        <c:v>14</c:v>
                      </c:pt>
                      <c:pt idx="9">
                        <c:v>17</c:v>
                      </c:pt>
                      <c:pt idx="10">
                        <c:v>25</c:v>
                      </c:pt>
                      <c:pt idx="11">
                        <c:v>18</c:v>
                      </c:pt>
                      <c:pt idx="12">
                        <c:v>20</c:v>
                      </c:pt>
                      <c:pt idx="13">
                        <c:v>10</c:v>
                      </c:pt>
                      <c:pt idx="14">
                        <c:v>21</c:v>
                      </c:pt>
                      <c:pt idx="15">
                        <c:v>15</c:v>
                      </c:pt>
                      <c:pt idx="16">
                        <c:v>25</c:v>
                      </c:pt>
                      <c:pt idx="17">
                        <c:v>36</c:v>
                      </c:pt>
                      <c:pt idx="18">
                        <c:v>46</c:v>
                      </c:pt>
                      <c:pt idx="19">
                        <c:v>28</c:v>
                      </c:pt>
                      <c:pt idx="20">
                        <c:v>45</c:v>
                      </c:pt>
                      <c:pt idx="21">
                        <c:v>58</c:v>
                      </c:pt>
                      <c:pt idx="22">
                        <c:v>10</c:v>
                      </c:pt>
                      <c:pt idx="23">
                        <c:v>18</c:v>
                      </c:pt>
                      <c:pt idx="24">
                        <c:v>24</c:v>
                      </c:pt>
                      <c:pt idx="25">
                        <c:v>12</c:v>
                      </c:pt>
                      <c:pt idx="26">
                        <c:v>24</c:v>
                      </c:pt>
                      <c:pt idx="27">
                        <c:v>22</c:v>
                      </c:pt>
                      <c:pt idx="28">
                        <c:v>14</c:v>
                      </c:pt>
                      <c:pt idx="29">
                        <c:v>25</c:v>
                      </c:pt>
                      <c:pt idx="30">
                        <c:v>20</c:v>
                      </c:pt>
                      <c:pt idx="31">
                        <c:v>16</c:v>
                      </c:pt>
                      <c:pt idx="32">
                        <c:v>15</c:v>
                      </c:pt>
                      <c:pt idx="33">
                        <c:v>15</c:v>
                      </c:pt>
                      <c:pt idx="34">
                        <c:v>12</c:v>
                      </c:pt>
                      <c:pt idx="35">
                        <c:v>21</c:v>
                      </c:pt>
                      <c:pt idx="36">
                        <c:v>19</c:v>
                      </c:pt>
                      <c:pt idx="37">
                        <c:v>29</c:v>
                      </c:pt>
                      <c:pt idx="38">
                        <c:v>18</c:v>
                      </c:pt>
                      <c:pt idx="39">
                        <c:v>8</c:v>
                      </c:pt>
                      <c:pt idx="40">
                        <c:v>19</c:v>
                      </c:pt>
                      <c:pt idx="41">
                        <c:v>7</c:v>
                      </c:pt>
                      <c:pt idx="42">
                        <c:v>16</c:v>
                      </c:pt>
                      <c:pt idx="43">
                        <c:v>31</c:v>
                      </c:pt>
                      <c:pt idx="44">
                        <c:v>18</c:v>
                      </c:pt>
                      <c:pt idx="45">
                        <c:v>9</c:v>
                      </c:pt>
                      <c:pt idx="46">
                        <c:v>13</c:v>
                      </c:pt>
                      <c:pt idx="47">
                        <c:v>17</c:v>
                      </c:pt>
                      <c:pt idx="48">
                        <c:v>12</c:v>
                      </c:pt>
                      <c:pt idx="49">
                        <c:v>7</c:v>
                      </c:pt>
                      <c:pt idx="50">
                        <c:v>13</c:v>
                      </c:pt>
                      <c:pt idx="51">
                        <c:v>9</c:v>
                      </c:pt>
                      <c:pt idx="52">
                        <c:v>13</c:v>
                      </c:pt>
                      <c:pt idx="53">
                        <c:v>25</c:v>
                      </c:pt>
                      <c:pt idx="54">
                        <c:v>23</c:v>
                      </c:pt>
                      <c:pt idx="55">
                        <c:v>18</c:v>
                      </c:pt>
                      <c:pt idx="56">
                        <c:v>21</c:v>
                      </c:pt>
                      <c:pt idx="57">
                        <c:v>30</c:v>
                      </c:pt>
                      <c:pt idx="58">
                        <c:v>16</c:v>
                      </c:pt>
                      <c:pt idx="59">
                        <c:v>16</c:v>
                      </c:pt>
                      <c:pt idx="60">
                        <c:v>26</c:v>
                      </c:pt>
                      <c:pt idx="61">
                        <c:v>10</c:v>
                      </c:pt>
                      <c:pt idx="62">
                        <c:v>21</c:v>
                      </c:pt>
                      <c:pt idx="63">
                        <c:v>20</c:v>
                      </c:pt>
                    </c:numCache>
                  </c:numRef>
                </c:val>
                <c:extLst>
                  <c:ext xmlns:c16="http://schemas.microsoft.com/office/drawing/2014/chart" uri="{C3380CC4-5D6E-409C-BE32-E72D297353CC}">
                    <c16:uniqueId val="{00000003-F52C-4FD7-85D3-DCA6C4D7F015}"/>
                  </c:ext>
                </c:extLst>
              </c15:ser>
            </c15:filteredBarSeries>
          </c:ext>
        </c:extLst>
      </c:barChart>
      <c:lineChart>
        <c:grouping val="standard"/>
        <c:varyColors val="0"/>
        <c:ser>
          <c:idx val="1"/>
          <c:order val="5"/>
          <c:tx>
            <c:strRef>
              <c:f>Test!$N$1</c:f>
              <c:strCache>
                <c:ptCount val="1"/>
                <c:pt idx="0">
                  <c:v>Submissions</c:v>
                </c:pt>
              </c:strCache>
            </c:strRef>
          </c:tx>
          <c:spPr>
            <a:ln>
              <a:noFill/>
            </a:ln>
          </c:spPr>
          <c:marker>
            <c:symbol val="square"/>
            <c:size val="7"/>
            <c:spPr>
              <a:solidFill>
                <a:schemeClr val="tx1"/>
              </a:solidFill>
              <a:ln>
                <a:solidFill>
                  <a:schemeClr val="accent3"/>
                </a:solidFill>
              </a:ln>
            </c:spPr>
          </c:marker>
          <c:cat>
            <c:numRef>
              <c:f>Test!$A$2:$A$65</c:f>
              <c:numCache>
                <c:formatCode>m/d/yyyy</c:formatCode>
                <c:ptCount val="64"/>
                <c:pt idx="0">
                  <c:v>44099</c:v>
                </c:pt>
                <c:pt idx="1">
                  <c:v>44092</c:v>
                </c:pt>
                <c:pt idx="2">
                  <c:v>44085</c:v>
                </c:pt>
                <c:pt idx="3">
                  <c:v>44078</c:v>
                </c:pt>
                <c:pt idx="4">
                  <c:v>44071</c:v>
                </c:pt>
                <c:pt idx="5">
                  <c:v>44064</c:v>
                </c:pt>
                <c:pt idx="6">
                  <c:v>44057</c:v>
                </c:pt>
                <c:pt idx="7">
                  <c:v>44050</c:v>
                </c:pt>
                <c:pt idx="8">
                  <c:v>44043</c:v>
                </c:pt>
                <c:pt idx="9">
                  <c:v>44036</c:v>
                </c:pt>
                <c:pt idx="10">
                  <c:v>44029</c:v>
                </c:pt>
                <c:pt idx="11">
                  <c:v>44022</c:v>
                </c:pt>
                <c:pt idx="12">
                  <c:v>44015</c:v>
                </c:pt>
                <c:pt idx="13">
                  <c:v>44008</c:v>
                </c:pt>
                <c:pt idx="14">
                  <c:v>44001</c:v>
                </c:pt>
                <c:pt idx="15">
                  <c:v>43994</c:v>
                </c:pt>
                <c:pt idx="16">
                  <c:v>43987</c:v>
                </c:pt>
                <c:pt idx="17">
                  <c:v>43980</c:v>
                </c:pt>
                <c:pt idx="18">
                  <c:v>43973</c:v>
                </c:pt>
                <c:pt idx="19">
                  <c:v>43966</c:v>
                </c:pt>
                <c:pt idx="20">
                  <c:v>43952</c:v>
                </c:pt>
                <c:pt idx="21">
                  <c:v>43945</c:v>
                </c:pt>
                <c:pt idx="22">
                  <c:v>43938</c:v>
                </c:pt>
                <c:pt idx="23">
                  <c:v>43924</c:v>
                </c:pt>
                <c:pt idx="24">
                  <c:v>43917</c:v>
                </c:pt>
                <c:pt idx="25">
                  <c:v>43910</c:v>
                </c:pt>
                <c:pt idx="26">
                  <c:v>43896</c:v>
                </c:pt>
                <c:pt idx="27">
                  <c:v>43889</c:v>
                </c:pt>
                <c:pt idx="28">
                  <c:v>43882</c:v>
                </c:pt>
                <c:pt idx="29">
                  <c:v>43875</c:v>
                </c:pt>
                <c:pt idx="30">
                  <c:v>43868</c:v>
                </c:pt>
                <c:pt idx="31">
                  <c:v>43861</c:v>
                </c:pt>
                <c:pt idx="32">
                  <c:v>43854</c:v>
                </c:pt>
                <c:pt idx="33">
                  <c:v>43847</c:v>
                </c:pt>
                <c:pt idx="34">
                  <c:v>43840</c:v>
                </c:pt>
                <c:pt idx="35">
                  <c:v>43819</c:v>
                </c:pt>
                <c:pt idx="36">
                  <c:v>43812</c:v>
                </c:pt>
                <c:pt idx="37">
                  <c:v>43805</c:v>
                </c:pt>
                <c:pt idx="38">
                  <c:v>43798</c:v>
                </c:pt>
                <c:pt idx="39">
                  <c:v>43791</c:v>
                </c:pt>
                <c:pt idx="40">
                  <c:v>43784</c:v>
                </c:pt>
                <c:pt idx="41">
                  <c:v>43777</c:v>
                </c:pt>
                <c:pt idx="42">
                  <c:v>43770</c:v>
                </c:pt>
                <c:pt idx="43">
                  <c:v>43763</c:v>
                </c:pt>
                <c:pt idx="44">
                  <c:v>43756</c:v>
                </c:pt>
                <c:pt idx="45">
                  <c:v>43749</c:v>
                </c:pt>
                <c:pt idx="46">
                  <c:v>43742</c:v>
                </c:pt>
                <c:pt idx="47">
                  <c:v>43735</c:v>
                </c:pt>
                <c:pt idx="48">
                  <c:v>43728</c:v>
                </c:pt>
                <c:pt idx="49">
                  <c:v>43721</c:v>
                </c:pt>
                <c:pt idx="50">
                  <c:v>43714</c:v>
                </c:pt>
                <c:pt idx="51">
                  <c:v>43707</c:v>
                </c:pt>
                <c:pt idx="52">
                  <c:v>43700</c:v>
                </c:pt>
                <c:pt idx="53">
                  <c:v>43693</c:v>
                </c:pt>
                <c:pt idx="54">
                  <c:v>43686</c:v>
                </c:pt>
                <c:pt idx="55">
                  <c:v>43679</c:v>
                </c:pt>
                <c:pt idx="56">
                  <c:v>43672</c:v>
                </c:pt>
                <c:pt idx="57">
                  <c:v>43665</c:v>
                </c:pt>
                <c:pt idx="58">
                  <c:v>43658</c:v>
                </c:pt>
                <c:pt idx="59">
                  <c:v>43651</c:v>
                </c:pt>
                <c:pt idx="60">
                  <c:v>43644</c:v>
                </c:pt>
                <c:pt idx="61">
                  <c:v>43637</c:v>
                </c:pt>
                <c:pt idx="62">
                  <c:v>43630</c:v>
                </c:pt>
                <c:pt idx="63">
                  <c:v>43623</c:v>
                </c:pt>
              </c:numCache>
            </c:numRef>
          </c:cat>
          <c:val>
            <c:numRef>
              <c:f>Test!$N$2:$N$55</c:f>
              <c:numCache>
                <c:formatCode>General</c:formatCode>
                <c:ptCount val="54"/>
                <c:pt idx="0">
                  <c:v>40</c:v>
                </c:pt>
                <c:pt idx="1">
                  <c:v>13</c:v>
                </c:pt>
                <c:pt idx="2">
                  <c:v>24</c:v>
                </c:pt>
                <c:pt idx="3">
                  <c:v>14</c:v>
                </c:pt>
                <c:pt idx="4">
                  <c:v>20</c:v>
                </c:pt>
                <c:pt idx="5">
                  <c:v>19</c:v>
                </c:pt>
                <c:pt idx="6">
                  <c:v>28</c:v>
                </c:pt>
                <c:pt idx="7">
                  <c:v>42</c:v>
                </c:pt>
                <c:pt idx="8">
                  <c:v>19</c:v>
                </c:pt>
                <c:pt idx="9">
                  <c:v>25</c:v>
                </c:pt>
                <c:pt idx="10">
                  <c:v>27</c:v>
                </c:pt>
                <c:pt idx="11">
                  <c:v>27</c:v>
                </c:pt>
                <c:pt idx="12">
                  <c:v>18</c:v>
                </c:pt>
                <c:pt idx="13">
                  <c:v>29</c:v>
                </c:pt>
                <c:pt idx="14">
                  <c:v>14</c:v>
                </c:pt>
                <c:pt idx="15">
                  <c:v>25</c:v>
                </c:pt>
                <c:pt idx="16">
                  <c:v>18</c:v>
                </c:pt>
                <c:pt idx="17">
                  <c:v>18</c:v>
                </c:pt>
                <c:pt idx="18">
                  <c:v>23</c:v>
                </c:pt>
                <c:pt idx="19">
                  <c:v>41</c:v>
                </c:pt>
                <c:pt idx="20">
                  <c:v>35</c:v>
                </c:pt>
                <c:pt idx="21">
                  <c:v>41</c:v>
                </c:pt>
                <c:pt idx="22">
                  <c:v>59</c:v>
                </c:pt>
                <c:pt idx="23">
                  <c:v>27</c:v>
                </c:pt>
                <c:pt idx="24">
                  <c:v>26</c:v>
                </c:pt>
                <c:pt idx="25">
                  <c:v>33</c:v>
                </c:pt>
                <c:pt idx="26">
                  <c:v>58</c:v>
                </c:pt>
                <c:pt idx="27">
                  <c:v>44</c:v>
                </c:pt>
                <c:pt idx="28">
                  <c:v>39</c:v>
                </c:pt>
                <c:pt idx="29">
                  <c:v>38</c:v>
                </c:pt>
                <c:pt idx="30">
                  <c:v>21</c:v>
                </c:pt>
                <c:pt idx="31">
                  <c:v>24</c:v>
                </c:pt>
                <c:pt idx="32">
                  <c:v>24</c:v>
                </c:pt>
                <c:pt idx="33">
                  <c:v>25</c:v>
                </c:pt>
                <c:pt idx="34">
                  <c:v>17</c:v>
                </c:pt>
                <c:pt idx="35">
                  <c:v>40</c:v>
                </c:pt>
                <c:pt idx="36">
                  <c:v>27</c:v>
                </c:pt>
                <c:pt idx="37">
                  <c:v>26</c:v>
                </c:pt>
                <c:pt idx="38">
                  <c:v>24</c:v>
                </c:pt>
                <c:pt idx="39">
                  <c:v>22</c:v>
                </c:pt>
                <c:pt idx="40">
                  <c:v>18</c:v>
                </c:pt>
                <c:pt idx="41">
                  <c:v>9</c:v>
                </c:pt>
                <c:pt idx="42">
                  <c:v>21</c:v>
                </c:pt>
                <c:pt idx="43">
                  <c:v>38</c:v>
                </c:pt>
                <c:pt idx="44">
                  <c:v>24</c:v>
                </c:pt>
                <c:pt idx="45">
                  <c:v>11</c:v>
                </c:pt>
                <c:pt idx="46">
                  <c:v>18</c:v>
                </c:pt>
                <c:pt idx="47">
                  <c:v>13</c:v>
                </c:pt>
                <c:pt idx="48">
                  <c:v>14</c:v>
                </c:pt>
                <c:pt idx="49">
                  <c:v>16</c:v>
                </c:pt>
                <c:pt idx="50">
                  <c:v>13</c:v>
                </c:pt>
                <c:pt idx="51">
                  <c:v>9</c:v>
                </c:pt>
                <c:pt idx="52">
                  <c:v>15</c:v>
                </c:pt>
                <c:pt idx="53">
                  <c:v>37</c:v>
                </c:pt>
              </c:numCache>
            </c:numRef>
          </c:val>
          <c:smooth val="0"/>
          <c:extLst>
            <c:ext xmlns:c16="http://schemas.microsoft.com/office/drawing/2014/chart" uri="{C3380CC4-5D6E-409C-BE32-E72D297353CC}">
              <c16:uniqueId val="{00000001-F52C-4FD7-85D3-DCA6C4D7F015}"/>
            </c:ext>
          </c:extLst>
        </c:ser>
        <c:dLbls>
          <c:showLegendKey val="0"/>
          <c:showVal val="0"/>
          <c:showCatName val="0"/>
          <c:showSerName val="0"/>
          <c:showPercent val="0"/>
          <c:showBubbleSize val="0"/>
        </c:dLbls>
        <c:marker val="1"/>
        <c:smooth val="0"/>
        <c:axId val="53809920"/>
        <c:axId val="53829632"/>
      </c:lineChart>
      <c:catAx>
        <c:axId val="53809920"/>
        <c:scaling>
          <c:orientation val="maxMin"/>
        </c:scaling>
        <c:delete val="0"/>
        <c:axPos val="b"/>
        <c:title>
          <c:tx>
            <c:rich>
              <a:bodyPr/>
              <a:lstStyle/>
              <a:p>
                <a:pPr>
                  <a:defRPr/>
                </a:pPr>
                <a:r>
                  <a:rPr lang="en-GB"/>
                  <a:t>Week</a:t>
                </a:r>
                <a:r>
                  <a:rPr lang="en-GB" baseline="0"/>
                  <a:t> Ending Date</a:t>
                </a:r>
                <a:endParaRPr lang="en-GB"/>
              </a:p>
            </c:rich>
          </c:tx>
          <c:overlay val="0"/>
        </c:title>
        <c:numFmt formatCode="m/d/yyyy" sourceLinked="1"/>
        <c:majorTickMark val="out"/>
        <c:minorTickMark val="none"/>
        <c:tickLblPos val="nextTo"/>
        <c:txPr>
          <a:bodyPr rot="2820000" vert="horz"/>
          <a:lstStyle/>
          <a:p>
            <a:pPr>
              <a:defRPr sz="1000"/>
            </a:pPr>
            <a:endParaRPr lang="en-US"/>
          </a:p>
        </c:txPr>
        <c:crossAx val="53829632"/>
        <c:crosses val="autoZero"/>
        <c:auto val="0"/>
        <c:lblAlgn val="ctr"/>
        <c:lblOffset val="100"/>
        <c:noMultiLvlLbl val="0"/>
      </c:catAx>
      <c:valAx>
        <c:axId val="53829632"/>
        <c:scaling>
          <c:orientation val="minMax"/>
          <c:max val="70"/>
        </c:scaling>
        <c:delete val="0"/>
        <c:axPos val="r"/>
        <c:majorGridlines>
          <c:spPr>
            <a:ln>
              <a:solidFill>
                <a:schemeClr val="bg1">
                  <a:lumMod val="8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809920"/>
        <c:crosses val="autoZero"/>
        <c:crossBetween val="between"/>
      </c:valAx>
    </c:plotArea>
    <c:legend>
      <c:legendPos val="r"/>
      <c:legendEntry>
        <c:idx val="1"/>
        <c:txPr>
          <a:bodyPr/>
          <a:lstStyle/>
          <a:p>
            <a:pPr>
              <a:defRPr sz="1000"/>
            </a:pPr>
            <a:endParaRPr lang="en-US"/>
          </a:p>
        </c:txPr>
      </c:legendEntry>
      <c:layout>
        <c:manualLayout>
          <c:xMode val="edge"/>
          <c:yMode val="edge"/>
          <c:x val="3.9747510399440238E-2"/>
          <c:y val="6.4354829770092201E-2"/>
          <c:w val="0.17707693316718043"/>
          <c:h val="0.1196109375"/>
        </c:manualLayout>
      </c:layout>
      <c:overlay val="0"/>
      <c:spPr>
        <a:solidFill>
          <a:schemeClr val="bg1"/>
        </a:solidFill>
        <a:ln>
          <a:noFill/>
        </a:ln>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4803149606299213" l="0.70866141732283472" r="0.70866141732283472" t="0.74803149606299213" header="0.31496062992125984" footer="0.31496062992125984"/>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Application</a:t>
            </a:r>
            <a:r>
              <a:rPr lang="en-US" sz="1400" baseline="0"/>
              <a:t>s</a:t>
            </a:r>
            <a:endParaRPr lang="en-US" sz="1400"/>
          </a:p>
        </c:rich>
      </c:tx>
      <c:layout>
        <c:manualLayout>
          <c:xMode val="edge"/>
          <c:yMode val="edge"/>
          <c:x val="0.30236184002984379"/>
          <c:y val="1.7536641880061616E-2"/>
        </c:manualLayout>
      </c:layout>
      <c:overlay val="1"/>
      <c:spPr>
        <a:solidFill>
          <a:schemeClr val="bg1"/>
        </a:solidFill>
      </c:spPr>
    </c:title>
    <c:autoTitleDeleted val="0"/>
    <c:plotArea>
      <c:layout>
        <c:manualLayout>
          <c:layoutTarget val="inner"/>
          <c:xMode val="edge"/>
          <c:yMode val="edge"/>
          <c:x val="3.5304813864935065E-2"/>
          <c:y val="4.0319274983124674E-2"/>
          <c:w val="0.88964058999606577"/>
          <c:h val="0.81511249642940942"/>
        </c:manualLayout>
      </c:layout>
      <c:lineChart>
        <c:grouping val="standard"/>
        <c:varyColors val="0"/>
        <c:ser>
          <c:idx val="0"/>
          <c:order val="0"/>
          <c:tx>
            <c:v>Number of Open Applications</c:v>
          </c:tx>
          <c:spPr>
            <a:ln w="34925">
              <a:solidFill>
                <a:schemeClr val="tx1">
                  <a:lumMod val="50000"/>
                  <a:lumOff val="50000"/>
                </a:schemeClr>
              </a:solidFill>
            </a:ln>
          </c:spPr>
          <c:marker>
            <c:symbol val="circle"/>
            <c:size val="11"/>
            <c:spPr>
              <a:solidFill>
                <a:schemeClr val="bg1">
                  <a:lumMod val="50000"/>
                </a:schemeClr>
              </a:solidFill>
              <a:ln>
                <a:solidFill>
                  <a:schemeClr val="bg1">
                    <a:lumMod val="50000"/>
                  </a:schemeClr>
                </a:solidFill>
              </a:ln>
            </c:spPr>
          </c:marker>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TotalAppsTimeSeriesData!$B$15:$B$68</c:f>
              <c:numCache>
                <c:formatCode>General</c:formatCode>
                <c:ptCount val="54"/>
                <c:pt idx="1">
                  <c:v>291</c:v>
                </c:pt>
                <c:pt idx="2">
                  <c:v>274</c:v>
                </c:pt>
                <c:pt idx="3">
                  <c:v>273</c:v>
                </c:pt>
                <c:pt idx="4">
                  <c:v>281</c:v>
                </c:pt>
                <c:pt idx="5">
                  <c:v>281</c:v>
                </c:pt>
                <c:pt idx="6">
                  <c:v>272</c:v>
                </c:pt>
                <c:pt idx="7">
                  <c:v>272</c:v>
                </c:pt>
                <c:pt idx="8">
                  <c:v>268</c:v>
                </c:pt>
                <c:pt idx="9">
                  <c:v>249</c:v>
                </c:pt>
                <c:pt idx="10">
                  <c:v>264</c:v>
                </c:pt>
                <c:pt idx="11">
                  <c:v>260</c:v>
                </c:pt>
                <c:pt idx="12">
                  <c:v>259</c:v>
                </c:pt>
                <c:pt idx="13">
                  <c:v>257</c:v>
                </c:pt>
                <c:pt idx="14">
                  <c:v>253</c:v>
                </c:pt>
                <c:pt idx="15">
                  <c:v>259</c:v>
                </c:pt>
                <c:pt idx="16">
                  <c:v>255</c:v>
                </c:pt>
                <c:pt idx="17">
                  <c:v>288</c:v>
                </c:pt>
                <c:pt idx="18">
                  <c:v>320</c:v>
                </c:pt>
                <c:pt idx="19">
                  <c:v>301</c:v>
                </c:pt>
                <c:pt idx="20">
                  <c:v>289</c:v>
                </c:pt>
                <c:pt idx="21">
                  <c:v>303</c:v>
                </c:pt>
                <c:pt idx="22">
                  <c:v>271</c:v>
                </c:pt>
                <c:pt idx="23">
                  <c:v>231</c:v>
                </c:pt>
                <c:pt idx="24">
                  <c:v>275</c:v>
                </c:pt>
                <c:pt idx="25">
                  <c:v>319</c:v>
                </c:pt>
                <c:pt idx="26">
                  <c:v>312</c:v>
                </c:pt>
                <c:pt idx="27">
                  <c:v>278</c:v>
                </c:pt>
                <c:pt idx="28">
                  <c:v>272</c:v>
                </c:pt>
                <c:pt idx="29">
                  <c:v>261</c:v>
                </c:pt>
                <c:pt idx="30">
                  <c:v>265</c:v>
                </c:pt>
                <c:pt idx="31">
                  <c:v>261</c:v>
                </c:pt>
                <c:pt idx="32">
                  <c:v>257</c:v>
                </c:pt>
                <c:pt idx="33">
                  <c:v>251</c:v>
                </c:pt>
                <c:pt idx="34">
                  <c:v>254</c:v>
                </c:pt>
                <c:pt idx="35">
                  <c:v>248</c:v>
                </c:pt>
                <c:pt idx="36">
                  <c:v>243</c:v>
                </c:pt>
                <c:pt idx="37">
                  <c:v>238</c:v>
                </c:pt>
                <c:pt idx="38">
                  <c:v>240</c:v>
                </c:pt>
                <c:pt idx="39">
                  <c:v>232</c:v>
                </c:pt>
                <c:pt idx="40">
                  <c:v>228</c:v>
                </c:pt>
                <c:pt idx="41">
                  <c:v>230</c:v>
                </c:pt>
                <c:pt idx="42">
                  <c:v>236</c:v>
                </c:pt>
                <c:pt idx="43">
                  <c:v>246</c:v>
                </c:pt>
                <c:pt idx="44">
                  <c:v>242</c:v>
                </c:pt>
                <c:pt idx="45">
                  <c:v>232</c:v>
                </c:pt>
                <c:pt idx="46">
                  <c:v>235</c:v>
                </c:pt>
                <c:pt idx="47">
                  <c:v>250</c:v>
                </c:pt>
                <c:pt idx="48">
                  <c:v>251</c:v>
                </c:pt>
                <c:pt idx="49">
                  <c:v>255</c:v>
                </c:pt>
                <c:pt idx="50">
                  <c:v>271</c:v>
                </c:pt>
                <c:pt idx="51">
                  <c:v>278</c:v>
                </c:pt>
                <c:pt idx="52">
                  <c:v>286</c:v>
                </c:pt>
                <c:pt idx="53">
                  <c:v>286</c:v>
                </c:pt>
              </c:numCache>
            </c:numRef>
          </c:val>
          <c:smooth val="0"/>
          <c:extLst>
            <c:ext xmlns:c16="http://schemas.microsoft.com/office/drawing/2014/chart" uri="{C3380CC4-5D6E-409C-BE32-E72D297353CC}">
              <c16:uniqueId val="{00000000-924D-4562-9AF8-ED9D59F314A6}"/>
            </c:ext>
          </c:extLst>
        </c:ser>
        <c:ser>
          <c:idx val="4"/>
          <c:order val="1"/>
          <c:tx>
            <c:v>Number of Open Applications (excl. 4e)</c:v>
          </c:tx>
          <c:spPr>
            <a:ln>
              <a:solidFill>
                <a:schemeClr val="tx1"/>
              </a:solidFill>
            </a:ln>
          </c:spPr>
          <c:marker>
            <c:symbol val="x"/>
            <c:size val="9"/>
            <c:spPr>
              <a:solidFill>
                <a:schemeClr val="tx1"/>
              </a:solidFill>
              <a:ln>
                <a:solidFill>
                  <a:schemeClr val="bg1"/>
                </a:solidFill>
              </a:ln>
            </c:spPr>
          </c:marker>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TotalAppsTimeSeriesData!$C$15:$C$68</c:f>
              <c:numCache>
                <c:formatCode>General</c:formatCode>
                <c:ptCount val="54"/>
                <c:pt idx="1">
                  <c:v>234</c:v>
                </c:pt>
                <c:pt idx="2">
                  <c:v>219</c:v>
                </c:pt>
                <c:pt idx="3">
                  <c:v>217</c:v>
                </c:pt>
                <c:pt idx="4">
                  <c:v>218</c:v>
                </c:pt>
                <c:pt idx="5">
                  <c:v>215</c:v>
                </c:pt>
                <c:pt idx="6">
                  <c:v>213</c:v>
                </c:pt>
                <c:pt idx="7">
                  <c:v>220</c:v>
                </c:pt>
                <c:pt idx="8">
                  <c:v>211</c:v>
                </c:pt>
                <c:pt idx="9">
                  <c:v>201</c:v>
                </c:pt>
                <c:pt idx="10">
                  <c:v>213</c:v>
                </c:pt>
                <c:pt idx="11">
                  <c:v>208</c:v>
                </c:pt>
                <c:pt idx="12">
                  <c:v>216</c:v>
                </c:pt>
                <c:pt idx="13">
                  <c:v>204</c:v>
                </c:pt>
                <c:pt idx="14">
                  <c:v>205</c:v>
                </c:pt>
                <c:pt idx="15">
                  <c:v>218</c:v>
                </c:pt>
                <c:pt idx="16">
                  <c:v>209</c:v>
                </c:pt>
                <c:pt idx="17">
                  <c:v>208</c:v>
                </c:pt>
                <c:pt idx="18">
                  <c:v>252</c:v>
                </c:pt>
                <c:pt idx="19">
                  <c:v>236</c:v>
                </c:pt>
                <c:pt idx="20">
                  <c:v>234</c:v>
                </c:pt>
                <c:pt idx="21">
                  <c:v>262</c:v>
                </c:pt>
                <c:pt idx="22">
                  <c:v>224</c:v>
                </c:pt>
                <c:pt idx="23">
                  <c:v>178</c:v>
                </c:pt>
                <c:pt idx="24">
                  <c:v>190</c:v>
                </c:pt>
                <c:pt idx="25">
                  <c:v>225</c:v>
                </c:pt>
                <c:pt idx="26">
                  <c:v>233</c:v>
                </c:pt>
                <c:pt idx="27">
                  <c:v>225</c:v>
                </c:pt>
                <c:pt idx="28">
                  <c:v>230</c:v>
                </c:pt>
                <c:pt idx="29">
                  <c:v>221</c:v>
                </c:pt>
                <c:pt idx="30">
                  <c:v>229</c:v>
                </c:pt>
                <c:pt idx="31">
                  <c:v>221</c:v>
                </c:pt>
                <c:pt idx="32">
                  <c:v>219</c:v>
                </c:pt>
                <c:pt idx="33">
                  <c:v>209</c:v>
                </c:pt>
                <c:pt idx="34">
                  <c:v>218</c:v>
                </c:pt>
                <c:pt idx="35">
                  <c:v>217</c:v>
                </c:pt>
                <c:pt idx="36">
                  <c:v>212</c:v>
                </c:pt>
                <c:pt idx="37">
                  <c:v>206</c:v>
                </c:pt>
                <c:pt idx="38">
                  <c:v>205</c:v>
                </c:pt>
                <c:pt idx="39">
                  <c:v>190</c:v>
                </c:pt>
                <c:pt idx="40">
                  <c:v>190</c:v>
                </c:pt>
                <c:pt idx="41">
                  <c:v>187</c:v>
                </c:pt>
                <c:pt idx="42">
                  <c:v>198</c:v>
                </c:pt>
                <c:pt idx="43">
                  <c:v>197</c:v>
                </c:pt>
                <c:pt idx="44">
                  <c:v>179</c:v>
                </c:pt>
                <c:pt idx="45">
                  <c:v>186</c:v>
                </c:pt>
                <c:pt idx="46">
                  <c:v>178</c:v>
                </c:pt>
                <c:pt idx="47">
                  <c:v>188</c:v>
                </c:pt>
                <c:pt idx="48">
                  <c:v>187</c:v>
                </c:pt>
                <c:pt idx="49">
                  <c:v>194</c:v>
                </c:pt>
                <c:pt idx="50">
                  <c:v>216</c:v>
                </c:pt>
                <c:pt idx="51">
                  <c:v>218</c:v>
                </c:pt>
                <c:pt idx="52">
                  <c:v>236</c:v>
                </c:pt>
                <c:pt idx="53">
                  <c:v>236</c:v>
                </c:pt>
              </c:numCache>
            </c:numRef>
          </c:val>
          <c:smooth val="0"/>
          <c:extLst>
            <c:ext xmlns:c16="http://schemas.microsoft.com/office/drawing/2014/chart" uri="{C3380CC4-5D6E-409C-BE32-E72D297353CC}">
              <c16:uniqueId val="{00000001-924D-4562-9AF8-ED9D59F314A6}"/>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title>
          <c:tx>
            <c:rich>
              <a:bodyPr/>
              <a:lstStyle/>
              <a:p>
                <a:pPr>
                  <a:defRPr/>
                </a:pPr>
                <a:r>
                  <a:rPr lang="en-GB"/>
                  <a:t>Week</a:t>
                </a:r>
                <a:r>
                  <a:rPr lang="en-GB" baseline="0"/>
                  <a:t> Ending Date</a:t>
                </a:r>
              </a:p>
            </c:rich>
          </c:tx>
          <c:overlay val="0"/>
        </c:title>
        <c:numFmt formatCode="m/d/yyyy" sourceLinked="0"/>
        <c:majorTickMark val="out"/>
        <c:minorTickMark val="none"/>
        <c:tickLblPos val="nextTo"/>
        <c:txPr>
          <a:bodyPr rot="3180000" vert="horz"/>
          <a:lstStyle/>
          <a:p>
            <a:pPr>
              <a:defRPr sz="1000"/>
            </a:pPr>
            <a:endParaRPr lang="en-US"/>
          </a:p>
        </c:txPr>
        <c:crossAx val="54080256"/>
        <c:crosses val="autoZero"/>
        <c:auto val="0"/>
        <c:lblAlgn val="ctr"/>
        <c:lblOffset val="100"/>
        <c:noMultiLvlLbl val="0"/>
      </c:catAx>
      <c:valAx>
        <c:axId val="54080256"/>
        <c:scaling>
          <c:orientation val="minMax"/>
          <c:min val="150"/>
        </c:scaling>
        <c:delete val="0"/>
        <c:axPos val="r"/>
        <c:majorGridlines>
          <c:spPr>
            <a:ln>
              <a:solidFill>
                <a:schemeClr val="bg1">
                  <a:lumMod val="7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992448"/>
        <c:crosses val="autoZero"/>
        <c:crossBetween val="between"/>
        <c:majorUnit val="50"/>
      </c:valAx>
    </c:plotArea>
    <c:legend>
      <c:legendPos val="b"/>
      <c:layout>
        <c:manualLayout>
          <c:xMode val="edge"/>
          <c:yMode val="edge"/>
          <c:x val="0.25289380803049866"/>
          <c:y val="2.55288285229202E-2"/>
          <c:w val="0.33047841447468668"/>
          <c:h val="0.20807385935470152"/>
        </c:manualLayout>
      </c:layout>
      <c:overlay val="0"/>
      <c:spPr>
        <a:noFill/>
      </c:spPr>
      <c:txPr>
        <a:bodyPr/>
        <a:lstStyle/>
        <a:p>
          <a:pPr>
            <a:defRPr sz="1000"/>
          </a:pPr>
          <a:endParaRPr lang="en-US"/>
        </a:p>
      </c:txPr>
    </c:legend>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Enquiries and Triages</a:t>
            </a:r>
          </a:p>
        </c:rich>
      </c:tx>
      <c:layout>
        <c:manualLayout>
          <c:xMode val="edge"/>
          <c:yMode val="edge"/>
          <c:x val="0.32964272486772489"/>
          <c:y val="1.96921875E-2"/>
        </c:manualLayout>
      </c:layout>
      <c:overlay val="1"/>
      <c:spPr>
        <a:solidFill>
          <a:schemeClr val="bg1"/>
        </a:solidFill>
      </c:spPr>
    </c:title>
    <c:autoTitleDeleted val="0"/>
    <c:plotArea>
      <c:layout>
        <c:manualLayout>
          <c:layoutTarget val="inner"/>
          <c:xMode val="edge"/>
          <c:yMode val="edge"/>
          <c:x val="0.12688261026195255"/>
          <c:y val="0.11474129284148714"/>
          <c:w val="0.71440769903762036"/>
          <c:h val="0.75573647544432743"/>
        </c:manualLayout>
      </c:layout>
      <c:lineChart>
        <c:grouping val="standard"/>
        <c:varyColors val="0"/>
        <c:ser>
          <c:idx val="2"/>
          <c:order val="0"/>
          <c:tx>
            <c:v>Number of Open Enquiries</c:v>
          </c:tx>
          <c:spPr>
            <a:ln>
              <a:solidFill>
                <a:srgbClr val="FF0000"/>
              </a:solidFill>
            </a:ln>
          </c:spPr>
          <c:marker>
            <c:symbol val="circle"/>
            <c:size val="8"/>
            <c:spPr>
              <a:solidFill>
                <a:srgbClr val="FF0000"/>
              </a:solidFill>
              <a:ln>
                <a:solidFill>
                  <a:srgbClr val="FF0000"/>
                </a:solidFill>
              </a:ln>
            </c:spPr>
          </c:marker>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TotalAppsTimeSeriesData!$H$15:$H$68</c:f>
              <c:numCache>
                <c:formatCode>General</c:formatCode>
                <c:ptCount val="54"/>
                <c:pt idx="1">
                  <c:v>56</c:v>
                </c:pt>
                <c:pt idx="2">
                  <c:v>69</c:v>
                </c:pt>
                <c:pt idx="3">
                  <c:v>42</c:v>
                </c:pt>
                <c:pt idx="4">
                  <c:v>56</c:v>
                </c:pt>
                <c:pt idx="5">
                  <c:v>52</c:v>
                </c:pt>
                <c:pt idx="6">
                  <c:v>51</c:v>
                </c:pt>
                <c:pt idx="7">
                  <c:v>37</c:v>
                </c:pt>
                <c:pt idx="8">
                  <c:v>55</c:v>
                </c:pt>
                <c:pt idx="9">
                  <c:v>72</c:v>
                </c:pt>
                <c:pt idx="10">
                  <c:v>66</c:v>
                </c:pt>
                <c:pt idx="11">
                  <c:v>49</c:v>
                </c:pt>
                <c:pt idx="12">
                  <c:v>88</c:v>
                </c:pt>
                <c:pt idx="13">
                  <c:v>42</c:v>
                </c:pt>
                <c:pt idx="14">
                  <c:v>77</c:v>
                </c:pt>
                <c:pt idx="15">
                  <c:v>76</c:v>
                </c:pt>
                <c:pt idx="16">
                  <c:v>71</c:v>
                </c:pt>
                <c:pt idx="17">
                  <c:v>76</c:v>
                </c:pt>
                <c:pt idx="18">
                  <c:v>77</c:v>
                </c:pt>
                <c:pt idx="19">
                  <c:v>53</c:v>
                </c:pt>
                <c:pt idx="20">
                  <c:v>86</c:v>
                </c:pt>
                <c:pt idx="21">
                  <c:v>58</c:v>
                </c:pt>
                <c:pt idx="22">
                  <c:v>73</c:v>
                </c:pt>
                <c:pt idx="23">
                  <c:v>67</c:v>
                </c:pt>
                <c:pt idx="24">
                  <c:v>53</c:v>
                </c:pt>
                <c:pt idx="25">
                  <c:v>59</c:v>
                </c:pt>
                <c:pt idx="26">
                  <c:v>94</c:v>
                </c:pt>
                <c:pt idx="27">
                  <c:v>54</c:v>
                </c:pt>
                <c:pt idx="28">
                  <c:v>50</c:v>
                </c:pt>
                <c:pt idx="29">
                  <c:v>52</c:v>
                </c:pt>
                <c:pt idx="30">
                  <c:v>47</c:v>
                </c:pt>
                <c:pt idx="31">
                  <c:v>46</c:v>
                </c:pt>
                <c:pt idx="32">
                  <c:v>37</c:v>
                </c:pt>
                <c:pt idx="33">
                  <c:v>47</c:v>
                </c:pt>
                <c:pt idx="34">
                  <c:v>26</c:v>
                </c:pt>
                <c:pt idx="35">
                  <c:v>42</c:v>
                </c:pt>
                <c:pt idx="36">
                  <c:v>40</c:v>
                </c:pt>
                <c:pt idx="37">
                  <c:v>45</c:v>
                </c:pt>
                <c:pt idx="38">
                  <c:v>65</c:v>
                </c:pt>
                <c:pt idx="39">
                  <c:v>43</c:v>
                </c:pt>
                <c:pt idx="40">
                  <c:v>40</c:v>
                </c:pt>
                <c:pt idx="41">
                  <c:v>54</c:v>
                </c:pt>
                <c:pt idx="42">
                  <c:v>61</c:v>
                </c:pt>
                <c:pt idx="43">
                  <c:v>60</c:v>
                </c:pt>
                <c:pt idx="44">
                  <c:v>90</c:v>
                </c:pt>
                <c:pt idx="45">
                  <c:v>111</c:v>
                </c:pt>
                <c:pt idx="46">
                  <c:v>100</c:v>
                </c:pt>
                <c:pt idx="47">
                  <c:v>71</c:v>
                </c:pt>
                <c:pt idx="48">
                  <c:v>80</c:v>
                </c:pt>
                <c:pt idx="49">
                  <c:v>54</c:v>
                </c:pt>
                <c:pt idx="50">
                  <c:v>65</c:v>
                </c:pt>
                <c:pt idx="51">
                  <c:v>70</c:v>
                </c:pt>
                <c:pt idx="52">
                  <c:v>51</c:v>
                </c:pt>
                <c:pt idx="53">
                  <c:v>65</c:v>
                </c:pt>
              </c:numCache>
            </c:numRef>
          </c:val>
          <c:smooth val="0"/>
          <c:extLst>
            <c:ext xmlns:c16="http://schemas.microsoft.com/office/drawing/2014/chart" uri="{C3380CC4-5D6E-409C-BE32-E72D297353CC}">
              <c16:uniqueId val="{00000000-9895-475C-966A-C6008DBE87AB}"/>
            </c:ext>
          </c:extLst>
        </c:ser>
        <c:ser>
          <c:idx val="0"/>
          <c:order val="1"/>
          <c:tx>
            <c:v>Number of Triages</c:v>
          </c:tx>
          <c:spPr>
            <a:ln w="12700" cmpd="dbl">
              <a:solidFill>
                <a:srgbClr val="002060"/>
              </a:solidFill>
              <a:prstDash val="solid"/>
            </a:ln>
          </c:spPr>
          <c:marker>
            <c:symbol val="square"/>
            <c:size val="5"/>
            <c:spPr>
              <a:solidFill>
                <a:schemeClr val="tx1"/>
              </a:solidFill>
              <a:ln>
                <a:solidFill>
                  <a:schemeClr val="tx1"/>
                </a:solidFill>
              </a:ln>
            </c:spPr>
          </c:marker>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TotalAppsTimeSeriesData!$I$15:$I$68</c:f>
              <c:numCache>
                <c:formatCode>General</c:formatCode>
                <c:ptCount val="54"/>
                <c:pt idx="1">
                  <c:v>22</c:v>
                </c:pt>
                <c:pt idx="2">
                  <c:v>19</c:v>
                </c:pt>
                <c:pt idx="3">
                  <c:v>24</c:v>
                </c:pt>
                <c:pt idx="4">
                  <c:v>23</c:v>
                </c:pt>
                <c:pt idx="5">
                  <c:v>27</c:v>
                </c:pt>
                <c:pt idx="6">
                  <c:v>27</c:v>
                </c:pt>
                <c:pt idx="7">
                  <c:v>28</c:v>
                </c:pt>
                <c:pt idx="8">
                  <c:v>22</c:v>
                </c:pt>
                <c:pt idx="9">
                  <c:v>20</c:v>
                </c:pt>
                <c:pt idx="10">
                  <c:v>22</c:v>
                </c:pt>
                <c:pt idx="11">
                  <c:v>20</c:v>
                </c:pt>
                <c:pt idx="12">
                  <c:v>22</c:v>
                </c:pt>
                <c:pt idx="13">
                  <c:v>16</c:v>
                </c:pt>
                <c:pt idx="14">
                  <c:v>23</c:v>
                </c:pt>
                <c:pt idx="15">
                  <c:v>7</c:v>
                </c:pt>
                <c:pt idx="16">
                  <c:v>17</c:v>
                </c:pt>
                <c:pt idx="17">
                  <c:v>18</c:v>
                </c:pt>
                <c:pt idx="18">
                  <c:v>30</c:v>
                </c:pt>
                <c:pt idx="19">
                  <c:v>46</c:v>
                </c:pt>
                <c:pt idx="20">
                  <c:v>73</c:v>
                </c:pt>
                <c:pt idx="21">
                  <c:v>63</c:v>
                </c:pt>
                <c:pt idx="22">
                  <c:v>76</c:v>
                </c:pt>
                <c:pt idx="23">
                  <c:v>93</c:v>
                </c:pt>
                <c:pt idx="24">
                  <c:v>45</c:v>
                </c:pt>
                <c:pt idx="25">
                  <c:v>38</c:v>
                </c:pt>
                <c:pt idx="26">
                  <c:v>64</c:v>
                </c:pt>
                <c:pt idx="27">
                  <c:v>102</c:v>
                </c:pt>
                <c:pt idx="28">
                  <c:v>77</c:v>
                </c:pt>
                <c:pt idx="29">
                  <c:v>54</c:v>
                </c:pt>
                <c:pt idx="30">
                  <c:v>30</c:v>
                </c:pt>
                <c:pt idx="31">
                  <c:v>23</c:v>
                </c:pt>
                <c:pt idx="32">
                  <c:v>21</c:v>
                </c:pt>
                <c:pt idx="33">
                  <c:v>23</c:v>
                </c:pt>
                <c:pt idx="34">
                  <c:v>15</c:v>
                </c:pt>
                <c:pt idx="35">
                  <c:v>10</c:v>
                </c:pt>
                <c:pt idx="36">
                  <c:v>23</c:v>
                </c:pt>
                <c:pt idx="37">
                  <c:v>11</c:v>
                </c:pt>
                <c:pt idx="38">
                  <c:v>7</c:v>
                </c:pt>
                <c:pt idx="39">
                  <c:v>14</c:v>
                </c:pt>
                <c:pt idx="40">
                  <c:v>13</c:v>
                </c:pt>
                <c:pt idx="41">
                  <c:v>2</c:v>
                </c:pt>
                <c:pt idx="42">
                  <c:v>4</c:v>
                </c:pt>
                <c:pt idx="43">
                  <c:v>3</c:v>
                </c:pt>
                <c:pt idx="44">
                  <c:v>5</c:v>
                </c:pt>
                <c:pt idx="45">
                  <c:v>4</c:v>
                </c:pt>
                <c:pt idx="46">
                  <c:v>4</c:v>
                </c:pt>
                <c:pt idx="47">
                  <c:v>5</c:v>
                </c:pt>
                <c:pt idx="48">
                  <c:v>2</c:v>
                </c:pt>
                <c:pt idx="49">
                  <c:v>7</c:v>
                </c:pt>
                <c:pt idx="50">
                  <c:v>5</c:v>
                </c:pt>
                <c:pt idx="51">
                  <c:v>2</c:v>
                </c:pt>
                <c:pt idx="52">
                  <c:v>2</c:v>
                </c:pt>
                <c:pt idx="53">
                  <c:v>2</c:v>
                </c:pt>
              </c:numCache>
            </c:numRef>
          </c:val>
          <c:smooth val="0"/>
          <c:extLst>
            <c:ext xmlns:c16="http://schemas.microsoft.com/office/drawing/2014/chart" uri="{C3380CC4-5D6E-409C-BE32-E72D297353CC}">
              <c16:uniqueId val="{00000001-9895-475C-966A-C6008DBE87AB}"/>
            </c:ext>
          </c:extLst>
        </c:ser>
        <c:ser>
          <c:idx val="1"/>
          <c:order val="2"/>
          <c:tx>
            <c:v>Number of Open Data Applications Enquiries</c:v>
          </c:tx>
          <c:spPr>
            <a:ln>
              <a:solidFill>
                <a:srgbClr val="00B050"/>
              </a:solidFill>
            </a:ln>
          </c:spPr>
          <c:marker>
            <c:symbol val="circle"/>
            <c:size val="7"/>
            <c:spPr>
              <a:solidFill>
                <a:srgbClr val="00B050"/>
              </a:solidFill>
              <a:ln>
                <a:solidFill>
                  <a:srgbClr val="00B050"/>
                </a:solidFill>
              </a:ln>
            </c:spPr>
          </c:marker>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TotalAppsTimeSeriesData!$AC$15:$AC$68</c:f>
              <c:numCache>
                <c:formatCode>General</c:formatCode>
                <c:ptCount val="54"/>
                <c:pt idx="1">
                  <c:v>42</c:v>
                </c:pt>
                <c:pt idx="2">
                  <c:v>58</c:v>
                </c:pt>
                <c:pt idx="3">
                  <c:v>35</c:v>
                </c:pt>
                <c:pt idx="4">
                  <c:v>39</c:v>
                </c:pt>
                <c:pt idx="5">
                  <c:v>57</c:v>
                </c:pt>
                <c:pt idx="6">
                  <c:v>42</c:v>
                </c:pt>
                <c:pt idx="7">
                  <c:v>25</c:v>
                </c:pt>
                <c:pt idx="8">
                  <c:v>44</c:v>
                </c:pt>
                <c:pt idx="9">
                  <c:v>64</c:v>
                </c:pt>
                <c:pt idx="10">
                  <c:v>58</c:v>
                </c:pt>
                <c:pt idx="11">
                  <c:v>41</c:v>
                </c:pt>
                <c:pt idx="12">
                  <c:v>72</c:v>
                </c:pt>
                <c:pt idx="13">
                  <c:v>31</c:v>
                </c:pt>
              </c:numCache>
            </c:numRef>
          </c:val>
          <c:smooth val="0"/>
          <c:extLst>
            <c:ext xmlns:c16="http://schemas.microsoft.com/office/drawing/2014/chart" uri="{C3380CC4-5D6E-409C-BE32-E72D297353CC}">
              <c16:uniqueId val="{00000000-87A2-455B-B083-3686F4B2CC0A}"/>
            </c:ext>
          </c:extLst>
        </c:ser>
        <c:ser>
          <c:idx val="3"/>
          <c:order val="3"/>
          <c:tx>
            <c:v>Number of Open Data Production Enquiries</c:v>
          </c:tx>
          <c:spPr>
            <a:ln>
              <a:solidFill>
                <a:srgbClr val="00B0F0"/>
              </a:solidFill>
            </a:ln>
          </c:spPr>
          <c:marker>
            <c:symbol val="circle"/>
            <c:size val="7"/>
            <c:spPr>
              <a:solidFill>
                <a:srgbClr val="00B0F0"/>
              </a:solidFill>
              <a:ln>
                <a:solidFill>
                  <a:srgbClr val="00B0F0"/>
                </a:solidFill>
              </a:ln>
            </c:spPr>
          </c:marker>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TotalAppsTimeSeriesData!$AE$15:$AE$68</c:f>
              <c:numCache>
                <c:formatCode>General</c:formatCode>
                <c:ptCount val="54"/>
                <c:pt idx="1">
                  <c:v>14</c:v>
                </c:pt>
                <c:pt idx="2">
                  <c:v>11</c:v>
                </c:pt>
                <c:pt idx="3">
                  <c:v>7</c:v>
                </c:pt>
                <c:pt idx="4">
                  <c:v>16</c:v>
                </c:pt>
                <c:pt idx="5">
                  <c:v>5</c:v>
                </c:pt>
                <c:pt idx="6">
                  <c:v>8</c:v>
                </c:pt>
                <c:pt idx="7">
                  <c:v>12</c:v>
                </c:pt>
                <c:pt idx="8">
                  <c:v>10</c:v>
                </c:pt>
                <c:pt idx="9">
                  <c:v>8</c:v>
                </c:pt>
                <c:pt idx="10">
                  <c:v>7</c:v>
                </c:pt>
                <c:pt idx="11">
                  <c:v>8</c:v>
                </c:pt>
                <c:pt idx="12">
                  <c:v>16</c:v>
                </c:pt>
                <c:pt idx="13">
                  <c:v>11</c:v>
                </c:pt>
              </c:numCache>
            </c:numRef>
          </c:val>
          <c:smooth val="0"/>
          <c:extLst>
            <c:ext xmlns:c16="http://schemas.microsoft.com/office/drawing/2014/chart" uri="{C3380CC4-5D6E-409C-BE32-E72D297353CC}">
              <c16:uniqueId val="{00000001-87A2-455B-B083-3686F4B2CC0A}"/>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title>
          <c:tx>
            <c:rich>
              <a:bodyPr/>
              <a:lstStyle/>
              <a:p>
                <a:pPr>
                  <a:defRPr/>
                </a:pPr>
                <a:r>
                  <a:rPr lang="en-GB"/>
                  <a:t>Week Ending Date</a:t>
                </a:r>
              </a:p>
            </c:rich>
          </c:tx>
          <c:layout>
            <c:manualLayout>
              <c:xMode val="edge"/>
              <c:yMode val="edge"/>
              <c:x val="0.42289011867429127"/>
              <c:y val="0.96502926994906624"/>
            </c:manualLayout>
          </c:layout>
          <c:overlay val="0"/>
        </c:title>
        <c:numFmt formatCode="m/d/yyyy" sourceLinked="0"/>
        <c:majorTickMark val="out"/>
        <c:minorTickMark val="none"/>
        <c:tickLblPos val="nextTo"/>
        <c:txPr>
          <a:bodyPr rot="2580000" vert="horz"/>
          <a:lstStyle/>
          <a:p>
            <a:pPr>
              <a:defRPr sz="1000"/>
            </a:pPr>
            <a:endParaRPr lang="en-US"/>
          </a:p>
        </c:txPr>
        <c:crossAx val="54108928"/>
        <c:crosses val="autoZero"/>
        <c:auto val="0"/>
        <c:lblAlgn val="ctr"/>
        <c:lblOffset val="100"/>
        <c:tickLblSkip val="3"/>
        <c:noMultiLvlLbl val="0"/>
      </c:catAx>
      <c:valAx>
        <c:axId val="54108928"/>
        <c:scaling>
          <c:orientation val="minMax"/>
          <c:max val="22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200"/>
            </a:pPr>
            <a:endParaRPr lang="en-US"/>
          </a:p>
        </c:txPr>
        <c:crossAx val="54107136"/>
        <c:crosses val="autoZero"/>
        <c:crossBetween val="between"/>
        <c:majorUnit val="40"/>
      </c:valAx>
    </c:plotArea>
    <c:legend>
      <c:legendPos val="b"/>
      <c:layout>
        <c:manualLayout>
          <c:xMode val="edge"/>
          <c:yMode val="edge"/>
          <c:x val="5.0327236749870601E-2"/>
          <c:y val="6.9738941168939264E-2"/>
          <c:w val="0.6429293488286294"/>
          <c:h val="0.11652853423882287"/>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ysClr val="windowText" lastClr="000000"/>
                </a:solidFill>
              </a:rPr>
              <a:t>Data </a:t>
            </a:r>
            <a:r>
              <a:rPr lang="en-GB" sz="1400" b="1" i="0" u="none" strike="noStrike" baseline="0">
                <a:solidFill>
                  <a:sysClr val="windowText" lastClr="000000"/>
                </a:solidFill>
                <a:effectLst/>
              </a:rPr>
              <a:t>Disseminations (based off release date) </a:t>
            </a:r>
            <a:endParaRPr lang="en-GB"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YTD_Numbers!$F$15:$I$15</c:f>
              <c:strCache>
                <c:ptCount val="4"/>
                <c:pt idx="0">
                  <c:v>18/19</c:v>
                </c:pt>
                <c:pt idx="1">
                  <c:v>19/20</c:v>
                </c:pt>
                <c:pt idx="2">
                  <c:v>20/21 Actual</c:v>
                </c:pt>
                <c:pt idx="3">
                  <c:v>20/21 Forecast (Based off actual)</c:v>
                </c:pt>
              </c:strCache>
            </c:strRef>
          </c:tx>
          <c:spPr>
            <a:solidFill>
              <a:srgbClr val="00B050"/>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4-A6E7-498A-8606-183F9E769179}"/>
              </c:ext>
            </c:extLst>
          </c:dPt>
          <c:dPt>
            <c:idx val="1"/>
            <c:invertIfNegative val="0"/>
            <c:bubble3D val="0"/>
            <c:spPr>
              <a:solidFill>
                <a:srgbClr val="FF0000"/>
              </a:solidFill>
              <a:ln>
                <a:noFill/>
              </a:ln>
              <a:effectLst/>
            </c:spPr>
            <c:extLst>
              <c:ext xmlns:c16="http://schemas.microsoft.com/office/drawing/2014/chart" uri="{C3380CC4-5D6E-409C-BE32-E72D297353CC}">
                <c16:uniqueId val="{00000001-A6E7-498A-8606-183F9E769179}"/>
              </c:ext>
            </c:extLst>
          </c:dPt>
          <c:dPt>
            <c:idx val="2"/>
            <c:invertIfNegative val="0"/>
            <c:bubble3D val="0"/>
            <c:spPr>
              <a:solidFill>
                <a:srgbClr val="00B050"/>
              </a:solidFill>
              <a:ln>
                <a:noFill/>
              </a:ln>
              <a:effectLst/>
            </c:spPr>
            <c:extLst>
              <c:ext xmlns:c16="http://schemas.microsoft.com/office/drawing/2014/chart" uri="{C3380CC4-5D6E-409C-BE32-E72D297353CC}">
                <c16:uniqueId val="{00000003-A6E7-498A-8606-183F9E769179}"/>
              </c:ext>
            </c:extLst>
          </c:dPt>
          <c:dPt>
            <c:idx val="3"/>
            <c:invertIfNegative val="0"/>
            <c:bubble3D val="0"/>
            <c:spPr>
              <a:solidFill>
                <a:srgbClr val="92D050"/>
              </a:solidFill>
              <a:ln>
                <a:noFill/>
              </a:ln>
              <a:effectLst/>
            </c:spPr>
            <c:extLst>
              <c:ext xmlns:c16="http://schemas.microsoft.com/office/drawing/2014/chart" uri="{C3380CC4-5D6E-409C-BE32-E72D297353CC}">
                <c16:uniqueId val="{00000004-CEC3-4783-B310-506C6F1D978C}"/>
              </c:ext>
            </c:extLst>
          </c:dPt>
          <c:dLbls>
            <c:dLbl>
              <c:idx val="0"/>
              <c:tx>
                <c:rich>
                  <a:bodyPr/>
                  <a:lstStyle/>
                  <a:p>
                    <a:fld id="{FC6033B2-5B48-4C60-89F0-305296D33384}" type="VALUE">
                      <a:rPr lang="en-US" sz="100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6E7-498A-8606-183F9E769179}"/>
                </c:ext>
              </c:extLst>
            </c:dLbl>
            <c:dLbl>
              <c:idx val="1"/>
              <c:tx>
                <c:rich>
                  <a:bodyPr/>
                  <a:lstStyle/>
                  <a:p>
                    <a:fld id="{607951E8-969A-4545-B3D4-5F1F8BB73C28}" type="VALUE">
                      <a:rPr lang="en-US" sz="100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6E7-498A-8606-183F9E769179}"/>
                </c:ext>
              </c:extLst>
            </c:dLbl>
            <c:dLbl>
              <c:idx val="2"/>
              <c:tx>
                <c:rich>
                  <a:bodyPr/>
                  <a:lstStyle/>
                  <a:p>
                    <a:fld id="{321BC17F-078F-4A8F-B4EC-554E9C8243D1}" type="VALUE">
                      <a:rPr lang="en-US" sz="100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6E7-498A-8606-183F9E7691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YTD_Numbers!$F$15:$I$15</c:f>
              <c:strCache>
                <c:ptCount val="4"/>
                <c:pt idx="0">
                  <c:v>18/19</c:v>
                </c:pt>
                <c:pt idx="1">
                  <c:v>19/20</c:v>
                </c:pt>
                <c:pt idx="2">
                  <c:v>20/21 Actual</c:v>
                </c:pt>
                <c:pt idx="3">
                  <c:v>20/21 Forecast (Based off actual)</c:v>
                </c:pt>
              </c:strCache>
            </c:strRef>
          </c:cat>
          <c:val>
            <c:numRef>
              <c:f>YTD_Numbers!$F$16:$I$16</c:f>
              <c:numCache>
                <c:formatCode>0</c:formatCode>
                <c:ptCount val="4"/>
                <c:pt idx="0" formatCode="General">
                  <c:v>11003</c:v>
                </c:pt>
                <c:pt idx="1">
                  <c:v>12604</c:v>
                </c:pt>
                <c:pt idx="2">
                  <c:v>7227</c:v>
                </c:pt>
                <c:pt idx="3">
                  <c:v>14862.305084745763</c:v>
                </c:pt>
              </c:numCache>
            </c:numRef>
          </c:val>
          <c:extLst xmlns:c15="http://schemas.microsoft.com/office/drawing/2012/chart">
            <c:ext xmlns:c16="http://schemas.microsoft.com/office/drawing/2014/chart" uri="{C3380CC4-5D6E-409C-BE32-E72D297353CC}">
              <c16:uniqueId val="{00000005-A6E7-498A-8606-183F9E769179}"/>
            </c:ext>
          </c:extLst>
        </c:ser>
        <c:dLbls>
          <c:showLegendKey val="0"/>
          <c:showVal val="0"/>
          <c:showCatName val="0"/>
          <c:showSerName val="0"/>
          <c:showPercent val="0"/>
          <c:showBubbleSize val="0"/>
        </c:dLbls>
        <c:gapWidth val="182"/>
        <c:axId val="1147475071"/>
        <c:axId val="807153055"/>
        <c:extLst/>
      </c:barChart>
      <c:catAx>
        <c:axId val="114747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807153055"/>
        <c:crosses val="autoZero"/>
        <c:auto val="1"/>
        <c:lblAlgn val="ctr"/>
        <c:lblOffset val="100"/>
        <c:noMultiLvlLbl val="0"/>
      </c:catAx>
      <c:valAx>
        <c:axId val="807153055"/>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Count of Files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475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baseline="0">
                <a:solidFill>
                  <a:sysClr val="windowText" lastClr="000000"/>
                </a:solidFill>
                <a:effectLst/>
              </a:rPr>
              <a:t>DSAs Customer Signed Financial Year To Date</a:t>
            </a:r>
            <a:endParaRPr lang="en-GB" sz="1100">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0921438204442339E-2"/>
          <c:y val="0.13970995507746256"/>
          <c:w val="0.90437677938427219"/>
          <c:h val="0.82115397869003115"/>
        </c:manualLayout>
      </c:layout>
      <c:barChart>
        <c:barDir val="col"/>
        <c:grouping val="clustered"/>
        <c:varyColors val="0"/>
        <c:ser>
          <c:idx val="0"/>
          <c:order val="0"/>
          <c:tx>
            <c:strRef>
              <c:f>YTD_Numbers!$B$11</c:f>
              <c:strCache>
                <c:ptCount val="1"/>
                <c:pt idx="0">
                  <c:v>18/19</c:v>
                </c:pt>
              </c:strCache>
            </c:strRef>
          </c:tx>
          <c:spPr>
            <a:solidFill>
              <a:srgbClr val="002060"/>
            </a:solidFill>
            <a:ln>
              <a:noFill/>
            </a:ln>
            <a:effectLst/>
          </c:spPr>
          <c:invertIfNegative val="0"/>
          <c:dLbls>
            <c:dLbl>
              <c:idx val="0"/>
              <c:tx>
                <c:rich>
                  <a:bodyPr/>
                  <a:lstStyle/>
                  <a:p>
                    <a:fld id="{49116644-62D0-457F-9699-139AEF221C44}"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DB5C-4825-A59B-48B3BF23279C}"/>
                </c:ext>
              </c:extLst>
            </c:dLbl>
            <c:dLbl>
              <c:idx val="1"/>
              <c:tx>
                <c:rich>
                  <a:bodyPr/>
                  <a:lstStyle/>
                  <a:p>
                    <a:fld id="{28EF23D2-5BB6-4AEE-970A-0FC52F24C96D}"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B5C-4825-A59B-48B3BF23279C}"/>
                </c:ext>
              </c:extLst>
            </c:dLbl>
            <c:dLbl>
              <c:idx val="2"/>
              <c:tx>
                <c:rich>
                  <a:bodyPr/>
                  <a:lstStyle/>
                  <a:p>
                    <a:fld id="{DB38F35A-A2BB-4C40-A0C3-FA76469910F4}"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B5C-4825-A59B-48B3BF2327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YTD_Numbers!$A$13:$A$15</c:f>
              <c:strCache>
                <c:ptCount val="3"/>
                <c:pt idx="0">
                  <c:v>All DSAs Signed </c:v>
                </c:pt>
                <c:pt idx="1">
                  <c:v>Of which are 'New' DSAs </c:v>
                </c:pt>
                <c:pt idx="2">
                  <c:v>Unique Organisations for all DSAs</c:v>
                </c:pt>
              </c:strCache>
            </c:strRef>
          </c:cat>
          <c:val>
            <c:numRef>
              <c:f>YTD_Numbers!$B$13:$B$15</c:f>
              <c:numCache>
                <c:formatCode>General</c:formatCode>
                <c:ptCount val="3"/>
                <c:pt idx="0">
                  <c:v>1288</c:v>
                </c:pt>
                <c:pt idx="1">
                  <c:v>269</c:v>
                </c:pt>
                <c:pt idx="2">
                  <c:v>465</c:v>
                </c:pt>
              </c:numCache>
            </c:numRef>
          </c:val>
          <c:extLst>
            <c:ext xmlns:c16="http://schemas.microsoft.com/office/drawing/2014/chart" uri="{C3380CC4-5D6E-409C-BE32-E72D297353CC}">
              <c16:uniqueId val="{00000003-DB5C-4825-A59B-48B3BF23279C}"/>
            </c:ext>
          </c:extLst>
        </c:ser>
        <c:ser>
          <c:idx val="2"/>
          <c:order val="1"/>
          <c:tx>
            <c:strRef>
              <c:f>YTD_Numbers!$C$11</c:f>
              <c:strCache>
                <c:ptCount val="1"/>
                <c:pt idx="0">
                  <c:v>19/20</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YTD_Numbers!$C$13:$C$15</c:f>
              <c:numCache>
                <c:formatCode>General</c:formatCode>
                <c:ptCount val="3"/>
                <c:pt idx="0">
                  <c:v>1076</c:v>
                </c:pt>
                <c:pt idx="1">
                  <c:v>132</c:v>
                </c:pt>
                <c:pt idx="2">
                  <c:v>442</c:v>
                </c:pt>
              </c:numCache>
            </c:numRef>
          </c:val>
          <c:extLst>
            <c:ext xmlns:c16="http://schemas.microsoft.com/office/drawing/2014/chart" uri="{C3380CC4-5D6E-409C-BE32-E72D297353CC}">
              <c16:uniqueId val="{00000000-939D-45FA-B91A-2C1335902254}"/>
            </c:ext>
          </c:extLst>
        </c:ser>
        <c:ser>
          <c:idx val="1"/>
          <c:order val="2"/>
          <c:tx>
            <c:strRef>
              <c:f>YTD_Numbers!$D$11</c:f>
              <c:strCache>
                <c:ptCount val="1"/>
                <c:pt idx="0">
                  <c:v>20/21</c:v>
                </c:pt>
              </c:strCache>
            </c:strRef>
          </c:tx>
          <c:spPr>
            <a:solidFill>
              <a:srgbClr val="00B050"/>
            </a:solidFill>
            <a:ln>
              <a:noFill/>
            </a:ln>
            <a:effectLst/>
          </c:spPr>
          <c:invertIfNegative val="0"/>
          <c:dLbls>
            <c:dLbl>
              <c:idx val="0"/>
              <c:tx>
                <c:rich>
                  <a:bodyPr/>
                  <a:lstStyle/>
                  <a:p>
                    <a:fld id="{B08B100E-3109-4550-8E13-C2AF02436E1F}"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B5C-4825-A59B-48B3BF23279C}"/>
                </c:ext>
              </c:extLst>
            </c:dLbl>
            <c:dLbl>
              <c:idx val="1"/>
              <c:tx>
                <c:rich>
                  <a:bodyPr/>
                  <a:lstStyle/>
                  <a:p>
                    <a:fld id="{14146483-C286-462C-8428-D5492D3EDF31}"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B5C-4825-A59B-48B3BF23279C}"/>
                </c:ext>
              </c:extLst>
            </c:dLbl>
            <c:dLbl>
              <c:idx val="2"/>
              <c:tx>
                <c:rich>
                  <a:bodyPr/>
                  <a:lstStyle/>
                  <a:p>
                    <a:fld id="{5D238979-8385-485A-A84F-951E8301ABC4}"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DB5C-4825-A59B-48B3BF2327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YTD_Numbers!$A$13:$A$15</c:f>
              <c:strCache>
                <c:ptCount val="3"/>
                <c:pt idx="0">
                  <c:v>All DSAs Signed </c:v>
                </c:pt>
                <c:pt idx="1">
                  <c:v>Of which are 'New' DSAs </c:v>
                </c:pt>
                <c:pt idx="2">
                  <c:v>Unique Organisations for all DSAs</c:v>
                </c:pt>
              </c:strCache>
            </c:strRef>
          </c:cat>
          <c:val>
            <c:numRef>
              <c:f>YTD_Numbers!$D$13:$D$15</c:f>
              <c:numCache>
                <c:formatCode>General</c:formatCode>
                <c:ptCount val="3"/>
                <c:pt idx="0">
                  <c:v>583</c:v>
                </c:pt>
                <c:pt idx="1">
                  <c:v>103</c:v>
                </c:pt>
                <c:pt idx="2">
                  <c:v>335</c:v>
                </c:pt>
              </c:numCache>
            </c:numRef>
          </c:val>
          <c:extLst>
            <c:ext xmlns:c16="http://schemas.microsoft.com/office/drawing/2014/chart" uri="{C3380CC4-5D6E-409C-BE32-E72D297353CC}">
              <c16:uniqueId val="{00000007-DB5C-4825-A59B-48B3BF23279C}"/>
            </c:ext>
          </c:extLst>
        </c:ser>
        <c:dLbls>
          <c:showLegendKey val="0"/>
          <c:showVal val="0"/>
          <c:showCatName val="0"/>
          <c:showSerName val="0"/>
          <c:showPercent val="0"/>
          <c:showBubbleSize val="0"/>
        </c:dLbls>
        <c:gapWidth val="219"/>
        <c:overlap val="-27"/>
        <c:axId val="885616240"/>
        <c:axId val="869676880"/>
      </c:barChart>
      <c:catAx>
        <c:axId val="88561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676880"/>
        <c:crosses val="autoZero"/>
        <c:auto val="1"/>
        <c:lblAlgn val="ctr"/>
        <c:lblOffset val="100"/>
        <c:noMultiLvlLbl val="0"/>
      </c:catAx>
      <c:valAx>
        <c:axId val="86967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6240"/>
        <c:crosses val="autoZero"/>
        <c:crossBetween val="between"/>
      </c:valAx>
      <c:spPr>
        <a:noFill/>
        <a:ln>
          <a:noFill/>
        </a:ln>
        <a:effectLst/>
      </c:spPr>
    </c:plotArea>
    <c:legend>
      <c:legendPos val="b"/>
      <c:layout>
        <c:manualLayout>
          <c:xMode val="edge"/>
          <c:yMode val="edge"/>
          <c:x val="0.38411904598328611"/>
          <c:y val="8.4139375859686019E-2"/>
          <c:w val="0.1773361358719833"/>
          <c:h val="3.88118166383701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4.4592054557849502E-2"/>
          <c:y val="0.10945433541497512"/>
          <c:w val="0.89945910722613298"/>
          <c:h val="0.68237807309175469"/>
        </c:manualLayout>
      </c:layout>
      <c:barChart>
        <c:barDir val="col"/>
        <c:grouping val="stacked"/>
        <c:varyColors val="0"/>
        <c:ser>
          <c:idx val="0"/>
          <c:order val="1"/>
          <c:tx>
            <c:strRef>
              <c:f>TotalAppsTimeSeriesData!$M$14</c:f>
              <c:strCache>
                <c:ptCount val="1"/>
                <c:pt idx="0">
                  <c:v>Signed DSAs</c:v>
                </c:pt>
              </c:strCache>
            </c:strRef>
          </c:tx>
          <c:spPr>
            <a:solidFill>
              <a:srgbClr val="00B050"/>
            </a:solidFill>
            <a:ln>
              <a:solidFill>
                <a:schemeClr val="bg1">
                  <a:lumMod val="50000"/>
                </a:schemeClr>
              </a:solidFill>
            </a:ln>
          </c:spPr>
          <c:invertIfNegative val="0"/>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TotalAppsTimeSeriesData!$Q$15:$Q$68</c:f>
              <c:numCache>
                <c:formatCode>General</c:formatCode>
                <c:ptCount val="54"/>
                <c:pt idx="1">
                  <c:v>-14</c:v>
                </c:pt>
                <c:pt idx="2">
                  <c:v>-8</c:v>
                </c:pt>
                <c:pt idx="3">
                  <c:v>-27</c:v>
                </c:pt>
                <c:pt idx="4">
                  <c:v>-17</c:v>
                </c:pt>
                <c:pt idx="5">
                  <c:v>-8</c:v>
                </c:pt>
                <c:pt idx="6">
                  <c:v>-17</c:v>
                </c:pt>
                <c:pt idx="7">
                  <c:v>-13</c:v>
                </c:pt>
                <c:pt idx="8">
                  <c:v>-16</c:v>
                </c:pt>
                <c:pt idx="9">
                  <c:v>-25</c:v>
                </c:pt>
                <c:pt idx="10">
                  <c:v>-10</c:v>
                </c:pt>
                <c:pt idx="11">
                  <c:v>-20</c:v>
                </c:pt>
                <c:pt idx="12">
                  <c:v>-13</c:v>
                </c:pt>
                <c:pt idx="13">
                  <c:v>-17</c:v>
                </c:pt>
                <c:pt idx="14">
                  <c:v>-12</c:v>
                </c:pt>
                <c:pt idx="15">
                  <c:v>-15</c:v>
                </c:pt>
                <c:pt idx="16">
                  <c:v>-50</c:v>
                </c:pt>
                <c:pt idx="17">
                  <c:v>-47</c:v>
                </c:pt>
                <c:pt idx="18">
                  <c:v>-17</c:v>
                </c:pt>
                <c:pt idx="19">
                  <c:v>-26</c:v>
                </c:pt>
                <c:pt idx="20">
                  <c:v>-41</c:v>
                </c:pt>
                <c:pt idx="21">
                  <c:v>-13</c:v>
                </c:pt>
                <c:pt idx="22">
                  <c:v>-15</c:v>
                </c:pt>
                <c:pt idx="23">
                  <c:v>-27</c:v>
                </c:pt>
                <c:pt idx="24">
                  <c:v>-54</c:v>
                </c:pt>
                <c:pt idx="25">
                  <c:v>-44</c:v>
                </c:pt>
                <c:pt idx="26">
                  <c:v>-26</c:v>
                </c:pt>
                <c:pt idx="27">
                  <c:v>-16</c:v>
                </c:pt>
                <c:pt idx="28">
                  <c:v>-11</c:v>
                </c:pt>
                <c:pt idx="29">
                  <c:v>-11</c:v>
                </c:pt>
                <c:pt idx="30">
                  <c:v>-17</c:v>
                </c:pt>
                <c:pt idx="31">
                  <c:v>-13</c:v>
                </c:pt>
                <c:pt idx="32">
                  <c:v>-8</c:v>
                </c:pt>
                <c:pt idx="33">
                  <c:v>-17</c:v>
                </c:pt>
                <c:pt idx="34">
                  <c:v>-9</c:v>
                </c:pt>
                <c:pt idx="35">
                  <c:v>-15</c:v>
                </c:pt>
                <c:pt idx="36">
                  <c:v>-10</c:v>
                </c:pt>
                <c:pt idx="37">
                  <c:v>-12</c:v>
                </c:pt>
                <c:pt idx="38">
                  <c:v>-14</c:v>
                </c:pt>
                <c:pt idx="39">
                  <c:v>-10</c:v>
                </c:pt>
                <c:pt idx="40">
                  <c:v>-11</c:v>
                </c:pt>
                <c:pt idx="41">
                  <c:v>-17</c:v>
                </c:pt>
                <c:pt idx="42">
                  <c:v>-11</c:v>
                </c:pt>
                <c:pt idx="43">
                  <c:v>-18</c:v>
                </c:pt>
                <c:pt idx="44">
                  <c:v>-18</c:v>
                </c:pt>
                <c:pt idx="45">
                  <c:v>-17</c:v>
                </c:pt>
                <c:pt idx="46">
                  <c:v>-15</c:v>
                </c:pt>
                <c:pt idx="47">
                  <c:v>-14</c:v>
                </c:pt>
                <c:pt idx="48">
                  <c:v>-15</c:v>
                </c:pt>
                <c:pt idx="49">
                  <c:v>-25</c:v>
                </c:pt>
                <c:pt idx="50">
                  <c:v>-11</c:v>
                </c:pt>
                <c:pt idx="51">
                  <c:v>-21</c:v>
                </c:pt>
                <c:pt idx="52">
                  <c:v>-7</c:v>
                </c:pt>
                <c:pt idx="53">
                  <c:v>-10</c:v>
                </c:pt>
              </c:numCache>
            </c:numRef>
          </c:val>
          <c:extLst>
            <c:ext xmlns:c16="http://schemas.microsoft.com/office/drawing/2014/chart" uri="{C3380CC4-5D6E-409C-BE32-E72D297353CC}">
              <c16:uniqueId val="{00000000-98FA-4728-870B-886C24837D4B}"/>
            </c:ext>
          </c:extLst>
        </c:ser>
        <c:ser>
          <c:idx val="2"/>
          <c:order val="2"/>
          <c:tx>
            <c:v>Applications moved back to 1c</c:v>
          </c:tx>
          <c:spPr>
            <a:solidFill>
              <a:srgbClr val="7030A0"/>
            </a:solidFill>
            <a:ln>
              <a:solidFill>
                <a:schemeClr val="bg1">
                  <a:lumMod val="50000"/>
                </a:schemeClr>
              </a:solidFill>
            </a:ln>
          </c:spPr>
          <c:invertIfNegative val="0"/>
          <c:dPt>
            <c:idx val="1"/>
            <c:invertIfNegative val="0"/>
            <c:bubble3D val="0"/>
            <c:extLst>
              <c:ext xmlns:c16="http://schemas.microsoft.com/office/drawing/2014/chart" uri="{C3380CC4-5D6E-409C-BE32-E72D297353CC}">
                <c16:uniqueId val="{00000002-98FA-4728-870B-886C24837D4B}"/>
              </c:ext>
            </c:extLst>
          </c:dPt>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TotalAppsTimeSeriesData!$R$15:$R$68</c:f>
              <c:numCache>
                <c:formatCode>General</c:formatCode>
                <c:ptCount val="54"/>
                <c:pt idx="1">
                  <c:v>-2</c:v>
                </c:pt>
                <c:pt idx="2">
                  <c:v>-2</c:v>
                </c:pt>
                <c:pt idx="3">
                  <c:v>0</c:v>
                </c:pt>
                <c:pt idx="4">
                  <c:v>0</c:v>
                </c:pt>
                <c:pt idx="5">
                  <c:v>-1</c:v>
                </c:pt>
                <c:pt idx="6">
                  <c:v>0</c:v>
                </c:pt>
                <c:pt idx="7">
                  <c:v>-2</c:v>
                </c:pt>
                <c:pt idx="8">
                  <c:v>0</c:v>
                </c:pt>
                <c:pt idx="9">
                  <c:v>-4</c:v>
                </c:pt>
                <c:pt idx="10">
                  <c:v>-2</c:v>
                </c:pt>
                <c:pt idx="11">
                  <c:v>-2</c:v>
                </c:pt>
                <c:pt idx="12">
                  <c:v>-2</c:v>
                </c:pt>
                <c:pt idx="13">
                  <c:v>-1</c:v>
                </c:pt>
                <c:pt idx="14">
                  <c:v>-3</c:v>
                </c:pt>
                <c:pt idx="15">
                  <c:v>-2</c:v>
                </c:pt>
                <c:pt idx="16">
                  <c:v>0</c:v>
                </c:pt>
                <c:pt idx="17">
                  <c:v>-5</c:v>
                </c:pt>
                <c:pt idx="18">
                  <c:v>0</c:v>
                </c:pt>
                <c:pt idx="19">
                  <c:v>-2</c:v>
                </c:pt>
                <c:pt idx="20">
                  <c:v>-2</c:v>
                </c:pt>
                <c:pt idx="21">
                  <c:v>-1</c:v>
                </c:pt>
                <c:pt idx="22">
                  <c:v>-4</c:v>
                </c:pt>
                <c:pt idx="23">
                  <c:v>-14</c:v>
                </c:pt>
                <c:pt idx="24">
                  <c:v>-2</c:v>
                </c:pt>
                <c:pt idx="25">
                  <c:v>-2</c:v>
                </c:pt>
                <c:pt idx="26">
                  <c:v>-2</c:v>
                </c:pt>
                <c:pt idx="27">
                  <c:v>-3</c:v>
                </c:pt>
                <c:pt idx="28">
                  <c:v>0</c:v>
                </c:pt>
                <c:pt idx="29">
                  <c:v>-3</c:v>
                </c:pt>
                <c:pt idx="30">
                  <c:v>-3</c:v>
                </c:pt>
                <c:pt idx="31">
                  <c:v>-2</c:v>
                </c:pt>
                <c:pt idx="32">
                  <c:v>-3</c:v>
                </c:pt>
                <c:pt idx="33">
                  <c:v>-1</c:v>
                </c:pt>
                <c:pt idx="34">
                  <c:v>-3</c:v>
                </c:pt>
                <c:pt idx="35">
                  <c:v>-1</c:v>
                </c:pt>
                <c:pt idx="36">
                  <c:v>-6</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numCache>
            </c:numRef>
          </c:val>
          <c:extLst>
            <c:ext xmlns:c16="http://schemas.microsoft.com/office/drawing/2014/chart" uri="{C3380CC4-5D6E-409C-BE32-E72D297353CC}">
              <c16:uniqueId val="{00000003-98FA-4728-870B-886C24837D4B}"/>
            </c:ext>
          </c:extLst>
        </c:ser>
        <c:dLbls>
          <c:showLegendKey val="0"/>
          <c:showVal val="0"/>
          <c:showCatName val="0"/>
          <c:showSerName val="0"/>
          <c:showPercent val="0"/>
          <c:showBubbleSize val="0"/>
        </c:dLbls>
        <c:gapWidth val="150"/>
        <c:overlap val="100"/>
        <c:axId val="53875072"/>
        <c:axId val="53878144"/>
      </c:barChart>
      <c:lineChart>
        <c:grouping val="standard"/>
        <c:varyColors val="0"/>
        <c:ser>
          <c:idx val="1"/>
          <c:order val="0"/>
          <c:tx>
            <c:v>Net position</c:v>
          </c:tx>
          <c:spPr>
            <a:ln>
              <a:solidFill>
                <a:srgbClr val="0070C0"/>
              </a:solidFill>
            </a:ln>
          </c:spPr>
          <c:marker>
            <c:symbol val="square"/>
            <c:size val="12"/>
            <c:spPr>
              <a:solidFill>
                <a:srgbClr val="0070C0"/>
              </a:solidFill>
              <a:ln>
                <a:solidFill>
                  <a:schemeClr val="bg1"/>
                </a:solidFill>
              </a:ln>
            </c:spPr>
          </c:marker>
          <c:cat>
            <c:numRef>
              <c:f>Test!$A$2:$A$65</c:f>
              <c:numCache>
                <c:formatCode>m/d/yyyy</c:formatCode>
                <c:ptCount val="64"/>
                <c:pt idx="0">
                  <c:v>44099</c:v>
                </c:pt>
                <c:pt idx="1">
                  <c:v>44092</c:v>
                </c:pt>
                <c:pt idx="2">
                  <c:v>44085</c:v>
                </c:pt>
                <c:pt idx="3">
                  <c:v>44078</c:v>
                </c:pt>
                <c:pt idx="4">
                  <c:v>44071</c:v>
                </c:pt>
                <c:pt idx="5">
                  <c:v>44064</c:v>
                </c:pt>
                <c:pt idx="6">
                  <c:v>44057</c:v>
                </c:pt>
                <c:pt idx="7">
                  <c:v>44050</c:v>
                </c:pt>
                <c:pt idx="8">
                  <c:v>44043</c:v>
                </c:pt>
                <c:pt idx="9">
                  <c:v>44036</c:v>
                </c:pt>
                <c:pt idx="10">
                  <c:v>44029</c:v>
                </c:pt>
                <c:pt idx="11">
                  <c:v>44022</c:v>
                </c:pt>
                <c:pt idx="12">
                  <c:v>44015</c:v>
                </c:pt>
                <c:pt idx="13">
                  <c:v>44008</c:v>
                </c:pt>
                <c:pt idx="14">
                  <c:v>44001</c:v>
                </c:pt>
                <c:pt idx="15">
                  <c:v>43994</c:v>
                </c:pt>
                <c:pt idx="16">
                  <c:v>43987</c:v>
                </c:pt>
                <c:pt idx="17">
                  <c:v>43980</c:v>
                </c:pt>
                <c:pt idx="18">
                  <c:v>43973</c:v>
                </c:pt>
                <c:pt idx="19">
                  <c:v>43966</c:v>
                </c:pt>
                <c:pt idx="20">
                  <c:v>43952</c:v>
                </c:pt>
                <c:pt idx="21">
                  <c:v>43945</c:v>
                </c:pt>
                <c:pt idx="22">
                  <c:v>43938</c:v>
                </c:pt>
                <c:pt idx="23">
                  <c:v>43924</c:v>
                </c:pt>
                <c:pt idx="24">
                  <c:v>43917</c:v>
                </c:pt>
                <c:pt idx="25">
                  <c:v>43910</c:v>
                </c:pt>
                <c:pt idx="26">
                  <c:v>43896</c:v>
                </c:pt>
                <c:pt idx="27">
                  <c:v>43889</c:v>
                </c:pt>
                <c:pt idx="28">
                  <c:v>43882</c:v>
                </c:pt>
                <c:pt idx="29">
                  <c:v>43875</c:v>
                </c:pt>
                <c:pt idx="30">
                  <c:v>43868</c:v>
                </c:pt>
                <c:pt idx="31">
                  <c:v>43861</c:v>
                </c:pt>
                <c:pt idx="32">
                  <c:v>43854</c:v>
                </c:pt>
                <c:pt idx="33">
                  <c:v>43847</c:v>
                </c:pt>
                <c:pt idx="34">
                  <c:v>43840</c:v>
                </c:pt>
                <c:pt idx="35">
                  <c:v>43819</c:v>
                </c:pt>
                <c:pt idx="36">
                  <c:v>43812</c:v>
                </c:pt>
                <c:pt idx="37">
                  <c:v>43805</c:v>
                </c:pt>
                <c:pt idx="38">
                  <c:v>43798</c:v>
                </c:pt>
                <c:pt idx="39">
                  <c:v>43791</c:v>
                </c:pt>
                <c:pt idx="40">
                  <c:v>43784</c:v>
                </c:pt>
                <c:pt idx="41">
                  <c:v>43777</c:v>
                </c:pt>
                <c:pt idx="42">
                  <c:v>43770</c:v>
                </c:pt>
                <c:pt idx="43">
                  <c:v>43763</c:v>
                </c:pt>
                <c:pt idx="44">
                  <c:v>43756</c:v>
                </c:pt>
                <c:pt idx="45">
                  <c:v>43749</c:v>
                </c:pt>
                <c:pt idx="46">
                  <c:v>43742</c:v>
                </c:pt>
                <c:pt idx="47">
                  <c:v>43735</c:v>
                </c:pt>
                <c:pt idx="48">
                  <c:v>43728</c:v>
                </c:pt>
                <c:pt idx="49">
                  <c:v>43721</c:v>
                </c:pt>
                <c:pt idx="50">
                  <c:v>43714</c:v>
                </c:pt>
                <c:pt idx="51">
                  <c:v>43707</c:v>
                </c:pt>
                <c:pt idx="52">
                  <c:v>43700</c:v>
                </c:pt>
                <c:pt idx="53">
                  <c:v>43693</c:v>
                </c:pt>
                <c:pt idx="54">
                  <c:v>43686</c:v>
                </c:pt>
                <c:pt idx="55">
                  <c:v>43679</c:v>
                </c:pt>
                <c:pt idx="56">
                  <c:v>43672</c:v>
                </c:pt>
                <c:pt idx="57">
                  <c:v>43665</c:v>
                </c:pt>
                <c:pt idx="58">
                  <c:v>43658</c:v>
                </c:pt>
                <c:pt idx="59">
                  <c:v>43651</c:v>
                </c:pt>
                <c:pt idx="60">
                  <c:v>43644</c:v>
                </c:pt>
                <c:pt idx="61">
                  <c:v>43637</c:v>
                </c:pt>
                <c:pt idx="62">
                  <c:v>43630</c:v>
                </c:pt>
                <c:pt idx="63">
                  <c:v>43623</c:v>
                </c:pt>
              </c:numCache>
            </c:numRef>
          </c:cat>
          <c:val>
            <c:numRef>
              <c:f>Test!$U$2:$U$65</c:f>
              <c:numCache>
                <c:formatCode>General</c:formatCode>
                <c:ptCount val="64"/>
                <c:pt idx="0">
                  <c:v>20</c:v>
                </c:pt>
                <c:pt idx="1">
                  <c:v>3</c:v>
                </c:pt>
                <c:pt idx="2">
                  <c:v>-7</c:v>
                </c:pt>
                <c:pt idx="3">
                  <c:v>-2</c:v>
                </c:pt>
                <c:pt idx="4">
                  <c:v>10</c:v>
                </c:pt>
                <c:pt idx="5">
                  <c:v>-2</c:v>
                </c:pt>
                <c:pt idx="6">
                  <c:v>6</c:v>
                </c:pt>
                <c:pt idx="7">
                  <c:v>18</c:v>
                </c:pt>
                <c:pt idx="8">
                  <c:v>-15</c:v>
                </c:pt>
                <c:pt idx="9">
                  <c:v>5</c:v>
                </c:pt>
                <c:pt idx="10">
                  <c:v>3</c:v>
                </c:pt>
                <c:pt idx="11">
                  <c:v>3</c:v>
                </c:pt>
                <c:pt idx="12">
                  <c:v>2</c:v>
                </c:pt>
                <c:pt idx="13">
                  <c:v>-5</c:v>
                </c:pt>
                <c:pt idx="14">
                  <c:v>4</c:v>
                </c:pt>
                <c:pt idx="15">
                  <c:v>-35</c:v>
                </c:pt>
                <c:pt idx="16">
                  <c:v>-27</c:v>
                </c:pt>
                <c:pt idx="17">
                  <c:v>19</c:v>
                </c:pt>
                <c:pt idx="18">
                  <c:v>18</c:v>
                </c:pt>
                <c:pt idx="19">
                  <c:v>-15</c:v>
                </c:pt>
                <c:pt idx="20">
                  <c:v>31</c:v>
                </c:pt>
                <c:pt idx="21">
                  <c:v>39</c:v>
                </c:pt>
                <c:pt idx="22">
                  <c:v>-31</c:v>
                </c:pt>
                <c:pt idx="23">
                  <c:v>-38</c:v>
                </c:pt>
                <c:pt idx="24">
                  <c:v>-22</c:v>
                </c:pt>
                <c:pt idx="25">
                  <c:v>-16</c:v>
                </c:pt>
                <c:pt idx="26">
                  <c:v>5</c:v>
                </c:pt>
                <c:pt idx="27">
                  <c:v>11</c:v>
                </c:pt>
                <c:pt idx="28">
                  <c:v>0</c:v>
                </c:pt>
                <c:pt idx="29">
                  <c:v>5</c:v>
                </c:pt>
                <c:pt idx="30">
                  <c:v>5</c:v>
                </c:pt>
                <c:pt idx="31">
                  <c:v>5</c:v>
                </c:pt>
                <c:pt idx="32">
                  <c:v>-3</c:v>
                </c:pt>
                <c:pt idx="33">
                  <c:v>3</c:v>
                </c:pt>
                <c:pt idx="34">
                  <c:v>-4</c:v>
                </c:pt>
                <c:pt idx="35">
                  <c:v>5</c:v>
                </c:pt>
                <c:pt idx="36">
                  <c:v>7</c:v>
                </c:pt>
                <c:pt idx="37">
                  <c:v>15</c:v>
                </c:pt>
                <c:pt idx="38">
                  <c:v>8</c:v>
                </c:pt>
                <c:pt idx="39">
                  <c:v>-3</c:v>
                </c:pt>
                <c:pt idx="40">
                  <c:v>2</c:v>
                </c:pt>
                <c:pt idx="41">
                  <c:v>-4</c:v>
                </c:pt>
                <c:pt idx="42">
                  <c:v>-2</c:v>
                </c:pt>
                <c:pt idx="43">
                  <c:v>13</c:v>
                </c:pt>
                <c:pt idx="44">
                  <c:v>1</c:v>
                </c:pt>
                <c:pt idx="45">
                  <c:v>-6</c:v>
                </c:pt>
                <c:pt idx="46">
                  <c:v>-1</c:v>
                </c:pt>
                <c:pt idx="47">
                  <c:v>2</c:v>
                </c:pt>
                <c:pt idx="48">
                  <c:v>-13</c:v>
                </c:pt>
                <c:pt idx="49">
                  <c:v>-4</c:v>
                </c:pt>
                <c:pt idx="50">
                  <c:v>-8</c:v>
                </c:pt>
                <c:pt idx="51">
                  <c:v>2</c:v>
                </c:pt>
                <c:pt idx="52">
                  <c:v>3</c:v>
                </c:pt>
                <c:pt idx="53">
                  <c:v>0</c:v>
                </c:pt>
                <c:pt idx="54">
                  <c:v>6</c:v>
                </c:pt>
                <c:pt idx="55">
                  <c:v>-7</c:v>
                </c:pt>
                <c:pt idx="56">
                  <c:v>-8</c:v>
                </c:pt>
                <c:pt idx="57">
                  <c:v>5</c:v>
                </c:pt>
                <c:pt idx="58">
                  <c:v>6</c:v>
                </c:pt>
                <c:pt idx="59">
                  <c:v>-25</c:v>
                </c:pt>
                <c:pt idx="60">
                  <c:v>0</c:v>
                </c:pt>
                <c:pt idx="61">
                  <c:v>-3</c:v>
                </c:pt>
                <c:pt idx="62">
                  <c:v>-2</c:v>
                </c:pt>
                <c:pt idx="63">
                  <c:v>-18</c:v>
                </c:pt>
              </c:numCache>
            </c:numRef>
          </c:val>
          <c:smooth val="0"/>
          <c:extLst>
            <c:ext xmlns:c16="http://schemas.microsoft.com/office/drawing/2014/chart" uri="{C3380CC4-5D6E-409C-BE32-E72D297353CC}">
              <c16:uniqueId val="{00000004-98FA-4728-870B-886C24837D4B}"/>
            </c:ext>
          </c:extLst>
        </c:ser>
        <c:dLbls>
          <c:showLegendKey val="0"/>
          <c:showVal val="0"/>
          <c:showCatName val="0"/>
          <c:showSerName val="0"/>
          <c:showPercent val="0"/>
          <c:showBubbleSize val="0"/>
        </c:dLbls>
        <c:marker val="1"/>
        <c:smooth val="0"/>
        <c:axId val="53875072"/>
        <c:axId val="53878144"/>
      </c:lineChart>
      <c:catAx>
        <c:axId val="53875072"/>
        <c:scaling>
          <c:orientation val="maxMin"/>
        </c:scaling>
        <c:delete val="0"/>
        <c:axPos val="b"/>
        <c:title>
          <c:tx>
            <c:rich>
              <a:bodyPr/>
              <a:lstStyle/>
              <a:p>
                <a:pPr>
                  <a:defRPr/>
                </a:pPr>
                <a:r>
                  <a:rPr lang="en-GB"/>
                  <a:t>Week Ending Date</a:t>
                </a:r>
              </a:p>
            </c:rich>
          </c:tx>
          <c:overlay val="0"/>
        </c:title>
        <c:numFmt formatCode="m/d/yyyy" sourceLinked="0"/>
        <c:majorTickMark val="out"/>
        <c:minorTickMark val="out"/>
        <c:tickLblPos val="low"/>
        <c:spPr>
          <a:ln/>
        </c:spPr>
        <c:txPr>
          <a:bodyPr rot="2820000" vert="horz"/>
          <a:lstStyle/>
          <a:p>
            <a:pPr>
              <a:defRPr sz="1000"/>
            </a:pPr>
            <a:endParaRPr lang="en-US"/>
          </a:p>
        </c:txPr>
        <c:crossAx val="53878144"/>
        <c:crosses val="autoZero"/>
        <c:auto val="0"/>
        <c:lblAlgn val="ctr"/>
        <c:lblOffset val="100"/>
        <c:tickLblSkip val="2"/>
        <c:tickMarkSkip val="1"/>
        <c:noMultiLvlLbl val="0"/>
      </c:catAx>
      <c:valAx>
        <c:axId val="53878144"/>
        <c:scaling>
          <c:orientation val="minMax"/>
          <c:max val="60"/>
          <c:min val="-60"/>
        </c:scaling>
        <c:delete val="0"/>
        <c:axPos val="r"/>
        <c:majorGridlines>
          <c:spPr>
            <a:ln>
              <a:solidFill>
                <a:schemeClr val="bg1">
                  <a:lumMod val="8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875072"/>
        <c:crosses val="autoZero"/>
        <c:crossBetween val="between"/>
      </c:valAx>
    </c:plotArea>
    <c:legend>
      <c:legendPos val="r"/>
      <c:layout>
        <c:manualLayout>
          <c:xMode val="edge"/>
          <c:yMode val="edge"/>
          <c:x val="5.7165179386500301E-2"/>
          <c:y val="8.5873504043364413E-2"/>
          <c:w val="0.84978033197303238"/>
          <c:h val="7.8856651666333932E-2"/>
        </c:manualLayout>
      </c:layout>
      <c:overlay val="0"/>
      <c:spPr>
        <a:solidFill>
          <a:schemeClr val="bg1"/>
        </a:solidFill>
        <a:ln>
          <a:noFill/>
        </a:ln>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a:pPr>
            <a:r>
              <a:rPr lang="en-US" sz="1800" b="1" i="0" baseline="0">
                <a:effectLst/>
              </a:rPr>
              <a:t>Average age of open enquiries/applications</a:t>
            </a:r>
            <a:endParaRPr lang="en-GB" sz="2000">
              <a:effectLst/>
            </a:endParaRPr>
          </a:p>
        </c:rich>
      </c:tx>
      <c:overlay val="1"/>
    </c:title>
    <c:autoTitleDeleted val="0"/>
    <c:plotArea>
      <c:layout>
        <c:manualLayout>
          <c:layoutTarget val="inner"/>
          <c:xMode val="edge"/>
          <c:yMode val="edge"/>
          <c:x val="0"/>
          <c:y val="9.4751443375877778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2"/>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B099-4C2A-AFE7-EA7BC2CF0C60}"/>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B099-4C2A-AFE7-EA7BC2CF0C60}"/>
              </c:ext>
            </c:extLst>
          </c:dPt>
          <c:cat>
            <c:numRef>
              <c:f>TotalAppsTimeSeriesData!$A$15:$A$234</c:f>
              <c:numCache>
                <c:formatCode>m/d/yyyy</c:formatCode>
                <c:ptCount val="220"/>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pt idx="191">
                  <c:v>42734</c:v>
                </c:pt>
                <c:pt idx="192">
                  <c:v>42727</c:v>
                </c:pt>
                <c:pt idx="193">
                  <c:v>42720</c:v>
                </c:pt>
                <c:pt idx="194">
                  <c:v>42713</c:v>
                </c:pt>
                <c:pt idx="195">
                  <c:v>42706</c:v>
                </c:pt>
                <c:pt idx="196">
                  <c:v>42699</c:v>
                </c:pt>
                <c:pt idx="197">
                  <c:v>42692</c:v>
                </c:pt>
                <c:pt idx="198">
                  <c:v>42685</c:v>
                </c:pt>
                <c:pt idx="199">
                  <c:v>42678</c:v>
                </c:pt>
                <c:pt idx="200">
                  <c:v>42671</c:v>
                </c:pt>
                <c:pt idx="201">
                  <c:v>42664</c:v>
                </c:pt>
                <c:pt idx="202">
                  <c:v>42657</c:v>
                </c:pt>
                <c:pt idx="203">
                  <c:v>42650</c:v>
                </c:pt>
                <c:pt idx="204">
                  <c:v>42643</c:v>
                </c:pt>
                <c:pt idx="205">
                  <c:v>42636</c:v>
                </c:pt>
                <c:pt idx="206">
                  <c:v>42629</c:v>
                </c:pt>
                <c:pt idx="207">
                  <c:v>42622</c:v>
                </c:pt>
                <c:pt idx="208">
                  <c:v>42615</c:v>
                </c:pt>
                <c:pt idx="209">
                  <c:v>42608</c:v>
                </c:pt>
                <c:pt idx="210">
                  <c:v>42601</c:v>
                </c:pt>
                <c:pt idx="211">
                  <c:v>42594</c:v>
                </c:pt>
                <c:pt idx="212">
                  <c:v>42587</c:v>
                </c:pt>
                <c:pt idx="213">
                  <c:v>42580</c:v>
                </c:pt>
                <c:pt idx="214">
                  <c:v>42573</c:v>
                </c:pt>
                <c:pt idx="215">
                  <c:v>42566</c:v>
                </c:pt>
                <c:pt idx="216">
                  <c:v>42559</c:v>
                </c:pt>
                <c:pt idx="217">
                  <c:v>42552</c:v>
                </c:pt>
                <c:pt idx="218">
                  <c:v>42545</c:v>
                </c:pt>
                <c:pt idx="219">
                  <c:v>42538</c:v>
                </c:pt>
              </c:numCache>
            </c:numRef>
          </c:cat>
          <c:val>
            <c:numRef>
              <c:f>TotalAppsTimeSeriesData!$S$15:$S$234</c:f>
              <c:numCache>
                <c:formatCode>0</c:formatCode>
                <c:ptCount val="220"/>
                <c:pt idx="1">
                  <c:v>29</c:v>
                </c:pt>
                <c:pt idx="2">
                  <c:v>31</c:v>
                </c:pt>
                <c:pt idx="3">
                  <c:v>30</c:v>
                </c:pt>
                <c:pt idx="4">
                  <c:v>31</c:v>
                </c:pt>
                <c:pt idx="5">
                  <c:v>31</c:v>
                </c:pt>
                <c:pt idx="6">
                  <c:v>32</c:v>
                </c:pt>
                <c:pt idx="7">
                  <c:v>30</c:v>
                </c:pt>
                <c:pt idx="8">
                  <c:v>32</c:v>
                </c:pt>
                <c:pt idx="9">
                  <c:v>33</c:v>
                </c:pt>
                <c:pt idx="10">
                  <c:v>32</c:v>
                </c:pt>
                <c:pt idx="11">
                  <c:v>28</c:v>
                </c:pt>
                <c:pt idx="12">
                  <c:v>32</c:v>
                </c:pt>
                <c:pt idx="13">
                  <c:v>32</c:v>
                </c:pt>
                <c:pt idx="14">
                  <c:v>32</c:v>
                </c:pt>
                <c:pt idx="15">
                  <c:v>32</c:v>
                </c:pt>
                <c:pt idx="16">
                  <c:v>32</c:v>
                </c:pt>
                <c:pt idx="17">
                  <c:v>29</c:v>
                </c:pt>
                <c:pt idx="18">
                  <c:v>26</c:v>
                </c:pt>
                <c:pt idx="19">
                  <c:v>27</c:v>
                </c:pt>
                <c:pt idx="20">
                  <c:v>28</c:v>
                </c:pt>
                <c:pt idx="21">
                  <c:v>29</c:v>
                </c:pt>
                <c:pt idx="22">
                  <c:v>31</c:v>
                </c:pt>
                <c:pt idx="23">
                  <c:v>39</c:v>
                </c:pt>
                <c:pt idx="24">
                  <c:v>38</c:v>
                </c:pt>
                <c:pt idx="25">
                  <c:v>34</c:v>
                </c:pt>
                <c:pt idx="26">
                  <c:v>34</c:v>
                </c:pt>
                <c:pt idx="27">
                  <c:v>36</c:v>
                </c:pt>
                <c:pt idx="28">
                  <c:v>37</c:v>
                </c:pt>
                <c:pt idx="29">
                  <c:v>38</c:v>
                </c:pt>
                <c:pt idx="30">
                  <c:v>38</c:v>
                </c:pt>
                <c:pt idx="31">
                  <c:v>37</c:v>
                </c:pt>
                <c:pt idx="32">
                  <c:v>37</c:v>
                </c:pt>
                <c:pt idx="33">
                  <c:v>38</c:v>
                </c:pt>
                <c:pt idx="34">
                  <c:v>38</c:v>
                </c:pt>
                <c:pt idx="35">
                  <c:v>38</c:v>
                </c:pt>
                <c:pt idx="36">
                  <c:v>35</c:v>
                </c:pt>
                <c:pt idx="37">
                  <c:v>36</c:v>
                </c:pt>
                <c:pt idx="38">
                  <c:v>37</c:v>
                </c:pt>
                <c:pt idx="39">
                  <c:v>39</c:v>
                </c:pt>
                <c:pt idx="40">
                  <c:v>38</c:v>
                </c:pt>
                <c:pt idx="41">
                  <c:v>36</c:v>
                </c:pt>
                <c:pt idx="42">
                  <c:v>36</c:v>
                </c:pt>
                <c:pt idx="43">
                  <c:v>37</c:v>
                </c:pt>
                <c:pt idx="44">
                  <c:v>37</c:v>
                </c:pt>
                <c:pt idx="45">
                  <c:v>37</c:v>
                </c:pt>
                <c:pt idx="46">
                  <c:v>37</c:v>
                </c:pt>
                <c:pt idx="47">
                  <c:v>36</c:v>
                </c:pt>
                <c:pt idx="48">
                  <c:v>35</c:v>
                </c:pt>
                <c:pt idx="49">
                  <c:v>34</c:v>
                </c:pt>
                <c:pt idx="50">
                  <c:v>33</c:v>
                </c:pt>
                <c:pt idx="51">
                  <c:v>32</c:v>
                </c:pt>
                <c:pt idx="52">
                  <c:v>31</c:v>
                </c:pt>
                <c:pt idx="53">
                  <c:v>31</c:v>
                </c:pt>
                <c:pt idx="54">
                  <c:v>31</c:v>
                </c:pt>
                <c:pt idx="55">
                  <c:v>32</c:v>
                </c:pt>
                <c:pt idx="56">
                  <c:v>33</c:v>
                </c:pt>
                <c:pt idx="57">
                  <c:v>34</c:v>
                </c:pt>
                <c:pt idx="58">
                  <c:v>34</c:v>
                </c:pt>
                <c:pt idx="59">
                  <c:v>34</c:v>
                </c:pt>
                <c:pt idx="60">
                  <c:v>32</c:v>
                </c:pt>
                <c:pt idx="61">
                  <c:v>30</c:v>
                </c:pt>
                <c:pt idx="62">
                  <c:v>31</c:v>
                </c:pt>
                <c:pt idx="63">
                  <c:v>29</c:v>
                </c:pt>
                <c:pt idx="64">
                  <c:v>29</c:v>
                </c:pt>
                <c:pt idx="65">
                  <c:v>26.99</c:v>
                </c:pt>
                <c:pt idx="66">
                  <c:v>27</c:v>
                </c:pt>
                <c:pt idx="67">
                  <c:v>27</c:v>
                </c:pt>
                <c:pt idx="68">
                  <c:v>27</c:v>
                </c:pt>
                <c:pt idx="69">
                  <c:v>27</c:v>
                </c:pt>
                <c:pt idx="70">
                  <c:v>29</c:v>
                </c:pt>
                <c:pt idx="71">
                  <c:v>28</c:v>
                </c:pt>
                <c:pt idx="72">
                  <c:v>27</c:v>
                </c:pt>
                <c:pt idx="73">
                  <c:v>27</c:v>
                </c:pt>
                <c:pt idx="74">
                  <c:v>26</c:v>
                </c:pt>
                <c:pt idx="75">
                  <c:v>25</c:v>
                </c:pt>
                <c:pt idx="76">
                  <c:v>24</c:v>
                </c:pt>
                <c:pt idx="77">
                  <c:v>25</c:v>
                </c:pt>
                <c:pt idx="78">
                  <c:v>26</c:v>
                </c:pt>
                <c:pt idx="79">
                  <c:v>27</c:v>
                </c:pt>
                <c:pt idx="80">
                  <c:v>27</c:v>
                </c:pt>
                <c:pt idx="81">
                  <c:v>28</c:v>
                </c:pt>
                <c:pt idx="82">
                  <c:v>28</c:v>
                </c:pt>
                <c:pt idx="83">
                  <c:v>29</c:v>
                </c:pt>
                <c:pt idx="84">
                  <c:v>31</c:v>
                </c:pt>
                <c:pt idx="85">
                  <c:v>32</c:v>
                </c:pt>
                <c:pt idx="86">
                  <c:v>32</c:v>
                </c:pt>
                <c:pt idx="87">
                  <c:v>32</c:v>
                </c:pt>
                <c:pt idx="88">
                  <c:v>31</c:v>
                </c:pt>
                <c:pt idx="89">
                  <c:v>32</c:v>
                </c:pt>
                <c:pt idx="90">
                  <c:v>32</c:v>
                </c:pt>
                <c:pt idx="91">
                  <c:v>31</c:v>
                </c:pt>
                <c:pt idx="92">
                  <c:v>32</c:v>
                </c:pt>
                <c:pt idx="93">
                  <c:v>32</c:v>
                </c:pt>
                <c:pt idx="94">
                  <c:v>33</c:v>
                </c:pt>
                <c:pt idx="95">
                  <c:v>31</c:v>
                </c:pt>
                <c:pt idx="96">
                  <c:v>31</c:v>
                </c:pt>
                <c:pt idx="97">
                  <c:v>31</c:v>
                </c:pt>
                <c:pt idx="98">
                  <c:v>32</c:v>
                </c:pt>
                <c:pt idx="99">
                  <c:v>34</c:v>
                </c:pt>
                <c:pt idx="100">
                  <c:v>33</c:v>
                </c:pt>
                <c:pt idx="101">
                  <c:v>32</c:v>
                </c:pt>
                <c:pt idx="102">
                  <c:v>31</c:v>
                </c:pt>
                <c:pt idx="103">
                  <c:v>31</c:v>
                </c:pt>
                <c:pt idx="104">
                  <c:v>32</c:v>
                </c:pt>
                <c:pt idx="105">
                  <c:v>31</c:v>
                </c:pt>
                <c:pt idx="106">
                  <c:v>29</c:v>
                </c:pt>
                <c:pt idx="107">
                  <c:v>28</c:v>
                </c:pt>
                <c:pt idx="108">
                  <c:v>28</c:v>
                </c:pt>
                <c:pt idx="109">
                  <c:v>28</c:v>
                </c:pt>
                <c:pt idx="110">
                  <c:v>27</c:v>
                </c:pt>
                <c:pt idx="111">
                  <c:v>27</c:v>
                </c:pt>
                <c:pt idx="112">
                  <c:v>27</c:v>
                </c:pt>
                <c:pt idx="113">
                  <c:v>28</c:v>
                </c:pt>
                <c:pt idx="114">
                  <c:v>29</c:v>
                </c:pt>
                <c:pt idx="115">
                  <c:v>25</c:v>
                </c:pt>
                <c:pt idx="116">
                  <c:v>23</c:v>
                </c:pt>
                <c:pt idx="117">
                  <c:v>23</c:v>
                </c:pt>
                <c:pt idx="118">
                  <c:v>24</c:v>
                </c:pt>
                <c:pt idx="119">
                  <c:v>30</c:v>
                </c:pt>
                <c:pt idx="120">
                  <c:v>28.6</c:v>
                </c:pt>
                <c:pt idx="121">
                  <c:v>27.7</c:v>
                </c:pt>
                <c:pt idx="122">
                  <c:v>26.7</c:v>
                </c:pt>
                <c:pt idx="123">
                  <c:v>24.5</c:v>
                </c:pt>
                <c:pt idx="124">
                  <c:v>25.1</c:v>
                </c:pt>
                <c:pt idx="125">
                  <c:v>26</c:v>
                </c:pt>
                <c:pt idx="126">
                  <c:v>25.3</c:v>
                </c:pt>
                <c:pt idx="127">
                  <c:v>27</c:v>
                </c:pt>
                <c:pt idx="128">
                  <c:v>29</c:v>
                </c:pt>
                <c:pt idx="129">
                  <c:v>0</c:v>
                </c:pt>
                <c:pt idx="130">
                  <c:v>0</c:v>
                </c:pt>
                <c:pt idx="131">
                  <c:v>0</c:v>
                </c:pt>
                <c:pt idx="132">
                  <c:v>0</c:v>
                </c:pt>
                <c:pt idx="133">
                  <c:v>0</c:v>
                </c:pt>
                <c:pt idx="134">
                  <c:v>0</c:v>
                </c:pt>
                <c:pt idx="135">
                  <c:v>0</c:v>
                </c:pt>
                <c:pt idx="136">
                  <c:v>0</c:v>
                </c:pt>
                <c:pt idx="137">
                  <c:v>35.200000000000003</c:v>
                </c:pt>
                <c:pt idx="138">
                  <c:v>36.200000000000003</c:v>
                </c:pt>
                <c:pt idx="139">
                  <c:v>36.299999999999997</c:v>
                </c:pt>
                <c:pt idx="140">
                  <c:v>34.700000000000003</c:v>
                </c:pt>
                <c:pt idx="141">
                  <c:v>35</c:v>
                </c:pt>
                <c:pt idx="142">
                  <c:v>34.5</c:v>
                </c:pt>
                <c:pt idx="143">
                  <c:v>33.799999999999997</c:v>
                </c:pt>
                <c:pt idx="144">
                  <c:v>34.299999999999997</c:v>
                </c:pt>
                <c:pt idx="145">
                  <c:v>33</c:v>
                </c:pt>
                <c:pt idx="146">
                  <c:v>33.700000000000003</c:v>
                </c:pt>
                <c:pt idx="147">
                  <c:v>33.1</c:v>
                </c:pt>
                <c:pt idx="148">
                  <c:v>33.299999999999997</c:v>
                </c:pt>
                <c:pt idx="149">
                  <c:v>33.6</c:v>
                </c:pt>
                <c:pt idx="150">
                  <c:v>32.799999999999997</c:v>
                </c:pt>
                <c:pt idx="151" formatCode="General">
                  <c:v>36</c:v>
                </c:pt>
                <c:pt idx="152">
                  <c:v>35.700000000000003</c:v>
                </c:pt>
                <c:pt idx="153">
                  <c:v>37</c:v>
                </c:pt>
                <c:pt idx="154">
                  <c:v>37.5</c:v>
                </c:pt>
                <c:pt idx="155">
                  <c:v>36.1</c:v>
                </c:pt>
                <c:pt idx="156">
                  <c:v>35.1</c:v>
                </c:pt>
                <c:pt idx="157">
                  <c:v>34.200000000000003</c:v>
                </c:pt>
                <c:pt idx="158">
                  <c:v>34.1</c:v>
                </c:pt>
                <c:pt idx="159">
                  <c:v>35.700000000000003</c:v>
                </c:pt>
                <c:pt idx="160">
                  <c:v>35.799999999999997</c:v>
                </c:pt>
                <c:pt idx="161">
                  <c:v>35.4</c:v>
                </c:pt>
                <c:pt idx="162">
                  <c:v>34.43</c:v>
                </c:pt>
                <c:pt idx="163">
                  <c:v>33.299999999999997</c:v>
                </c:pt>
                <c:pt idx="164">
                  <c:v>32.9</c:v>
                </c:pt>
                <c:pt idx="165">
                  <c:v>33</c:v>
                </c:pt>
                <c:pt idx="166">
                  <c:v>32.1</c:v>
                </c:pt>
                <c:pt idx="167">
                  <c:v>31.5</c:v>
                </c:pt>
                <c:pt idx="168">
                  <c:v>30.9</c:v>
                </c:pt>
                <c:pt idx="169">
                  <c:v>31</c:v>
                </c:pt>
                <c:pt idx="170">
                  <c:v>31.17</c:v>
                </c:pt>
                <c:pt idx="171">
                  <c:v>31.57</c:v>
                </c:pt>
                <c:pt idx="172">
                  <c:v>30.5</c:v>
                </c:pt>
                <c:pt idx="173">
                  <c:v>29.36</c:v>
                </c:pt>
                <c:pt idx="174">
                  <c:v>29.9</c:v>
                </c:pt>
                <c:pt idx="175">
                  <c:v>29.33</c:v>
                </c:pt>
                <c:pt idx="176">
                  <c:v>29</c:v>
                </c:pt>
                <c:pt idx="177" formatCode="General">
                  <c:v>29</c:v>
                </c:pt>
                <c:pt idx="178" formatCode="General">
                  <c:v>29</c:v>
                </c:pt>
                <c:pt idx="179">
                  <c:v>28.64</c:v>
                </c:pt>
                <c:pt idx="180">
                  <c:v>29.64</c:v>
                </c:pt>
                <c:pt idx="181">
                  <c:v>28.68</c:v>
                </c:pt>
                <c:pt idx="182">
                  <c:v>28.76</c:v>
                </c:pt>
                <c:pt idx="183">
                  <c:v>28.76</c:v>
                </c:pt>
                <c:pt idx="184">
                  <c:v>27.45</c:v>
                </c:pt>
                <c:pt idx="185" formatCode="General">
                  <c:v>27</c:v>
                </c:pt>
                <c:pt idx="186">
                  <c:v>26.7</c:v>
                </c:pt>
                <c:pt idx="187">
                  <c:v>27.55</c:v>
                </c:pt>
                <c:pt idx="188" formatCode="General">
                  <c:v>27</c:v>
                </c:pt>
                <c:pt idx="189">
                  <c:v>25.86</c:v>
                </c:pt>
                <c:pt idx="190">
                  <c:v>25</c:v>
                </c:pt>
                <c:pt idx="191">
                  <c:v>33.549999999999997</c:v>
                </c:pt>
                <c:pt idx="192">
                  <c:v>32.81</c:v>
                </c:pt>
                <c:pt idx="193">
                  <c:v>33.24</c:v>
                </c:pt>
                <c:pt idx="194">
                  <c:v>32.51</c:v>
                </c:pt>
                <c:pt idx="195">
                  <c:v>34.64</c:v>
                </c:pt>
                <c:pt idx="196">
                  <c:v>33.25</c:v>
                </c:pt>
                <c:pt idx="197">
                  <c:v>32.869999999999997</c:v>
                </c:pt>
                <c:pt idx="198">
                  <c:v>31.35</c:v>
                </c:pt>
                <c:pt idx="199">
                  <c:v>30.53</c:v>
                </c:pt>
                <c:pt idx="200">
                  <c:v>31.02</c:v>
                </c:pt>
                <c:pt idx="201">
                  <c:v>34.299999999999997</c:v>
                </c:pt>
                <c:pt idx="202">
                  <c:v>33.25</c:v>
                </c:pt>
                <c:pt idx="203">
                  <c:v>32.450000000000003</c:v>
                </c:pt>
                <c:pt idx="204">
                  <c:v>32.700000000000003</c:v>
                </c:pt>
                <c:pt idx="205">
                  <c:v>32.5</c:v>
                </c:pt>
                <c:pt idx="206">
                  <c:v>32.200000000000003</c:v>
                </c:pt>
                <c:pt idx="207" formatCode="General">
                  <c:v>30</c:v>
                </c:pt>
                <c:pt idx="208">
                  <c:v>31.041666666666668</c:v>
                </c:pt>
                <c:pt idx="209">
                  <c:v>29.486607142857142</c:v>
                </c:pt>
                <c:pt idx="210">
                  <c:v>34.596590909090907</c:v>
                </c:pt>
                <c:pt idx="211">
                  <c:v>36.25433526011561</c:v>
                </c:pt>
                <c:pt idx="212">
                  <c:v>36.25433526011561</c:v>
                </c:pt>
                <c:pt idx="213">
                  <c:v>37.36312849162011</c:v>
                </c:pt>
                <c:pt idx="214">
                  <c:v>38.613636363636367</c:v>
                </c:pt>
                <c:pt idx="215">
                  <c:v>40.494117647058822</c:v>
                </c:pt>
                <c:pt idx="216">
                  <c:v>38.817204301075272</c:v>
                </c:pt>
                <c:pt idx="217">
                  <c:v>38.139303482587067</c:v>
                </c:pt>
                <c:pt idx="218">
                  <c:v>35.869565217391305</c:v>
                </c:pt>
                <c:pt idx="219">
                  <c:v>33.786729857819907</c:v>
                </c:pt>
              </c:numCache>
            </c:numRef>
          </c:val>
          <c:smooth val="0"/>
          <c:extLst>
            <c:ext xmlns:c16="http://schemas.microsoft.com/office/drawing/2014/chart" uri="{C3380CC4-5D6E-409C-BE32-E72D297353CC}">
              <c16:uniqueId val="{00000002-B099-4C2A-AFE7-EA7BC2CF0C60}"/>
            </c:ext>
          </c:extLst>
        </c:ser>
        <c:ser>
          <c:idx val="0"/>
          <c:order val="1"/>
          <c:tx>
            <c:v>Median age - ENQUIRIES</c:v>
          </c:tx>
          <c:spPr>
            <a:ln w="25400">
              <a:solidFill>
                <a:srgbClr val="FF0000"/>
              </a:solidFill>
            </a:ln>
          </c:spPr>
          <c:marker>
            <c:symbol val="square"/>
            <c:size val="6"/>
            <c:spPr>
              <a:solidFill>
                <a:srgbClr val="FF0000"/>
              </a:solidFill>
              <a:ln>
                <a:solidFill>
                  <a:srgbClr val="FF0000"/>
                </a:solidFill>
              </a:ln>
            </c:spPr>
          </c:marker>
          <c:dPt>
            <c:idx val="1"/>
            <c:bubble3D val="0"/>
            <c:extLst>
              <c:ext xmlns:c16="http://schemas.microsoft.com/office/drawing/2014/chart" uri="{C3380CC4-5D6E-409C-BE32-E72D297353CC}">
                <c16:uniqueId val="{00000003-B099-4C2A-AFE7-EA7BC2CF0C60}"/>
              </c:ext>
            </c:extLst>
          </c:dPt>
          <c:val>
            <c:numRef>
              <c:f>TotalAppsTimeSeriesData!$J$15:$J$234</c:f>
              <c:numCache>
                <c:formatCode>General</c:formatCode>
                <c:ptCount val="220"/>
                <c:pt idx="1">
                  <c:v>2</c:v>
                </c:pt>
                <c:pt idx="2">
                  <c:v>2</c:v>
                </c:pt>
                <c:pt idx="3">
                  <c:v>2</c:v>
                </c:pt>
                <c:pt idx="4">
                  <c:v>4</c:v>
                </c:pt>
                <c:pt idx="5">
                  <c:v>3</c:v>
                </c:pt>
                <c:pt idx="6">
                  <c:v>3</c:v>
                </c:pt>
                <c:pt idx="7">
                  <c:v>4</c:v>
                </c:pt>
                <c:pt idx="8">
                  <c:v>3</c:v>
                </c:pt>
                <c:pt idx="9">
                  <c:v>3</c:v>
                </c:pt>
                <c:pt idx="10">
                  <c:v>3</c:v>
                </c:pt>
                <c:pt idx="11">
                  <c:v>4</c:v>
                </c:pt>
                <c:pt idx="12">
                  <c:v>3</c:v>
                </c:pt>
                <c:pt idx="13">
                  <c:v>4</c:v>
                </c:pt>
                <c:pt idx="14">
                  <c:v>3</c:v>
                </c:pt>
                <c:pt idx="15">
                  <c:v>2</c:v>
                </c:pt>
                <c:pt idx="16">
                  <c:v>4</c:v>
                </c:pt>
                <c:pt idx="17">
                  <c:v>5</c:v>
                </c:pt>
                <c:pt idx="18">
                  <c:v>5</c:v>
                </c:pt>
                <c:pt idx="19">
                  <c:v>3</c:v>
                </c:pt>
                <c:pt idx="20">
                  <c:v>2</c:v>
                </c:pt>
                <c:pt idx="21">
                  <c:v>2</c:v>
                </c:pt>
                <c:pt idx="22">
                  <c:v>3</c:v>
                </c:pt>
                <c:pt idx="23">
                  <c:v>3</c:v>
                </c:pt>
                <c:pt idx="24">
                  <c:v>4</c:v>
                </c:pt>
                <c:pt idx="25">
                  <c:v>4</c:v>
                </c:pt>
                <c:pt idx="26">
                  <c:v>3</c:v>
                </c:pt>
                <c:pt idx="27">
                  <c:v>2</c:v>
                </c:pt>
                <c:pt idx="28">
                  <c:v>2</c:v>
                </c:pt>
                <c:pt idx="29">
                  <c:v>2</c:v>
                </c:pt>
                <c:pt idx="30">
                  <c:v>3</c:v>
                </c:pt>
                <c:pt idx="31">
                  <c:v>2</c:v>
                </c:pt>
                <c:pt idx="32">
                  <c:v>2</c:v>
                </c:pt>
                <c:pt idx="33">
                  <c:v>1</c:v>
                </c:pt>
                <c:pt idx="34">
                  <c:v>2</c:v>
                </c:pt>
                <c:pt idx="35">
                  <c:v>3</c:v>
                </c:pt>
                <c:pt idx="36">
                  <c:v>2</c:v>
                </c:pt>
                <c:pt idx="37">
                  <c:v>2</c:v>
                </c:pt>
                <c:pt idx="38">
                  <c:v>1</c:v>
                </c:pt>
                <c:pt idx="39">
                  <c:v>1</c:v>
                </c:pt>
                <c:pt idx="40">
                  <c:v>5</c:v>
                </c:pt>
                <c:pt idx="41">
                  <c:v>4</c:v>
                </c:pt>
                <c:pt idx="42">
                  <c:v>3</c:v>
                </c:pt>
                <c:pt idx="43">
                  <c:v>4</c:v>
                </c:pt>
                <c:pt idx="44">
                  <c:v>5</c:v>
                </c:pt>
                <c:pt idx="45">
                  <c:v>6</c:v>
                </c:pt>
                <c:pt idx="46">
                  <c:v>4</c:v>
                </c:pt>
                <c:pt idx="47">
                  <c:v>8</c:v>
                </c:pt>
                <c:pt idx="48">
                  <c:v>6</c:v>
                </c:pt>
                <c:pt idx="49">
                  <c:v>6</c:v>
                </c:pt>
                <c:pt idx="50">
                  <c:v>7</c:v>
                </c:pt>
                <c:pt idx="51">
                  <c:v>8</c:v>
                </c:pt>
                <c:pt idx="52">
                  <c:v>6</c:v>
                </c:pt>
                <c:pt idx="53">
                  <c:v>3</c:v>
                </c:pt>
                <c:pt idx="54">
                  <c:v>4</c:v>
                </c:pt>
                <c:pt idx="55">
                  <c:v>4</c:v>
                </c:pt>
                <c:pt idx="56">
                  <c:v>11</c:v>
                </c:pt>
                <c:pt idx="57">
                  <c:v>11</c:v>
                </c:pt>
                <c:pt idx="58">
                  <c:v>8</c:v>
                </c:pt>
                <c:pt idx="59">
                  <c:v>9</c:v>
                </c:pt>
                <c:pt idx="60">
                  <c:v>8</c:v>
                </c:pt>
                <c:pt idx="61">
                  <c:v>9</c:v>
                </c:pt>
                <c:pt idx="62">
                  <c:v>10</c:v>
                </c:pt>
                <c:pt idx="63">
                  <c:v>8.5</c:v>
                </c:pt>
                <c:pt idx="64">
                  <c:v>9</c:v>
                </c:pt>
                <c:pt idx="65">
                  <c:v>7.5</c:v>
                </c:pt>
                <c:pt idx="66">
                  <c:v>6</c:v>
                </c:pt>
                <c:pt idx="67">
                  <c:v>7</c:v>
                </c:pt>
                <c:pt idx="68">
                  <c:v>6</c:v>
                </c:pt>
                <c:pt idx="69">
                  <c:v>7</c:v>
                </c:pt>
                <c:pt idx="70">
                  <c:v>7</c:v>
                </c:pt>
                <c:pt idx="71">
                  <c:v>7</c:v>
                </c:pt>
                <c:pt idx="72">
                  <c:v>11</c:v>
                </c:pt>
                <c:pt idx="73">
                  <c:v>11</c:v>
                </c:pt>
                <c:pt idx="74">
                  <c:v>11</c:v>
                </c:pt>
                <c:pt idx="75">
                  <c:v>11</c:v>
                </c:pt>
                <c:pt idx="76">
                  <c:v>7</c:v>
                </c:pt>
                <c:pt idx="77">
                  <c:v>8</c:v>
                </c:pt>
                <c:pt idx="78">
                  <c:v>7</c:v>
                </c:pt>
                <c:pt idx="79">
                  <c:v>9</c:v>
                </c:pt>
                <c:pt idx="80">
                  <c:v>8</c:v>
                </c:pt>
                <c:pt idx="81">
                  <c:v>10</c:v>
                </c:pt>
                <c:pt idx="82">
                  <c:v>8</c:v>
                </c:pt>
                <c:pt idx="83">
                  <c:v>7</c:v>
                </c:pt>
                <c:pt idx="84">
                  <c:v>6</c:v>
                </c:pt>
                <c:pt idx="85">
                  <c:v>7</c:v>
                </c:pt>
                <c:pt idx="86">
                  <c:v>9</c:v>
                </c:pt>
                <c:pt idx="87">
                  <c:v>12</c:v>
                </c:pt>
                <c:pt idx="88">
                  <c:v>3</c:v>
                </c:pt>
                <c:pt idx="89">
                  <c:v>2</c:v>
                </c:pt>
                <c:pt idx="90">
                  <c:v>4</c:v>
                </c:pt>
                <c:pt idx="91">
                  <c:v>3</c:v>
                </c:pt>
                <c:pt idx="92">
                  <c:v>8</c:v>
                </c:pt>
                <c:pt idx="93">
                  <c:v>6</c:v>
                </c:pt>
                <c:pt idx="94">
                  <c:v>3.5</c:v>
                </c:pt>
                <c:pt idx="95" formatCode="0.0">
                  <c:v>4.5</c:v>
                </c:pt>
                <c:pt idx="96">
                  <c:v>4.5</c:v>
                </c:pt>
                <c:pt idx="97">
                  <c:v>4</c:v>
                </c:pt>
                <c:pt idx="98">
                  <c:v>4</c:v>
                </c:pt>
                <c:pt idx="99">
                  <c:v>5</c:v>
                </c:pt>
                <c:pt idx="100">
                  <c:v>4</c:v>
                </c:pt>
                <c:pt idx="101">
                  <c:v>5</c:v>
                </c:pt>
                <c:pt idx="102">
                  <c:v>3.5</c:v>
                </c:pt>
                <c:pt idx="103">
                  <c:v>6.5</c:v>
                </c:pt>
                <c:pt idx="104">
                  <c:v>6.5</c:v>
                </c:pt>
                <c:pt idx="105">
                  <c:v>5</c:v>
                </c:pt>
                <c:pt idx="106">
                  <c:v>5.5</c:v>
                </c:pt>
                <c:pt idx="107">
                  <c:v>6</c:v>
                </c:pt>
                <c:pt idx="108">
                  <c:v>3.5</c:v>
                </c:pt>
                <c:pt idx="109">
                  <c:v>4</c:v>
                </c:pt>
                <c:pt idx="110">
                  <c:v>6</c:v>
                </c:pt>
                <c:pt idx="111">
                  <c:v>6.5</c:v>
                </c:pt>
                <c:pt idx="112">
                  <c:v>3.5</c:v>
                </c:pt>
                <c:pt idx="113">
                  <c:v>4</c:v>
                </c:pt>
                <c:pt idx="114">
                  <c:v>3.5</c:v>
                </c:pt>
                <c:pt idx="115">
                  <c:v>5.5</c:v>
                </c:pt>
                <c:pt idx="116">
                  <c:v>8</c:v>
                </c:pt>
                <c:pt idx="117">
                  <c:v>5.5</c:v>
                </c:pt>
                <c:pt idx="118">
                  <c:v>4</c:v>
                </c:pt>
                <c:pt idx="119">
                  <c:v>8</c:v>
                </c:pt>
                <c:pt idx="120">
                  <c:v>7</c:v>
                </c:pt>
                <c:pt idx="121">
                  <c:v>6</c:v>
                </c:pt>
                <c:pt idx="122">
                  <c:v>5.5</c:v>
                </c:pt>
                <c:pt idx="123">
                  <c:v>6.5</c:v>
                </c:pt>
                <c:pt idx="124" formatCode="0">
                  <c:v>5.0999999999999996</c:v>
                </c:pt>
                <c:pt idx="125">
                  <c:v>13</c:v>
                </c:pt>
                <c:pt idx="126">
                  <c:v>12</c:v>
                </c:pt>
                <c:pt idx="127">
                  <c:v>13</c:v>
                </c:pt>
                <c:pt idx="128">
                  <c:v>19</c:v>
                </c:pt>
              </c:numCache>
            </c:numRef>
          </c:val>
          <c:smooth val="0"/>
          <c:extLst>
            <c:ext xmlns:c16="http://schemas.microsoft.com/office/drawing/2014/chart" uri="{C3380CC4-5D6E-409C-BE32-E72D297353CC}">
              <c16:uniqueId val="{00000004-B099-4C2A-AFE7-EA7BC2CF0C60}"/>
            </c:ext>
          </c:extLst>
        </c:ser>
        <c:dLbls>
          <c:showLegendKey val="0"/>
          <c:showVal val="0"/>
          <c:showCatName val="0"/>
          <c:showSerName val="0"/>
          <c:showPercent val="0"/>
          <c:showBubbleSize val="0"/>
        </c:dLbls>
        <c:marker val="1"/>
        <c:smooth val="0"/>
        <c:axId val="47778048"/>
        <c:axId val="47780992"/>
      </c:lineChart>
      <c:dateAx>
        <c:axId val="47778048"/>
        <c:scaling>
          <c:orientation val="maxMin"/>
        </c:scaling>
        <c:delete val="0"/>
        <c:axPos val="b"/>
        <c:title>
          <c:tx>
            <c:rich>
              <a:bodyPr/>
              <a:lstStyle/>
              <a:p>
                <a:pPr>
                  <a:defRPr sz="1600"/>
                </a:pPr>
                <a:r>
                  <a:rPr lang="en-US" sz="1600"/>
                  <a:t>Week beginning</a:t>
                </a:r>
              </a:p>
            </c:rich>
          </c:tx>
          <c:layout>
            <c:manualLayout>
              <c:xMode val="edge"/>
              <c:yMode val="edge"/>
              <c:x val="0.35912605935263225"/>
              <c:y val="0.92459598297985301"/>
            </c:manualLayout>
          </c:layout>
          <c:overlay val="0"/>
        </c:title>
        <c:numFmt formatCode="General" sourceLinked="1"/>
        <c:majorTickMark val="out"/>
        <c:minorTickMark val="none"/>
        <c:tickLblPos val="nextTo"/>
        <c:txPr>
          <a:bodyPr rot="2820000" vert="horz"/>
          <a:lstStyle/>
          <a:p>
            <a:pPr algn="ctr">
              <a:defRPr lang="en-GB" sz="1200" b="0" i="0" u="none" strike="noStrike" kern="1200" baseline="0">
                <a:solidFill>
                  <a:sysClr val="windowText" lastClr="000000"/>
                </a:solidFill>
                <a:latin typeface="+mn-lt"/>
                <a:ea typeface="+mn-ea"/>
                <a:cs typeface="+mn-cs"/>
              </a:defRPr>
            </a:pPr>
            <a:endParaRPr lang="en-US"/>
          </a:p>
        </c:txPr>
        <c:crossAx val="47780992"/>
        <c:crosses val="autoZero"/>
        <c:auto val="1"/>
        <c:lblOffset val="100"/>
        <c:baseTimeUnit val="days"/>
        <c:majorUnit val="4"/>
      </c:dateAx>
      <c:valAx>
        <c:axId val="47780992"/>
        <c:scaling>
          <c:orientation val="minMax"/>
          <c:max val="50"/>
          <c:min val="0"/>
        </c:scaling>
        <c:delete val="0"/>
        <c:axPos val="r"/>
        <c:majorGridlines>
          <c:spPr>
            <a:ln>
              <a:solidFill>
                <a:schemeClr val="bg1">
                  <a:lumMod val="95000"/>
                </a:schemeClr>
              </a:solidFill>
            </a:ln>
          </c:spPr>
        </c:majorGridlines>
        <c:title>
          <c:tx>
            <c:rich>
              <a:bodyPr rot="-5400000" vert="horz"/>
              <a:lstStyle/>
              <a:p>
                <a:pPr>
                  <a:defRPr sz="1400"/>
                </a:pPr>
                <a:r>
                  <a:rPr lang="en-US" sz="1400" b="1" i="0" u="none" strike="noStrike" baseline="0">
                    <a:effectLst/>
                  </a:rPr>
                  <a:t>Average SLA of open  appplications</a:t>
                </a:r>
                <a:endParaRPr lang="en-US" sz="1400"/>
              </a:p>
            </c:rich>
          </c:tx>
          <c:layout>
            <c:manualLayout>
              <c:xMode val="edge"/>
              <c:yMode val="edge"/>
              <c:x val="0.94398359789060104"/>
              <c:y val="0.27752820529454059"/>
            </c:manualLayout>
          </c:layout>
          <c:overlay val="0"/>
        </c:title>
        <c:numFmt formatCode="0" sourceLinked="1"/>
        <c:majorTickMark val="out"/>
        <c:minorTickMark val="none"/>
        <c:tickLblPos val="nextTo"/>
        <c:txPr>
          <a:bodyPr/>
          <a:lstStyle/>
          <a:p>
            <a:pPr>
              <a:defRPr sz="1400"/>
            </a:pPr>
            <a:endParaRPr lang="en-US"/>
          </a:p>
        </c:txPr>
        <c:crossAx val="47778048"/>
        <c:crosses val="autoZero"/>
        <c:crossBetween val="between"/>
        <c:majorUnit val="5"/>
      </c:valAx>
    </c:plotArea>
    <c:legend>
      <c:legendPos val="l"/>
      <c:layout>
        <c:manualLayout>
          <c:xMode val="edge"/>
          <c:yMode val="edge"/>
          <c:x val="9.8336948662328269E-2"/>
          <c:y val="0.55658937545743492"/>
          <c:w val="0.46384716552513366"/>
          <c:h val="0.13323771865110401"/>
        </c:manualLayout>
      </c:layout>
      <c:overlay val="0"/>
      <c:spPr>
        <a:solidFill>
          <a:schemeClr val="bg1"/>
        </a:solidFill>
      </c:spPr>
      <c:txPr>
        <a:bodyPr/>
        <a:lstStyle/>
        <a:p>
          <a:pPr>
            <a:defRPr sz="1800"/>
          </a:pPr>
          <a:endParaRPr lang="en-US"/>
        </a:p>
      </c:tx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DARS - summary progress</a:t>
            </a:r>
          </a:p>
        </c:rich>
      </c:tx>
      <c:overlay val="1"/>
    </c:title>
    <c:autoTitleDeleted val="0"/>
    <c:plotArea>
      <c:layout>
        <c:manualLayout>
          <c:layoutTarget val="inner"/>
          <c:xMode val="edge"/>
          <c:yMode val="edge"/>
          <c:x val="3.8418606774323336E-2"/>
          <c:y val="0.10286630686283538"/>
          <c:w val="0.89945910722613298"/>
          <c:h val="0.72713024120163705"/>
        </c:manualLayout>
      </c:layout>
      <c:barChart>
        <c:barDir val="col"/>
        <c:grouping val="stacked"/>
        <c:varyColors val="0"/>
        <c:ser>
          <c:idx val="0"/>
          <c:order val="1"/>
          <c:tx>
            <c:strRef>
              <c:f>TotalAppsTimeSeriesData!$L$14</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TotalAppsTimeSeriesData!$A$15:$A$205</c:f>
              <c:numCache>
                <c:formatCode>m/d/yyyy</c:formatCode>
                <c:ptCount val="191"/>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numCache>
            </c:numRef>
          </c:cat>
          <c:val>
            <c:numRef>
              <c:f>TotalAppsTimeSeriesData!$L$15:$L$205</c:f>
              <c:numCache>
                <c:formatCode>General</c:formatCode>
                <c:ptCount val="191"/>
                <c:pt idx="1">
                  <c:v>36</c:v>
                </c:pt>
                <c:pt idx="2">
                  <c:v>13</c:v>
                </c:pt>
                <c:pt idx="3">
                  <c:v>20</c:v>
                </c:pt>
                <c:pt idx="4">
                  <c:v>15</c:v>
                </c:pt>
                <c:pt idx="5">
                  <c:v>19</c:v>
                </c:pt>
                <c:pt idx="6">
                  <c:v>15</c:v>
                </c:pt>
                <c:pt idx="7">
                  <c:v>21</c:v>
                </c:pt>
                <c:pt idx="8">
                  <c:v>34</c:v>
                </c:pt>
                <c:pt idx="9">
                  <c:v>14</c:v>
                </c:pt>
                <c:pt idx="10">
                  <c:v>17</c:v>
                </c:pt>
                <c:pt idx="11">
                  <c:v>25</c:v>
                </c:pt>
                <c:pt idx="12">
                  <c:v>18</c:v>
                </c:pt>
                <c:pt idx="13">
                  <c:v>20</c:v>
                </c:pt>
                <c:pt idx="14">
                  <c:v>10</c:v>
                </c:pt>
                <c:pt idx="15">
                  <c:v>21</c:v>
                </c:pt>
                <c:pt idx="16">
                  <c:v>15</c:v>
                </c:pt>
                <c:pt idx="17">
                  <c:v>25</c:v>
                </c:pt>
                <c:pt idx="18">
                  <c:v>36</c:v>
                </c:pt>
                <c:pt idx="19">
                  <c:v>46</c:v>
                </c:pt>
                <c:pt idx="20">
                  <c:v>28</c:v>
                </c:pt>
                <c:pt idx="21">
                  <c:v>45</c:v>
                </c:pt>
                <c:pt idx="22">
                  <c:v>58</c:v>
                </c:pt>
                <c:pt idx="23">
                  <c:v>10</c:v>
                </c:pt>
                <c:pt idx="24">
                  <c:v>18</c:v>
                </c:pt>
                <c:pt idx="25">
                  <c:v>24</c:v>
                </c:pt>
                <c:pt idx="26">
                  <c:v>12</c:v>
                </c:pt>
                <c:pt idx="27">
                  <c:v>24</c:v>
                </c:pt>
                <c:pt idx="28">
                  <c:v>22</c:v>
                </c:pt>
                <c:pt idx="29">
                  <c:v>14</c:v>
                </c:pt>
                <c:pt idx="30">
                  <c:v>25</c:v>
                </c:pt>
                <c:pt idx="31">
                  <c:v>20</c:v>
                </c:pt>
                <c:pt idx="32">
                  <c:v>16</c:v>
                </c:pt>
                <c:pt idx="33">
                  <c:v>15</c:v>
                </c:pt>
                <c:pt idx="34">
                  <c:v>15</c:v>
                </c:pt>
                <c:pt idx="35">
                  <c:v>12</c:v>
                </c:pt>
                <c:pt idx="36">
                  <c:v>21</c:v>
                </c:pt>
                <c:pt idx="37">
                  <c:v>19</c:v>
                </c:pt>
                <c:pt idx="38">
                  <c:v>29</c:v>
                </c:pt>
                <c:pt idx="39">
                  <c:v>18</c:v>
                </c:pt>
                <c:pt idx="40">
                  <c:v>8</c:v>
                </c:pt>
                <c:pt idx="41">
                  <c:v>19</c:v>
                </c:pt>
                <c:pt idx="42">
                  <c:v>7</c:v>
                </c:pt>
                <c:pt idx="43">
                  <c:v>16</c:v>
                </c:pt>
                <c:pt idx="44">
                  <c:v>31</c:v>
                </c:pt>
                <c:pt idx="45">
                  <c:v>18</c:v>
                </c:pt>
                <c:pt idx="46">
                  <c:v>9</c:v>
                </c:pt>
                <c:pt idx="47">
                  <c:v>13</c:v>
                </c:pt>
                <c:pt idx="48">
                  <c:v>17</c:v>
                </c:pt>
                <c:pt idx="49">
                  <c:v>12</c:v>
                </c:pt>
                <c:pt idx="50">
                  <c:v>7</c:v>
                </c:pt>
                <c:pt idx="51">
                  <c:v>13</c:v>
                </c:pt>
                <c:pt idx="52">
                  <c:v>9</c:v>
                </c:pt>
                <c:pt idx="53">
                  <c:v>13</c:v>
                </c:pt>
                <c:pt idx="54">
                  <c:v>25</c:v>
                </c:pt>
                <c:pt idx="55">
                  <c:v>23</c:v>
                </c:pt>
                <c:pt idx="56">
                  <c:v>18</c:v>
                </c:pt>
                <c:pt idx="57">
                  <c:v>21</c:v>
                </c:pt>
                <c:pt idx="58">
                  <c:v>30</c:v>
                </c:pt>
                <c:pt idx="59">
                  <c:v>16</c:v>
                </c:pt>
                <c:pt idx="60">
                  <c:v>16</c:v>
                </c:pt>
                <c:pt idx="61">
                  <c:v>26</c:v>
                </c:pt>
                <c:pt idx="62">
                  <c:v>10</c:v>
                </c:pt>
                <c:pt idx="63">
                  <c:v>21</c:v>
                </c:pt>
                <c:pt idx="64">
                  <c:v>20</c:v>
                </c:pt>
                <c:pt idx="65">
                  <c:v>21</c:v>
                </c:pt>
                <c:pt idx="66">
                  <c:v>36</c:v>
                </c:pt>
                <c:pt idx="67">
                  <c:v>22</c:v>
                </c:pt>
                <c:pt idx="68">
                  <c:v>22</c:v>
                </c:pt>
                <c:pt idx="69">
                  <c:v>38</c:v>
                </c:pt>
                <c:pt idx="70">
                  <c:v>10</c:v>
                </c:pt>
                <c:pt idx="71">
                  <c:v>18</c:v>
                </c:pt>
                <c:pt idx="72">
                  <c:v>22</c:v>
                </c:pt>
                <c:pt idx="73">
                  <c:v>40</c:v>
                </c:pt>
                <c:pt idx="74">
                  <c:v>24</c:v>
                </c:pt>
                <c:pt idx="75">
                  <c:v>28</c:v>
                </c:pt>
                <c:pt idx="76">
                  <c:v>44</c:v>
                </c:pt>
                <c:pt idx="77">
                  <c:v>48</c:v>
                </c:pt>
                <c:pt idx="78">
                  <c:v>26</c:v>
                </c:pt>
                <c:pt idx="79">
                  <c:v>13</c:v>
                </c:pt>
                <c:pt idx="80">
                  <c:v>28</c:v>
                </c:pt>
                <c:pt idx="81">
                  <c:v>24</c:v>
                </c:pt>
                <c:pt idx="82">
                  <c:v>31</c:v>
                </c:pt>
                <c:pt idx="83">
                  <c:v>28</c:v>
                </c:pt>
                <c:pt idx="84">
                  <c:v>27</c:v>
                </c:pt>
                <c:pt idx="85">
                  <c:v>14</c:v>
                </c:pt>
                <c:pt idx="86">
                  <c:v>3</c:v>
                </c:pt>
                <c:pt idx="87">
                  <c:v>6</c:v>
                </c:pt>
                <c:pt idx="88">
                  <c:v>25</c:v>
                </c:pt>
                <c:pt idx="89">
                  <c:v>15</c:v>
                </c:pt>
                <c:pt idx="90">
                  <c:v>20</c:v>
                </c:pt>
                <c:pt idx="91">
                  <c:v>27</c:v>
                </c:pt>
                <c:pt idx="92">
                  <c:v>14</c:v>
                </c:pt>
                <c:pt idx="93">
                  <c:v>21</c:v>
                </c:pt>
                <c:pt idx="94">
                  <c:v>11</c:v>
                </c:pt>
                <c:pt idx="95">
                  <c:v>18</c:v>
                </c:pt>
                <c:pt idx="96">
                  <c:v>30</c:v>
                </c:pt>
                <c:pt idx="97">
                  <c:v>28</c:v>
                </c:pt>
                <c:pt idx="98">
                  <c:v>55</c:v>
                </c:pt>
                <c:pt idx="99">
                  <c:v>31</c:v>
                </c:pt>
                <c:pt idx="100">
                  <c:v>21</c:v>
                </c:pt>
                <c:pt idx="101">
                  <c:v>19</c:v>
                </c:pt>
                <c:pt idx="102">
                  <c:v>20</c:v>
                </c:pt>
                <c:pt idx="103">
                  <c:v>30</c:v>
                </c:pt>
                <c:pt idx="104">
                  <c:v>15</c:v>
                </c:pt>
                <c:pt idx="105">
                  <c:v>20</c:v>
                </c:pt>
                <c:pt idx="106">
                  <c:v>18</c:v>
                </c:pt>
                <c:pt idx="107">
                  <c:v>39</c:v>
                </c:pt>
                <c:pt idx="108">
                  <c:v>30</c:v>
                </c:pt>
                <c:pt idx="109">
                  <c:v>30</c:v>
                </c:pt>
                <c:pt idx="110">
                  <c:v>33</c:v>
                </c:pt>
                <c:pt idx="111">
                  <c:v>17</c:v>
                </c:pt>
                <c:pt idx="112">
                  <c:v>50</c:v>
                </c:pt>
                <c:pt idx="113">
                  <c:v>31</c:v>
                </c:pt>
                <c:pt idx="114">
                  <c:v>10</c:v>
                </c:pt>
                <c:pt idx="115">
                  <c:v>17</c:v>
                </c:pt>
                <c:pt idx="116">
                  <c:v>27</c:v>
                </c:pt>
                <c:pt idx="117">
                  <c:v>10</c:v>
                </c:pt>
                <c:pt idx="118">
                  <c:v>22</c:v>
                </c:pt>
                <c:pt idx="119">
                  <c:v>25</c:v>
                </c:pt>
                <c:pt idx="120">
                  <c:v>15</c:v>
                </c:pt>
                <c:pt idx="121">
                  <c:v>31</c:v>
                </c:pt>
                <c:pt idx="122">
                  <c:v>20</c:v>
                </c:pt>
                <c:pt idx="123">
                  <c:v>26</c:v>
                </c:pt>
                <c:pt idx="124">
                  <c:v>31</c:v>
                </c:pt>
                <c:pt idx="125">
                  <c:v>11</c:v>
                </c:pt>
                <c:pt idx="126">
                  <c:v>40</c:v>
                </c:pt>
                <c:pt idx="127">
                  <c:v>29</c:v>
                </c:pt>
                <c:pt idx="128">
                  <c:v>44</c:v>
                </c:pt>
                <c:pt idx="129">
                  <c:v>40</c:v>
                </c:pt>
                <c:pt idx="130">
                  <c:v>38</c:v>
                </c:pt>
                <c:pt idx="131">
                  <c:v>31</c:v>
                </c:pt>
                <c:pt idx="132">
                  <c:v>29</c:v>
                </c:pt>
                <c:pt idx="133">
                  <c:v>21</c:v>
                </c:pt>
                <c:pt idx="134">
                  <c:v>23</c:v>
                </c:pt>
                <c:pt idx="135">
                  <c:v>14</c:v>
                </c:pt>
                <c:pt idx="136">
                  <c:v>24</c:v>
                </c:pt>
                <c:pt idx="137">
                  <c:v>25</c:v>
                </c:pt>
                <c:pt idx="138">
                  <c:v>2</c:v>
                </c:pt>
                <c:pt idx="139">
                  <c:v>2</c:v>
                </c:pt>
                <c:pt idx="140">
                  <c:v>9</c:v>
                </c:pt>
                <c:pt idx="141">
                  <c:v>13</c:v>
                </c:pt>
                <c:pt idx="142">
                  <c:v>15</c:v>
                </c:pt>
                <c:pt idx="143">
                  <c:v>23</c:v>
                </c:pt>
                <c:pt idx="144">
                  <c:v>9</c:v>
                </c:pt>
                <c:pt idx="145">
                  <c:v>10</c:v>
                </c:pt>
                <c:pt idx="146">
                  <c:v>17</c:v>
                </c:pt>
                <c:pt idx="147">
                  <c:v>21</c:v>
                </c:pt>
                <c:pt idx="148">
                  <c:v>6</c:v>
                </c:pt>
                <c:pt idx="149">
                  <c:v>13</c:v>
                </c:pt>
                <c:pt idx="150">
                  <c:v>20</c:v>
                </c:pt>
                <c:pt idx="151">
                  <c:v>7</c:v>
                </c:pt>
                <c:pt idx="152">
                  <c:v>17</c:v>
                </c:pt>
                <c:pt idx="153">
                  <c:v>15</c:v>
                </c:pt>
                <c:pt idx="154">
                  <c:v>8</c:v>
                </c:pt>
                <c:pt idx="155">
                  <c:v>6</c:v>
                </c:pt>
                <c:pt idx="156">
                  <c:v>11</c:v>
                </c:pt>
                <c:pt idx="157">
                  <c:v>16</c:v>
                </c:pt>
                <c:pt idx="158">
                  <c:v>23</c:v>
                </c:pt>
                <c:pt idx="159">
                  <c:v>28</c:v>
                </c:pt>
                <c:pt idx="160">
                  <c:v>9</c:v>
                </c:pt>
                <c:pt idx="161">
                  <c:v>7</c:v>
                </c:pt>
                <c:pt idx="162">
                  <c:v>13</c:v>
                </c:pt>
                <c:pt idx="163">
                  <c:v>21</c:v>
                </c:pt>
                <c:pt idx="164">
                  <c:v>19</c:v>
                </c:pt>
                <c:pt idx="165">
                  <c:v>18</c:v>
                </c:pt>
                <c:pt idx="166">
                  <c:v>15</c:v>
                </c:pt>
                <c:pt idx="167">
                  <c:v>23</c:v>
                </c:pt>
                <c:pt idx="168">
                  <c:v>20</c:v>
                </c:pt>
                <c:pt idx="169">
                  <c:v>18</c:v>
                </c:pt>
                <c:pt idx="170">
                  <c:v>18</c:v>
                </c:pt>
                <c:pt idx="171">
                  <c:v>12</c:v>
                </c:pt>
                <c:pt idx="172">
                  <c:v>13</c:v>
                </c:pt>
                <c:pt idx="173">
                  <c:v>22</c:v>
                </c:pt>
                <c:pt idx="174">
                  <c:v>13</c:v>
                </c:pt>
                <c:pt idx="175">
                  <c:v>13</c:v>
                </c:pt>
                <c:pt idx="176">
                  <c:v>21</c:v>
                </c:pt>
                <c:pt idx="177">
                  <c:v>18</c:v>
                </c:pt>
                <c:pt idx="178">
                  <c:v>36</c:v>
                </c:pt>
                <c:pt idx="179">
                  <c:v>21</c:v>
                </c:pt>
                <c:pt idx="180">
                  <c:v>12</c:v>
                </c:pt>
                <c:pt idx="181">
                  <c:v>18</c:v>
                </c:pt>
                <c:pt idx="182">
                  <c:v>15</c:v>
                </c:pt>
                <c:pt idx="183">
                  <c:v>15</c:v>
                </c:pt>
                <c:pt idx="184">
                  <c:v>19</c:v>
                </c:pt>
                <c:pt idx="185">
                  <c:v>20</c:v>
                </c:pt>
                <c:pt idx="186">
                  <c:v>15</c:v>
                </c:pt>
                <c:pt idx="187">
                  <c:v>15</c:v>
                </c:pt>
                <c:pt idx="188">
                  <c:v>25</c:v>
                </c:pt>
                <c:pt idx="189">
                  <c:v>11</c:v>
                </c:pt>
                <c:pt idx="190">
                  <c:v>93</c:v>
                </c:pt>
              </c:numCache>
            </c:numRef>
          </c:val>
          <c:extLst>
            <c:ext xmlns:c16="http://schemas.microsoft.com/office/drawing/2014/chart" uri="{C3380CC4-5D6E-409C-BE32-E72D297353CC}">
              <c16:uniqueId val="{00000000-1F65-412A-93E6-C4373B5C3DB2}"/>
            </c:ext>
          </c:extLst>
        </c:ser>
        <c:ser>
          <c:idx val="3"/>
          <c:order val="2"/>
          <c:tx>
            <c:strRef>
              <c:f>TotalAppsTimeSeriesData!$K$14</c:f>
              <c:strCache>
                <c:ptCount val="1"/>
                <c:pt idx="0">
                  <c:v>Triage failures</c:v>
                </c:pt>
              </c:strCache>
            </c:strRef>
          </c:tx>
          <c:spPr>
            <a:solidFill>
              <a:schemeClr val="bg1">
                <a:lumMod val="95000"/>
              </a:schemeClr>
            </a:solidFill>
            <a:ln>
              <a:solidFill>
                <a:schemeClr val="bg1">
                  <a:lumMod val="75000"/>
                </a:schemeClr>
              </a:solidFill>
            </a:ln>
          </c:spPr>
          <c:invertIfNegative val="0"/>
          <c:cat>
            <c:numRef>
              <c:f>TotalAppsTimeSeriesData!$A$15:$A$205</c:f>
              <c:numCache>
                <c:formatCode>m/d/yyyy</c:formatCode>
                <c:ptCount val="191"/>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numCache>
            </c:numRef>
          </c:cat>
          <c:val>
            <c:numRef>
              <c:f>TotalAppsTimeSeriesData!$K$15:$K$205</c:f>
              <c:numCache>
                <c:formatCode>General</c:formatCode>
                <c:ptCount val="191"/>
                <c:pt idx="1">
                  <c:v>3</c:v>
                </c:pt>
                <c:pt idx="2">
                  <c:v>6</c:v>
                </c:pt>
                <c:pt idx="3">
                  <c:v>7</c:v>
                </c:pt>
                <c:pt idx="4">
                  <c:v>2</c:v>
                </c:pt>
                <c:pt idx="5">
                  <c:v>2</c:v>
                </c:pt>
                <c:pt idx="6">
                  <c:v>3</c:v>
                </c:pt>
                <c:pt idx="7">
                  <c:v>3</c:v>
                </c:pt>
                <c:pt idx="8">
                  <c:v>7</c:v>
                </c:pt>
                <c:pt idx="9">
                  <c:v>8</c:v>
                </c:pt>
                <c:pt idx="10">
                  <c:v>5</c:v>
                </c:pt>
                <c:pt idx="11">
                  <c:v>4</c:v>
                </c:pt>
                <c:pt idx="12">
                  <c:v>3</c:v>
                </c:pt>
                <c:pt idx="13">
                  <c:v>2</c:v>
                </c:pt>
                <c:pt idx="14">
                  <c:v>2</c:v>
                </c:pt>
                <c:pt idx="15">
                  <c:v>5</c:v>
                </c:pt>
                <c:pt idx="16">
                  <c:v>9</c:v>
                </c:pt>
                <c:pt idx="17">
                  <c:v>6</c:v>
                </c:pt>
                <c:pt idx="18">
                  <c:v>0</c:v>
                </c:pt>
                <c:pt idx="19">
                  <c:v>3</c:v>
                </c:pt>
                <c:pt idx="20">
                  <c:v>4</c:v>
                </c:pt>
                <c:pt idx="21">
                  <c:v>0</c:v>
                </c:pt>
                <c:pt idx="22">
                  <c:v>2</c:v>
                </c:pt>
                <c:pt idx="23">
                  <c:v>12</c:v>
                </c:pt>
                <c:pt idx="24">
                  <c:v>3</c:v>
                </c:pt>
                <c:pt idx="25">
                  <c:v>10</c:v>
                </c:pt>
                <c:pt idx="26">
                  <c:v>6</c:v>
                </c:pt>
                <c:pt idx="27">
                  <c:v>7</c:v>
                </c:pt>
                <c:pt idx="28">
                  <c:v>3</c:v>
                </c:pt>
                <c:pt idx="29">
                  <c:v>3</c:v>
                </c:pt>
                <c:pt idx="30">
                  <c:v>5</c:v>
                </c:pt>
                <c:pt idx="31">
                  <c:v>4</c:v>
                </c:pt>
                <c:pt idx="32">
                  <c:v>9</c:v>
                </c:pt>
                <c:pt idx="33">
                  <c:v>1</c:v>
                </c:pt>
                <c:pt idx="34">
                  <c:v>4</c:v>
                </c:pt>
                <c:pt idx="35">
                  <c:v>2</c:v>
                </c:pt>
                <c:pt idx="36">
                  <c:v>10</c:v>
                </c:pt>
                <c:pt idx="37">
                  <c:v>6</c:v>
                </c:pt>
                <c:pt idx="38">
                  <c:v>3</c:v>
                </c:pt>
                <c:pt idx="39">
                  <c:v>6</c:v>
                </c:pt>
                <c:pt idx="40">
                  <c:v>1</c:v>
                </c:pt>
                <c:pt idx="41">
                  <c:v>3</c:v>
                </c:pt>
                <c:pt idx="42">
                  <c:v>1</c:v>
                </c:pt>
                <c:pt idx="43">
                  <c:v>5</c:v>
                </c:pt>
                <c:pt idx="44">
                  <c:v>5</c:v>
                </c:pt>
                <c:pt idx="45">
                  <c:v>4</c:v>
                </c:pt>
                <c:pt idx="46">
                  <c:v>4</c:v>
                </c:pt>
                <c:pt idx="47">
                  <c:v>3</c:v>
                </c:pt>
                <c:pt idx="48">
                  <c:v>3</c:v>
                </c:pt>
                <c:pt idx="49">
                  <c:v>3</c:v>
                </c:pt>
                <c:pt idx="50">
                  <c:v>4</c:v>
                </c:pt>
                <c:pt idx="51">
                  <c:v>2</c:v>
                </c:pt>
                <c:pt idx="52">
                  <c:v>1</c:v>
                </c:pt>
                <c:pt idx="53">
                  <c:v>5</c:v>
                </c:pt>
                <c:pt idx="54">
                  <c:v>5</c:v>
                </c:pt>
                <c:pt idx="55">
                  <c:v>6</c:v>
                </c:pt>
                <c:pt idx="56">
                  <c:v>6</c:v>
                </c:pt>
                <c:pt idx="57">
                  <c:v>3</c:v>
                </c:pt>
                <c:pt idx="58">
                  <c:v>6</c:v>
                </c:pt>
                <c:pt idx="59">
                  <c:v>3</c:v>
                </c:pt>
                <c:pt idx="60">
                  <c:v>4</c:v>
                </c:pt>
                <c:pt idx="61">
                  <c:v>2</c:v>
                </c:pt>
                <c:pt idx="62">
                  <c:v>4</c:v>
                </c:pt>
                <c:pt idx="63">
                  <c:v>0</c:v>
                </c:pt>
                <c:pt idx="64">
                  <c:v>2</c:v>
                </c:pt>
                <c:pt idx="65">
                  <c:v>0</c:v>
                </c:pt>
                <c:pt idx="66">
                  <c:v>4</c:v>
                </c:pt>
                <c:pt idx="67">
                  <c:v>3</c:v>
                </c:pt>
                <c:pt idx="68">
                  <c:v>3</c:v>
                </c:pt>
                <c:pt idx="69">
                  <c:v>6</c:v>
                </c:pt>
                <c:pt idx="70">
                  <c:v>2</c:v>
                </c:pt>
                <c:pt idx="71">
                  <c:v>1</c:v>
                </c:pt>
                <c:pt idx="72">
                  <c:v>6</c:v>
                </c:pt>
                <c:pt idx="73">
                  <c:v>4</c:v>
                </c:pt>
                <c:pt idx="74">
                  <c:v>4</c:v>
                </c:pt>
                <c:pt idx="75">
                  <c:v>3</c:v>
                </c:pt>
                <c:pt idx="76">
                  <c:v>5</c:v>
                </c:pt>
                <c:pt idx="77">
                  <c:v>7</c:v>
                </c:pt>
                <c:pt idx="78">
                  <c:v>2</c:v>
                </c:pt>
                <c:pt idx="79">
                  <c:v>1</c:v>
                </c:pt>
                <c:pt idx="80">
                  <c:v>2</c:v>
                </c:pt>
                <c:pt idx="81">
                  <c:v>2</c:v>
                </c:pt>
                <c:pt idx="82">
                  <c:v>3</c:v>
                </c:pt>
                <c:pt idx="83">
                  <c:v>4</c:v>
                </c:pt>
                <c:pt idx="84">
                  <c:v>6</c:v>
                </c:pt>
                <c:pt idx="85">
                  <c:v>3</c:v>
                </c:pt>
                <c:pt idx="86">
                  <c:v>1</c:v>
                </c:pt>
                <c:pt idx="87">
                  <c:v>0</c:v>
                </c:pt>
                <c:pt idx="88">
                  <c:v>8</c:v>
                </c:pt>
                <c:pt idx="89">
                  <c:v>4</c:v>
                </c:pt>
                <c:pt idx="90">
                  <c:v>5</c:v>
                </c:pt>
                <c:pt idx="91">
                  <c:v>3</c:v>
                </c:pt>
                <c:pt idx="92">
                  <c:v>4</c:v>
                </c:pt>
                <c:pt idx="93">
                  <c:v>4</c:v>
                </c:pt>
                <c:pt idx="94">
                  <c:v>5</c:v>
                </c:pt>
                <c:pt idx="95">
                  <c:v>7</c:v>
                </c:pt>
                <c:pt idx="96">
                  <c:v>8</c:v>
                </c:pt>
                <c:pt idx="97">
                  <c:v>7</c:v>
                </c:pt>
                <c:pt idx="98">
                  <c:v>8</c:v>
                </c:pt>
                <c:pt idx="99">
                  <c:v>4</c:v>
                </c:pt>
                <c:pt idx="100">
                  <c:v>6</c:v>
                </c:pt>
                <c:pt idx="101">
                  <c:v>5</c:v>
                </c:pt>
                <c:pt idx="102">
                  <c:v>2</c:v>
                </c:pt>
                <c:pt idx="103">
                  <c:v>3</c:v>
                </c:pt>
                <c:pt idx="104">
                  <c:v>3</c:v>
                </c:pt>
                <c:pt idx="105">
                  <c:v>6</c:v>
                </c:pt>
                <c:pt idx="106">
                  <c:v>5</c:v>
                </c:pt>
                <c:pt idx="107">
                  <c:v>8</c:v>
                </c:pt>
                <c:pt idx="108">
                  <c:v>4</c:v>
                </c:pt>
                <c:pt idx="109">
                  <c:v>9</c:v>
                </c:pt>
                <c:pt idx="110">
                  <c:v>7</c:v>
                </c:pt>
                <c:pt idx="111">
                  <c:v>3</c:v>
                </c:pt>
                <c:pt idx="112">
                  <c:v>4</c:v>
                </c:pt>
                <c:pt idx="113">
                  <c:v>4</c:v>
                </c:pt>
                <c:pt idx="114">
                  <c:v>7</c:v>
                </c:pt>
                <c:pt idx="115">
                  <c:v>3</c:v>
                </c:pt>
                <c:pt idx="116">
                  <c:v>3</c:v>
                </c:pt>
                <c:pt idx="117">
                  <c:v>4</c:v>
                </c:pt>
                <c:pt idx="118">
                  <c:v>2</c:v>
                </c:pt>
                <c:pt idx="119">
                  <c:v>7</c:v>
                </c:pt>
                <c:pt idx="120">
                  <c:v>1</c:v>
                </c:pt>
                <c:pt idx="121">
                  <c:v>1</c:v>
                </c:pt>
                <c:pt idx="122">
                  <c:v>12</c:v>
                </c:pt>
                <c:pt idx="123">
                  <c:v>4</c:v>
                </c:pt>
                <c:pt idx="124">
                  <c:v>1</c:v>
                </c:pt>
                <c:pt idx="125">
                  <c:v>3</c:v>
                </c:pt>
                <c:pt idx="126">
                  <c:v>6</c:v>
                </c:pt>
                <c:pt idx="127">
                  <c:v>7</c:v>
                </c:pt>
                <c:pt idx="128">
                  <c:v>8</c:v>
                </c:pt>
                <c:pt idx="129">
                  <c:v>13</c:v>
                </c:pt>
                <c:pt idx="130">
                  <c:v>17</c:v>
                </c:pt>
                <c:pt idx="131">
                  <c:v>7</c:v>
                </c:pt>
                <c:pt idx="132">
                  <c:v>4</c:v>
                </c:pt>
                <c:pt idx="133">
                  <c:v>9</c:v>
                </c:pt>
                <c:pt idx="134">
                  <c:v>7</c:v>
                </c:pt>
                <c:pt idx="135">
                  <c:v>8</c:v>
                </c:pt>
                <c:pt idx="136">
                  <c:v>9</c:v>
                </c:pt>
                <c:pt idx="137">
                  <c:v>3</c:v>
                </c:pt>
                <c:pt idx="138">
                  <c:v>0</c:v>
                </c:pt>
                <c:pt idx="139">
                  <c:v>1</c:v>
                </c:pt>
                <c:pt idx="140">
                  <c:v>5</c:v>
                </c:pt>
                <c:pt idx="141">
                  <c:v>1</c:v>
                </c:pt>
                <c:pt idx="142">
                  <c:v>3</c:v>
                </c:pt>
                <c:pt idx="143">
                  <c:v>5</c:v>
                </c:pt>
                <c:pt idx="144">
                  <c:v>2</c:v>
                </c:pt>
                <c:pt idx="145">
                  <c:v>4</c:v>
                </c:pt>
                <c:pt idx="146">
                  <c:v>16</c:v>
                </c:pt>
                <c:pt idx="147">
                  <c:v>4</c:v>
                </c:pt>
                <c:pt idx="148">
                  <c:v>4</c:v>
                </c:pt>
                <c:pt idx="149">
                  <c:v>5</c:v>
                </c:pt>
                <c:pt idx="150">
                  <c:v>7</c:v>
                </c:pt>
                <c:pt idx="151">
                  <c:v>5</c:v>
                </c:pt>
                <c:pt idx="152">
                  <c:v>6</c:v>
                </c:pt>
                <c:pt idx="153">
                  <c:v>5</c:v>
                </c:pt>
                <c:pt idx="154">
                  <c:v>3</c:v>
                </c:pt>
                <c:pt idx="155">
                  <c:v>3</c:v>
                </c:pt>
                <c:pt idx="156">
                  <c:v>1</c:v>
                </c:pt>
                <c:pt idx="157">
                  <c:v>3</c:v>
                </c:pt>
                <c:pt idx="158">
                  <c:v>5</c:v>
                </c:pt>
                <c:pt idx="159">
                  <c:v>16</c:v>
                </c:pt>
                <c:pt idx="160">
                  <c:v>7</c:v>
                </c:pt>
                <c:pt idx="161">
                  <c:v>1</c:v>
                </c:pt>
                <c:pt idx="162">
                  <c:v>4</c:v>
                </c:pt>
                <c:pt idx="163">
                  <c:v>9</c:v>
                </c:pt>
                <c:pt idx="164">
                  <c:v>4</c:v>
                </c:pt>
                <c:pt idx="165">
                  <c:v>15</c:v>
                </c:pt>
                <c:pt idx="166">
                  <c:v>6</c:v>
                </c:pt>
                <c:pt idx="167">
                  <c:v>7</c:v>
                </c:pt>
                <c:pt idx="168">
                  <c:v>4</c:v>
                </c:pt>
                <c:pt idx="169">
                  <c:v>5</c:v>
                </c:pt>
                <c:pt idx="170">
                  <c:v>12</c:v>
                </c:pt>
                <c:pt idx="171">
                  <c:v>4</c:v>
                </c:pt>
                <c:pt idx="172">
                  <c:v>7</c:v>
                </c:pt>
                <c:pt idx="173">
                  <c:v>7</c:v>
                </c:pt>
                <c:pt idx="174">
                  <c:v>9</c:v>
                </c:pt>
                <c:pt idx="175">
                  <c:v>1</c:v>
                </c:pt>
                <c:pt idx="176">
                  <c:v>5</c:v>
                </c:pt>
                <c:pt idx="177">
                  <c:v>4</c:v>
                </c:pt>
                <c:pt idx="178">
                  <c:v>11</c:v>
                </c:pt>
                <c:pt idx="179">
                  <c:v>9</c:v>
                </c:pt>
                <c:pt idx="180">
                  <c:v>8</c:v>
                </c:pt>
                <c:pt idx="181">
                  <c:v>6</c:v>
                </c:pt>
                <c:pt idx="182">
                  <c:v>4</c:v>
                </c:pt>
                <c:pt idx="183">
                  <c:v>9</c:v>
                </c:pt>
                <c:pt idx="184">
                  <c:v>3</c:v>
                </c:pt>
                <c:pt idx="185">
                  <c:v>0</c:v>
                </c:pt>
                <c:pt idx="186">
                  <c:v>5</c:v>
                </c:pt>
                <c:pt idx="187">
                  <c:v>1</c:v>
                </c:pt>
                <c:pt idx="188">
                  <c:v>3</c:v>
                </c:pt>
                <c:pt idx="189">
                  <c:v>10</c:v>
                </c:pt>
                <c:pt idx="190">
                  <c:v>4</c:v>
                </c:pt>
              </c:numCache>
            </c:numRef>
          </c:val>
          <c:extLst>
            <c:ext xmlns:c16="http://schemas.microsoft.com/office/drawing/2014/chart" uri="{C3380CC4-5D6E-409C-BE32-E72D297353CC}">
              <c16:uniqueId val="{00000001-1F65-412A-93E6-C4373B5C3DB2}"/>
            </c:ext>
          </c:extLst>
        </c:ser>
        <c:dLbls>
          <c:showLegendKey val="0"/>
          <c:showVal val="0"/>
          <c:showCatName val="0"/>
          <c:showSerName val="0"/>
          <c:showPercent val="0"/>
          <c:showBubbleSize val="0"/>
        </c:dLbls>
        <c:gapWidth val="150"/>
        <c:overlap val="100"/>
        <c:axId val="47846912"/>
        <c:axId val="47849856"/>
      </c:barChart>
      <c:lineChart>
        <c:grouping val="standard"/>
        <c:varyColors val="0"/>
        <c:ser>
          <c:idx val="1"/>
          <c:order val="0"/>
          <c:tx>
            <c:strRef>
              <c:f>TotalAppsTimeSeriesData!$M$14</c:f>
              <c:strCache>
                <c:ptCount val="1"/>
                <c:pt idx="0">
                  <c:v>Signed DSAs</c:v>
                </c:pt>
              </c:strCache>
            </c:strRef>
          </c:tx>
          <c:spPr>
            <a:ln>
              <a:solidFill>
                <a:srgbClr val="0070C0"/>
              </a:solidFill>
            </a:ln>
          </c:spPr>
          <c:marker>
            <c:symbol val="square"/>
            <c:size val="12"/>
            <c:spPr>
              <a:solidFill>
                <a:srgbClr val="0070C0"/>
              </a:solidFill>
              <a:ln>
                <a:solidFill>
                  <a:schemeClr val="bg1"/>
                </a:solidFill>
              </a:ln>
            </c:spPr>
          </c:marker>
          <c:cat>
            <c:numRef>
              <c:f>TotalAppsTimeSeriesData!$A$15:$A$228</c:f>
              <c:numCache>
                <c:formatCode>m/d/yyyy</c:formatCode>
                <c:ptCount val="21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pt idx="191">
                  <c:v>42734</c:v>
                </c:pt>
                <c:pt idx="192">
                  <c:v>42727</c:v>
                </c:pt>
                <c:pt idx="193">
                  <c:v>42720</c:v>
                </c:pt>
                <c:pt idx="194">
                  <c:v>42713</c:v>
                </c:pt>
                <c:pt idx="195">
                  <c:v>42706</c:v>
                </c:pt>
                <c:pt idx="196">
                  <c:v>42699</c:v>
                </c:pt>
                <c:pt idx="197">
                  <c:v>42692</c:v>
                </c:pt>
                <c:pt idx="198">
                  <c:v>42685</c:v>
                </c:pt>
                <c:pt idx="199">
                  <c:v>42678</c:v>
                </c:pt>
                <c:pt idx="200">
                  <c:v>42671</c:v>
                </c:pt>
                <c:pt idx="201">
                  <c:v>42664</c:v>
                </c:pt>
                <c:pt idx="202">
                  <c:v>42657</c:v>
                </c:pt>
                <c:pt idx="203">
                  <c:v>42650</c:v>
                </c:pt>
                <c:pt idx="204">
                  <c:v>42643</c:v>
                </c:pt>
                <c:pt idx="205">
                  <c:v>42636</c:v>
                </c:pt>
                <c:pt idx="206">
                  <c:v>42629</c:v>
                </c:pt>
                <c:pt idx="207">
                  <c:v>42622</c:v>
                </c:pt>
                <c:pt idx="208">
                  <c:v>42615</c:v>
                </c:pt>
                <c:pt idx="209">
                  <c:v>42608</c:v>
                </c:pt>
                <c:pt idx="210">
                  <c:v>42601</c:v>
                </c:pt>
                <c:pt idx="211">
                  <c:v>42594</c:v>
                </c:pt>
                <c:pt idx="212">
                  <c:v>42587</c:v>
                </c:pt>
                <c:pt idx="213">
                  <c:v>42580</c:v>
                </c:pt>
              </c:numCache>
            </c:numRef>
          </c:cat>
          <c:val>
            <c:numRef>
              <c:f>TotalAppsTimeSeriesData!$M$15:$M$205</c:f>
              <c:numCache>
                <c:formatCode>General</c:formatCode>
                <c:ptCount val="191"/>
                <c:pt idx="1">
                  <c:v>14</c:v>
                </c:pt>
                <c:pt idx="2">
                  <c:v>8</c:v>
                </c:pt>
                <c:pt idx="3">
                  <c:v>27</c:v>
                </c:pt>
                <c:pt idx="4">
                  <c:v>17</c:v>
                </c:pt>
                <c:pt idx="5">
                  <c:v>8</c:v>
                </c:pt>
                <c:pt idx="6">
                  <c:v>17</c:v>
                </c:pt>
                <c:pt idx="7">
                  <c:v>13</c:v>
                </c:pt>
                <c:pt idx="8">
                  <c:v>16</c:v>
                </c:pt>
                <c:pt idx="9">
                  <c:v>25</c:v>
                </c:pt>
                <c:pt idx="10">
                  <c:v>10</c:v>
                </c:pt>
                <c:pt idx="11">
                  <c:v>20</c:v>
                </c:pt>
                <c:pt idx="12">
                  <c:v>13</c:v>
                </c:pt>
                <c:pt idx="13">
                  <c:v>17</c:v>
                </c:pt>
                <c:pt idx="14">
                  <c:v>12</c:v>
                </c:pt>
                <c:pt idx="15">
                  <c:v>15</c:v>
                </c:pt>
                <c:pt idx="16">
                  <c:v>50</c:v>
                </c:pt>
                <c:pt idx="17">
                  <c:v>47</c:v>
                </c:pt>
                <c:pt idx="18">
                  <c:v>17</c:v>
                </c:pt>
                <c:pt idx="19">
                  <c:v>26</c:v>
                </c:pt>
                <c:pt idx="20">
                  <c:v>41</c:v>
                </c:pt>
                <c:pt idx="21">
                  <c:v>13</c:v>
                </c:pt>
                <c:pt idx="22">
                  <c:v>15</c:v>
                </c:pt>
                <c:pt idx="23">
                  <c:v>27</c:v>
                </c:pt>
                <c:pt idx="24">
                  <c:v>54</c:v>
                </c:pt>
                <c:pt idx="25">
                  <c:v>44</c:v>
                </c:pt>
                <c:pt idx="26">
                  <c:v>26</c:v>
                </c:pt>
                <c:pt idx="27">
                  <c:v>16</c:v>
                </c:pt>
                <c:pt idx="28">
                  <c:v>11</c:v>
                </c:pt>
                <c:pt idx="29">
                  <c:v>11</c:v>
                </c:pt>
                <c:pt idx="30">
                  <c:v>17</c:v>
                </c:pt>
                <c:pt idx="31">
                  <c:v>13</c:v>
                </c:pt>
                <c:pt idx="32">
                  <c:v>8</c:v>
                </c:pt>
                <c:pt idx="33">
                  <c:v>17</c:v>
                </c:pt>
                <c:pt idx="34">
                  <c:v>9</c:v>
                </c:pt>
                <c:pt idx="35">
                  <c:v>15</c:v>
                </c:pt>
                <c:pt idx="36">
                  <c:v>10</c:v>
                </c:pt>
                <c:pt idx="37">
                  <c:v>12</c:v>
                </c:pt>
                <c:pt idx="38">
                  <c:v>14</c:v>
                </c:pt>
                <c:pt idx="39">
                  <c:v>10</c:v>
                </c:pt>
                <c:pt idx="40">
                  <c:v>11</c:v>
                </c:pt>
                <c:pt idx="41">
                  <c:v>17</c:v>
                </c:pt>
                <c:pt idx="42">
                  <c:v>11</c:v>
                </c:pt>
                <c:pt idx="43">
                  <c:v>18</c:v>
                </c:pt>
                <c:pt idx="44">
                  <c:v>18</c:v>
                </c:pt>
                <c:pt idx="45">
                  <c:v>17</c:v>
                </c:pt>
                <c:pt idx="46">
                  <c:v>15</c:v>
                </c:pt>
                <c:pt idx="47">
                  <c:v>14</c:v>
                </c:pt>
                <c:pt idx="48">
                  <c:v>15</c:v>
                </c:pt>
                <c:pt idx="49">
                  <c:v>25</c:v>
                </c:pt>
                <c:pt idx="50">
                  <c:v>11</c:v>
                </c:pt>
                <c:pt idx="51">
                  <c:v>21</c:v>
                </c:pt>
                <c:pt idx="52">
                  <c:v>7</c:v>
                </c:pt>
                <c:pt idx="53">
                  <c:v>10</c:v>
                </c:pt>
                <c:pt idx="54">
                  <c:v>25</c:v>
                </c:pt>
                <c:pt idx="55">
                  <c:v>17</c:v>
                </c:pt>
                <c:pt idx="56">
                  <c:v>25</c:v>
                </c:pt>
                <c:pt idx="57">
                  <c:v>29</c:v>
                </c:pt>
                <c:pt idx="58">
                  <c:v>25</c:v>
                </c:pt>
                <c:pt idx="59">
                  <c:v>10</c:v>
                </c:pt>
                <c:pt idx="60">
                  <c:v>41</c:v>
                </c:pt>
                <c:pt idx="61">
                  <c:v>26</c:v>
                </c:pt>
                <c:pt idx="62">
                  <c:v>13</c:v>
                </c:pt>
                <c:pt idx="63">
                  <c:v>23</c:v>
                </c:pt>
                <c:pt idx="64">
                  <c:v>38</c:v>
                </c:pt>
                <c:pt idx="65">
                  <c:v>31</c:v>
                </c:pt>
                <c:pt idx="66">
                  <c:v>24</c:v>
                </c:pt>
                <c:pt idx="67">
                  <c:v>26</c:v>
                </c:pt>
                <c:pt idx="68">
                  <c:v>16</c:v>
                </c:pt>
                <c:pt idx="69">
                  <c:v>42</c:v>
                </c:pt>
                <c:pt idx="70">
                  <c:v>29</c:v>
                </c:pt>
                <c:pt idx="71">
                  <c:v>25</c:v>
                </c:pt>
                <c:pt idx="72">
                  <c:v>29</c:v>
                </c:pt>
                <c:pt idx="73">
                  <c:v>34</c:v>
                </c:pt>
                <c:pt idx="74">
                  <c:v>17</c:v>
                </c:pt>
                <c:pt idx="75">
                  <c:v>10</c:v>
                </c:pt>
                <c:pt idx="76">
                  <c:v>12</c:v>
                </c:pt>
                <c:pt idx="77">
                  <c:v>10</c:v>
                </c:pt>
                <c:pt idx="78">
                  <c:v>23</c:v>
                </c:pt>
                <c:pt idx="79">
                  <c:v>9</c:v>
                </c:pt>
                <c:pt idx="80">
                  <c:v>16</c:v>
                </c:pt>
                <c:pt idx="81">
                  <c:v>17</c:v>
                </c:pt>
                <c:pt idx="82">
                  <c:v>21</c:v>
                </c:pt>
                <c:pt idx="83">
                  <c:v>32</c:v>
                </c:pt>
                <c:pt idx="84">
                  <c:v>24</c:v>
                </c:pt>
                <c:pt idx="85">
                  <c:v>23</c:v>
                </c:pt>
                <c:pt idx="86">
                  <c:v>17</c:v>
                </c:pt>
                <c:pt idx="87">
                  <c:v>1</c:v>
                </c:pt>
                <c:pt idx="88">
                  <c:v>30</c:v>
                </c:pt>
                <c:pt idx="89">
                  <c:v>15</c:v>
                </c:pt>
                <c:pt idx="90">
                  <c:v>21</c:v>
                </c:pt>
                <c:pt idx="91">
                  <c:v>26</c:v>
                </c:pt>
                <c:pt idx="92">
                  <c:v>26</c:v>
                </c:pt>
                <c:pt idx="93">
                  <c:v>16</c:v>
                </c:pt>
                <c:pt idx="94">
                  <c:v>29</c:v>
                </c:pt>
                <c:pt idx="95">
                  <c:v>37</c:v>
                </c:pt>
                <c:pt idx="96">
                  <c:v>38</c:v>
                </c:pt>
                <c:pt idx="97">
                  <c:v>27</c:v>
                </c:pt>
                <c:pt idx="98">
                  <c:v>29</c:v>
                </c:pt>
                <c:pt idx="99">
                  <c:v>26</c:v>
                </c:pt>
                <c:pt idx="100">
                  <c:v>34</c:v>
                </c:pt>
                <c:pt idx="101">
                  <c:v>21</c:v>
                </c:pt>
                <c:pt idx="102">
                  <c:v>12</c:v>
                </c:pt>
                <c:pt idx="103">
                  <c:v>18</c:v>
                </c:pt>
                <c:pt idx="104">
                  <c:v>13</c:v>
                </c:pt>
                <c:pt idx="105">
                  <c:v>31</c:v>
                </c:pt>
                <c:pt idx="106">
                  <c:v>15</c:v>
                </c:pt>
                <c:pt idx="107">
                  <c:v>40</c:v>
                </c:pt>
                <c:pt idx="108">
                  <c:v>17</c:v>
                </c:pt>
                <c:pt idx="109">
                  <c:v>8</c:v>
                </c:pt>
                <c:pt idx="110">
                  <c:v>13</c:v>
                </c:pt>
                <c:pt idx="111">
                  <c:v>6</c:v>
                </c:pt>
                <c:pt idx="112">
                  <c:v>12</c:v>
                </c:pt>
                <c:pt idx="113">
                  <c:v>15</c:v>
                </c:pt>
                <c:pt idx="114">
                  <c:v>54</c:v>
                </c:pt>
                <c:pt idx="115">
                  <c:v>16</c:v>
                </c:pt>
                <c:pt idx="116">
                  <c:v>20</c:v>
                </c:pt>
                <c:pt idx="117">
                  <c:v>32</c:v>
                </c:pt>
                <c:pt idx="118">
                  <c:v>52</c:v>
                </c:pt>
                <c:pt idx="119">
                  <c:v>10</c:v>
                </c:pt>
                <c:pt idx="120">
                  <c:v>9</c:v>
                </c:pt>
                <c:pt idx="121">
                  <c:v>12</c:v>
                </c:pt>
                <c:pt idx="122">
                  <c:v>24</c:v>
                </c:pt>
                <c:pt idx="123">
                  <c:v>23</c:v>
                </c:pt>
                <c:pt idx="124">
                  <c:v>24</c:v>
                </c:pt>
                <c:pt idx="125">
                  <c:v>10</c:v>
                </c:pt>
                <c:pt idx="126">
                  <c:v>18</c:v>
                </c:pt>
                <c:pt idx="127">
                  <c:v>32</c:v>
                </c:pt>
                <c:pt idx="128">
                  <c:v>15</c:v>
                </c:pt>
                <c:pt idx="129">
                  <c:v>23</c:v>
                </c:pt>
                <c:pt idx="130">
                  <c:v>9</c:v>
                </c:pt>
                <c:pt idx="131">
                  <c:v>8</c:v>
                </c:pt>
                <c:pt idx="132">
                  <c:v>7</c:v>
                </c:pt>
                <c:pt idx="133">
                  <c:v>10</c:v>
                </c:pt>
                <c:pt idx="134">
                  <c:v>14</c:v>
                </c:pt>
                <c:pt idx="135">
                  <c:v>9</c:v>
                </c:pt>
                <c:pt idx="136">
                  <c:v>10</c:v>
                </c:pt>
                <c:pt idx="137">
                  <c:v>8</c:v>
                </c:pt>
                <c:pt idx="138">
                  <c:v>8</c:v>
                </c:pt>
                <c:pt idx="139">
                  <c:v>0</c:v>
                </c:pt>
                <c:pt idx="140">
                  <c:v>8</c:v>
                </c:pt>
                <c:pt idx="141">
                  <c:v>13</c:v>
                </c:pt>
                <c:pt idx="142">
                  <c:v>9</c:v>
                </c:pt>
                <c:pt idx="143">
                  <c:v>10</c:v>
                </c:pt>
                <c:pt idx="144">
                  <c:v>21</c:v>
                </c:pt>
                <c:pt idx="145">
                  <c:v>8</c:v>
                </c:pt>
                <c:pt idx="146">
                  <c:v>9</c:v>
                </c:pt>
                <c:pt idx="147">
                  <c:v>8</c:v>
                </c:pt>
                <c:pt idx="148">
                  <c:v>16</c:v>
                </c:pt>
                <c:pt idx="149">
                  <c:v>19</c:v>
                </c:pt>
                <c:pt idx="150">
                  <c:v>11</c:v>
                </c:pt>
                <c:pt idx="151">
                  <c:v>11</c:v>
                </c:pt>
                <c:pt idx="152">
                  <c:v>6</c:v>
                </c:pt>
                <c:pt idx="153">
                  <c:v>8</c:v>
                </c:pt>
                <c:pt idx="154">
                  <c:v>5</c:v>
                </c:pt>
                <c:pt idx="155">
                  <c:v>10</c:v>
                </c:pt>
                <c:pt idx="156">
                  <c:v>2</c:v>
                </c:pt>
                <c:pt idx="157">
                  <c:v>9</c:v>
                </c:pt>
                <c:pt idx="158">
                  <c:v>20</c:v>
                </c:pt>
                <c:pt idx="159">
                  <c:v>23</c:v>
                </c:pt>
                <c:pt idx="160">
                  <c:v>19</c:v>
                </c:pt>
                <c:pt idx="161">
                  <c:v>34</c:v>
                </c:pt>
                <c:pt idx="162">
                  <c:v>12</c:v>
                </c:pt>
                <c:pt idx="163">
                  <c:v>15</c:v>
                </c:pt>
                <c:pt idx="164">
                  <c:v>21</c:v>
                </c:pt>
                <c:pt idx="165">
                  <c:v>10</c:v>
                </c:pt>
                <c:pt idx="166">
                  <c:v>23</c:v>
                </c:pt>
                <c:pt idx="167">
                  <c:v>9</c:v>
                </c:pt>
                <c:pt idx="168">
                  <c:v>16</c:v>
                </c:pt>
                <c:pt idx="169">
                  <c:v>12</c:v>
                </c:pt>
                <c:pt idx="170">
                  <c:v>25</c:v>
                </c:pt>
                <c:pt idx="171">
                  <c:v>11</c:v>
                </c:pt>
                <c:pt idx="172">
                  <c:v>11</c:v>
                </c:pt>
                <c:pt idx="173">
                  <c:v>21</c:v>
                </c:pt>
                <c:pt idx="174">
                  <c:v>24</c:v>
                </c:pt>
                <c:pt idx="175">
                  <c:v>16</c:v>
                </c:pt>
                <c:pt idx="176">
                  <c:v>15</c:v>
                </c:pt>
                <c:pt idx="177">
                  <c:v>6</c:v>
                </c:pt>
                <c:pt idx="178">
                  <c:v>14</c:v>
                </c:pt>
                <c:pt idx="179">
                  <c:v>19</c:v>
                </c:pt>
                <c:pt idx="180">
                  <c:v>13</c:v>
                </c:pt>
                <c:pt idx="181">
                  <c:v>8</c:v>
                </c:pt>
                <c:pt idx="182">
                  <c:v>21</c:v>
                </c:pt>
                <c:pt idx="183">
                  <c:v>14</c:v>
                </c:pt>
                <c:pt idx="184">
                  <c:v>21</c:v>
                </c:pt>
                <c:pt idx="185">
                  <c:v>20</c:v>
                </c:pt>
                <c:pt idx="186">
                  <c:v>20</c:v>
                </c:pt>
                <c:pt idx="187">
                  <c:v>27</c:v>
                </c:pt>
                <c:pt idx="188">
                  <c:v>12</c:v>
                </c:pt>
                <c:pt idx="189">
                  <c:v>7</c:v>
                </c:pt>
                <c:pt idx="190">
                  <c:v>3</c:v>
                </c:pt>
              </c:numCache>
            </c:numRef>
          </c:val>
          <c:smooth val="0"/>
          <c:extLst>
            <c:ext xmlns:c16="http://schemas.microsoft.com/office/drawing/2014/chart" uri="{C3380CC4-5D6E-409C-BE32-E72D297353CC}">
              <c16:uniqueId val="{00000002-1F65-412A-93E6-C4373B5C3DB2}"/>
            </c:ext>
          </c:extLst>
        </c:ser>
        <c:ser>
          <c:idx val="2"/>
          <c:order val="3"/>
          <c:tx>
            <c:strRef>
              <c:f>TotalAppsTimeSeriesData!$N$14</c:f>
              <c:strCache>
                <c:ptCount val="1"/>
                <c:pt idx="0">
                  <c:v>Submissions</c:v>
                </c:pt>
              </c:strCache>
            </c:strRef>
          </c:tx>
          <c:spPr>
            <a:ln>
              <a:noFill/>
            </a:ln>
          </c:spPr>
          <c:marker>
            <c:symbol val="circle"/>
            <c:size val="14"/>
            <c:spPr>
              <a:solidFill>
                <a:schemeClr val="tx1"/>
              </a:solidFill>
            </c:spPr>
          </c:marker>
          <c:cat>
            <c:numRef>
              <c:f>TotalAppsTimeSeriesData!$A$15:$A$228</c:f>
              <c:numCache>
                <c:formatCode>m/d/yyyy</c:formatCode>
                <c:ptCount val="21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pt idx="191">
                  <c:v>42734</c:v>
                </c:pt>
                <c:pt idx="192">
                  <c:v>42727</c:v>
                </c:pt>
                <c:pt idx="193">
                  <c:v>42720</c:v>
                </c:pt>
                <c:pt idx="194">
                  <c:v>42713</c:v>
                </c:pt>
                <c:pt idx="195">
                  <c:v>42706</c:v>
                </c:pt>
                <c:pt idx="196">
                  <c:v>42699</c:v>
                </c:pt>
                <c:pt idx="197">
                  <c:v>42692</c:v>
                </c:pt>
                <c:pt idx="198">
                  <c:v>42685</c:v>
                </c:pt>
                <c:pt idx="199">
                  <c:v>42678</c:v>
                </c:pt>
                <c:pt idx="200">
                  <c:v>42671</c:v>
                </c:pt>
                <c:pt idx="201">
                  <c:v>42664</c:v>
                </c:pt>
                <c:pt idx="202">
                  <c:v>42657</c:v>
                </c:pt>
                <c:pt idx="203">
                  <c:v>42650</c:v>
                </c:pt>
                <c:pt idx="204">
                  <c:v>42643</c:v>
                </c:pt>
                <c:pt idx="205">
                  <c:v>42636</c:v>
                </c:pt>
                <c:pt idx="206">
                  <c:v>42629</c:v>
                </c:pt>
                <c:pt idx="207">
                  <c:v>42622</c:v>
                </c:pt>
                <c:pt idx="208">
                  <c:v>42615</c:v>
                </c:pt>
                <c:pt idx="209">
                  <c:v>42608</c:v>
                </c:pt>
                <c:pt idx="210">
                  <c:v>42601</c:v>
                </c:pt>
                <c:pt idx="211">
                  <c:v>42594</c:v>
                </c:pt>
                <c:pt idx="212">
                  <c:v>42587</c:v>
                </c:pt>
                <c:pt idx="213">
                  <c:v>42580</c:v>
                </c:pt>
              </c:numCache>
            </c:numRef>
          </c:cat>
          <c:val>
            <c:numRef>
              <c:f>TotalAppsTimeSeriesData!$N$15:$N$205</c:f>
              <c:numCache>
                <c:formatCode>General</c:formatCode>
                <c:ptCount val="191"/>
                <c:pt idx="1">
                  <c:v>40</c:v>
                </c:pt>
                <c:pt idx="2">
                  <c:v>13</c:v>
                </c:pt>
                <c:pt idx="3">
                  <c:v>24</c:v>
                </c:pt>
                <c:pt idx="4">
                  <c:v>14</c:v>
                </c:pt>
                <c:pt idx="5">
                  <c:v>20</c:v>
                </c:pt>
                <c:pt idx="6">
                  <c:v>19</c:v>
                </c:pt>
                <c:pt idx="7">
                  <c:v>28</c:v>
                </c:pt>
                <c:pt idx="8">
                  <c:v>42</c:v>
                </c:pt>
                <c:pt idx="9">
                  <c:v>19</c:v>
                </c:pt>
                <c:pt idx="10">
                  <c:v>25</c:v>
                </c:pt>
                <c:pt idx="11">
                  <c:v>27</c:v>
                </c:pt>
                <c:pt idx="12">
                  <c:v>27</c:v>
                </c:pt>
                <c:pt idx="13">
                  <c:v>18</c:v>
                </c:pt>
                <c:pt idx="14">
                  <c:v>29</c:v>
                </c:pt>
                <c:pt idx="15">
                  <c:v>14</c:v>
                </c:pt>
                <c:pt idx="16">
                  <c:v>25</c:v>
                </c:pt>
                <c:pt idx="17">
                  <c:v>18</c:v>
                </c:pt>
                <c:pt idx="18">
                  <c:v>18</c:v>
                </c:pt>
                <c:pt idx="19">
                  <c:v>23</c:v>
                </c:pt>
                <c:pt idx="20">
                  <c:v>41</c:v>
                </c:pt>
                <c:pt idx="21">
                  <c:v>35</c:v>
                </c:pt>
                <c:pt idx="22">
                  <c:v>41</c:v>
                </c:pt>
                <c:pt idx="23">
                  <c:v>59</c:v>
                </c:pt>
                <c:pt idx="24">
                  <c:v>27</c:v>
                </c:pt>
                <c:pt idx="25">
                  <c:v>26</c:v>
                </c:pt>
                <c:pt idx="26">
                  <c:v>33</c:v>
                </c:pt>
                <c:pt idx="27">
                  <c:v>58</c:v>
                </c:pt>
                <c:pt idx="28">
                  <c:v>44</c:v>
                </c:pt>
                <c:pt idx="29">
                  <c:v>39</c:v>
                </c:pt>
                <c:pt idx="30">
                  <c:v>38</c:v>
                </c:pt>
                <c:pt idx="31">
                  <c:v>21</c:v>
                </c:pt>
                <c:pt idx="32">
                  <c:v>24</c:v>
                </c:pt>
                <c:pt idx="33">
                  <c:v>24</c:v>
                </c:pt>
                <c:pt idx="34">
                  <c:v>25</c:v>
                </c:pt>
                <c:pt idx="35">
                  <c:v>17</c:v>
                </c:pt>
                <c:pt idx="36">
                  <c:v>40</c:v>
                </c:pt>
                <c:pt idx="37">
                  <c:v>27</c:v>
                </c:pt>
                <c:pt idx="38">
                  <c:v>26</c:v>
                </c:pt>
                <c:pt idx="39">
                  <c:v>24</c:v>
                </c:pt>
                <c:pt idx="40">
                  <c:v>22</c:v>
                </c:pt>
                <c:pt idx="41">
                  <c:v>18</c:v>
                </c:pt>
                <c:pt idx="42">
                  <c:v>9</c:v>
                </c:pt>
                <c:pt idx="43">
                  <c:v>21</c:v>
                </c:pt>
                <c:pt idx="44">
                  <c:v>38</c:v>
                </c:pt>
                <c:pt idx="45">
                  <c:v>24</c:v>
                </c:pt>
                <c:pt idx="46">
                  <c:v>11</c:v>
                </c:pt>
                <c:pt idx="47">
                  <c:v>18</c:v>
                </c:pt>
                <c:pt idx="48">
                  <c:v>13</c:v>
                </c:pt>
                <c:pt idx="49">
                  <c:v>14</c:v>
                </c:pt>
                <c:pt idx="50">
                  <c:v>16</c:v>
                </c:pt>
                <c:pt idx="51">
                  <c:v>13</c:v>
                </c:pt>
                <c:pt idx="52">
                  <c:v>9</c:v>
                </c:pt>
                <c:pt idx="53">
                  <c:v>15</c:v>
                </c:pt>
                <c:pt idx="54">
                  <c:v>37</c:v>
                </c:pt>
                <c:pt idx="55">
                  <c:v>21</c:v>
                </c:pt>
                <c:pt idx="56">
                  <c:v>19</c:v>
                </c:pt>
                <c:pt idx="57">
                  <c:v>22</c:v>
                </c:pt>
                <c:pt idx="58">
                  <c:v>31</c:v>
                </c:pt>
                <c:pt idx="59">
                  <c:v>23</c:v>
                </c:pt>
                <c:pt idx="60">
                  <c:v>18</c:v>
                </c:pt>
                <c:pt idx="61">
                  <c:v>26</c:v>
                </c:pt>
                <c:pt idx="62">
                  <c:v>22</c:v>
                </c:pt>
                <c:pt idx="63">
                  <c:v>20</c:v>
                </c:pt>
                <c:pt idx="64">
                  <c:v>21</c:v>
                </c:pt>
                <c:pt idx="65">
                  <c:v>18</c:v>
                </c:pt>
                <c:pt idx="66">
                  <c:v>40</c:v>
                </c:pt>
                <c:pt idx="67">
                  <c:v>35</c:v>
                </c:pt>
                <c:pt idx="68">
                  <c:v>26</c:v>
                </c:pt>
                <c:pt idx="69">
                  <c:v>35</c:v>
                </c:pt>
                <c:pt idx="70">
                  <c:v>10</c:v>
                </c:pt>
                <c:pt idx="71">
                  <c:v>20</c:v>
                </c:pt>
                <c:pt idx="72">
                  <c:v>30</c:v>
                </c:pt>
                <c:pt idx="73">
                  <c:v>30</c:v>
                </c:pt>
                <c:pt idx="74">
                  <c:v>33</c:v>
                </c:pt>
                <c:pt idx="75">
                  <c:v>31</c:v>
                </c:pt>
                <c:pt idx="76">
                  <c:v>39</c:v>
                </c:pt>
                <c:pt idx="77">
                  <c:v>54</c:v>
                </c:pt>
                <c:pt idx="78">
                  <c:v>41</c:v>
                </c:pt>
                <c:pt idx="79">
                  <c:v>19</c:v>
                </c:pt>
                <c:pt idx="80">
                  <c:v>23</c:v>
                </c:pt>
                <c:pt idx="81">
                  <c:v>26</c:v>
                </c:pt>
                <c:pt idx="82">
                  <c:v>33</c:v>
                </c:pt>
                <c:pt idx="83">
                  <c:v>31</c:v>
                </c:pt>
                <c:pt idx="84">
                  <c:v>32</c:v>
                </c:pt>
                <c:pt idx="85">
                  <c:v>19</c:v>
                </c:pt>
                <c:pt idx="86">
                  <c:v>7</c:v>
                </c:pt>
                <c:pt idx="87">
                  <c:v>3</c:v>
                </c:pt>
                <c:pt idx="88">
                  <c:v>39</c:v>
                </c:pt>
                <c:pt idx="89">
                  <c:v>19</c:v>
                </c:pt>
                <c:pt idx="90">
                  <c:v>20</c:v>
                </c:pt>
                <c:pt idx="91">
                  <c:v>33</c:v>
                </c:pt>
                <c:pt idx="92">
                  <c:v>21</c:v>
                </c:pt>
                <c:pt idx="93">
                  <c:v>25</c:v>
                </c:pt>
                <c:pt idx="94">
                  <c:v>17</c:v>
                </c:pt>
                <c:pt idx="95">
                  <c:v>28</c:v>
                </c:pt>
                <c:pt idx="96">
                  <c:v>34</c:v>
                </c:pt>
                <c:pt idx="97">
                  <c:v>31</c:v>
                </c:pt>
                <c:pt idx="98">
                  <c:v>56</c:v>
                </c:pt>
                <c:pt idx="99">
                  <c:v>42</c:v>
                </c:pt>
                <c:pt idx="100">
                  <c:v>31</c:v>
                </c:pt>
                <c:pt idx="101">
                  <c:v>23</c:v>
                </c:pt>
                <c:pt idx="102">
                  <c:v>32</c:v>
                </c:pt>
                <c:pt idx="103">
                  <c:v>27</c:v>
                </c:pt>
                <c:pt idx="104">
                  <c:v>16</c:v>
                </c:pt>
                <c:pt idx="105">
                  <c:v>32</c:v>
                </c:pt>
                <c:pt idx="106">
                  <c:v>21</c:v>
                </c:pt>
                <c:pt idx="107">
                  <c:v>55</c:v>
                </c:pt>
                <c:pt idx="108">
                  <c:v>33</c:v>
                </c:pt>
                <c:pt idx="109">
                  <c:v>34</c:v>
                </c:pt>
                <c:pt idx="110">
                  <c:v>35</c:v>
                </c:pt>
                <c:pt idx="111">
                  <c:v>25</c:v>
                </c:pt>
                <c:pt idx="112">
                  <c:v>48</c:v>
                </c:pt>
                <c:pt idx="113">
                  <c:v>40</c:v>
                </c:pt>
                <c:pt idx="114">
                  <c:v>14</c:v>
                </c:pt>
                <c:pt idx="115">
                  <c:v>20</c:v>
                </c:pt>
                <c:pt idx="116">
                  <c:v>20</c:v>
                </c:pt>
                <c:pt idx="117">
                  <c:v>21</c:v>
                </c:pt>
                <c:pt idx="118">
                  <c:v>23</c:v>
                </c:pt>
                <c:pt idx="119">
                  <c:v>37</c:v>
                </c:pt>
                <c:pt idx="120">
                  <c:v>10</c:v>
                </c:pt>
                <c:pt idx="121">
                  <c:v>30</c:v>
                </c:pt>
                <c:pt idx="122">
                  <c:v>24</c:v>
                </c:pt>
                <c:pt idx="123">
                  <c:v>30</c:v>
                </c:pt>
                <c:pt idx="124">
                  <c:v>28</c:v>
                </c:pt>
                <c:pt idx="125">
                  <c:v>14</c:v>
                </c:pt>
                <c:pt idx="126">
                  <c:v>45</c:v>
                </c:pt>
                <c:pt idx="127">
                  <c:v>36</c:v>
                </c:pt>
                <c:pt idx="128">
                  <c:v>57</c:v>
                </c:pt>
                <c:pt idx="129">
                  <c:v>43</c:v>
                </c:pt>
                <c:pt idx="130">
                  <c:v>37</c:v>
                </c:pt>
                <c:pt idx="131">
                  <c:v>32</c:v>
                </c:pt>
                <c:pt idx="132">
                  <c:v>30</c:v>
                </c:pt>
                <c:pt idx="133">
                  <c:v>36</c:v>
                </c:pt>
                <c:pt idx="134">
                  <c:v>30</c:v>
                </c:pt>
                <c:pt idx="135">
                  <c:v>24</c:v>
                </c:pt>
                <c:pt idx="136">
                  <c:v>28</c:v>
                </c:pt>
                <c:pt idx="137">
                  <c:v>30</c:v>
                </c:pt>
                <c:pt idx="138">
                  <c:v>18</c:v>
                </c:pt>
                <c:pt idx="139">
                  <c:v>0</c:v>
                </c:pt>
                <c:pt idx="140">
                  <c:v>10</c:v>
                </c:pt>
                <c:pt idx="141">
                  <c:v>15</c:v>
                </c:pt>
                <c:pt idx="142">
                  <c:v>18</c:v>
                </c:pt>
                <c:pt idx="143">
                  <c:v>26</c:v>
                </c:pt>
                <c:pt idx="144">
                  <c:v>18</c:v>
                </c:pt>
                <c:pt idx="145">
                  <c:v>10</c:v>
                </c:pt>
                <c:pt idx="146">
                  <c:v>20</c:v>
                </c:pt>
                <c:pt idx="147">
                  <c:v>22</c:v>
                </c:pt>
                <c:pt idx="148">
                  <c:v>14</c:v>
                </c:pt>
                <c:pt idx="149">
                  <c:v>19</c:v>
                </c:pt>
                <c:pt idx="150">
                  <c:v>14</c:v>
                </c:pt>
                <c:pt idx="151">
                  <c:v>17</c:v>
                </c:pt>
                <c:pt idx="152">
                  <c:v>11</c:v>
                </c:pt>
                <c:pt idx="153">
                  <c:v>24</c:v>
                </c:pt>
                <c:pt idx="154">
                  <c:v>11</c:v>
                </c:pt>
                <c:pt idx="155">
                  <c:v>16</c:v>
                </c:pt>
                <c:pt idx="156">
                  <c:v>12</c:v>
                </c:pt>
                <c:pt idx="157">
                  <c:v>17</c:v>
                </c:pt>
                <c:pt idx="158">
                  <c:v>29</c:v>
                </c:pt>
                <c:pt idx="159">
                  <c:v>15</c:v>
                </c:pt>
                <c:pt idx="160">
                  <c:v>16</c:v>
                </c:pt>
                <c:pt idx="161">
                  <c:v>16</c:v>
                </c:pt>
                <c:pt idx="162">
                  <c:v>16</c:v>
                </c:pt>
                <c:pt idx="163">
                  <c:v>25</c:v>
                </c:pt>
                <c:pt idx="164">
                  <c:v>22</c:v>
                </c:pt>
                <c:pt idx="165">
                  <c:v>14</c:v>
                </c:pt>
                <c:pt idx="166">
                  <c:v>16</c:v>
                </c:pt>
                <c:pt idx="167">
                  <c:v>36</c:v>
                </c:pt>
                <c:pt idx="168">
                  <c:v>24</c:v>
                </c:pt>
                <c:pt idx="169">
                  <c:v>24</c:v>
                </c:pt>
                <c:pt idx="170">
                  <c:v>22</c:v>
                </c:pt>
                <c:pt idx="171">
                  <c:v>19</c:v>
                </c:pt>
                <c:pt idx="172">
                  <c:v>24</c:v>
                </c:pt>
                <c:pt idx="173">
                  <c:v>17</c:v>
                </c:pt>
                <c:pt idx="174">
                  <c:v>33</c:v>
                </c:pt>
                <c:pt idx="175">
                  <c:v>12</c:v>
                </c:pt>
                <c:pt idx="176">
                  <c:v>24</c:v>
                </c:pt>
                <c:pt idx="177">
                  <c:v>23</c:v>
                </c:pt>
                <c:pt idx="178">
                  <c:v>25</c:v>
                </c:pt>
                <c:pt idx="179">
                  <c:v>30</c:v>
                </c:pt>
                <c:pt idx="180">
                  <c:v>28</c:v>
                </c:pt>
                <c:pt idx="181">
                  <c:v>26</c:v>
                </c:pt>
                <c:pt idx="182">
                  <c:v>19</c:v>
                </c:pt>
                <c:pt idx="183">
                  <c:v>22</c:v>
                </c:pt>
                <c:pt idx="184">
                  <c:v>29</c:v>
                </c:pt>
                <c:pt idx="185">
                  <c:v>24</c:v>
                </c:pt>
                <c:pt idx="186">
                  <c:v>15</c:v>
                </c:pt>
                <c:pt idx="187">
                  <c:v>21</c:v>
                </c:pt>
                <c:pt idx="188">
                  <c:v>20</c:v>
                </c:pt>
                <c:pt idx="189">
                  <c:v>31</c:v>
                </c:pt>
                <c:pt idx="190">
                  <c:v>100</c:v>
                </c:pt>
              </c:numCache>
            </c:numRef>
          </c:val>
          <c:smooth val="0"/>
          <c:extLst>
            <c:ext xmlns:c16="http://schemas.microsoft.com/office/drawing/2014/chart" uri="{C3380CC4-5D6E-409C-BE32-E72D297353CC}">
              <c16:uniqueId val="{00000003-1F65-412A-93E6-C4373B5C3DB2}"/>
            </c:ext>
          </c:extLst>
        </c:ser>
        <c:dLbls>
          <c:showLegendKey val="0"/>
          <c:showVal val="0"/>
          <c:showCatName val="0"/>
          <c:showSerName val="0"/>
          <c:showPercent val="0"/>
          <c:showBubbleSize val="0"/>
        </c:dLbls>
        <c:marker val="1"/>
        <c:smooth val="0"/>
        <c:axId val="47846912"/>
        <c:axId val="47849856"/>
      </c:lineChart>
      <c:catAx>
        <c:axId val="47846912"/>
        <c:scaling>
          <c:orientation val="maxMin"/>
        </c:scaling>
        <c:delete val="0"/>
        <c:axPos val="b"/>
        <c:title>
          <c:tx>
            <c:rich>
              <a:bodyPr/>
              <a:lstStyle/>
              <a:p>
                <a:pPr>
                  <a:defRPr sz="1600"/>
                </a:pPr>
                <a:r>
                  <a:rPr lang="en-US" sz="1600"/>
                  <a:t>Week beginning</a:t>
                </a:r>
              </a:p>
            </c:rich>
          </c:tx>
          <c:overlay val="0"/>
        </c:title>
        <c:numFmt formatCode="General" sourceLinked="1"/>
        <c:majorTickMark val="out"/>
        <c:minorTickMark val="none"/>
        <c:tickLblPos val="nextTo"/>
        <c:txPr>
          <a:bodyPr rot="2820000" vert="horz"/>
          <a:lstStyle/>
          <a:p>
            <a:pPr>
              <a:defRPr sz="1200"/>
            </a:pPr>
            <a:endParaRPr lang="en-US"/>
          </a:p>
        </c:txPr>
        <c:crossAx val="47849856"/>
        <c:crosses val="autoZero"/>
        <c:auto val="0"/>
        <c:lblAlgn val="ctr"/>
        <c:lblOffset val="100"/>
        <c:tickLblSkip val="2"/>
        <c:noMultiLvlLbl val="0"/>
      </c:catAx>
      <c:valAx>
        <c:axId val="47849856"/>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800"/>
            </a:pPr>
            <a:endParaRPr lang="en-US"/>
          </a:p>
        </c:txPr>
        <c:crossAx val="47846912"/>
        <c:crosses val="autoZero"/>
        <c:crossBetween val="between"/>
      </c:valAx>
    </c:plotArea>
    <c:legend>
      <c:legendPos val="r"/>
      <c:layout>
        <c:manualLayout>
          <c:xMode val="edge"/>
          <c:yMode val="edge"/>
          <c:x val="0.59684720829913218"/>
          <c:y val="0.10168187970493411"/>
          <c:w val="0.33494112907938239"/>
          <c:h val="0.14951150739491018"/>
        </c:manualLayout>
      </c:layout>
      <c:overlay val="0"/>
      <c:spPr>
        <a:solidFill>
          <a:schemeClr val="bg1"/>
        </a:solidFill>
        <a:ln>
          <a:solidFill>
            <a:schemeClr val="tx1"/>
          </a:solidFill>
        </a:ln>
      </c:spPr>
      <c:txPr>
        <a:bodyPr/>
        <a:lstStyle/>
        <a:p>
          <a:pPr>
            <a:defRPr sz="1600"/>
          </a:pPr>
          <a:endParaRPr lang="en-US"/>
        </a:p>
      </c:tx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3.3021285391197044E-2"/>
          <c:y val="0.10723338378099191"/>
          <c:w val="0.89945910722613298"/>
          <c:h val="0.68237807309175469"/>
        </c:manualLayout>
      </c:layout>
      <c:barChart>
        <c:barDir val="col"/>
        <c:grouping val="clustered"/>
        <c:varyColors val="0"/>
        <c:ser>
          <c:idx val="0"/>
          <c:order val="1"/>
          <c:tx>
            <c:strRef>
              <c:f>TotalAppsTimeSeriesData!$M$14</c:f>
              <c:strCache>
                <c:ptCount val="1"/>
                <c:pt idx="0">
                  <c:v>Signed DSAs</c:v>
                </c:pt>
              </c:strCache>
            </c:strRef>
          </c:tx>
          <c:spPr>
            <a:solidFill>
              <a:srgbClr val="00B050"/>
            </a:solidFill>
            <a:ln>
              <a:solidFill>
                <a:schemeClr val="bg1">
                  <a:lumMod val="50000"/>
                </a:schemeClr>
              </a:solidFill>
            </a:ln>
          </c:spPr>
          <c:invertIfNegative val="0"/>
          <c:cat>
            <c:numRef>
              <c:f>TotalAppsTimeSeriesData!$A$15:$A$205</c:f>
              <c:numCache>
                <c:formatCode>m/d/yyyy</c:formatCode>
                <c:ptCount val="191"/>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numCache>
            </c:numRef>
          </c:cat>
          <c:val>
            <c:numRef>
              <c:f>TotalAppsTimeSeriesData!$M$15:$M$205</c:f>
              <c:numCache>
                <c:formatCode>General</c:formatCode>
                <c:ptCount val="191"/>
                <c:pt idx="1">
                  <c:v>14</c:v>
                </c:pt>
                <c:pt idx="2">
                  <c:v>8</c:v>
                </c:pt>
                <c:pt idx="3">
                  <c:v>27</c:v>
                </c:pt>
                <c:pt idx="4">
                  <c:v>17</c:v>
                </c:pt>
                <c:pt idx="5">
                  <c:v>8</c:v>
                </c:pt>
                <c:pt idx="6">
                  <c:v>17</c:v>
                </c:pt>
                <c:pt idx="7">
                  <c:v>13</c:v>
                </c:pt>
                <c:pt idx="8">
                  <c:v>16</c:v>
                </c:pt>
                <c:pt idx="9">
                  <c:v>25</c:v>
                </c:pt>
                <c:pt idx="10">
                  <c:v>10</c:v>
                </c:pt>
                <c:pt idx="11">
                  <c:v>20</c:v>
                </c:pt>
                <c:pt idx="12">
                  <c:v>13</c:v>
                </c:pt>
                <c:pt idx="13">
                  <c:v>17</c:v>
                </c:pt>
                <c:pt idx="14">
                  <c:v>12</c:v>
                </c:pt>
                <c:pt idx="15">
                  <c:v>15</c:v>
                </c:pt>
                <c:pt idx="16">
                  <c:v>50</c:v>
                </c:pt>
                <c:pt idx="17">
                  <c:v>47</c:v>
                </c:pt>
                <c:pt idx="18">
                  <c:v>17</c:v>
                </c:pt>
                <c:pt idx="19">
                  <c:v>26</c:v>
                </c:pt>
                <c:pt idx="20">
                  <c:v>41</c:v>
                </c:pt>
                <c:pt idx="21">
                  <c:v>13</c:v>
                </c:pt>
                <c:pt idx="22">
                  <c:v>15</c:v>
                </c:pt>
                <c:pt idx="23">
                  <c:v>27</c:v>
                </c:pt>
                <c:pt idx="24">
                  <c:v>54</c:v>
                </c:pt>
                <c:pt idx="25">
                  <c:v>44</c:v>
                </c:pt>
                <c:pt idx="26">
                  <c:v>26</c:v>
                </c:pt>
                <c:pt idx="27">
                  <c:v>16</c:v>
                </c:pt>
                <c:pt idx="28">
                  <c:v>11</c:v>
                </c:pt>
                <c:pt idx="29">
                  <c:v>11</c:v>
                </c:pt>
                <c:pt idx="30">
                  <c:v>17</c:v>
                </c:pt>
                <c:pt idx="31">
                  <c:v>13</c:v>
                </c:pt>
                <c:pt idx="32">
                  <c:v>8</c:v>
                </c:pt>
                <c:pt idx="33">
                  <c:v>17</c:v>
                </c:pt>
                <c:pt idx="34">
                  <c:v>9</c:v>
                </c:pt>
                <c:pt idx="35">
                  <c:v>15</c:v>
                </c:pt>
                <c:pt idx="36">
                  <c:v>10</c:v>
                </c:pt>
                <c:pt idx="37">
                  <c:v>12</c:v>
                </c:pt>
                <c:pt idx="38">
                  <c:v>14</c:v>
                </c:pt>
                <c:pt idx="39">
                  <c:v>10</c:v>
                </c:pt>
                <c:pt idx="40">
                  <c:v>11</c:v>
                </c:pt>
                <c:pt idx="41">
                  <c:v>17</c:v>
                </c:pt>
                <c:pt idx="42">
                  <c:v>11</c:v>
                </c:pt>
                <c:pt idx="43">
                  <c:v>18</c:v>
                </c:pt>
                <c:pt idx="44">
                  <c:v>18</c:v>
                </c:pt>
                <c:pt idx="45">
                  <c:v>17</c:v>
                </c:pt>
                <c:pt idx="46">
                  <c:v>15</c:v>
                </c:pt>
                <c:pt idx="47">
                  <c:v>14</c:v>
                </c:pt>
                <c:pt idx="48">
                  <c:v>15</c:v>
                </c:pt>
                <c:pt idx="49">
                  <c:v>25</c:v>
                </c:pt>
                <c:pt idx="50">
                  <c:v>11</c:v>
                </c:pt>
                <c:pt idx="51">
                  <c:v>21</c:v>
                </c:pt>
                <c:pt idx="52">
                  <c:v>7</c:v>
                </c:pt>
                <c:pt idx="53">
                  <c:v>10</c:v>
                </c:pt>
                <c:pt idx="54">
                  <c:v>25</c:v>
                </c:pt>
                <c:pt idx="55">
                  <c:v>17</c:v>
                </c:pt>
                <c:pt idx="56">
                  <c:v>25</c:v>
                </c:pt>
                <c:pt idx="57">
                  <c:v>29</c:v>
                </c:pt>
                <c:pt idx="58">
                  <c:v>25</c:v>
                </c:pt>
                <c:pt idx="59">
                  <c:v>10</c:v>
                </c:pt>
                <c:pt idx="60">
                  <c:v>41</c:v>
                </c:pt>
                <c:pt idx="61">
                  <c:v>26</c:v>
                </c:pt>
                <c:pt idx="62">
                  <c:v>13</c:v>
                </c:pt>
                <c:pt idx="63">
                  <c:v>23</c:v>
                </c:pt>
                <c:pt idx="64">
                  <c:v>38</c:v>
                </c:pt>
                <c:pt idx="65">
                  <c:v>31</c:v>
                </c:pt>
                <c:pt idx="66">
                  <c:v>24</c:v>
                </c:pt>
                <c:pt idx="67">
                  <c:v>26</c:v>
                </c:pt>
                <c:pt idx="68">
                  <c:v>16</c:v>
                </c:pt>
                <c:pt idx="69">
                  <c:v>42</c:v>
                </c:pt>
                <c:pt idx="70">
                  <c:v>29</c:v>
                </c:pt>
                <c:pt idx="71">
                  <c:v>25</c:v>
                </c:pt>
                <c:pt idx="72">
                  <c:v>29</c:v>
                </c:pt>
                <c:pt idx="73">
                  <c:v>34</c:v>
                </c:pt>
                <c:pt idx="74">
                  <c:v>17</c:v>
                </c:pt>
                <c:pt idx="75">
                  <c:v>10</c:v>
                </c:pt>
                <c:pt idx="76">
                  <c:v>12</c:v>
                </c:pt>
                <c:pt idx="77">
                  <c:v>10</c:v>
                </c:pt>
                <c:pt idx="78">
                  <c:v>23</c:v>
                </c:pt>
                <c:pt idx="79">
                  <c:v>9</c:v>
                </c:pt>
                <c:pt idx="80">
                  <c:v>16</c:v>
                </c:pt>
                <c:pt idx="81">
                  <c:v>17</c:v>
                </c:pt>
                <c:pt idx="82">
                  <c:v>21</c:v>
                </c:pt>
                <c:pt idx="83">
                  <c:v>32</c:v>
                </c:pt>
                <c:pt idx="84">
                  <c:v>24</c:v>
                </c:pt>
                <c:pt idx="85">
                  <c:v>23</c:v>
                </c:pt>
                <c:pt idx="86">
                  <c:v>17</c:v>
                </c:pt>
                <c:pt idx="87">
                  <c:v>1</c:v>
                </c:pt>
                <c:pt idx="88">
                  <c:v>30</c:v>
                </c:pt>
                <c:pt idx="89">
                  <c:v>15</c:v>
                </c:pt>
                <c:pt idx="90">
                  <c:v>21</c:v>
                </c:pt>
                <c:pt idx="91">
                  <c:v>26</c:v>
                </c:pt>
                <c:pt idx="92">
                  <c:v>26</c:v>
                </c:pt>
                <c:pt idx="93">
                  <c:v>16</c:v>
                </c:pt>
                <c:pt idx="94">
                  <c:v>29</c:v>
                </c:pt>
                <c:pt idx="95">
                  <c:v>37</c:v>
                </c:pt>
                <c:pt idx="96">
                  <c:v>38</c:v>
                </c:pt>
                <c:pt idx="97">
                  <c:v>27</c:v>
                </c:pt>
                <c:pt idx="98">
                  <c:v>29</c:v>
                </c:pt>
                <c:pt idx="99">
                  <c:v>26</c:v>
                </c:pt>
                <c:pt idx="100">
                  <c:v>34</c:v>
                </c:pt>
                <c:pt idx="101">
                  <c:v>21</c:v>
                </c:pt>
                <c:pt idx="102">
                  <c:v>12</c:v>
                </c:pt>
                <c:pt idx="103">
                  <c:v>18</c:v>
                </c:pt>
                <c:pt idx="104">
                  <c:v>13</c:v>
                </c:pt>
                <c:pt idx="105">
                  <c:v>31</c:v>
                </c:pt>
                <c:pt idx="106">
                  <c:v>15</c:v>
                </c:pt>
                <c:pt idx="107">
                  <c:v>40</c:v>
                </c:pt>
                <c:pt idx="108">
                  <c:v>17</c:v>
                </c:pt>
                <c:pt idx="109">
                  <c:v>8</c:v>
                </c:pt>
                <c:pt idx="110">
                  <c:v>13</c:v>
                </c:pt>
                <c:pt idx="111">
                  <c:v>6</c:v>
                </c:pt>
                <c:pt idx="112">
                  <c:v>12</c:v>
                </c:pt>
                <c:pt idx="113">
                  <c:v>15</c:v>
                </c:pt>
                <c:pt idx="114">
                  <c:v>54</c:v>
                </c:pt>
                <c:pt idx="115">
                  <c:v>16</c:v>
                </c:pt>
                <c:pt idx="116">
                  <c:v>20</c:v>
                </c:pt>
                <c:pt idx="117">
                  <c:v>32</c:v>
                </c:pt>
                <c:pt idx="118">
                  <c:v>52</c:v>
                </c:pt>
                <c:pt idx="119">
                  <c:v>10</c:v>
                </c:pt>
                <c:pt idx="120">
                  <c:v>9</c:v>
                </c:pt>
                <c:pt idx="121">
                  <c:v>12</c:v>
                </c:pt>
                <c:pt idx="122">
                  <c:v>24</c:v>
                </c:pt>
                <c:pt idx="123">
                  <c:v>23</c:v>
                </c:pt>
                <c:pt idx="124">
                  <c:v>24</c:v>
                </c:pt>
                <c:pt idx="125">
                  <c:v>10</c:v>
                </c:pt>
                <c:pt idx="126">
                  <c:v>18</c:v>
                </c:pt>
                <c:pt idx="127">
                  <c:v>32</c:v>
                </c:pt>
                <c:pt idx="128">
                  <c:v>15</c:v>
                </c:pt>
                <c:pt idx="129">
                  <c:v>23</c:v>
                </c:pt>
                <c:pt idx="130">
                  <c:v>9</c:v>
                </c:pt>
                <c:pt idx="131">
                  <c:v>8</c:v>
                </c:pt>
                <c:pt idx="132">
                  <c:v>7</c:v>
                </c:pt>
                <c:pt idx="133">
                  <c:v>10</c:v>
                </c:pt>
                <c:pt idx="134">
                  <c:v>14</c:v>
                </c:pt>
                <c:pt idx="135">
                  <c:v>9</c:v>
                </c:pt>
                <c:pt idx="136">
                  <c:v>10</c:v>
                </c:pt>
                <c:pt idx="137">
                  <c:v>8</c:v>
                </c:pt>
                <c:pt idx="138">
                  <c:v>8</c:v>
                </c:pt>
                <c:pt idx="139">
                  <c:v>0</c:v>
                </c:pt>
                <c:pt idx="140">
                  <c:v>8</c:v>
                </c:pt>
                <c:pt idx="141">
                  <c:v>13</c:v>
                </c:pt>
                <c:pt idx="142">
                  <c:v>9</c:v>
                </c:pt>
                <c:pt idx="143">
                  <c:v>10</c:v>
                </c:pt>
                <c:pt idx="144">
                  <c:v>21</c:v>
                </c:pt>
                <c:pt idx="145">
                  <c:v>8</c:v>
                </c:pt>
                <c:pt idx="146">
                  <c:v>9</c:v>
                </c:pt>
                <c:pt idx="147">
                  <c:v>8</c:v>
                </c:pt>
                <c:pt idx="148">
                  <c:v>16</c:v>
                </c:pt>
                <c:pt idx="149">
                  <c:v>19</c:v>
                </c:pt>
                <c:pt idx="150">
                  <c:v>11</c:v>
                </c:pt>
                <c:pt idx="151">
                  <c:v>11</c:v>
                </c:pt>
                <c:pt idx="152">
                  <c:v>6</c:v>
                </c:pt>
                <c:pt idx="153">
                  <c:v>8</c:v>
                </c:pt>
                <c:pt idx="154">
                  <c:v>5</c:v>
                </c:pt>
                <c:pt idx="155">
                  <c:v>10</c:v>
                </c:pt>
                <c:pt idx="156">
                  <c:v>2</c:v>
                </c:pt>
                <c:pt idx="157">
                  <c:v>9</c:v>
                </c:pt>
                <c:pt idx="158">
                  <c:v>20</c:v>
                </c:pt>
                <c:pt idx="159">
                  <c:v>23</c:v>
                </c:pt>
                <c:pt idx="160">
                  <c:v>19</c:v>
                </c:pt>
                <c:pt idx="161">
                  <c:v>34</c:v>
                </c:pt>
                <c:pt idx="162">
                  <c:v>12</c:v>
                </c:pt>
                <c:pt idx="163">
                  <c:v>15</c:v>
                </c:pt>
                <c:pt idx="164">
                  <c:v>21</c:v>
                </c:pt>
                <c:pt idx="165">
                  <c:v>10</c:v>
                </c:pt>
                <c:pt idx="166">
                  <c:v>23</c:v>
                </c:pt>
                <c:pt idx="167">
                  <c:v>9</c:v>
                </c:pt>
                <c:pt idx="168">
                  <c:v>16</c:v>
                </c:pt>
                <c:pt idx="169">
                  <c:v>12</c:v>
                </c:pt>
                <c:pt idx="170">
                  <c:v>25</c:v>
                </c:pt>
                <c:pt idx="171">
                  <c:v>11</c:v>
                </c:pt>
                <c:pt idx="172">
                  <c:v>11</c:v>
                </c:pt>
                <c:pt idx="173">
                  <c:v>21</c:v>
                </c:pt>
                <c:pt idx="174">
                  <c:v>24</c:v>
                </c:pt>
                <c:pt idx="175">
                  <c:v>16</c:v>
                </c:pt>
                <c:pt idx="176">
                  <c:v>15</c:v>
                </c:pt>
                <c:pt idx="177">
                  <c:v>6</c:v>
                </c:pt>
                <c:pt idx="178">
                  <c:v>14</c:v>
                </c:pt>
                <c:pt idx="179">
                  <c:v>19</c:v>
                </c:pt>
                <c:pt idx="180">
                  <c:v>13</c:v>
                </c:pt>
                <c:pt idx="181">
                  <c:v>8</c:v>
                </c:pt>
                <c:pt idx="182">
                  <c:v>21</c:v>
                </c:pt>
                <c:pt idx="183">
                  <c:v>14</c:v>
                </c:pt>
                <c:pt idx="184">
                  <c:v>21</c:v>
                </c:pt>
                <c:pt idx="185">
                  <c:v>20</c:v>
                </c:pt>
                <c:pt idx="186">
                  <c:v>20</c:v>
                </c:pt>
                <c:pt idx="187">
                  <c:v>27</c:v>
                </c:pt>
                <c:pt idx="188">
                  <c:v>12</c:v>
                </c:pt>
                <c:pt idx="189">
                  <c:v>7</c:v>
                </c:pt>
                <c:pt idx="190">
                  <c:v>3</c:v>
                </c:pt>
              </c:numCache>
            </c:numRef>
          </c:val>
          <c:extLst>
            <c:ext xmlns:c16="http://schemas.microsoft.com/office/drawing/2014/chart" uri="{C3380CC4-5D6E-409C-BE32-E72D297353CC}">
              <c16:uniqueId val="{00000000-E777-4ED9-89D4-92AE3F5B5B94}"/>
            </c:ext>
          </c:extLst>
        </c:ser>
        <c:ser>
          <c:idx val="3"/>
          <c:order val="2"/>
          <c:tx>
            <c:v>Applications accepted</c:v>
          </c:tx>
          <c:spPr>
            <a:solidFill>
              <a:srgbClr val="FF0000"/>
            </a:solidFill>
            <a:ln>
              <a:solidFill>
                <a:schemeClr val="bg1">
                  <a:lumMod val="75000"/>
                </a:schemeClr>
              </a:solidFill>
            </a:ln>
          </c:spPr>
          <c:invertIfNegative val="0"/>
          <c:cat>
            <c:numRef>
              <c:f>TotalAppsTimeSeriesData!$A$15:$A$205</c:f>
              <c:numCache>
                <c:formatCode>m/d/yyyy</c:formatCode>
                <c:ptCount val="191"/>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numCache>
            </c:numRef>
          </c:cat>
          <c:val>
            <c:numRef>
              <c:f>TotalAppsTimeSeriesData!$P$15:$P$205</c:f>
            </c:numRef>
          </c:val>
          <c:extLst>
            <c:ext xmlns:c16="http://schemas.microsoft.com/office/drawing/2014/chart" uri="{C3380CC4-5D6E-409C-BE32-E72D297353CC}">
              <c16:uniqueId val="{00000001-E777-4ED9-89D4-92AE3F5B5B94}"/>
            </c:ext>
          </c:extLst>
        </c:ser>
        <c:dLbls>
          <c:showLegendKey val="0"/>
          <c:showVal val="0"/>
          <c:showCatName val="0"/>
          <c:showSerName val="0"/>
          <c:showPercent val="0"/>
          <c:showBubbleSize val="0"/>
        </c:dLbls>
        <c:gapWidth val="150"/>
        <c:overlap val="100"/>
        <c:axId val="47905792"/>
        <c:axId val="47912832"/>
      </c:barChart>
      <c:lineChart>
        <c:grouping val="standard"/>
        <c:varyColors val="0"/>
        <c:ser>
          <c:idx val="1"/>
          <c:order val="0"/>
          <c:tx>
            <c:v>Net position</c:v>
          </c:tx>
          <c:spPr>
            <a:ln>
              <a:solidFill>
                <a:srgbClr val="0070C0"/>
              </a:solidFill>
            </a:ln>
          </c:spPr>
          <c:marker>
            <c:symbol val="square"/>
            <c:size val="14"/>
            <c:spPr>
              <a:solidFill>
                <a:srgbClr val="0070C0"/>
              </a:solidFill>
              <a:ln>
                <a:solidFill>
                  <a:schemeClr val="bg1"/>
                </a:solidFill>
              </a:ln>
            </c:spPr>
          </c:marker>
          <c:cat>
            <c:numRef>
              <c:f>TotalAppsTimeSeriesData!$A$15:$A$228</c:f>
              <c:numCache>
                <c:formatCode>m/d/yyyy</c:formatCode>
                <c:ptCount val="21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pt idx="191">
                  <c:v>42734</c:v>
                </c:pt>
                <c:pt idx="192">
                  <c:v>42727</c:v>
                </c:pt>
                <c:pt idx="193">
                  <c:v>42720</c:v>
                </c:pt>
                <c:pt idx="194">
                  <c:v>42713</c:v>
                </c:pt>
                <c:pt idx="195">
                  <c:v>42706</c:v>
                </c:pt>
                <c:pt idx="196">
                  <c:v>42699</c:v>
                </c:pt>
                <c:pt idx="197">
                  <c:v>42692</c:v>
                </c:pt>
                <c:pt idx="198">
                  <c:v>42685</c:v>
                </c:pt>
                <c:pt idx="199">
                  <c:v>42678</c:v>
                </c:pt>
                <c:pt idx="200">
                  <c:v>42671</c:v>
                </c:pt>
                <c:pt idx="201">
                  <c:v>42664</c:v>
                </c:pt>
                <c:pt idx="202">
                  <c:v>42657</c:v>
                </c:pt>
                <c:pt idx="203">
                  <c:v>42650</c:v>
                </c:pt>
                <c:pt idx="204">
                  <c:v>42643</c:v>
                </c:pt>
                <c:pt idx="205">
                  <c:v>42636</c:v>
                </c:pt>
                <c:pt idx="206">
                  <c:v>42629</c:v>
                </c:pt>
                <c:pt idx="207">
                  <c:v>42622</c:v>
                </c:pt>
                <c:pt idx="208">
                  <c:v>42615</c:v>
                </c:pt>
                <c:pt idx="209">
                  <c:v>42608</c:v>
                </c:pt>
                <c:pt idx="210">
                  <c:v>42601</c:v>
                </c:pt>
                <c:pt idx="211">
                  <c:v>42594</c:v>
                </c:pt>
                <c:pt idx="212">
                  <c:v>42587</c:v>
                </c:pt>
                <c:pt idx="213">
                  <c:v>42580</c:v>
                </c:pt>
              </c:numCache>
            </c:numRef>
          </c:cat>
          <c:val>
            <c:numRef>
              <c:f>TotalAppsTimeSeriesData!$T$15:$T$205</c:f>
            </c:numRef>
          </c:val>
          <c:smooth val="0"/>
          <c:extLst>
            <c:ext xmlns:c16="http://schemas.microsoft.com/office/drawing/2014/chart" uri="{C3380CC4-5D6E-409C-BE32-E72D297353CC}">
              <c16:uniqueId val="{00000002-E777-4ED9-89D4-92AE3F5B5B94}"/>
            </c:ext>
          </c:extLst>
        </c:ser>
        <c:dLbls>
          <c:showLegendKey val="0"/>
          <c:showVal val="0"/>
          <c:showCatName val="0"/>
          <c:showSerName val="0"/>
          <c:showPercent val="0"/>
          <c:showBubbleSize val="0"/>
        </c:dLbls>
        <c:marker val="1"/>
        <c:smooth val="0"/>
        <c:axId val="47905792"/>
        <c:axId val="47912832"/>
      </c:lineChart>
      <c:catAx>
        <c:axId val="47905792"/>
        <c:scaling>
          <c:orientation val="maxMin"/>
        </c:scaling>
        <c:delete val="0"/>
        <c:axPos val="b"/>
        <c:title>
          <c:tx>
            <c:rich>
              <a:bodyPr/>
              <a:lstStyle/>
              <a:p>
                <a:pPr>
                  <a:defRPr sz="1600"/>
                </a:pPr>
                <a:r>
                  <a:rPr lang="en-US" sz="1600"/>
                  <a:t>Week beginning</a:t>
                </a:r>
              </a:p>
            </c:rich>
          </c:tx>
          <c:layout>
            <c:manualLayout>
              <c:xMode val="edge"/>
              <c:yMode val="edge"/>
              <c:x val="0.39259004797086783"/>
              <c:y val="0.94498990188290988"/>
            </c:manualLayout>
          </c:layout>
          <c:overlay val="0"/>
        </c:title>
        <c:numFmt formatCode="m/d/yyyy" sourceLinked="0"/>
        <c:majorTickMark val="out"/>
        <c:minorTickMark val="none"/>
        <c:tickLblPos val="low"/>
        <c:txPr>
          <a:bodyPr rot="2820000" vert="horz"/>
          <a:lstStyle/>
          <a:p>
            <a:pPr>
              <a:defRPr sz="1200"/>
            </a:pPr>
            <a:endParaRPr lang="en-US"/>
          </a:p>
        </c:txPr>
        <c:crossAx val="47912832"/>
        <c:crosses val="autoZero"/>
        <c:auto val="0"/>
        <c:lblAlgn val="ctr"/>
        <c:lblOffset val="100"/>
        <c:tickLblSkip val="2"/>
        <c:noMultiLvlLbl val="0"/>
      </c:catAx>
      <c:valAx>
        <c:axId val="47912832"/>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400"/>
            </a:pPr>
            <a:endParaRPr lang="en-US"/>
          </a:p>
        </c:txPr>
        <c:crossAx val="47905792"/>
        <c:crosses val="autoZero"/>
        <c:crossBetween val="between"/>
      </c:valAx>
    </c:plotArea>
    <c:legend>
      <c:legendPos val="r"/>
      <c:layout>
        <c:manualLayout>
          <c:xMode val="edge"/>
          <c:yMode val="edge"/>
          <c:x val="0.65053679051982749"/>
          <c:y val="9.1338078641340498E-2"/>
          <c:w val="0.21449886755831113"/>
          <c:h val="0.13409203941832046"/>
        </c:manualLayout>
      </c:layout>
      <c:overlay val="0"/>
      <c:spPr>
        <a:solidFill>
          <a:schemeClr val="bg1"/>
        </a:solidFill>
        <a:ln>
          <a:solidFill>
            <a:schemeClr val="tx1"/>
          </a:solidFill>
        </a:ln>
      </c:spPr>
      <c:txPr>
        <a:bodyPr/>
        <a:lstStyle/>
        <a:p>
          <a:pPr>
            <a:defRPr sz="1200"/>
          </a:pPr>
          <a:endParaRPr lang="en-US"/>
        </a:p>
      </c:txPr>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n-US" sz="1800"/>
              <a:t>Elapsed time - closures</a:t>
            </a:r>
          </a:p>
          <a:p>
            <a:pPr>
              <a:defRPr sz="1800"/>
            </a:pPr>
            <a:r>
              <a:rPr lang="en-US" sz="1400" b="0"/>
              <a:t>(based on closure date)</a:t>
            </a:r>
          </a:p>
        </c:rich>
      </c:tx>
      <c:layout>
        <c:manualLayout>
          <c:xMode val="edge"/>
          <c:yMode val="edge"/>
          <c:x val="1.7560075310367247E-2"/>
          <c:y val="1.7504077106148791E-2"/>
        </c:manualLayout>
      </c:layout>
      <c:overlay val="1"/>
      <c:spPr>
        <a:solidFill>
          <a:schemeClr val="bg1"/>
        </a:solidFill>
      </c:spPr>
    </c:title>
    <c:autoTitleDeleted val="0"/>
    <c:plotArea>
      <c:layout>
        <c:manualLayout>
          <c:layoutTarget val="inner"/>
          <c:xMode val="edge"/>
          <c:yMode val="edge"/>
          <c:x val="2.8031792345884654E-2"/>
          <c:y val="3.8160955502086188E-2"/>
          <c:w val="0.91626851454678504"/>
          <c:h val="0.78885638077018627"/>
        </c:manualLayout>
      </c:layout>
      <c:lineChart>
        <c:grouping val="standard"/>
        <c:varyColors val="0"/>
        <c:ser>
          <c:idx val="4"/>
          <c:order val="0"/>
          <c:tx>
            <c:v>DSAs signed in the last 6 (rolling) weeks</c:v>
          </c:tx>
          <c:spPr>
            <a:ln>
              <a:solidFill>
                <a:schemeClr val="tx2">
                  <a:lumMod val="20000"/>
                  <a:lumOff val="80000"/>
                </a:schemeClr>
              </a:solidFill>
            </a:ln>
          </c:spPr>
          <c:marker>
            <c:symbol val="square"/>
            <c:size val="9"/>
            <c:spPr>
              <a:solidFill>
                <a:schemeClr val="tx2">
                  <a:lumMod val="20000"/>
                  <a:lumOff val="80000"/>
                </a:schemeClr>
              </a:solidFill>
              <a:ln>
                <a:solidFill>
                  <a:schemeClr val="bg1"/>
                </a:solidFill>
              </a:ln>
            </c:spPr>
          </c:marker>
          <c:dLbls>
            <c:spPr>
              <a:noFill/>
              <a:ln>
                <a:noFill/>
              </a:ln>
              <a:effectLst/>
            </c:spPr>
            <c:txPr>
              <a:bodyPr/>
              <a:lstStyle/>
              <a:p>
                <a:pPr>
                  <a:defRPr>
                    <a:solidFill>
                      <a:srgbClr val="0070C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TotalAppsTimeSeriesData!$A$15:$A$199</c:f>
              <c:numCache>
                <c:formatCode>m/d/yyyy</c:formatCode>
                <c:ptCount val="185"/>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0-EC99-40F9-A0DD-7350B8A53BA9}"/>
            </c:ext>
          </c:extLst>
        </c:ser>
        <c:ser>
          <c:idx val="2"/>
          <c:order val="1"/>
          <c:tx>
            <c:strRef>
              <c:f>TotalAppsTimeSeriesData!#REF!</c:f>
              <c:strCache>
                <c:ptCount val="1"/>
                <c:pt idx="0">
                  <c:v>#REF!</c:v>
                </c:pt>
              </c:strCache>
            </c:strRef>
          </c:tx>
          <c:spPr>
            <a:ln>
              <a:solidFill>
                <a:schemeClr val="bg1">
                  <a:lumMod val="85000"/>
                </a:schemeClr>
              </a:solidFill>
              <a:prstDash val="sysDash"/>
            </a:ln>
          </c:spPr>
          <c:marker>
            <c:symbol val="diamond"/>
            <c:size val="9"/>
            <c:spPr>
              <a:solidFill>
                <a:schemeClr val="bg1">
                  <a:lumMod val="85000"/>
                </a:schemeClr>
              </a:solidFill>
              <a:ln>
                <a:noFill/>
              </a:ln>
            </c:spPr>
          </c:marker>
          <c:cat>
            <c:numRef>
              <c:f>TotalAppsTimeSeriesData!$A$15:$A$199</c:f>
              <c:numCache>
                <c:formatCode>m/d/yyyy</c:formatCode>
                <c:ptCount val="185"/>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1-EC99-40F9-A0DD-7350B8A53BA9}"/>
            </c:ext>
          </c:extLst>
        </c:ser>
        <c:ser>
          <c:idx val="1"/>
          <c:order val="2"/>
          <c:tx>
            <c:strRef>
              <c:f>TotalAppsTimeSeriesData!#REF!</c:f>
              <c:strCache>
                <c:ptCount val="1"/>
                <c:pt idx="0">
                  <c:v>#REF!</c:v>
                </c:pt>
              </c:strCache>
            </c:strRef>
          </c:tx>
          <c:spPr>
            <a:ln>
              <a:solidFill>
                <a:srgbClr val="FF0000"/>
              </a:solidFill>
            </a:ln>
          </c:spPr>
          <c:marker>
            <c:symbol val="circle"/>
            <c:size val="12"/>
            <c:spPr>
              <a:solidFill>
                <a:schemeClr val="bg1"/>
              </a:solidFill>
              <a:ln>
                <a:solidFill>
                  <a:srgbClr val="FF0000"/>
                </a:solidFill>
              </a:ln>
            </c:spPr>
          </c:marker>
          <c:dPt>
            <c:idx val="1"/>
            <c:bubble3D val="0"/>
            <c:extLst>
              <c:ext xmlns:c16="http://schemas.microsoft.com/office/drawing/2014/chart" uri="{C3380CC4-5D6E-409C-BE32-E72D297353CC}">
                <c16:uniqueId val="{00000002-EC99-40F9-A0DD-7350B8A53BA9}"/>
              </c:ext>
            </c:extLst>
          </c:dPt>
          <c:dLbls>
            <c:spPr>
              <a:noFill/>
              <a:ln>
                <a:noFill/>
              </a:ln>
              <a:effectLst/>
            </c:spPr>
            <c:txPr>
              <a:bodyPr/>
              <a:lstStyle/>
              <a:p>
                <a:pPr>
                  <a:defRPr sz="1200" b="1">
                    <a:solidFill>
                      <a:srgbClr val="FF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TotalAppsTimeSeriesData!$A$15:$A$199</c:f>
              <c:numCache>
                <c:formatCode>m/d/yyyy</c:formatCode>
                <c:ptCount val="185"/>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3-EC99-40F9-A0DD-7350B8A53BA9}"/>
            </c:ext>
          </c:extLst>
        </c:ser>
        <c:ser>
          <c:idx val="0"/>
          <c:order val="3"/>
          <c:tx>
            <c:v>Median</c:v>
          </c:tx>
          <c:spPr>
            <a:ln w="34925">
              <a:solidFill>
                <a:schemeClr val="tx1"/>
              </a:solidFill>
            </a:ln>
          </c:spPr>
          <c:marker>
            <c:symbol val="circle"/>
            <c:size val="14"/>
            <c:spPr>
              <a:solidFill>
                <a:schemeClr val="tx1"/>
              </a:solidFill>
              <a:ln>
                <a:solidFill>
                  <a:schemeClr val="bg1">
                    <a:lumMod val="50000"/>
                  </a:schemeClr>
                </a:solidFill>
              </a:ln>
            </c:spPr>
          </c:marker>
          <c:dLbls>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TotalAppsTimeSeriesData!$A$15:$A$199</c:f>
              <c:numCache>
                <c:formatCode>m/d/yyyy</c:formatCode>
                <c:ptCount val="185"/>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4-EC99-40F9-A0DD-7350B8A53BA9}"/>
            </c:ext>
          </c:extLst>
        </c:ser>
        <c:dLbls>
          <c:showLegendKey val="0"/>
          <c:showVal val="0"/>
          <c:showCatName val="0"/>
          <c:showSerName val="0"/>
          <c:showPercent val="0"/>
          <c:showBubbleSize val="0"/>
        </c:dLbls>
        <c:marker val="1"/>
        <c:smooth val="0"/>
        <c:axId val="47955328"/>
        <c:axId val="54797824"/>
      </c:lineChart>
      <c:catAx>
        <c:axId val="47955328"/>
        <c:scaling>
          <c:orientation val="maxMin"/>
        </c:scaling>
        <c:delete val="0"/>
        <c:axPos val="b"/>
        <c:title>
          <c:tx>
            <c:rich>
              <a:bodyPr/>
              <a:lstStyle/>
              <a:p>
                <a:pPr>
                  <a:defRPr/>
                </a:pPr>
                <a:r>
                  <a:rPr lang="en-US"/>
                  <a:t>6 week rolling period ending week beginning…</a:t>
                </a:r>
              </a:p>
            </c:rich>
          </c:tx>
          <c:overlay val="0"/>
        </c:title>
        <c:numFmt formatCode="m/d/yyyy" sourceLinked="0"/>
        <c:majorTickMark val="out"/>
        <c:minorTickMark val="none"/>
        <c:tickLblPos val="nextTo"/>
        <c:txPr>
          <a:bodyPr rot="3180000" vert="horz"/>
          <a:lstStyle/>
          <a:p>
            <a:pPr>
              <a:defRPr sz="1200"/>
            </a:pPr>
            <a:endParaRPr lang="en-US"/>
          </a:p>
        </c:txPr>
        <c:crossAx val="54797824"/>
        <c:crosses val="autoZero"/>
        <c:auto val="0"/>
        <c:lblAlgn val="ctr"/>
        <c:lblOffset val="100"/>
        <c:tickLblSkip val="1"/>
        <c:noMultiLvlLbl val="0"/>
      </c:catAx>
      <c:valAx>
        <c:axId val="54797824"/>
        <c:scaling>
          <c:orientation val="minMax"/>
          <c:max val="140"/>
        </c:scaling>
        <c:delete val="0"/>
        <c:axPos val="r"/>
        <c:majorGridlines>
          <c:spPr>
            <a:ln>
              <a:solidFill>
                <a:schemeClr val="bg1">
                  <a:lumMod val="75000"/>
                </a:schemeClr>
              </a:solidFill>
            </a:ln>
          </c:spPr>
        </c:majorGridlines>
        <c:title>
          <c:tx>
            <c:rich>
              <a:bodyPr rot="-5400000" vert="horz"/>
              <a:lstStyle/>
              <a:p>
                <a:pPr>
                  <a:defRPr sz="1400"/>
                </a:pPr>
                <a:r>
                  <a:rPr lang="en-US" sz="1400"/>
                  <a:t>Number of closures/average elapsed time</a:t>
                </a:r>
              </a:p>
            </c:rich>
          </c:tx>
          <c:layout>
            <c:manualLayout>
              <c:xMode val="edge"/>
              <c:yMode val="edge"/>
              <c:x val="0.96410361244605036"/>
              <c:y val="0.29447095132936235"/>
            </c:manualLayout>
          </c:layout>
          <c:overlay val="0"/>
        </c:title>
        <c:numFmt formatCode="General" sourceLinked="1"/>
        <c:majorTickMark val="out"/>
        <c:minorTickMark val="none"/>
        <c:tickLblPos val="nextTo"/>
        <c:txPr>
          <a:bodyPr/>
          <a:lstStyle/>
          <a:p>
            <a:pPr>
              <a:defRPr sz="1400"/>
            </a:pPr>
            <a:endParaRPr lang="en-US"/>
          </a:p>
        </c:txPr>
        <c:crossAx val="47955328"/>
        <c:crosses val="autoZero"/>
        <c:crossBetween val="between"/>
        <c:majorUnit val="20"/>
      </c:valAx>
    </c:plotArea>
    <c:legend>
      <c:legendPos val="t"/>
      <c:layout>
        <c:manualLayout>
          <c:xMode val="edge"/>
          <c:yMode val="edge"/>
          <c:x val="0.33838770300979737"/>
          <c:y val="2.6385845679507934E-2"/>
          <c:w val="0.44467507631672276"/>
          <c:h val="0.15755943547283921"/>
        </c:manualLayout>
      </c:layout>
      <c:overlay val="0"/>
      <c:spPr>
        <a:solidFill>
          <a:schemeClr val="bg1"/>
        </a:solidFill>
      </c:spPr>
      <c:txPr>
        <a:bodyPr/>
        <a:lstStyle/>
        <a:p>
          <a:pPr>
            <a:defRPr sz="1400"/>
          </a:pPr>
          <a:endParaRPr lang="en-US"/>
        </a:p>
      </c:txPr>
    </c:legend>
    <c:plotVisOnly val="1"/>
    <c:dispBlanksAs val="gap"/>
    <c:showDLblsOverMax val="0"/>
  </c:chart>
  <c:spPr>
    <a:no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a:pPr>
            <a:r>
              <a:rPr lang="en-US" sz="2400"/>
              <a:t>Open application</a:t>
            </a:r>
            <a:r>
              <a:rPr lang="en-US" sz="2400" baseline="0"/>
              <a:t>s and b</a:t>
            </a:r>
            <a:r>
              <a:rPr lang="en-US" sz="2400"/>
              <a:t>reaches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2.8031792345884654E-2"/>
          <c:y val="3.8160955502086188E-2"/>
          <c:w val="0.88964058999606577"/>
          <c:h val="0.81511249642940942"/>
        </c:manualLayout>
      </c:layout>
      <c:lineChart>
        <c:grouping val="standard"/>
        <c:varyColors val="0"/>
        <c:ser>
          <c:idx val="0"/>
          <c:order val="0"/>
          <c:tx>
            <c:v>Open Applications</c:v>
          </c:tx>
          <c:spPr>
            <a:ln w="34925">
              <a:solidFill>
                <a:schemeClr val="tx1">
                  <a:lumMod val="50000"/>
                  <a:lumOff val="50000"/>
                </a:schemeClr>
              </a:solidFill>
            </a:ln>
          </c:spPr>
          <c:marker>
            <c:symbol val="circle"/>
            <c:size val="16"/>
            <c:spPr>
              <a:solidFill>
                <a:schemeClr val="bg1">
                  <a:lumMod val="50000"/>
                </a:schemeClr>
              </a:solidFill>
              <a:ln>
                <a:solidFill>
                  <a:schemeClr val="bg1">
                    <a:lumMod val="50000"/>
                  </a:schemeClr>
                </a:solidFill>
              </a:ln>
            </c:spPr>
          </c:marker>
          <c:dLbls>
            <c:dLbl>
              <c:idx val="1"/>
              <c:layout>
                <c:manualLayout>
                  <c:x val="-1.0063165607111837E-2"/>
                  <c:y val="-4.02538642489906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F84-4D58-B99D-E03AC20523B1}"/>
                </c:ext>
              </c:extLst>
            </c:dLbl>
            <c:dLbl>
              <c:idx val="2"/>
              <c:layout>
                <c:manualLayout>
                  <c:x val="-1.1542494748818357E-2"/>
                  <c:y val="-3.1501825695916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84-4D58-B99D-E03AC20523B1}"/>
                </c:ext>
              </c:extLst>
            </c:dLbl>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TotalAppsTimeSeriesData!$A$15:$A$211</c:f>
              <c:numCache>
                <c:formatCode>m/d/yyyy</c:formatCode>
                <c:ptCount val="197"/>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pt idx="191">
                  <c:v>42734</c:v>
                </c:pt>
                <c:pt idx="192">
                  <c:v>42727</c:v>
                </c:pt>
                <c:pt idx="193">
                  <c:v>42720</c:v>
                </c:pt>
                <c:pt idx="194">
                  <c:v>42713</c:v>
                </c:pt>
                <c:pt idx="195">
                  <c:v>42706</c:v>
                </c:pt>
                <c:pt idx="196">
                  <c:v>42699</c:v>
                </c:pt>
              </c:numCache>
            </c:numRef>
          </c:cat>
          <c:val>
            <c:numRef>
              <c:f>TotalAppsTimeSeriesData!$B$15:$B$211</c:f>
              <c:numCache>
                <c:formatCode>General</c:formatCode>
                <c:ptCount val="197"/>
                <c:pt idx="1">
                  <c:v>291</c:v>
                </c:pt>
                <c:pt idx="2">
                  <c:v>274</c:v>
                </c:pt>
                <c:pt idx="3">
                  <c:v>273</c:v>
                </c:pt>
                <c:pt idx="4">
                  <c:v>281</c:v>
                </c:pt>
                <c:pt idx="5">
                  <c:v>281</c:v>
                </c:pt>
                <c:pt idx="6">
                  <c:v>272</c:v>
                </c:pt>
                <c:pt idx="7">
                  <c:v>272</c:v>
                </c:pt>
                <c:pt idx="8">
                  <c:v>268</c:v>
                </c:pt>
                <c:pt idx="9">
                  <c:v>249</c:v>
                </c:pt>
                <c:pt idx="10">
                  <c:v>264</c:v>
                </c:pt>
                <c:pt idx="11">
                  <c:v>260</c:v>
                </c:pt>
                <c:pt idx="12">
                  <c:v>259</c:v>
                </c:pt>
                <c:pt idx="13">
                  <c:v>257</c:v>
                </c:pt>
                <c:pt idx="14">
                  <c:v>253</c:v>
                </c:pt>
                <c:pt idx="15">
                  <c:v>259</c:v>
                </c:pt>
                <c:pt idx="16">
                  <c:v>255</c:v>
                </c:pt>
                <c:pt idx="17">
                  <c:v>288</c:v>
                </c:pt>
                <c:pt idx="18">
                  <c:v>320</c:v>
                </c:pt>
                <c:pt idx="19">
                  <c:v>301</c:v>
                </c:pt>
                <c:pt idx="20">
                  <c:v>289</c:v>
                </c:pt>
                <c:pt idx="21">
                  <c:v>303</c:v>
                </c:pt>
                <c:pt idx="22">
                  <c:v>271</c:v>
                </c:pt>
                <c:pt idx="23">
                  <c:v>231</c:v>
                </c:pt>
                <c:pt idx="24">
                  <c:v>275</c:v>
                </c:pt>
                <c:pt idx="25">
                  <c:v>319</c:v>
                </c:pt>
                <c:pt idx="26">
                  <c:v>312</c:v>
                </c:pt>
                <c:pt idx="27">
                  <c:v>278</c:v>
                </c:pt>
                <c:pt idx="28">
                  <c:v>272</c:v>
                </c:pt>
                <c:pt idx="29">
                  <c:v>261</c:v>
                </c:pt>
                <c:pt idx="30">
                  <c:v>265</c:v>
                </c:pt>
                <c:pt idx="31">
                  <c:v>261</c:v>
                </c:pt>
                <c:pt idx="32">
                  <c:v>257</c:v>
                </c:pt>
                <c:pt idx="33">
                  <c:v>251</c:v>
                </c:pt>
                <c:pt idx="34">
                  <c:v>254</c:v>
                </c:pt>
                <c:pt idx="35">
                  <c:v>248</c:v>
                </c:pt>
                <c:pt idx="36">
                  <c:v>243</c:v>
                </c:pt>
                <c:pt idx="37">
                  <c:v>238</c:v>
                </c:pt>
                <c:pt idx="38">
                  <c:v>240</c:v>
                </c:pt>
                <c:pt idx="39">
                  <c:v>232</c:v>
                </c:pt>
                <c:pt idx="40">
                  <c:v>228</c:v>
                </c:pt>
                <c:pt idx="41">
                  <c:v>230</c:v>
                </c:pt>
                <c:pt idx="42">
                  <c:v>236</c:v>
                </c:pt>
                <c:pt idx="43">
                  <c:v>246</c:v>
                </c:pt>
                <c:pt idx="44">
                  <c:v>242</c:v>
                </c:pt>
                <c:pt idx="45">
                  <c:v>232</c:v>
                </c:pt>
                <c:pt idx="46">
                  <c:v>235</c:v>
                </c:pt>
                <c:pt idx="47">
                  <c:v>250</c:v>
                </c:pt>
                <c:pt idx="48">
                  <c:v>251</c:v>
                </c:pt>
                <c:pt idx="49">
                  <c:v>255</c:v>
                </c:pt>
                <c:pt idx="50">
                  <c:v>271</c:v>
                </c:pt>
                <c:pt idx="51">
                  <c:v>278</c:v>
                </c:pt>
                <c:pt idx="52">
                  <c:v>286</c:v>
                </c:pt>
                <c:pt idx="53">
                  <c:v>286</c:v>
                </c:pt>
                <c:pt idx="54">
                  <c:v>283</c:v>
                </c:pt>
                <c:pt idx="55">
                  <c:v>282</c:v>
                </c:pt>
                <c:pt idx="56">
                  <c:v>278</c:v>
                </c:pt>
                <c:pt idx="57">
                  <c:v>289</c:v>
                </c:pt>
                <c:pt idx="58">
                  <c:v>304</c:v>
                </c:pt>
                <c:pt idx="59">
                  <c:v>310</c:v>
                </c:pt>
                <c:pt idx="60">
                  <c:v>307</c:v>
                </c:pt>
                <c:pt idx="61">
                  <c:v>332</c:v>
                </c:pt>
                <c:pt idx="62">
                  <c:v>335</c:v>
                </c:pt>
                <c:pt idx="63">
                  <c:v>342</c:v>
                </c:pt>
                <c:pt idx="64">
                  <c:v>346</c:v>
                </c:pt>
                <c:pt idx="65">
                  <c:v>362</c:v>
                </c:pt>
                <c:pt idx="66">
                  <c:v>377</c:v>
                </c:pt>
                <c:pt idx="67">
                  <c:v>368</c:v>
                </c:pt>
                <c:pt idx="68">
                  <c:v>380</c:v>
                </c:pt>
                <c:pt idx="69">
                  <c:v>377</c:v>
                </c:pt>
                <c:pt idx="70">
                  <c:v>383</c:v>
                </c:pt>
                <c:pt idx="71">
                  <c:v>405</c:v>
                </c:pt>
                <c:pt idx="72">
                  <c:v>412</c:v>
                </c:pt>
                <c:pt idx="73">
                  <c:v>420</c:v>
                </c:pt>
                <c:pt idx="74">
                  <c:v>415</c:v>
                </c:pt>
                <c:pt idx="75">
                  <c:v>405</c:v>
                </c:pt>
                <c:pt idx="76">
                  <c:v>386</c:v>
                </c:pt>
                <c:pt idx="77">
                  <c:v>364</c:v>
                </c:pt>
                <c:pt idx="78">
                  <c:v>325</c:v>
                </c:pt>
                <c:pt idx="79">
                  <c:v>329</c:v>
                </c:pt>
                <c:pt idx="80">
                  <c:v>328</c:v>
                </c:pt>
                <c:pt idx="81">
                  <c:v>322</c:v>
                </c:pt>
                <c:pt idx="82">
                  <c:v>321</c:v>
                </c:pt>
                <c:pt idx="83">
                  <c:v>314</c:v>
                </c:pt>
                <c:pt idx="84">
                  <c:v>319</c:v>
                </c:pt>
                <c:pt idx="85">
                  <c:v>318</c:v>
                </c:pt>
                <c:pt idx="86">
                  <c:v>330</c:v>
                </c:pt>
                <c:pt idx="87">
                  <c:v>346</c:v>
                </c:pt>
                <c:pt idx="88">
                  <c:v>339</c:v>
                </c:pt>
                <c:pt idx="89">
                  <c:v>345</c:v>
                </c:pt>
                <c:pt idx="90">
                  <c:v>351</c:v>
                </c:pt>
                <c:pt idx="91">
                  <c:v>356</c:v>
                </c:pt>
                <c:pt idx="92">
                  <c:v>356</c:v>
                </c:pt>
                <c:pt idx="93">
                  <c:v>372</c:v>
                </c:pt>
                <c:pt idx="94">
                  <c:v>373</c:v>
                </c:pt>
                <c:pt idx="95">
                  <c:v>401</c:v>
                </c:pt>
                <c:pt idx="96">
                  <c:v>426</c:v>
                </c:pt>
                <c:pt idx="97">
                  <c:v>435</c:v>
                </c:pt>
                <c:pt idx="98">
                  <c:v>446</c:v>
                </c:pt>
                <c:pt idx="99">
                  <c:v>422</c:v>
                </c:pt>
                <c:pt idx="100">
                  <c:v>436</c:v>
                </c:pt>
                <c:pt idx="101">
                  <c:v>469</c:v>
                </c:pt>
                <c:pt idx="102">
                  <c:v>470</c:v>
                </c:pt>
                <c:pt idx="103">
                  <c:v>458</c:v>
                </c:pt>
                <c:pt idx="104">
                  <c:v>452</c:v>
                </c:pt>
                <c:pt idx="105">
                  <c:v>454</c:v>
                </c:pt>
                <c:pt idx="106">
                  <c:v>487</c:v>
                </c:pt>
                <c:pt idx="107">
                  <c:v>495</c:v>
                </c:pt>
                <c:pt idx="108">
                  <c:v>492</c:v>
                </c:pt>
                <c:pt idx="109">
                  <c:v>488</c:v>
                </c:pt>
                <c:pt idx="110">
                  <c:v>472</c:v>
                </c:pt>
                <c:pt idx="111">
                  <c:v>458</c:v>
                </c:pt>
                <c:pt idx="112">
                  <c:v>450</c:v>
                </c:pt>
                <c:pt idx="113">
                  <c:v>411</c:v>
                </c:pt>
                <c:pt idx="114">
                  <c:v>412</c:v>
                </c:pt>
                <c:pt idx="115">
                  <c:v>302</c:v>
                </c:pt>
                <c:pt idx="116">
                  <c:v>292</c:v>
                </c:pt>
                <c:pt idx="117">
                  <c:v>289</c:v>
                </c:pt>
                <c:pt idx="118">
                  <c:v>319</c:v>
                </c:pt>
                <c:pt idx="119">
                  <c:v>351</c:v>
                </c:pt>
                <c:pt idx="120">
                  <c:v>346</c:v>
                </c:pt>
                <c:pt idx="121">
                  <c:v>336</c:v>
                </c:pt>
                <c:pt idx="122">
                  <c:v>323</c:v>
                </c:pt>
                <c:pt idx="123">
                  <c:v>324</c:v>
                </c:pt>
                <c:pt idx="124">
                  <c:v>328</c:v>
                </c:pt>
                <c:pt idx="125">
                  <c:v>331</c:v>
                </c:pt>
                <c:pt idx="126">
                  <c:v>323</c:v>
                </c:pt>
                <c:pt idx="127">
                  <c:v>298</c:v>
                </c:pt>
                <c:pt idx="128">
                  <c:v>313</c:v>
                </c:pt>
                <c:pt idx="129">
                  <c:v>286</c:v>
                </c:pt>
                <c:pt idx="130">
                  <c:v>289</c:v>
                </c:pt>
                <c:pt idx="131">
                  <c:v>256</c:v>
                </c:pt>
                <c:pt idx="132">
                  <c:v>233</c:v>
                </c:pt>
                <c:pt idx="133">
                  <c:v>211</c:v>
                </c:pt>
                <c:pt idx="134">
                  <c:v>200</c:v>
                </c:pt>
                <c:pt idx="135">
                  <c:v>191</c:v>
                </c:pt>
                <c:pt idx="136">
                  <c:v>186</c:v>
                </c:pt>
                <c:pt idx="137">
                  <c:v>182</c:v>
                </c:pt>
                <c:pt idx="138">
                  <c:v>182</c:v>
                </c:pt>
                <c:pt idx="139">
                  <c:v>192</c:v>
                </c:pt>
                <c:pt idx="140">
                  <c:v>191</c:v>
                </c:pt>
                <c:pt idx="141">
                  <c:v>195</c:v>
                </c:pt>
                <c:pt idx="142">
                  <c:v>197</c:v>
                </c:pt>
                <c:pt idx="143">
                  <c:v>195</c:v>
                </c:pt>
                <c:pt idx="144">
                  <c:v>193</c:v>
                </c:pt>
                <c:pt idx="145">
                  <c:v>204</c:v>
                </c:pt>
                <c:pt idx="146">
                  <c:v>210</c:v>
                </c:pt>
                <c:pt idx="147">
                  <c:v>204</c:v>
                </c:pt>
                <c:pt idx="148">
                  <c:v>192</c:v>
                </c:pt>
                <c:pt idx="149">
                  <c:v>204</c:v>
                </c:pt>
                <c:pt idx="150">
                  <c:v>210</c:v>
                </c:pt>
                <c:pt idx="151">
                  <c:v>206</c:v>
                </c:pt>
                <c:pt idx="152">
                  <c:v>209</c:v>
                </c:pt>
                <c:pt idx="153">
                  <c:v>201</c:v>
                </c:pt>
                <c:pt idx="154">
                  <c:v>209</c:v>
                </c:pt>
                <c:pt idx="155">
                  <c:v>214</c:v>
                </c:pt>
                <c:pt idx="156">
                  <c:v>220</c:v>
                </c:pt>
                <c:pt idx="157">
                  <c:v>210</c:v>
                </c:pt>
                <c:pt idx="158">
                  <c:v>204</c:v>
                </c:pt>
                <c:pt idx="159">
                  <c:v>204</c:v>
                </c:pt>
                <c:pt idx="160">
                  <c:v>212</c:v>
                </c:pt>
                <c:pt idx="161">
                  <c:v>223</c:v>
                </c:pt>
                <c:pt idx="162">
                  <c:v>255</c:v>
                </c:pt>
                <c:pt idx="163">
                  <c:v>256</c:v>
                </c:pt>
                <c:pt idx="164">
                  <c:v>257</c:v>
                </c:pt>
                <c:pt idx="165">
                  <c:v>257</c:v>
                </c:pt>
                <c:pt idx="166">
                  <c:v>254</c:v>
                </c:pt>
                <c:pt idx="167">
                  <c:v>263</c:v>
                </c:pt>
                <c:pt idx="168">
                  <c:v>256</c:v>
                </c:pt>
                <c:pt idx="169">
                  <c:v>251</c:v>
                </c:pt>
                <c:pt idx="170">
                  <c:v>245</c:v>
                </c:pt>
                <c:pt idx="171">
                  <c:v>260</c:v>
                </c:pt>
                <c:pt idx="172">
                  <c:v>265</c:v>
                </c:pt>
                <c:pt idx="173">
                  <c:v>272</c:v>
                </c:pt>
                <c:pt idx="174">
                  <c:v>283</c:v>
                </c:pt>
                <c:pt idx="175">
                  <c:v>286</c:v>
                </c:pt>
                <c:pt idx="176">
                  <c:v>280</c:v>
                </c:pt>
                <c:pt idx="177">
                  <c:v>268</c:v>
                </c:pt>
                <c:pt idx="178">
                  <c:v>246</c:v>
                </c:pt>
                <c:pt idx="179">
                  <c:v>244</c:v>
                </c:pt>
                <c:pt idx="180">
                  <c:v>245</c:v>
                </c:pt>
                <c:pt idx="181">
                  <c:v>235</c:v>
                </c:pt>
                <c:pt idx="182">
                  <c:v>241</c:v>
                </c:pt>
                <c:pt idx="183">
                  <c:v>240</c:v>
                </c:pt>
                <c:pt idx="184">
                  <c:v>242</c:v>
                </c:pt>
                <c:pt idx="185">
                  <c:v>242</c:v>
                </c:pt>
                <c:pt idx="186">
                  <c:v>247</c:v>
                </c:pt>
                <c:pt idx="187">
                  <c:v>259</c:v>
                </c:pt>
                <c:pt idx="188">
                  <c:v>246</c:v>
                </c:pt>
                <c:pt idx="189">
                  <c:v>242</c:v>
                </c:pt>
                <c:pt idx="190">
                  <c:v>152</c:v>
                </c:pt>
                <c:pt idx="191">
                  <c:v>147</c:v>
                </c:pt>
                <c:pt idx="192">
                  <c:v>151</c:v>
                </c:pt>
                <c:pt idx="193">
                  <c:v>152</c:v>
                </c:pt>
                <c:pt idx="194">
                  <c:v>143</c:v>
                </c:pt>
                <c:pt idx="195">
                  <c:v>141</c:v>
                </c:pt>
                <c:pt idx="196">
                  <c:v>134</c:v>
                </c:pt>
              </c:numCache>
            </c:numRef>
          </c:val>
          <c:smooth val="0"/>
          <c:extLst>
            <c:ext xmlns:c16="http://schemas.microsoft.com/office/drawing/2014/chart" uri="{C3380CC4-5D6E-409C-BE32-E72D297353CC}">
              <c16:uniqueId val="{00000002-9F84-4D58-B99D-E03AC20523B1}"/>
            </c:ext>
          </c:extLst>
        </c:ser>
        <c:ser>
          <c:idx val="4"/>
          <c:order val="1"/>
          <c:tx>
            <c:v>Open Applications (excl. 4e)</c:v>
          </c:tx>
          <c:spPr>
            <a:ln>
              <a:solidFill>
                <a:schemeClr val="tx1"/>
              </a:solidFill>
            </a:ln>
          </c:spPr>
          <c:marker>
            <c:symbol val="x"/>
            <c:size val="7"/>
            <c:spPr>
              <a:solidFill>
                <a:schemeClr val="tx1"/>
              </a:solidFill>
              <a:ln>
                <a:solidFill>
                  <a:schemeClr val="bg1"/>
                </a:solidFill>
              </a:ln>
            </c:spPr>
          </c:marker>
          <c:dLbls>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TotalAppsTimeSeriesData!$A$15:$A$211</c:f>
              <c:numCache>
                <c:formatCode>m/d/yyyy</c:formatCode>
                <c:ptCount val="197"/>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pt idx="191">
                  <c:v>42734</c:v>
                </c:pt>
                <c:pt idx="192">
                  <c:v>42727</c:v>
                </c:pt>
                <c:pt idx="193">
                  <c:v>42720</c:v>
                </c:pt>
                <c:pt idx="194">
                  <c:v>42713</c:v>
                </c:pt>
                <c:pt idx="195">
                  <c:v>42706</c:v>
                </c:pt>
                <c:pt idx="196">
                  <c:v>42699</c:v>
                </c:pt>
              </c:numCache>
            </c:numRef>
          </c:cat>
          <c:val>
            <c:numRef>
              <c:f>TotalAppsTimeSeriesData!$C$15:$C$211</c:f>
              <c:numCache>
                <c:formatCode>General</c:formatCode>
                <c:ptCount val="197"/>
                <c:pt idx="1">
                  <c:v>234</c:v>
                </c:pt>
                <c:pt idx="2">
                  <c:v>219</c:v>
                </c:pt>
                <c:pt idx="3">
                  <c:v>217</c:v>
                </c:pt>
                <c:pt idx="4">
                  <c:v>218</c:v>
                </c:pt>
                <c:pt idx="5">
                  <c:v>215</c:v>
                </c:pt>
                <c:pt idx="6">
                  <c:v>213</c:v>
                </c:pt>
                <c:pt idx="7">
                  <c:v>220</c:v>
                </c:pt>
                <c:pt idx="8">
                  <c:v>211</c:v>
                </c:pt>
                <c:pt idx="9">
                  <c:v>201</c:v>
                </c:pt>
                <c:pt idx="10">
                  <c:v>213</c:v>
                </c:pt>
                <c:pt idx="11">
                  <c:v>208</c:v>
                </c:pt>
                <c:pt idx="12">
                  <c:v>216</c:v>
                </c:pt>
                <c:pt idx="13">
                  <c:v>204</c:v>
                </c:pt>
                <c:pt idx="14">
                  <c:v>205</c:v>
                </c:pt>
                <c:pt idx="15">
                  <c:v>218</c:v>
                </c:pt>
                <c:pt idx="16">
                  <c:v>209</c:v>
                </c:pt>
                <c:pt idx="17">
                  <c:v>208</c:v>
                </c:pt>
                <c:pt idx="18">
                  <c:v>252</c:v>
                </c:pt>
                <c:pt idx="19">
                  <c:v>236</c:v>
                </c:pt>
                <c:pt idx="20">
                  <c:v>234</c:v>
                </c:pt>
                <c:pt idx="21">
                  <c:v>262</c:v>
                </c:pt>
                <c:pt idx="22">
                  <c:v>224</c:v>
                </c:pt>
                <c:pt idx="23">
                  <c:v>178</c:v>
                </c:pt>
                <c:pt idx="24">
                  <c:v>190</c:v>
                </c:pt>
                <c:pt idx="25">
                  <c:v>225</c:v>
                </c:pt>
                <c:pt idx="26">
                  <c:v>233</c:v>
                </c:pt>
                <c:pt idx="27">
                  <c:v>225</c:v>
                </c:pt>
                <c:pt idx="28">
                  <c:v>230</c:v>
                </c:pt>
                <c:pt idx="29">
                  <c:v>221</c:v>
                </c:pt>
                <c:pt idx="30">
                  <c:v>229</c:v>
                </c:pt>
                <c:pt idx="31">
                  <c:v>221</c:v>
                </c:pt>
                <c:pt idx="32">
                  <c:v>219</c:v>
                </c:pt>
                <c:pt idx="33">
                  <c:v>209</c:v>
                </c:pt>
                <c:pt idx="34">
                  <c:v>218</c:v>
                </c:pt>
                <c:pt idx="35">
                  <c:v>217</c:v>
                </c:pt>
                <c:pt idx="36">
                  <c:v>212</c:v>
                </c:pt>
                <c:pt idx="37">
                  <c:v>206</c:v>
                </c:pt>
                <c:pt idx="38">
                  <c:v>205</c:v>
                </c:pt>
                <c:pt idx="39">
                  <c:v>190</c:v>
                </c:pt>
                <c:pt idx="40">
                  <c:v>190</c:v>
                </c:pt>
                <c:pt idx="41">
                  <c:v>187</c:v>
                </c:pt>
                <c:pt idx="42">
                  <c:v>198</c:v>
                </c:pt>
                <c:pt idx="43">
                  <c:v>197</c:v>
                </c:pt>
                <c:pt idx="44">
                  <c:v>179</c:v>
                </c:pt>
                <c:pt idx="45">
                  <c:v>186</c:v>
                </c:pt>
                <c:pt idx="46">
                  <c:v>178</c:v>
                </c:pt>
                <c:pt idx="47">
                  <c:v>188</c:v>
                </c:pt>
                <c:pt idx="48">
                  <c:v>187</c:v>
                </c:pt>
                <c:pt idx="49">
                  <c:v>194</c:v>
                </c:pt>
                <c:pt idx="50">
                  <c:v>216</c:v>
                </c:pt>
                <c:pt idx="51">
                  <c:v>218</c:v>
                </c:pt>
                <c:pt idx="52">
                  <c:v>236</c:v>
                </c:pt>
                <c:pt idx="53">
                  <c:v>236</c:v>
                </c:pt>
                <c:pt idx="54">
                  <c:v>229</c:v>
                </c:pt>
                <c:pt idx="55">
                  <c:v>234</c:v>
                </c:pt>
                <c:pt idx="56">
                  <c:v>220</c:v>
                </c:pt>
                <c:pt idx="57">
                  <c:v>223</c:v>
                </c:pt>
                <c:pt idx="58">
                  <c:v>235</c:v>
                </c:pt>
                <c:pt idx="59">
                  <c:v>256</c:v>
                </c:pt>
                <c:pt idx="60">
                  <c:v>244</c:v>
                </c:pt>
                <c:pt idx="61">
                  <c:v>259</c:v>
                </c:pt>
                <c:pt idx="62">
                  <c:v>278</c:v>
                </c:pt>
                <c:pt idx="63">
                  <c:v>274</c:v>
                </c:pt>
                <c:pt idx="64">
                  <c:v>280</c:v>
                </c:pt>
                <c:pt idx="65">
                  <c:v>289</c:v>
                </c:pt>
                <c:pt idx="66">
                  <c:v>320</c:v>
                </c:pt>
                <c:pt idx="67">
                  <c:v>302</c:v>
                </c:pt>
                <c:pt idx="68">
                  <c:v>312</c:v>
                </c:pt>
                <c:pt idx="69">
                  <c:v>291</c:v>
                </c:pt>
                <c:pt idx="70">
                  <c:v>304</c:v>
                </c:pt>
                <c:pt idx="71">
                  <c:v>298</c:v>
                </c:pt>
                <c:pt idx="72">
                  <c:v>295</c:v>
                </c:pt>
                <c:pt idx="73">
                  <c:v>319</c:v>
                </c:pt>
                <c:pt idx="74">
                  <c:v>364</c:v>
                </c:pt>
                <c:pt idx="75">
                  <c:v>358</c:v>
                </c:pt>
                <c:pt idx="76">
                  <c:v>339</c:v>
                </c:pt>
                <c:pt idx="77">
                  <c:v>309</c:v>
                </c:pt>
                <c:pt idx="78">
                  <c:v>276</c:v>
                </c:pt>
                <c:pt idx="79">
                  <c:v>295</c:v>
                </c:pt>
                <c:pt idx="80">
                  <c:v>254</c:v>
                </c:pt>
                <c:pt idx="81">
                  <c:v>237</c:v>
                </c:pt>
                <c:pt idx="82">
                  <c:v>230</c:v>
                </c:pt>
                <c:pt idx="83">
                  <c:v>223</c:v>
                </c:pt>
                <c:pt idx="84">
                  <c:v>207</c:v>
                </c:pt>
                <c:pt idx="85">
                  <c:v>212</c:v>
                </c:pt>
                <c:pt idx="86">
                  <c:v>220</c:v>
                </c:pt>
                <c:pt idx="87">
                  <c:v>225</c:v>
                </c:pt>
                <c:pt idx="88">
                  <c:v>236</c:v>
                </c:pt>
                <c:pt idx="89">
                  <c:v>237</c:v>
                </c:pt>
                <c:pt idx="90">
                  <c:v>244</c:v>
                </c:pt>
                <c:pt idx="91">
                  <c:v>242</c:v>
                </c:pt>
                <c:pt idx="92">
                  <c:v>228</c:v>
                </c:pt>
                <c:pt idx="93">
                  <c:v>272</c:v>
                </c:pt>
                <c:pt idx="94">
                  <c:v>262</c:v>
                </c:pt>
                <c:pt idx="95">
                  <c:v>268</c:v>
                </c:pt>
                <c:pt idx="96">
                  <c:v>326</c:v>
                </c:pt>
                <c:pt idx="97">
                  <c:v>308</c:v>
                </c:pt>
                <c:pt idx="98">
                  <c:v>345</c:v>
                </c:pt>
                <c:pt idx="99">
                  <c:v>357</c:v>
                </c:pt>
                <c:pt idx="100">
                  <c:v>349</c:v>
                </c:pt>
                <c:pt idx="101">
                  <c:v>374</c:v>
                </c:pt>
                <c:pt idx="102">
                  <c:v>369</c:v>
                </c:pt>
                <c:pt idx="103">
                  <c:v>370</c:v>
                </c:pt>
                <c:pt idx="104">
                  <c:v>349</c:v>
                </c:pt>
                <c:pt idx="105">
                  <c:v>349</c:v>
                </c:pt>
                <c:pt idx="106">
                  <c:v>407</c:v>
                </c:pt>
                <c:pt idx="107">
                  <c:v>416</c:v>
                </c:pt>
                <c:pt idx="108">
                  <c:v>386</c:v>
                </c:pt>
                <c:pt idx="109">
                  <c:v>398</c:v>
                </c:pt>
                <c:pt idx="110">
                  <c:v>404</c:v>
                </c:pt>
                <c:pt idx="111">
                  <c:v>385</c:v>
                </c:pt>
                <c:pt idx="112">
                  <c:v>377</c:v>
                </c:pt>
                <c:pt idx="113">
                  <c:v>353</c:v>
                </c:pt>
                <c:pt idx="114">
                  <c:v>341</c:v>
                </c:pt>
                <c:pt idx="115">
                  <c:v>260</c:v>
                </c:pt>
                <c:pt idx="116">
                  <c:v>245</c:v>
                </c:pt>
                <c:pt idx="117">
                  <c:v>229</c:v>
                </c:pt>
                <c:pt idx="118">
                  <c:v>253</c:v>
                </c:pt>
                <c:pt idx="119">
                  <c:v>306</c:v>
                </c:pt>
                <c:pt idx="120">
                  <c:v>318</c:v>
                </c:pt>
                <c:pt idx="121">
                  <c:v>304</c:v>
                </c:pt>
                <c:pt idx="122">
                  <c:v>290</c:v>
                </c:pt>
                <c:pt idx="123">
                  <c:v>300</c:v>
                </c:pt>
                <c:pt idx="124">
                  <c:v>289</c:v>
                </c:pt>
                <c:pt idx="125">
                  <c:v>294</c:v>
                </c:pt>
                <c:pt idx="126">
                  <c:v>298</c:v>
                </c:pt>
                <c:pt idx="127">
                  <c:v>261</c:v>
                </c:pt>
                <c:pt idx="128">
                  <c:v>280</c:v>
                </c:pt>
                <c:pt idx="129">
                  <c:v>247</c:v>
                </c:pt>
                <c:pt idx="130">
                  <c:v>235</c:v>
                </c:pt>
                <c:pt idx="131">
                  <c:v>240</c:v>
                </c:pt>
                <c:pt idx="132">
                  <c:v>217</c:v>
                </c:pt>
                <c:pt idx="133">
                  <c:v>192</c:v>
                </c:pt>
                <c:pt idx="134">
                  <c:v>185</c:v>
                </c:pt>
                <c:pt idx="135">
                  <c:v>172</c:v>
                </c:pt>
                <c:pt idx="136">
                  <c:v>169</c:v>
                </c:pt>
                <c:pt idx="137">
                  <c:v>175</c:v>
                </c:pt>
                <c:pt idx="138">
                  <c:v>164</c:v>
                </c:pt>
                <c:pt idx="139">
                  <c:v>169</c:v>
                </c:pt>
                <c:pt idx="140">
                  <c:v>169</c:v>
                </c:pt>
                <c:pt idx="141">
                  <c:v>182</c:v>
                </c:pt>
                <c:pt idx="142">
                  <c:v>180</c:v>
                </c:pt>
                <c:pt idx="143">
                  <c:v>175</c:v>
                </c:pt>
                <c:pt idx="144">
                  <c:v>163</c:v>
                </c:pt>
                <c:pt idx="145">
                  <c:v>174</c:v>
                </c:pt>
                <c:pt idx="146">
                  <c:v>178</c:v>
                </c:pt>
                <c:pt idx="147">
                  <c:v>186</c:v>
                </c:pt>
                <c:pt idx="148">
                  <c:v>170</c:v>
                </c:pt>
                <c:pt idx="149">
                  <c:v>183</c:v>
                </c:pt>
                <c:pt idx="150">
                  <c:v>181</c:v>
                </c:pt>
                <c:pt idx="151">
                  <c:v>168</c:v>
                </c:pt>
                <c:pt idx="152">
                  <c:v>177</c:v>
                </c:pt>
                <c:pt idx="153">
                  <c:v>174</c:v>
                </c:pt>
                <c:pt idx="154">
                  <c:v>187</c:v>
                </c:pt>
                <c:pt idx="155">
                  <c:v>194</c:v>
                </c:pt>
                <c:pt idx="156">
                  <c:v>197</c:v>
                </c:pt>
                <c:pt idx="157">
                  <c:v>187</c:v>
                </c:pt>
                <c:pt idx="158">
                  <c:v>175</c:v>
                </c:pt>
                <c:pt idx="159">
                  <c:v>170</c:v>
                </c:pt>
                <c:pt idx="160">
                  <c:v>174</c:v>
                </c:pt>
                <c:pt idx="161">
                  <c:v>206</c:v>
                </c:pt>
                <c:pt idx="162">
                  <c:v>210</c:v>
                </c:pt>
                <c:pt idx="163">
                  <c:v>217</c:v>
                </c:pt>
                <c:pt idx="164">
                  <c:v>216</c:v>
                </c:pt>
                <c:pt idx="165">
                  <c:v>210</c:v>
                </c:pt>
                <c:pt idx="166">
                  <c:v>221</c:v>
                </c:pt>
                <c:pt idx="167">
                  <c:v>218</c:v>
                </c:pt>
                <c:pt idx="168">
                  <c:v>225</c:v>
                </c:pt>
                <c:pt idx="169">
                  <c:v>211</c:v>
                </c:pt>
                <c:pt idx="170">
                  <c:v>206</c:v>
                </c:pt>
                <c:pt idx="171">
                  <c:v>215</c:v>
                </c:pt>
                <c:pt idx="172">
                  <c:v>229</c:v>
                </c:pt>
                <c:pt idx="173">
                  <c:v>232</c:v>
                </c:pt>
                <c:pt idx="174">
                  <c:v>245</c:v>
                </c:pt>
                <c:pt idx="175">
                  <c:v>246</c:v>
                </c:pt>
              </c:numCache>
            </c:numRef>
          </c:val>
          <c:smooth val="0"/>
          <c:extLst>
            <c:ext xmlns:c16="http://schemas.microsoft.com/office/drawing/2014/chart" uri="{C3380CC4-5D6E-409C-BE32-E72D297353CC}">
              <c16:uniqueId val="{00000003-9F84-4D58-B99D-E03AC20523B1}"/>
            </c:ext>
          </c:extLst>
        </c:ser>
        <c:ser>
          <c:idx val="2"/>
          <c:order val="2"/>
          <c:tx>
            <c:strRef>
              <c:f>TotalAppsTimeSeriesData!$G$11</c:f>
              <c:strCache>
                <c:ptCount val="1"/>
                <c:pt idx="0">
                  <c:v>All lifetime age exceeds SLA threshold</c:v>
                </c:pt>
              </c:strCache>
            </c:strRef>
          </c:tx>
          <c:spPr>
            <a:ln>
              <a:solidFill>
                <a:schemeClr val="accent2">
                  <a:lumMod val="40000"/>
                  <a:lumOff val="60000"/>
                </a:schemeClr>
              </a:solidFill>
            </a:ln>
          </c:spPr>
          <c:marker>
            <c:symbol val="circle"/>
            <c:size val="9"/>
            <c:spPr>
              <a:solidFill>
                <a:schemeClr val="accent2">
                  <a:lumMod val="75000"/>
                </a:schemeClr>
              </a:solidFill>
              <a:ln>
                <a:solidFill>
                  <a:schemeClr val="accent2">
                    <a:lumMod val="40000"/>
                    <a:lumOff val="60000"/>
                  </a:schemeClr>
                </a:solidFill>
              </a:ln>
            </c:spPr>
          </c:marker>
          <c:dLbls>
            <c:spPr>
              <a:noFill/>
              <a:ln>
                <a:noFill/>
              </a:ln>
              <a:effectLst/>
            </c:spPr>
            <c:txPr>
              <a:bodyPr/>
              <a:lstStyle/>
              <a:p>
                <a:pPr>
                  <a:defRPr>
                    <a:solidFill>
                      <a:srgbClr val="C0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TotalAppsTimeSeriesData!$A$15:$A$211</c:f>
              <c:numCache>
                <c:formatCode>m/d/yyyy</c:formatCode>
                <c:ptCount val="197"/>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pt idx="62">
                  <c:v>43637</c:v>
                </c:pt>
                <c:pt idx="63">
                  <c:v>43630</c:v>
                </c:pt>
                <c:pt idx="64">
                  <c:v>43623</c:v>
                </c:pt>
                <c:pt idx="65">
                  <c:v>43616</c:v>
                </c:pt>
                <c:pt idx="66">
                  <c:v>43609</c:v>
                </c:pt>
                <c:pt idx="67">
                  <c:v>43602</c:v>
                </c:pt>
                <c:pt idx="68">
                  <c:v>43595</c:v>
                </c:pt>
                <c:pt idx="69">
                  <c:v>43588</c:v>
                </c:pt>
                <c:pt idx="70">
                  <c:v>43581</c:v>
                </c:pt>
                <c:pt idx="71">
                  <c:v>43573</c:v>
                </c:pt>
                <c:pt idx="72">
                  <c:v>43567</c:v>
                </c:pt>
                <c:pt idx="73">
                  <c:v>43560</c:v>
                </c:pt>
                <c:pt idx="74">
                  <c:v>43553</c:v>
                </c:pt>
                <c:pt idx="75">
                  <c:v>43549</c:v>
                </c:pt>
                <c:pt idx="76">
                  <c:v>43539</c:v>
                </c:pt>
                <c:pt idx="77">
                  <c:v>43532</c:v>
                </c:pt>
                <c:pt idx="78">
                  <c:v>43525</c:v>
                </c:pt>
                <c:pt idx="79">
                  <c:v>43518</c:v>
                </c:pt>
                <c:pt idx="80">
                  <c:v>43511</c:v>
                </c:pt>
                <c:pt idx="81">
                  <c:v>43504</c:v>
                </c:pt>
                <c:pt idx="82">
                  <c:v>43497</c:v>
                </c:pt>
                <c:pt idx="83">
                  <c:v>43490</c:v>
                </c:pt>
                <c:pt idx="84">
                  <c:v>43483</c:v>
                </c:pt>
                <c:pt idx="85">
                  <c:v>43476</c:v>
                </c:pt>
                <c:pt idx="86">
                  <c:v>43469</c:v>
                </c:pt>
                <c:pt idx="87">
                  <c:v>43465</c:v>
                </c:pt>
                <c:pt idx="88">
                  <c:v>43455</c:v>
                </c:pt>
                <c:pt idx="89">
                  <c:v>43448</c:v>
                </c:pt>
                <c:pt idx="90">
                  <c:v>43441</c:v>
                </c:pt>
                <c:pt idx="91">
                  <c:v>43434</c:v>
                </c:pt>
                <c:pt idx="92">
                  <c:v>43430</c:v>
                </c:pt>
                <c:pt idx="93">
                  <c:v>43420</c:v>
                </c:pt>
                <c:pt idx="94">
                  <c:v>43413</c:v>
                </c:pt>
                <c:pt idx="95">
                  <c:v>43406</c:v>
                </c:pt>
                <c:pt idx="96">
                  <c:v>43399</c:v>
                </c:pt>
                <c:pt idx="97">
                  <c:v>43392</c:v>
                </c:pt>
                <c:pt idx="98">
                  <c:v>43385</c:v>
                </c:pt>
                <c:pt idx="99">
                  <c:v>43378</c:v>
                </c:pt>
                <c:pt idx="100">
                  <c:v>43371</c:v>
                </c:pt>
                <c:pt idx="101">
                  <c:v>43364</c:v>
                </c:pt>
                <c:pt idx="102">
                  <c:v>43357</c:v>
                </c:pt>
                <c:pt idx="103">
                  <c:v>43350</c:v>
                </c:pt>
                <c:pt idx="104">
                  <c:v>43343</c:v>
                </c:pt>
                <c:pt idx="105">
                  <c:v>43336</c:v>
                </c:pt>
                <c:pt idx="106">
                  <c:v>43329</c:v>
                </c:pt>
                <c:pt idx="107">
                  <c:v>43322</c:v>
                </c:pt>
                <c:pt idx="108">
                  <c:v>43315</c:v>
                </c:pt>
                <c:pt idx="109">
                  <c:v>43308</c:v>
                </c:pt>
                <c:pt idx="110">
                  <c:v>43301</c:v>
                </c:pt>
                <c:pt idx="111">
                  <c:v>43294</c:v>
                </c:pt>
                <c:pt idx="112">
                  <c:v>43287</c:v>
                </c:pt>
                <c:pt idx="113">
                  <c:v>43280</c:v>
                </c:pt>
                <c:pt idx="114">
                  <c:v>43273</c:v>
                </c:pt>
                <c:pt idx="115">
                  <c:v>43266</c:v>
                </c:pt>
                <c:pt idx="116">
                  <c:v>43259</c:v>
                </c:pt>
                <c:pt idx="117">
                  <c:v>43252</c:v>
                </c:pt>
                <c:pt idx="118">
                  <c:v>43245</c:v>
                </c:pt>
                <c:pt idx="119">
                  <c:v>43238</c:v>
                </c:pt>
                <c:pt idx="120">
                  <c:v>43231</c:v>
                </c:pt>
                <c:pt idx="121">
                  <c:v>43224</c:v>
                </c:pt>
                <c:pt idx="122">
                  <c:v>43217</c:v>
                </c:pt>
                <c:pt idx="123">
                  <c:v>43210</c:v>
                </c:pt>
                <c:pt idx="124">
                  <c:v>43203</c:v>
                </c:pt>
                <c:pt idx="125">
                  <c:v>43196</c:v>
                </c:pt>
                <c:pt idx="126">
                  <c:v>43189</c:v>
                </c:pt>
                <c:pt idx="127">
                  <c:v>43182</c:v>
                </c:pt>
                <c:pt idx="128">
                  <c:v>43175</c:v>
                </c:pt>
                <c:pt idx="129">
                  <c:v>43168</c:v>
                </c:pt>
                <c:pt idx="130">
                  <c:v>43161</c:v>
                </c:pt>
                <c:pt idx="131">
                  <c:v>43154</c:v>
                </c:pt>
                <c:pt idx="132">
                  <c:v>43147</c:v>
                </c:pt>
                <c:pt idx="133">
                  <c:v>43140</c:v>
                </c:pt>
                <c:pt idx="134">
                  <c:v>43133</c:v>
                </c:pt>
                <c:pt idx="135">
                  <c:v>43126</c:v>
                </c:pt>
                <c:pt idx="136">
                  <c:v>43119</c:v>
                </c:pt>
                <c:pt idx="137">
                  <c:v>43112</c:v>
                </c:pt>
                <c:pt idx="138">
                  <c:v>43105</c:v>
                </c:pt>
                <c:pt idx="139">
                  <c:v>43098</c:v>
                </c:pt>
                <c:pt idx="140">
                  <c:v>43091</c:v>
                </c:pt>
                <c:pt idx="141">
                  <c:v>43084</c:v>
                </c:pt>
                <c:pt idx="142">
                  <c:v>43077</c:v>
                </c:pt>
                <c:pt idx="143">
                  <c:v>43070</c:v>
                </c:pt>
                <c:pt idx="144">
                  <c:v>43063</c:v>
                </c:pt>
                <c:pt idx="145">
                  <c:v>43056</c:v>
                </c:pt>
                <c:pt idx="146">
                  <c:v>43049</c:v>
                </c:pt>
                <c:pt idx="147">
                  <c:v>43042</c:v>
                </c:pt>
                <c:pt idx="148">
                  <c:v>43035</c:v>
                </c:pt>
                <c:pt idx="149">
                  <c:v>43028</c:v>
                </c:pt>
                <c:pt idx="150">
                  <c:v>43021</c:v>
                </c:pt>
                <c:pt idx="151">
                  <c:v>43014</c:v>
                </c:pt>
                <c:pt idx="152">
                  <c:v>43007</c:v>
                </c:pt>
                <c:pt idx="153">
                  <c:v>43000</c:v>
                </c:pt>
                <c:pt idx="154">
                  <c:v>42993</c:v>
                </c:pt>
                <c:pt idx="155">
                  <c:v>42986</c:v>
                </c:pt>
                <c:pt idx="156">
                  <c:v>42979</c:v>
                </c:pt>
                <c:pt idx="157">
                  <c:v>42972</c:v>
                </c:pt>
                <c:pt idx="158">
                  <c:v>42965</c:v>
                </c:pt>
                <c:pt idx="159">
                  <c:v>42958</c:v>
                </c:pt>
                <c:pt idx="160">
                  <c:v>42951</c:v>
                </c:pt>
                <c:pt idx="161">
                  <c:v>42944</c:v>
                </c:pt>
                <c:pt idx="162">
                  <c:v>42937</c:v>
                </c:pt>
                <c:pt idx="163">
                  <c:v>42930</c:v>
                </c:pt>
                <c:pt idx="164">
                  <c:v>42923</c:v>
                </c:pt>
                <c:pt idx="165">
                  <c:v>42916</c:v>
                </c:pt>
                <c:pt idx="166">
                  <c:v>42909</c:v>
                </c:pt>
                <c:pt idx="167">
                  <c:v>42902</c:v>
                </c:pt>
                <c:pt idx="168">
                  <c:v>42895</c:v>
                </c:pt>
                <c:pt idx="169">
                  <c:v>42888</c:v>
                </c:pt>
                <c:pt idx="170">
                  <c:v>42881</c:v>
                </c:pt>
                <c:pt idx="171">
                  <c:v>42874</c:v>
                </c:pt>
                <c:pt idx="172">
                  <c:v>42867</c:v>
                </c:pt>
                <c:pt idx="173">
                  <c:v>42860</c:v>
                </c:pt>
                <c:pt idx="174">
                  <c:v>42853</c:v>
                </c:pt>
                <c:pt idx="175">
                  <c:v>42846</c:v>
                </c:pt>
                <c:pt idx="176">
                  <c:v>42839</c:v>
                </c:pt>
                <c:pt idx="177">
                  <c:v>42832</c:v>
                </c:pt>
                <c:pt idx="178">
                  <c:v>42825</c:v>
                </c:pt>
                <c:pt idx="179">
                  <c:v>42818</c:v>
                </c:pt>
                <c:pt idx="180">
                  <c:v>42811</c:v>
                </c:pt>
                <c:pt idx="181">
                  <c:v>42804</c:v>
                </c:pt>
                <c:pt idx="182">
                  <c:v>42797</c:v>
                </c:pt>
                <c:pt idx="183">
                  <c:v>42790</c:v>
                </c:pt>
                <c:pt idx="184">
                  <c:v>42783</c:v>
                </c:pt>
                <c:pt idx="185">
                  <c:v>42776</c:v>
                </c:pt>
                <c:pt idx="186">
                  <c:v>42769</c:v>
                </c:pt>
                <c:pt idx="187">
                  <c:v>42762</c:v>
                </c:pt>
                <c:pt idx="188">
                  <c:v>42755</c:v>
                </c:pt>
                <c:pt idx="189">
                  <c:v>42748</c:v>
                </c:pt>
                <c:pt idx="190">
                  <c:v>42741</c:v>
                </c:pt>
                <c:pt idx="191">
                  <c:v>42734</c:v>
                </c:pt>
                <c:pt idx="192">
                  <c:v>42727</c:v>
                </c:pt>
                <c:pt idx="193">
                  <c:v>42720</c:v>
                </c:pt>
                <c:pt idx="194">
                  <c:v>42713</c:v>
                </c:pt>
                <c:pt idx="195">
                  <c:v>42706</c:v>
                </c:pt>
                <c:pt idx="196">
                  <c:v>42699</c:v>
                </c:pt>
              </c:numCache>
            </c:numRef>
          </c:cat>
          <c:val>
            <c:numRef>
              <c:f>TotalAppsTimeSeriesData!$G$15:$G$211</c:f>
              <c:numCache>
                <c:formatCode>General</c:formatCode>
                <c:ptCount val="197"/>
                <c:pt idx="1">
                  <c:v>55</c:v>
                </c:pt>
                <c:pt idx="2">
                  <c:v>57</c:v>
                </c:pt>
                <c:pt idx="3">
                  <c:v>52</c:v>
                </c:pt>
                <c:pt idx="4">
                  <c:v>56</c:v>
                </c:pt>
                <c:pt idx="5">
                  <c:v>59</c:v>
                </c:pt>
                <c:pt idx="6">
                  <c:v>62</c:v>
                </c:pt>
                <c:pt idx="7">
                  <c:v>60</c:v>
                </c:pt>
                <c:pt idx="8">
                  <c:v>63</c:v>
                </c:pt>
                <c:pt idx="9">
                  <c:v>60</c:v>
                </c:pt>
                <c:pt idx="10">
                  <c:v>58</c:v>
                </c:pt>
                <c:pt idx="11">
                  <c:v>63</c:v>
                </c:pt>
                <c:pt idx="12">
                  <c:v>60</c:v>
                </c:pt>
                <c:pt idx="13">
                  <c:v>59</c:v>
                </c:pt>
                <c:pt idx="14">
                  <c:v>51</c:v>
                </c:pt>
                <c:pt idx="15">
                  <c:v>52</c:v>
                </c:pt>
                <c:pt idx="16">
                  <c:v>54</c:v>
                </c:pt>
                <c:pt idx="17">
                  <c:v>60</c:v>
                </c:pt>
                <c:pt idx="18">
                  <c:v>59</c:v>
                </c:pt>
                <c:pt idx="19">
                  <c:v>53</c:v>
                </c:pt>
                <c:pt idx="20">
                  <c:v>52</c:v>
                </c:pt>
                <c:pt idx="21">
                  <c:v>54</c:v>
                </c:pt>
                <c:pt idx="22">
                  <c:v>58</c:v>
                </c:pt>
                <c:pt idx="23">
                  <c:v>65</c:v>
                </c:pt>
                <c:pt idx="24">
                  <c:v>74</c:v>
                </c:pt>
                <c:pt idx="25">
                  <c:v>76</c:v>
                </c:pt>
                <c:pt idx="26">
                  <c:v>69</c:v>
                </c:pt>
                <c:pt idx="27">
                  <c:v>65</c:v>
                </c:pt>
                <c:pt idx="28">
                  <c:v>64</c:v>
                </c:pt>
                <c:pt idx="29">
                  <c:v>63</c:v>
                </c:pt>
                <c:pt idx="30">
                  <c:v>66</c:v>
                </c:pt>
                <c:pt idx="31">
                  <c:v>69</c:v>
                </c:pt>
                <c:pt idx="32">
                  <c:v>71</c:v>
                </c:pt>
                <c:pt idx="33">
                  <c:v>69</c:v>
                </c:pt>
                <c:pt idx="34">
                  <c:v>70</c:v>
                </c:pt>
                <c:pt idx="35">
                  <c:v>70</c:v>
                </c:pt>
                <c:pt idx="36">
                  <c:v>61</c:v>
                </c:pt>
                <c:pt idx="37">
                  <c:v>61</c:v>
                </c:pt>
                <c:pt idx="38">
                  <c:v>60</c:v>
                </c:pt>
                <c:pt idx="39">
                  <c:v>61</c:v>
                </c:pt>
                <c:pt idx="40">
                  <c:v>60</c:v>
                </c:pt>
                <c:pt idx="41">
                  <c:v>56</c:v>
                </c:pt>
                <c:pt idx="42">
                  <c:v>56</c:v>
                </c:pt>
                <c:pt idx="43">
                  <c:v>51</c:v>
                </c:pt>
                <c:pt idx="44">
                  <c:v>55</c:v>
                </c:pt>
                <c:pt idx="45">
                  <c:v>56</c:v>
                </c:pt>
                <c:pt idx="46">
                  <c:v>57</c:v>
                </c:pt>
                <c:pt idx="47">
                  <c:v>60</c:v>
                </c:pt>
                <c:pt idx="48">
                  <c:v>60</c:v>
                </c:pt>
                <c:pt idx="49">
                  <c:v>58</c:v>
                </c:pt>
                <c:pt idx="50">
                  <c:v>64</c:v>
                </c:pt>
                <c:pt idx="51">
                  <c:v>69</c:v>
                </c:pt>
                <c:pt idx="52">
                  <c:v>68</c:v>
                </c:pt>
                <c:pt idx="53">
                  <c:v>66</c:v>
                </c:pt>
                <c:pt idx="54">
                  <c:v>66</c:v>
                </c:pt>
                <c:pt idx="55">
                  <c:v>69</c:v>
                </c:pt>
                <c:pt idx="56">
                  <c:v>74</c:v>
                </c:pt>
                <c:pt idx="57">
                  <c:v>83</c:v>
                </c:pt>
                <c:pt idx="58">
                  <c:v>85</c:v>
                </c:pt>
                <c:pt idx="59">
                  <c:v>81</c:v>
                </c:pt>
                <c:pt idx="60">
                  <c:v>77</c:v>
                </c:pt>
                <c:pt idx="61">
                  <c:v>72</c:v>
                </c:pt>
                <c:pt idx="62">
                  <c:v>78</c:v>
                </c:pt>
                <c:pt idx="63">
                  <c:v>74</c:v>
                </c:pt>
                <c:pt idx="64">
                  <c:v>69</c:v>
                </c:pt>
                <c:pt idx="65">
                  <c:v>65</c:v>
                </c:pt>
                <c:pt idx="66">
                  <c:v>65</c:v>
                </c:pt>
                <c:pt idx="67">
                  <c:v>66</c:v>
                </c:pt>
                <c:pt idx="68">
                  <c:v>72</c:v>
                </c:pt>
                <c:pt idx="70">
                  <c:v>83</c:v>
                </c:pt>
                <c:pt idx="71">
                  <c:v>84</c:v>
                </c:pt>
                <c:pt idx="72">
                  <c:v>86</c:v>
                </c:pt>
                <c:pt idx="73">
                  <c:v>84</c:v>
                </c:pt>
                <c:pt idx="74">
                  <c:v>77</c:v>
                </c:pt>
                <c:pt idx="75">
                  <c:v>70</c:v>
                </c:pt>
                <c:pt idx="76">
                  <c:v>61</c:v>
                </c:pt>
                <c:pt idx="77">
                  <c:v>58</c:v>
                </c:pt>
                <c:pt idx="78">
                  <c:v>52</c:v>
                </c:pt>
                <c:pt idx="79">
                  <c:v>54</c:v>
                </c:pt>
                <c:pt idx="80">
                  <c:v>53</c:v>
                </c:pt>
                <c:pt idx="81">
                  <c:v>57</c:v>
                </c:pt>
                <c:pt idx="82">
                  <c:v>57</c:v>
                </c:pt>
                <c:pt idx="83">
                  <c:v>59</c:v>
                </c:pt>
                <c:pt idx="84">
                  <c:v>69</c:v>
                </c:pt>
                <c:pt idx="85">
                  <c:v>71</c:v>
                </c:pt>
                <c:pt idx="86">
                  <c:v>74</c:v>
                </c:pt>
                <c:pt idx="87">
                  <c:v>78</c:v>
                </c:pt>
                <c:pt idx="88">
                  <c:v>71</c:v>
                </c:pt>
                <c:pt idx="89">
                  <c:v>74</c:v>
                </c:pt>
                <c:pt idx="90">
                  <c:v>72</c:v>
                </c:pt>
                <c:pt idx="91">
                  <c:v>71</c:v>
                </c:pt>
                <c:pt idx="92">
                  <c:v>68</c:v>
                </c:pt>
                <c:pt idx="93">
                  <c:v>77</c:v>
                </c:pt>
                <c:pt idx="94">
                  <c:v>74</c:v>
                </c:pt>
                <c:pt idx="95">
                  <c:v>72</c:v>
                </c:pt>
                <c:pt idx="96">
                  <c:v>75</c:v>
                </c:pt>
                <c:pt idx="97">
                  <c:v>76</c:v>
                </c:pt>
                <c:pt idx="98">
                  <c:v>86</c:v>
                </c:pt>
                <c:pt idx="99">
                  <c:v>83</c:v>
                </c:pt>
                <c:pt idx="100">
                  <c:v>83</c:v>
                </c:pt>
                <c:pt idx="101">
                  <c:v>89</c:v>
                </c:pt>
                <c:pt idx="102">
                  <c:v>91</c:v>
                </c:pt>
                <c:pt idx="103">
                  <c:v>88</c:v>
                </c:pt>
                <c:pt idx="104">
                  <c:v>86</c:v>
                </c:pt>
                <c:pt idx="105">
                  <c:v>78</c:v>
                </c:pt>
                <c:pt idx="106">
                  <c:v>78</c:v>
                </c:pt>
                <c:pt idx="107">
                  <c:v>75</c:v>
                </c:pt>
                <c:pt idx="108">
                  <c:v>78</c:v>
                </c:pt>
                <c:pt idx="109">
                  <c:v>83</c:v>
                </c:pt>
                <c:pt idx="110">
                  <c:v>83</c:v>
                </c:pt>
                <c:pt idx="111">
                  <c:v>81</c:v>
                </c:pt>
                <c:pt idx="112">
                  <c:v>81</c:v>
                </c:pt>
                <c:pt idx="113">
                  <c:v>80</c:v>
                </c:pt>
                <c:pt idx="114">
                  <c:v>81</c:v>
                </c:pt>
                <c:pt idx="115">
                  <c:v>78</c:v>
                </c:pt>
                <c:pt idx="116">
                  <c:v>78</c:v>
                </c:pt>
                <c:pt idx="117">
                  <c:v>72</c:v>
                </c:pt>
                <c:pt idx="118">
                  <c:v>73</c:v>
                </c:pt>
                <c:pt idx="119">
                  <c:v>76</c:v>
                </c:pt>
                <c:pt idx="120">
                  <c:v>74</c:v>
                </c:pt>
                <c:pt idx="121">
                  <c:v>73</c:v>
                </c:pt>
                <c:pt idx="122">
                  <c:v>72</c:v>
                </c:pt>
                <c:pt idx="123">
                  <c:v>68</c:v>
                </c:pt>
                <c:pt idx="124">
                  <c:v>63</c:v>
                </c:pt>
                <c:pt idx="125">
                  <c:v>67</c:v>
                </c:pt>
                <c:pt idx="126">
                  <c:v>67</c:v>
                </c:pt>
                <c:pt idx="127">
                  <c:v>69</c:v>
                </c:pt>
                <c:pt idx="128">
                  <c:v>70</c:v>
                </c:pt>
                <c:pt idx="129">
                  <c:v>72</c:v>
                </c:pt>
                <c:pt idx="130">
                  <c:v>70</c:v>
                </c:pt>
                <c:pt idx="131">
                  <c:v>68</c:v>
                </c:pt>
                <c:pt idx="132">
                  <c:v>64</c:v>
                </c:pt>
                <c:pt idx="133">
                  <c:v>63</c:v>
                </c:pt>
                <c:pt idx="134">
                  <c:v>61</c:v>
                </c:pt>
                <c:pt idx="135">
                  <c:v>65</c:v>
                </c:pt>
                <c:pt idx="136">
                  <c:v>61</c:v>
                </c:pt>
                <c:pt idx="137">
                  <c:v>64</c:v>
                </c:pt>
                <c:pt idx="138">
                  <c:v>60</c:v>
                </c:pt>
                <c:pt idx="139">
                  <c:v>62</c:v>
                </c:pt>
                <c:pt idx="140">
                  <c:v>61</c:v>
                </c:pt>
                <c:pt idx="141">
                  <c:v>67</c:v>
                </c:pt>
                <c:pt idx="142">
                  <c:v>63</c:v>
                </c:pt>
                <c:pt idx="143">
                  <c:v>63</c:v>
                </c:pt>
                <c:pt idx="144">
                  <c:v>60</c:v>
                </c:pt>
                <c:pt idx="145">
                  <c:v>64</c:v>
                </c:pt>
                <c:pt idx="146">
                  <c:v>66</c:v>
                </c:pt>
                <c:pt idx="147">
                  <c:v>62</c:v>
                </c:pt>
                <c:pt idx="148">
                  <c:v>59</c:v>
                </c:pt>
                <c:pt idx="149">
                  <c:v>64</c:v>
                </c:pt>
                <c:pt idx="150">
                  <c:v>67</c:v>
                </c:pt>
                <c:pt idx="151">
                  <c:v>72</c:v>
                </c:pt>
                <c:pt idx="152">
                  <c:v>68</c:v>
                </c:pt>
                <c:pt idx="153">
                  <c:v>65</c:v>
                </c:pt>
                <c:pt idx="154">
                  <c:v>58</c:v>
                </c:pt>
                <c:pt idx="155">
                  <c:v>57</c:v>
                </c:pt>
                <c:pt idx="156">
                  <c:v>54</c:v>
                </c:pt>
                <c:pt idx="157">
                  <c:v>51</c:v>
                </c:pt>
                <c:pt idx="158">
                  <c:v>53</c:v>
                </c:pt>
                <c:pt idx="159">
                  <c:v>58</c:v>
                </c:pt>
                <c:pt idx="160">
                  <c:v>61</c:v>
                </c:pt>
                <c:pt idx="161">
                  <c:v>61</c:v>
                </c:pt>
                <c:pt idx="162">
                  <c:v>65</c:v>
                </c:pt>
                <c:pt idx="163">
                  <c:v>58</c:v>
                </c:pt>
                <c:pt idx="164">
                  <c:v>59</c:v>
                </c:pt>
                <c:pt idx="165">
                  <c:v>56</c:v>
                </c:pt>
                <c:pt idx="166">
                  <c:v>50</c:v>
                </c:pt>
                <c:pt idx="167">
                  <c:v>51</c:v>
                </c:pt>
                <c:pt idx="168">
                  <c:v>46</c:v>
                </c:pt>
                <c:pt idx="169">
                  <c:v>46</c:v>
                </c:pt>
                <c:pt idx="170">
                  <c:v>44</c:v>
                </c:pt>
                <c:pt idx="171">
                  <c:v>49</c:v>
                </c:pt>
                <c:pt idx="172">
                  <c:v>47</c:v>
                </c:pt>
                <c:pt idx="173">
                  <c:v>48</c:v>
                </c:pt>
                <c:pt idx="174">
                  <c:v>48</c:v>
                </c:pt>
                <c:pt idx="175">
                  <c:v>52</c:v>
                </c:pt>
                <c:pt idx="176">
                  <c:v>56</c:v>
                </c:pt>
                <c:pt idx="177">
                  <c:v>53</c:v>
                </c:pt>
                <c:pt idx="178">
                  <c:v>50</c:v>
                </c:pt>
                <c:pt idx="179">
                  <c:v>46</c:v>
                </c:pt>
                <c:pt idx="180">
                  <c:v>44</c:v>
                </c:pt>
                <c:pt idx="181">
                  <c:v>45</c:v>
                </c:pt>
                <c:pt idx="182">
                  <c:v>45</c:v>
                </c:pt>
                <c:pt idx="183">
                  <c:v>45</c:v>
                </c:pt>
                <c:pt idx="184">
                  <c:v>42</c:v>
                </c:pt>
                <c:pt idx="185">
                  <c:v>42</c:v>
                </c:pt>
                <c:pt idx="186">
                  <c:v>41</c:v>
                </c:pt>
                <c:pt idx="187">
                  <c:v>43</c:v>
                </c:pt>
                <c:pt idx="188">
                  <c:v>39</c:v>
                </c:pt>
                <c:pt idx="189">
                  <c:v>38</c:v>
                </c:pt>
                <c:pt idx="190">
                  <c:v>36</c:v>
                </c:pt>
                <c:pt idx="191">
                  <c:v>34</c:v>
                </c:pt>
                <c:pt idx="192">
                  <c:v>32</c:v>
                </c:pt>
                <c:pt idx="193">
                  <c:v>33</c:v>
                </c:pt>
                <c:pt idx="194">
                  <c:v>35</c:v>
                </c:pt>
                <c:pt idx="195">
                  <c:v>36</c:v>
                </c:pt>
                <c:pt idx="196">
                  <c:v>33</c:v>
                </c:pt>
              </c:numCache>
            </c:numRef>
          </c:val>
          <c:smooth val="0"/>
          <c:extLst>
            <c:ext xmlns:c16="http://schemas.microsoft.com/office/drawing/2014/chart" uri="{C3380CC4-5D6E-409C-BE32-E72D297353CC}">
              <c16:uniqueId val="{00000004-9F84-4D58-B99D-E03AC20523B1}"/>
            </c:ext>
          </c:extLst>
        </c:ser>
        <c:ser>
          <c:idx val="1"/>
          <c:order val="3"/>
          <c:tx>
            <c:v>Breaches - excl 4e</c:v>
          </c:tx>
          <c:spPr>
            <a:ln>
              <a:solidFill>
                <a:srgbClr val="00B0F0"/>
              </a:solidFill>
            </a:ln>
          </c:spPr>
          <c:marker>
            <c:symbol val="diamond"/>
            <c:size val="7"/>
            <c:spPr>
              <a:solidFill>
                <a:srgbClr val="00B0F0"/>
              </a:solidFill>
              <a:ln>
                <a:solidFill>
                  <a:srgbClr val="00B0F0"/>
                </a:solidFill>
              </a:ln>
            </c:spPr>
          </c:marker>
          <c:dLbls>
            <c:spPr>
              <a:noFill/>
              <a:ln>
                <a:noFill/>
              </a:ln>
              <a:effectLst/>
            </c:spPr>
            <c:txPr>
              <a:bodyPr/>
              <a:lstStyle/>
              <a:p>
                <a:pPr>
                  <a:defRPr>
                    <a:solidFill>
                      <a:srgbClr val="00B0F0"/>
                    </a:solidFil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TotalAppsTimeSeriesData!$D$15:$D$211</c:f>
              <c:numCache>
                <c:formatCode>General</c:formatCode>
                <c:ptCount val="197"/>
                <c:pt idx="1">
                  <c:v>38</c:v>
                </c:pt>
                <c:pt idx="2">
                  <c:v>41</c:v>
                </c:pt>
                <c:pt idx="3">
                  <c:v>34</c:v>
                </c:pt>
                <c:pt idx="4">
                  <c:v>34</c:v>
                </c:pt>
                <c:pt idx="5">
                  <c:v>39</c:v>
                </c:pt>
                <c:pt idx="6">
                  <c:v>46</c:v>
                </c:pt>
                <c:pt idx="7">
                  <c:v>45</c:v>
                </c:pt>
                <c:pt idx="8">
                  <c:v>42</c:v>
                </c:pt>
                <c:pt idx="9">
                  <c:v>46</c:v>
                </c:pt>
                <c:pt idx="10">
                  <c:v>43</c:v>
                </c:pt>
                <c:pt idx="11">
                  <c:v>45</c:v>
                </c:pt>
                <c:pt idx="12">
                  <c:v>47</c:v>
                </c:pt>
                <c:pt idx="13">
                  <c:v>45</c:v>
                </c:pt>
                <c:pt idx="14">
                  <c:v>43</c:v>
                </c:pt>
                <c:pt idx="15">
                  <c:v>48</c:v>
                </c:pt>
                <c:pt idx="16">
                  <c:v>49</c:v>
                </c:pt>
                <c:pt idx="17">
                  <c:v>48</c:v>
                </c:pt>
                <c:pt idx="18">
                  <c:v>49</c:v>
                </c:pt>
                <c:pt idx="19">
                  <c:v>42</c:v>
                </c:pt>
                <c:pt idx="20">
                  <c:v>43</c:v>
                </c:pt>
                <c:pt idx="21">
                  <c:v>45</c:v>
                </c:pt>
                <c:pt idx="22">
                  <c:v>43</c:v>
                </c:pt>
                <c:pt idx="23">
                  <c:v>47</c:v>
                </c:pt>
                <c:pt idx="24">
                  <c:v>52</c:v>
                </c:pt>
                <c:pt idx="25">
                  <c:v>58</c:v>
                </c:pt>
                <c:pt idx="26">
                  <c:v>50</c:v>
                </c:pt>
                <c:pt idx="27">
                  <c:v>52</c:v>
                </c:pt>
                <c:pt idx="28">
                  <c:v>52</c:v>
                </c:pt>
                <c:pt idx="29">
                  <c:v>50</c:v>
                </c:pt>
                <c:pt idx="30">
                  <c:v>55</c:v>
                </c:pt>
                <c:pt idx="31">
                  <c:v>59</c:v>
                </c:pt>
                <c:pt idx="32">
                  <c:v>60</c:v>
                </c:pt>
                <c:pt idx="33">
                  <c:v>58</c:v>
                </c:pt>
                <c:pt idx="34">
                  <c:v>54</c:v>
                </c:pt>
                <c:pt idx="35">
                  <c:v>57</c:v>
                </c:pt>
                <c:pt idx="36">
                  <c:v>54</c:v>
                </c:pt>
                <c:pt idx="37">
                  <c:v>54</c:v>
                </c:pt>
                <c:pt idx="38">
                  <c:v>52</c:v>
                </c:pt>
                <c:pt idx="39">
                  <c:v>50</c:v>
                </c:pt>
                <c:pt idx="40">
                  <c:v>53</c:v>
                </c:pt>
                <c:pt idx="41">
                  <c:v>47</c:v>
                </c:pt>
                <c:pt idx="42">
                  <c:v>47</c:v>
                </c:pt>
                <c:pt idx="43">
                  <c:v>41</c:v>
                </c:pt>
                <c:pt idx="44">
                  <c:v>41</c:v>
                </c:pt>
                <c:pt idx="45">
                  <c:v>45</c:v>
                </c:pt>
                <c:pt idx="46">
                  <c:v>42</c:v>
                </c:pt>
                <c:pt idx="47">
                  <c:v>45</c:v>
                </c:pt>
                <c:pt idx="48">
                  <c:v>46</c:v>
                </c:pt>
                <c:pt idx="49">
                  <c:v>47</c:v>
                </c:pt>
                <c:pt idx="50">
                  <c:v>51</c:v>
                </c:pt>
                <c:pt idx="51">
                  <c:v>52</c:v>
                </c:pt>
                <c:pt idx="52">
                  <c:v>56</c:v>
                </c:pt>
                <c:pt idx="53">
                  <c:v>53</c:v>
                </c:pt>
                <c:pt idx="54">
                  <c:v>51</c:v>
                </c:pt>
                <c:pt idx="55">
                  <c:v>53</c:v>
                </c:pt>
                <c:pt idx="56">
                  <c:v>55</c:v>
                </c:pt>
                <c:pt idx="57">
                  <c:v>55</c:v>
                </c:pt>
                <c:pt idx="58">
                  <c:v>61</c:v>
                </c:pt>
                <c:pt idx="59">
                  <c:v>62</c:v>
                </c:pt>
                <c:pt idx="60">
                  <c:v>56</c:v>
                </c:pt>
                <c:pt idx="61">
                  <c:v>51</c:v>
                </c:pt>
                <c:pt idx="62">
                  <c:v>59</c:v>
                </c:pt>
                <c:pt idx="63">
                  <c:v>53</c:v>
                </c:pt>
                <c:pt idx="64">
                  <c:v>49</c:v>
                </c:pt>
                <c:pt idx="65">
                  <c:v>48</c:v>
                </c:pt>
                <c:pt idx="66">
                  <c:v>45</c:v>
                </c:pt>
                <c:pt idx="67">
                  <c:v>44</c:v>
                </c:pt>
                <c:pt idx="68">
                  <c:v>45</c:v>
                </c:pt>
                <c:pt idx="69">
                  <c:v>44</c:v>
                </c:pt>
                <c:pt idx="70">
                  <c:v>53</c:v>
                </c:pt>
                <c:pt idx="71">
                  <c:v>51</c:v>
                </c:pt>
                <c:pt idx="72">
                  <c:v>48</c:v>
                </c:pt>
                <c:pt idx="73">
                  <c:v>55</c:v>
                </c:pt>
                <c:pt idx="74">
                  <c:v>61</c:v>
                </c:pt>
                <c:pt idx="75">
                  <c:v>54</c:v>
                </c:pt>
                <c:pt idx="76">
                  <c:v>43</c:v>
                </c:pt>
                <c:pt idx="77">
                  <c:v>43</c:v>
                </c:pt>
                <c:pt idx="78">
                  <c:v>39</c:v>
                </c:pt>
                <c:pt idx="79">
                  <c:v>42</c:v>
                </c:pt>
                <c:pt idx="80">
                  <c:v>37</c:v>
                </c:pt>
                <c:pt idx="81">
                  <c:v>38</c:v>
                </c:pt>
                <c:pt idx="82">
                  <c:v>34</c:v>
                </c:pt>
                <c:pt idx="83">
                  <c:v>30</c:v>
                </c:pt>
                <c:pt idx="84">
                  <c:v>30</c:v>
                </c:pt>
                <c:pt idx="85">
                  <c:v>36</c:v>
                </c:pt>
                <c:pt idx="86">
                  <c:v>39</c:v>
                </c:pt>
                <c:pt idx="87">
                  <c:v>39</c:v>
                </c:pt>
                <c:pt idx="88">
                  <c:v>36</c:v>
                </c:pt>
                <c:pt idx="89">
                  <c:v>42</c:v>
                </c:pt>
                <c:pt idx="90">
                  <c:v>45</c:v>
                </c:pt>
                <c:pt idx="91">
                  <c:v>49</c:v>
                </c:pt>
                <c:pt idx="92">
                  <c:v>44</c:v>
                </c:pt>
                <c:pt idx="93">
                  <c:v>57</c:v>
                </c:pt>
                <c:pt idx="94">
                  <c:v>58</c:v>
                </c:pt>
                <c:pt idx="95">
                  <c:v>54</c:v>
                </c:pt>
                <c:pt idx="96">
                  <c:v>55</c:v>
                </c:pt>
                <c:pt idx="97">
                  <c:v>50</c:v>
                </c:pt>
                <c:pt idx="98">
                  <c:v>63</c:v>
                </c:pt>
                <c:pt idx="99">
                  <c:v>65</c:v>
                </c:pt>
                <c:pt idx="100">
                  <c:v>61</c:v>
                </c:pt>
                <c:pt idx="101">
                  <c:v>62</c:v>
                </c:pt>
                <c:pt idx="102">
                  <c:v>62</c:v>
                </c:pt>
                <c:pt idx="103">
                  <c:v>68</c:v>
                </c:pt>
                <c:pt idx="104">
                  <c:v>64</c:v>
                </c:pt>
                <c:pt idx="105">
                  <c:v>64</c:v>
                </c:pt>
                <c:pt idx="106">
                  <c:v>64</c:v>
                </c:pt>
                <c:pt idx="107">
                  <c:v>59</c:v>
                </c:pt>
                <c:pt idx="108">
                  <c:v>54</c:v>
                </c:pt>
                <c:pt idx="109">
                  <c:v>60</c:v>
                </c:pt>
                <c:pt idx="110">
                  <c:v>67</c:v>
                </c:pt>
                <c:pt idx="111">
                  <c:v>63</c:v>
                </c:pt>
                <c:pt idx="112">
                  <c:v>67</c:v>
                </c:pt>
                <c:pt idx="113">
                  <c:v>70</c:v>
                </c:pt>
                <c:pt idx="114">
                  <c:v>68</c:v>
                </c:pt>
                <c:pt idx="115">
                  <c:v>65</c:v>
                </c:pt>
                <c:pt idx="116">
                  <c:v>63</c:v>
                </c:pt>
                <c:pt idx="117">
                  <c:v>56</c:v>
                </c:pt>
                <c:pt idx="118">
                  <c:v>60</c:v>
                </c:pt>
                <c:pt idx="119">
                  <c:v>54</c:v>
                </c:pt>
                <c:pt idx="120">
                  <c:v>56</c:v>
                </c:pt>
                <c:pt idx="121">
                  <c:v>58</c:v>
                </c:pt>
                <c:pt idx="122">
                  <c:v>57</c:v>
                </c:pt>
                <c:pt idx="123">
                  <c:v>59</c:v>
                </c:pt>
                <c:pt idx="124">
                  <c:v>56</c:v>
                </c:pt>
                <c:pt idx="125">
                  <c:v>58</c:v>
                </c:pt>
                <c:pt idx="126">
                  <c:v>59</c:v>
                </c:pt>
                <c:pt idx="127">
                  <c:v>56</c:v>
                </c:pt>
                <c:pt idx="128">
                  <c:v>59</c:v>
                </c:pt>
                <c:pt idx="129">
                  <c:v>60</c:v>
                </c:pt>
                <c:pt idx="130">
                  <c:v>60</c:v>
                </c:pt>
                <c:pt idx="131">
                  <c:v>59</c:v>
                </c:pt>
                <c:pt idx="132">
                  <c:v>54</c:v>
                </c:pt>
                <c:pt idx="133">
                  <c:v>52</c:v>
                </c:pt>
                <c:pt idx="134">
                  <c:v>53</c:v>
                </c:pt>
                <c:pt idx="135">
                  <c:v>55</c:v>
                </c:pt>
                <c:pt idx="136">
                  <c:v>51</c:v>
                </c:pt>
                <c:pt idx="137">
                  <c:v>53</c:v>
                </c:pt>
                <c:pt idx="138">
                  <c:v>53</c:v>
                </c:pt>
                <c:pt idx="139">
                  <c:v>53</c:v>
                </c:pt>
                <c:pt idx="140">
                  <c:v>53</c:v>
                </c:pt>
                <c:pt idx="141">
                  <c:v>61</c:v>
                </c:pt>
                <c:pt idx="142">
                  <c:v>58</c:v>
                </c:pt>
                <c:pt idx="143">
                  <c:v>57</c:v>
                </c:pt>
                <c:pt idx="144">
                  <c:v>52</c:v>
                </c:pt>
                <c:pt idx="145">
                  <c:v>56</c:v>
                </c:pt>
                <c:pt idx="146">
                  <c:v>54</c:v>
                </c:pt>
                <c:pt idx="147">
                  <c:v>56</c:v>
                </c:pt>
                <c:pt idx="148">
                  <c:v>52</c:v>
                </c:pt>
                <c:pt idx="149">
                  <c:v>53</c:v>
                </c:pt>
                <c:pt idx="150">
                  <c:v>54</c:v>
                </c:pt>
                <c:pt idx="151">
                  <c:v>55</c:v>
                </c:pt>
                <c:pt idx="152">
                  <c:v>56</c:v>
                </c:pt>
                <c:pt idx="153">
                  <c:v>57</c:v>
                </c:pt>
                <c:pt idx="154">
                  <c:v>52</c:v>
                </c:pt>
                <c:pt idx="155">
                  <c:v>49</c:v>
                </c:pt>
                <c:pt idx="156">
                  <c:v>46</c:v>
                </c:pt>
                <c:pt idx="157">
                  <c:v>42</c:v>
                </c:pt>
                <c:pt idx="158">
                  <c:v>41</c:v>
                </c:pt>
                <c:pt idx="159">
                  <c:v>46</c:v>
                </c:pt>
                <c:pt idx="160">
                  <c:v>51</c:v>
                </c:pt>
                <c:pt idx="161">
                  <c:v>55</c:v>
                </c:pt>
                <c:pt idx="162">
                  <c:v>55</c:v>
                </c:pt>
                <c:pt idx="163">
                  <c:v>52</c:v>
                </c:pt>
                <c:pt idx="164">
                  <c:v>52</c:v>
                </c:pt>
                <c:pt idx="165">
                  <c:v>50</c:v>
                </c:pt>
                <c:pt idx="166">
                  <c:v>45</c:v>
                </c:pt>
                <c:pt idx="167">
                  <c:v>42</c:v>
                </c:pt>
                <c:pt idx="168">
                  <c:v>37</c:v>
                </c:pt>
                <c:pt idx="169">
                  <c:v>39</c:v>
                </c:pt>
                <c:pt idx="170">
                  <c:v>38</c:v>
                </c:pt>
                <c:pt idx="171">
                  <c:v>43</c:v>
                </c:pt>
                <c:pt idx="172">
                  <c:v>39</c:v>
                </c:pt>
                <c:pt idx="173">
                  <c:v>39</c:v>
                </c:pt>
                <c:pt idx="174">
                  <c:v>39</c:v>
                </c:pt>
                <c:pt idx="175">
                  <c:v>43</c:v>
                </c:pt>
              </c:numCache>
            </c:numRef>
          </c:val>
          <c:smooth val="0"/>
          <c:extLst>
            <c:ext xmlns:c16="http://schemas.microsoft.com/office/drawing/2014/chart" uri="{C3380CC4-5D6E-409C-BE32-E72D297353CC}">
              <c16:uniqueId val="{00000005-9F84-4D58-B99D-E03AC20523B1}"/>
            </c:ext>
          </c:extLst>
        </c:ser>
        <c:dLbls>
          <c:showLegendKey val="0"/>
          <c:showVal val="0"/>
          <c:showCatName val="0"/>
          <c:showSerName val="0"/>
          <c:showPercent val="0"/>
          <c:showBubbleSize val="0"/>
        </c:dLbls>
        <c:marker val="1"/>
        <c:smooth val="0"/>
        <c:axId val="54848512"/>
        <c:axId val="55190272"/>
      </c:lineChart>
      <c:catAx>
        <c:axId val="54848512"/>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5190272"/>
        <c:crosses val="autoZero"/>
        <c:auto val="0"/>
        <c:lblAlgn val="ctr"/>
        <c:lblOffset val="100"/>
        <c:tickLblSkip val="2"/>
        <c:noMultiLvlLbl val="0"/>
      </c:catAx>
      <c:valAx>
        <c:axId val="55190272"/>
        <c:scaling>
          <c:orientation val="minMax"/>
          <c:max val="300"/>
        </c:scaling>
        <c:delete val="0"/>
        <c:axPos val="r"/>
        <c:majorGridlines>
          <c:spPr>
            <a:ln>
              <a:solidFill>
                <a:schemeClr val="bg1">
                  <a:lumMod val="75000"/>
                </a:schemeClr>
              </a:solidFill>
            </a:ln>
          </c:spPr>
        </c:majorGridlines>
        <c:title>
          <c:tx>
            <c:rich>
              <a:bodyPr rot="-5400000" vert="horz"/>
              <a:lstStyle/>
              <a:p>
                <a:pPr>
                  <a:defRPr sz="1400"/>
                </a:pPr>
                <a:r>
                  <a:rPr lang="en-US" sz="1400"/>
                  <a:t>Number of applications</a:t>
                </a:r>
              </a:p>
            </c:rich>
          </c:tx>
          <c:layout>
            <c:manualLayout>
              <c:xMode val="edge"/>
              <c:yMode val="edge"/>
              <c:x val="0.96410361244605036"/>
              <c:y val="0.29447095132936235"/>
            </c:manualLayout>
          </c:layout>
          <c:overlay val="0"/>
        </c:title>
        <c:numFmt formatCode="General" sourceLinked="1"/>
        <c:majorTickMark val="out"/>
        <c:minorTickMark val="none"/>
        <c:tickLblPos val="nextTo"/>
        <c:txPr>
          <a:bodyPr/>
          <a:lstStyle/>
          <a:p>
            <a:pPr>
              <a:defRPr sz="1400"/>
            </a:pPr>
            <a:endParaRPr lang="en-US"/>
          </a:p>
        </c:txPr>
        <c:crossAx val="54848512"/>
        <c:crosses val="autoZero"/>
        <c:crossBetween val="between"/>
        <c:majorUnit val="25"/>
      </c:valAx>
    </c:plotArea>
    <c:legend>
      <c:legendPos val="t"/>
      <c:layout>
        <c:manualLayout>
          <c:xMode val="edge"/>
          <c:yMode val="edge"/>
          <c:x val="0.17978700793231883"/>
          <c:y val="0.3655273396111407"/>
          <c:w val="0.30233402724196673"/>
          <c:h val="0.1814275195103269"/>
        </c:manualLayout>
      </c:layout>
      <c:overlay val="0"/>
      <c:spPr>
        <a:solidFill>
          <a:schemeClr val="bg1"/>
        </a:solidFill>
      </c:spPr>
      <c:txPr>
        <a:bodyPr/>
        <a:lstStyle/>
        <a:p>
          <a:pPr>
            <a:defRPr sz="14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b="1" i="0" baseline="0">
                <a:effectLst/>
              </a:rPr>
              <a:t>Average Age of Open Enquiries/Applications</a:t>
            </a:r>
            <a:endParaRPr lang="en-GB" sz="1400">
              <a:effectLst/>
            </a:endParaRPr>
          </a:p>
        </c:rich>
      </c:tx>
      <c:overlay val="1"/>
    </c:title>
    <c:autoTitleDeleted val="0"/>
    <c:plotArea>
      <c:layout>
        <c:manualLayout>
          <c:layoutTarget val="inner"/>
          <c:xMode val="edge"/>
          <c:yMode val="edge"/>
          <c:x val="2.7347714941272257E-2"/>
          <c:y val="8.6017453060750093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0"/>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E43C-41F0-BE6E-730855F37A72}"/>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E43C-41F0-BE6E-730855F37A72}"/>
              </c:ext>
            </c:extLst>
          </c:dPt>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TotalAppsTimeSeriesData!$S$15:$S$68</c:f>
              <c:numCache>
                <c:formatCode>0</c:formatCode>
                <c:ptCount val="54"/>
                <c:pt idx="1">
                  <c:v>29</c:v>
                </c:pt>
                <c:pt idx="2">
                  <c:v>31</c:v>
                </c:pt>
                <c:pt idx="3">
                  <c:v>30</c:v>
                </c:pt>
                <c:pt idx="4">
                  <c:v>31</c:v>
                </c:pt>
                <c:pt idx="5">
                  <c:v>31</c:v>
                </c:pt>
                <c:pt idx="6">
                  <c:v>32</c:v>
                </c:pt>
                <c:pt idx="7">
                  <c:v>30</c:v>
                </c:pt>
                <c:pt idx="8">
                  <c:v>32</c:v>
                </c:pt>
                <c:pt idx="9">
                  <c:v>33</c:v>
                </c:pt>
                <c:pt idx="10">
                  <c:v>32</c:v>
                </c:pt>
                <c:pt idx="11">
                  <c:v>28</c:v>
                </c:pt>
                <c:pt idx="12">
                  <c:v>32</c:v>
                </c:pt>
                <c:pt idx="13">
                  <c:v>32</c:v>
                </c:pt>
                <c:pt idx="14">
                  <c:v>32</c:v>
                </c:pt>
                <c:pt idx="15">
                  <c:v>32</c:v>
                </c:pt>
                <c:pt idx="16">
                  <c:v>32</c:v>
                </c:pt>
                <c:pt idx="17">
                  <c:v>29</c:v>
                </c:pt>
                <c:pt idx="18">
                  <c:v>26</c:v>
                </c:pt>
                <c:pt idx="19">
                  <c:v>27</c:v>
                </c:pt>
                <c:pt idx="20">
                  <c:v>28</c:v>
                </c:pt>
                <c:pt idx="21">
                  <c:v>29</c:v>
                </c:pt>
                <c:pt idx="22">
                  <c:v>31</c:v>
                </c:pt>
                <c:pt idx="23">
                  <c:v>39</c:v>
                </c:pt>
                <c:pt idx="24">
                  <c:v>38</c:v>
                </c:pt>
                <c:pt idx="25">
                  <c:v>34</c:v>
                </c:pt>
                <c:pt idx="26">
                  <c:v>34</c:v>
                </c:pt>
                <c:pt idx="27">
                  <c:v>36</c:v>
                </c:pt>
                <c:pt idx="28">
                  <c:v>37</c:v>
                </c:pt>
                <c:pt idx="29">
                  <c:v>38</c:v>
                </c:pt>
                <c:pt idx="30">
                  <c:v>38</c:v>
                </c:pt>
                <c:pt idx="31">
                  <c:v>37</c:v>
                </c:pt>
                <c:pt idx="32">
                  <c:v>37</c:v>
                </c:pt>
                <c:pt idx="33">
                  <c:v>38</c:v>
                </c:pt>
                <c:pt idx="34">
                  <c:v>38</c:v>
                </c:pt>
                <c:pt idx="35">
                  <c:v>38</c:v>
                </c:pt>
                <c:pt idx="36">
                  <c:v>35</c:v>
                </c:pt>
                <c:pt idx="37">
                  <c:v>36</c:v>
                </c:pt>
                <c:pt idx="38">
                  <c:v>37</c:v>
                </c:pt>
                <c:pt idx="39">
                  <c:v>39</c:v>
                </c:pt>
                <c:pt idx="40">
                  <c:v>38</c:v>
                </c:pt>
                <c:pt idx="41">
                  <c:v>36</c:v>
                </c:pt>
                <c:pt idx="42">
                  <c:v>36</c:v>
                </c:pt>
                <c:pt idx="43">
                  <c:v>37</c:v>
                </c:pt>
                <c:pt idx="44">
                  <c:v>37</c:v>
                </c:pt>
                <c:pt idx="45">
                  <c:v>37</c:v>
                </c:pt>
                <c:pt idx="46">
                  <c:v>37</c:v>
                </c:pt>
                <c:pt idx="47">
                  <c:v>36</c:v>
                </c:pt>
                <c:pt idx="48">
                  <c:v>35</c:v>
                </c:pt>
                <c:pt idx="49">
                  <c:v>34</c:v>
                </c:pt>
                <c:pt idx="50">
                  <c:v>33</c:v>
                </c:pt>
                <c:pt idx="51">
                  <c:v>32</c:v>
                </c:pt>
                <c:pt idx="52">
                  <c:v>31</c:v>
                </c:pt>
                <c:pt idx="53">
                  <c:v>31</c:v>
                </c:pt>
              </c:numCache>
            </c:numRef>
          </c:val>
          <c:smooth val="0"/>
          <c:extLst>
            <c:ext xmlns:c16="http://schemas.microsoft.com/office/drawing/2014/chart" uri="{C3380CC4-5D6E-409C-BE32-E72D297353CC}">
              <c16:uniqueId val="{00000002-E43C-41F0-BE6E-730855F37A72}"/>
            </c:ext>
          </c:extLst>
        </c:ser>
        <c:ser>
          <c:idx val="0"/>
          <c:order val="1"/>
          <c:tx>
            <c:v>Average age - Enquiries</c:v>
          </c:tx>
          <c:spPr>
            <a:ln w="25400">
              <a:solidFill>
                <a:srgbClr val="FF0000"/>
              </a:solidFill>
            </a:ln>
          </c:spPr>
          <c:marker>
            <c:symbol val="square"/>
            <c:size val="8"/>
            <c:spPr>
              <a:solidFill>
                <a:srgbClr val="FF0000"/>
              </a:solidFill>
              <a:ln>
                <a:solidFill>
                  <a:srgbClr val="FF0000"/>
                </a:solidFill>
              </a:ln>
            </c:spPr>
          </c:marker>
          <c:dPt>
            <c:idx val="1"/>
            <c:bubble3D val="0"/>
            <c:extLst>
              <c:ext xmlns:c16="http://schemas.microsoft.com/office/drawing/2014/chart" uri="{C3380CC4-5D6E-409C-BE32-E72D297353CC}">
                <c16:uniqueId val="{00000003-E43C-41F0-BE6E-730855F37A72}"/>
              </c:ext>
            </c:extLst>
          </c:dPt>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TotalAppsTimeSeriesData!$J$15:$J$68</c:f>
              <c:numCache>
                <c:formatCode>General</c:formatCode>
                <c:ptCount val="54"/>
                <c:pt idx="1">
                  <c:v>2</c:v>
                </c:pt>
                <c:pt idx="2">
                  <c:v>2</c:v>
                </c:pt>
                <c:pt idx="3">
                  <c:v>2</c:v>
                </c:pt>
                <c:pt idx="4">
                  <c:v>4</c:v>
                </c:pt>
                <c:pt idx="5">
                  <c:v>3</c:v>
                </c:pt>
                <c:pt idx="6">
                  <c:v>3</c:v>
                </c:pt>
                <c:pt idx="7">
                  <c:v>4</c:v>
                </c:pt>
                <c:pt idx="8">
                  <c:v>3</c:v>
                </c:pt>
                <c:pt idx="9">
                  <c:v>3</c:v>
                </c:pt>
                <c:pt idx="10">
                  <c:v>3</c:v>
                </c:pt>
                <c:pt idx="11">
                  <c:v>4</c:v>
                </c:pt>
                <c:pt idx="12">
                  <c:v>3</c:v>
                </c:pt>
                <c:pt idx="13">
                  <c:v>4</c:v>
                </c:pt>
                <c:pt idx="14">
                  <c:v>3</c:v>
                </c:pt>
                <c:pt idx="15">
                  <c:v>2</c:v>
                </c:pt>
                <c:pt idx="16">
                  <c:v>4</c:v>
                </c:pt>
                <c:pt idx="17">
                  <c:v>5</c:v>
                </c:pt>
                <c:pt idx="18">
                  <c:v>5</c:v>
                </c:pt>
                <c:pt idx="19">
                  <c:v>3</c:v>
                </c:pt>
                <c:pt idx="20">
                  <c:v>2</c:v>
                </c:pt>
                <c:pt idx="21">
                  <c:v>2</c:v>
                </c:pt>
                <c:pt idx="22">
                  <c:v>3</c:v>
                </c:pt>
                <c:pt idx="23">
                  <c:v>3</c:v>
                </c:pt>
                <c:pt idx="24">
                  <c:v>4</c:v>
                </c:pt>
                <c:pt idx="25">
                  <c:v>4</c:v>
                </c:pt>
                <c:pt idx="26">
                  <c:v>3</c:v>
                </c:pt>
                <c:pt idx="27">
                  <c:v>2</c:v>
                </c:pt>
                <c:pt idx="28">
                  <c:v>2</c:v>
                </c:pt>
                <c:pt idx="29">
                  <c:v>2</c:v>
                </c:pt>
                <c:pt idx="30">
                  <c:v>3</c:v>
                </c:pt>
                <c:pt idx="31">
                  <c:v>2</c:v>
                </c:pt>
                <c:pt idx="32">
                  <c:v>2</c:v>
                </c:pt>
                <c:pt idx="33">
                  <c:v>1</c:v>
                </c:pt>
                <c:pt idx="34">
                  <c:v>2</c:v>
                </c:pt>
                <c:pt idx="35">
                  <c:v>3</c:v>
                </c:pt>
                <c:pt idx="36">
                  <c:v>2</c:v>
                </c:pt>
                <c:pt idx="37">
                  <c:v>2</c:v>
                </c:pt>
                <c:pt idx="38">
                  <c:v>1</c:v>
                </c:pt>
                <c:pt idx="39">
                  <c:v>1</c:v>
                </c:pt>
                <c:pt idx="40">
                  <c:v>5</c:v>
                </c:pt>
                <c:pt idx="41">
                  <c:v>4</c:v>
                </c:pt>
                <c:pt idx="42">
                  <c:v>3</c:v>
                </c:pt>
                <c:pt idx="43">
                  <c:v>4</c:v>
                </c:pt>
                <c:pt idx="44">
                  <c:v>5</c:v>
                </c:pt>
                <c:pt idx="45">
                  <c:v>6</c:v>
                </c:pt>
                <c:pt idx="46">
                  <c:v>4</c:v>
                </c:pt>
                <c:pt idx="47">
                  <c:v>8</c:v>
                </c:pt>
                <c:pt idx="48">
                  <c:v>6</c:v>
                </c:pt>
                <c:pt idx="49">
                  <c:v>6</c:v>
                </c:pt>
                <c:pt idx="50">
                  <c:v>7</c:v>
                </c:pt>
                <c:pt idx="51">
                  <c:v>8</c:v>
                </c:pt>
                <c:pt idx="52">
                  <c:v>6</c:v>
                </c:pt>
                <c:pt idx="53">
                  <c:v>3</c:v>
                </c:pt>
              </c:numCache>
            </c:numRef>
          </c:val>
          <c:smooth val="0"/>
          <c:extLst>
            <c:ext xmlns:c16="http://schemas.microsoft.com/office/drawing/2014/chart" uri="{C3380CC4-5D6E-409C-BE32-E72D297353CC}">
              <c16:uniqueId val="{00000004-E43C-41F0-BE6E-730855F37A72}"/>
            </c:ext>
          </c:extLst>
        </c:ser>
        <c:ser>
          <c:idx val="2"/>
          <c:order val="2"/>
          <c:tx>
            <c:v>Average age - Data Applications Enquiries</c:v>
          </c:tx>
          <c:spPr>
            <a:ln>
              <a:solidFill>
                <a:srgbClr val="00B050"/>
              </a:solidFill>
            </a:ln>
          </c:spPr>
          <c:marker>
            <c:symbol val="star"/>
            <c:size val="7"/>
            <c:spPr>
              <a:solidFill>
                <a:srgbClr val="00B050"/>
              </a:solidFill>
              <a:ln>
                <a:solidFill>
                  <a:srgbClr val="00B050"/>
                </a:solidFill>
              </a:ln>
            </c:spPr>
          </c:marker>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TotalAppsTimeSeriesData!$AB$15:$AB$68</c:f>
              <c:numCache>
                <c:formatCode>General</c:formatCode>
                <c:ptCount val="54"/>
                <c:pt idx="1">
                  <c:v>2</c:v>
                </c:pt>
                <c:pt idx="2">
                  <c:v>1</c:v>
                </c:pt>
                <c:pt idx="3">
                  <c:v>2</c:v>
                </c:pt>
                <c:pt idx="4">
                  <c:v>3</c:v>
                </c:pt>
                <c:pt idx="5">
                  <c:v>3</c:v>
                </c:pt>
                <c:pt idx="6">
                  <c:v>3</c:v>
                </c:pt>
                <c:pt idx="7">
                  <c:v>3</c:v>
                </c:pt>
                <c:pt idx="8">
                  <c:v>3</c:v>
                </c:pt>
                <c:pt idx="9">
                  <c:v>2</c:v>
                </c:pt>
                <c:pt idx="10">
                  <c:v>3</c:v>
                </c:pt>
                <c:pt idx="11">
                  <c:v>4</c:v>
                </c:pt>
                <c:pt idx="12">
                  <c:v>2</c:v>
                </c:pt>
                <c:pt idx="13">
                  <c:v>2</c:v>
                </c:pt>
              </c:numCache>
            </c:numRef>
          </c:val>
          <c:smooth val="0"/>
          <c:extLst>
            <c:ext xmlns:c16="http://schemas.microsoft.com/office/drawing/2014/chart" uri="{C3380CC4-5D6E-409C-BE32-E72D297353CC}">
              <c16:uniqueId val="{00000004-3C02-4C5D-9153-3ACFDFCAC249}"/>
            </c:ext>
          </c:extLst>
        </c:ser>
        <c:ser>
          <c:idx val="3"/>
          <c:order val="3"/>
          <c:tx>
            <c:v>Average age - Data Productions Enquiries</c:v>
          </c:tx>
          <c:spPr>
            <a:ln>
              <a:solidFill>
                <a:srgbClr val="00B0F0"/>
              </a:solidFill>
            </a:ln>
          </c:spPr>
          <c:marker>
            <c:symbol val="square"/>
            <c:size val="7"/>
            <c:spPr>
              <a:solidFill>
                <a:srgbClr val="00B0F0"/>
              </a:solidFill>
              <a:ln>
                <a:solidFill>
                  <a:srgbClr val="00B0F0"/>
                </a:solidFill>
              </a:ln>
            </c:spPr>
          </c:marker>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TotalAppsTimeSeriesData!$AD$15:$AD$68</c:f>
              <c:numCache>
                <c:formatCode>General</c:formatCode>
                <c:ptCount val="54"/>
                <c:pt idx="1">
                  <c:v>3</c:v>
                </c:pt>
                <c:pt idx="2">
                  <c:v>5</c:v>
                </c:pt>
                <c:pt idx="3">
                  <c:v>7</c:v>
                </c:pt>
                <c:pt idx="4">
                  <c:v>6</c:v>
                </c:pt>
                <c:pt idx="5">
                  <c:v>1</c:v>
                </c:pt>
                <c:pt idx="6">
                  <c:v>6</c:v>
                </c:pt>
                <c:pt idx="7">
                  <c:v>6</c:v>
                </c:pt>
                <c:pt idx="8">
                  <c:v>5</c:v>
                </c:pt>
                <c:pt idx="9">
                  <c:v>6</c:v>
                </c:pt>
                <c:pt idx="10">
                  <c:v>3</c:v>
                </c:pt>
                <c:pt idx="11">
                  <c:v>3</c:v>
                </c:pt>
                <c:pt idx="12">
                  <c:v>5</c:v>
                </c:pt>
                <c:pt idx="13">
                  <c:v>8</c:v>
                </c:pt>
              </c:numCache>
            </c:numRef>
          </c:val>
          <c:smooth val="0"/>
          <c:extLst>
            <c:ext xmlns:c16="http://schemas.microsoft.com/office/drawing/2014/chart" uri="{C3380CC4-5D6E-409C-BE32-E72D297353CC}">
              <c16:uniqueId val="{00000005-3C02-4C5D-9153-3ACFDFCAC249}"/>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title>
          <c:tx>
            <c:rich>
              <a:bodyPr/>
              <a:lstStyle/>
              <a:p>
                <a:pPr>
                  <a:defRPr/>
                </a:pPr>
                <a:r>
                  <a:rPr lang="en-GB"/>
                  <a:t>Week</a:t>
                </a:r>
                <a:r>
                  <a:rPr lang="en-GB" baseline="0"/>
                  <a:t> Ending Date</a:t>
                </a:r>
              </a:p>
            </c:rich>
          </c:tx>
          <c:overlay val="0"/>
        </c:title>
        <c:numFmt formatCode="General" sourceLinked="1"/>
        <c:majorTickMark val="out"/>
        <c:minorTickMark val="none"/>
        <c:tickLblPos val="nextTo"/>
        <c:txPr>
          <a:bodyPr rot="2820000" vert="horz"/>
          <a:lstStyle/>
          <a:p>
            <a:pPr algn="ctr">
              <a:defRPr lang="en-GB" sz="10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45"/>
          <c:min val="0"/>
        </c:scaling>
        <c:delete val="0"/>
        <c:axPos val="r"/>
        <c:majorGridlines>
          <c:spPr>
            <a:ln>
              <a:solidFill>
                <a:schemeClr val="bg1">
                  <a:lumMod val="95000"/>
                </a:schemeClr>
              </a:solidFill>
            </a:ln>
          </c:spPr>
        </c:majorGridlines>
        <c:title>
          <c:tx>
            <c:rich>
              <a:bodyPr/>
              <a:lstStyle/>
              <a:p>
                <a:pPr>
                  <a:defRPr/>
                </a:pPr>
                <a:r>
                  <a:rPr lang="en-GB" sz="1000"/>
                  <a:t>Average</a:t>
                </a:r>
                <a:r>
                  <a:rPr lang="en-GB" sz="1000" baseline="0"/>
                  <a:t> age of e</a:t>
                </a:r>
                <a:r>
                  <a:rPr lang="en-GB" sz="1000"/>
                  <a:t>nquiries/applications</a:t>
                </a:r>
              </a:p>
            </c:rich>
          </c:tx>
          <c:overlay val="0"/>
        </c:title>
        <c:numFmt formatCode="0" sourceLinked="1"/>
        <c:majorTickMark val="out"/>
        <c:minorTickMark val="none"/>
        <c:tickLblPos val="nextTo"/>
        <c:txPr>
          <a:bodyPr/>
          <a:lstStyle/>
          <a:p>
            <a:pPr>
              <a:defRPr sz="1200"/>
            </a:pPr>
            <a:endParaRPr lang="en-US"/>
          </a:p>
        </c:txPr>
        <c:crossAx val="53554176"/>
        <c:crosses val="autoZero"/>
        <c:crossBetween val="between"/>
        <c:majorUnit val="5"/>
      </c:valAx>
    </c:plotArea>
    <c:legend>
      <c:legendPos val="l"/>
      <c:layout>
        <c:manualLayout>
          <c:xMode val="edge"/>
          <c:yMode val="edge"/>
          <c:x val="0"/>
          <c:y val="5.7526053797323846E-2"/>
          <c:w val="0.32960990697269305"/>
          <c:h val="0.13068676074348085"/>
        </c:manualLayout>
      </c:layout>
      <c:overlay val="0"/>
      <c:spPr>
        <a:noFill/>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sz="1400" b="1">
                <a:solidFill>
                  <a:sysClr val="windowText" lastClr="000000"/>
                </a:solidFill>
              </a:rPr>
              <a:t>Income - Actual and Expected </a:t>
            </a:r>
          </a:p>
        </c:rich>
      </c:tx>
      <c:layout>
        <c:manualLayout>
          <c:xMode val="edge"/>
          <c:yMode val="edge"/>
          <c:x val="0.30132251160912582"/>
          <c:y val="2.155053380376420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887684057839859"/>
          <c:y val="7.6762341947976001E-2"/>
          <c:w val="0.85510085776267963"/>
          <c:h val="0.82272932012530686"/>
        </c:manualLayout>
      </c:layout>
      <c:lineChart>
        <c:grouping val="standard"/>
        <c:varyColors val="0"/>
        <c:ser>
          <c:idx val="1"/>
          <c:order val="0"/>
          <c:tx>
            <c:strRef>
              <c:f>IncomeData!$B$9</c:f>
              <c:strCache>
                <c:ptCount val="1"/>
                <c:pt idx="0">
                  <c:v> Budget </c:v>
                </c:pt>
              </c:strCache>
            </c:strRef>
          </c:tx>
          <c:spPr>
            <a:ln w="28575" cap="rnd">
              <a:solidFill>
                <a:sysClr val="window" lastClr="FFFFFF">
                  <a:lumMod val="85000"/>
                </a:sysClr>
              </a:solidFill>
              <a:round/>
            </a:ln>
            <a:effectLst/>
          </c:spPr>
          <c:marker>
            <c:symbol val="circle"/>
            <c:size val="12"/>
            <c:spPr>
              <a:solidFill>
                <a:sysClr val="window" lastClr="FFFFFF">
                  <a:lumMod val="85000"/>
                </a:sysClr>
              </a:solidFill>
              <a:ln w="9525">
                <a:solidFill>
                  <a:sysClr val="window" lastClr="FFFFFF">
                    <a:lumMod val="85000"/>
                  </a:sysClr>
                </a:solidFill>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IncomeData!$C$12:$C$23</c15:sqref>
                  </c15:fullRef>
                </c:ext>
              </c:extLst>
              <c:f>IncomeData!$C$12:$C$23</c:f>
              <c:numCache>
                <c:formatCode>"£"#,##0</c:formatCode>
                <c:ptCount val="12"/>
                <c:pt idx="0">
                  <c:v>3300000</c:v>
                </c:pt>
                <c:pt idx="1">
                  <c:v>3025000</c:v>
                </c:pt>
                <c:pt idx="2">
                  <c:v>2750000</c:v>
                </c:pt>
                <c:pt idx="3">
                  <c:v>2475000</c:v>
                </c:pt>
                <c:pt idx="4">
                  <c:v>2200000</c:v>
                </c:pt>
                <c:pt idx="5">
                  <c:v>1925000</c:v>
                </c:pt>
                <c:pt idx="6">
                  <c:v>1650000</c:v>
                </c:pt>
                <c:pt idx="7">
                  <c:v>1375000</c:v>
                </c:pt>
                <c:pt idx="8">
                  <c:v>1100000</c:v>
                </c:pt>
                <c:pt idx="9">
                  <c:v>825000</c:v>
                </c:pt>
                <c:pt idx="10">
                  <c:v>550000</c:v>
                </c:pt>
                <c:pt idx="11">
                  <c:v>275000</c:v>
                </c:pt>
              </c:numCache>
            </c:numRef>
          </c:val>
          <c:smooth val="0"/>
          <c:extLst>
            <c:ext xmlns:c16="http://schemas.microsoft.com/office/drawing/2014/chart" uri="{C3380CC4-5D6E-409C-BE32-E72D297353CC}">
              <c16:uniqueId val="{00000000-D153-433F-80E3-B94A53385BB7}"/>
            </c:ext>
          </c:extLst>
        </c:ser>
        <c:ser>
          <c:idx val="2"/>
          <c:order val="1"/>
          <c:tx>
            <c:strRef>
              <c:f>IncomeData!$D$9</c:f>
              <c:strCache>
                <c:ptCount val="1"/>
                <c:pt idx="0">
                  <c:v>Actual Income</c:v>
                </c:pt>
              </c:strCache>
            </c:strRef>
          </c:tx>
          <c:spPr>
            <a:ln w="28575" cap="rnd">
              <a:solidFill>
                <a:sysClr val="windowText" lastClr="000000"/>
              </a:solidFill>
              <a:round/>
            </a:ln>
            <a:effectLst/>
          </c:spPr>
          <c:marker>
            <c:symbol val="circle"/>
            <c:size val="5"/>
            <c:spPr>
              <a:solidFill>
                <a:sysClr val="windowText" lastClr="000000"/>
              </a:solidFill>
              <a:ln w="9525">
                <a:solidFill>
                  <a:sysClr val="windowText" lastClr="000000"/>
                </a:solidFill>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IncomeData!$E$12:$E$23</c15:sqref>
                  </c15:fullRef>
                </c:ext>
              </c:extLst>
              <c:f>IncomeData!$E$12:$E$23</c:f>
              <c:numCache>
                <c:formatCode>"£"#,##0</c:formatCode>
                <c:ptCount val="12"/>
                <c:pt idx="7">
                  <c:v>1167371</c:v>
                </c:pt>
                <c:pt idx="8">
                  <c:v>893446</c:v>
                </c:pt>
                <c:pt idx="9">
                  <c:v>670926</c:v>
                </c:pt>
                <c:pt idx="10">
                  <c:v>348786</c:v>
                </c:pt>
                <c:pt idx="11">
                  <c:v>187091</c:v>
                </c:pt>
              </c:numCache>
            </c:numRef>
          </c:val>
          <c:smooth val="0"/>
          <c:extLst>
            <c:ext xmlns:c16="http://schemas.microsoft.com/office/drawing/2014/chart" uri="{C3380CC4-5D6E-409C-BE32-E72D297353CC}">
              <c16:uniqueId val="{00000003-D153-433F-80E3-B94A53385BB7}"/>
            </c:ext>
          </c:extLst>
        </c:ser>
        <c:ser>
          <c:idx val="5"/>
          <c:order val="2"/>
          <c:tx>
            <c:strRef>
              <c:f>IncomeData!$G$9</c:f>
              <c:strCache>
                <c:ptCount val="1"/>
                <c:pt idx="0">
                  <c:v>Forecast Income (Finance)</c:v>
                </c:pt>
              </c:strCache>
            </c:strRef>
          </c:tx>
          <c:spPr>
            <a:ln w="28575" cap="rnd">
              <a:solidFill>
                <a:sysClr val="windowText" lastClr="000000"/>
              </a:solidFill>
              <a:prstDash val="dash"/>
              <a:round/>
            </a:ln>
            <a:effectLst/>
          </c:spPr>
          <c:marker>
            <c:symbol val="plus"/>
            <c:size val="7"/>
            <c:spPr>
              <a:solidFill>
                <a:sysClr val="windowText" lastClr="000000"/>
              </a:solidFill>
              <a:ln w="9525">
                <a:solidFill>
                  <a:sysClr val="windowText" lastClr="000000"/>
                </a:solidFill>
                <a:prstDash val="dash"/>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(IncomeData!$H$12:$H$23,IncomeData!$A$12:$A$23)</c15:sqref>
                  </c15:fullRef>
                </c:ext>
              </c:extLst>
              <c:f>IncomeData!$H$12:$H$23</c:f>
              <c:numCache>
                <c:formatCode>"£"#,##0</c:formatCode>
                <c:ptCount val="12"/>
                <c:pt idx="0">
                  <c:v>3049360</c:v>
                </c:pt>
                <c:pt idx="1">
                  <c:v>2784779</c:v>
                </c:pt>
                <c:pt idx="2">
                  <c:v>2515211</c:v>
                </c:pt>
                <c:pt idx="3">
                  <c:v>2245643</c:v>
                </c:pt>
                <c:pt idx="4">
                  <c:v>1976075</c:v>
                </c:pt>
                <c:pt idx="5">
                  <c:v>1706507</c:v>
                </c:pt>
                <c:pt idx="6">
                  <c:v>1436939</c:v>
                </c:pt>
                <c:pt idx="7">
                  <c:v>1167371</c:v>
                </c:pt>
                <c:pt idx="8">
                  <c:v>893446</c:v>
                </c:pt>
                <c:pt idx="9">
                  <c:v>670926</c:v>
                </c:pt>
                <c:pt idx="10">
                  <c:v>348786</c:v>
                </c:pt>
                <c:pt idx="11">
                  <c:v>187091</c:v>
                </c:pt>
              </c:numCache>
            </c:numRef>
          </c:val>
          <c:smooth val="0"/>
          <c:extLst>
            <c:ext xmlns:c16="http://schemas.microsoft.com/office/drawing/2014/chart" uri="{C3380CC4-5D6E-409C-BE32-E72D297353CC}">
              <c16:uniqueId val="{00000004-D153-433F-80E3-B94A53385BB7}"/>
            </c:ext>
          </c:extLst>
        </c:ser>
        <c:ser>
          <c:idx val="4"/>
          <c:order val="3"/>
          <c:tx>
            <c:strRef>
              <c:f>IncomeData!$F$9</c:f>
              <c:strCache>
                <c:ptCount val="1"/>
                <c:pt idx="0">
                  <c:v>Total forecast income (adjusted)</c:v>
                </c:pt>
              </c:strCache>
            </c:strRef>
          </c:tx>
          <c:spPr>
            <a:ln w="28575" cap="rnd">
              <a:solidFill>
                <a:srgbClr val="FF0000"/>
              </a:solidFill>
              <a:round/>
            </a:ln>
            <a:effectLst>
              <a:glow rad="127000">
                <a:sysClr val="window" lastClr="FFFFFF"/>
              </a:glow>
            </a:effectLst>
          </c:spPr>
          <c:marker>
            <c:symbol val="circle"/>
            <c:size val="10"/>
            <c:spPr>
              <a:solidFill>
                <a:srgbClr val="FF0000"/>
              </a:solidFill>
              <a:ln w="9525">
                <a:noFill/>
              </a:ln>
              <a:effectLst>
                <a:glow rad="127000">
                  <a:sysClr val="window" lastClr="FFFFFF"/>
                </a:glow>
              </a:effectLst>
              <a:scene3d>
                <a:camera prst="orthographicFront"/>
                <a:lightRig rig="threePt" dir="t"/>
              </a:scene3d>
              <a:sp3d>
                <a:bevelT/>
              </a:sp3d>
            </c:spPr>
          </c:marker>
          <c:dPt>
            <c:idx val="2"/>
            <c:marker>
              <c:symbol val="circle"/>
              <c:size val="10"/>
              <c:spPr>
                <a:solidFill>
                  <a:srgbClr val="FF0000"/>
                </a:solidFill>
                <a:ln w="9525">
                  <a:noFill/>
                </a:ln>
                <a:effectLst>
                  <a:glow rad="127000">
                    <a:sysClr val="window" lastClr="FFFFFF"/>
                  </a:glow>
                </a:effectLst>
                <a:scene3d>
                  <a:camera prst="orthographicFront"/>
                  <a:lightRig rig="threePt" dir="t"/>
                </a:scene3d>
                <a:sp3d>
                  <a:bevelT/>
                </a:sp3d>
              </c:spPr>
            </c:marker>
            <c:bubble3D val="0"/>
            <c:spPr>
              <a:ln w="28575" cap="rnd">
                <a:solidFill>
                  <a:srgbClr val="FF0000"/>
                </a:solidFill>
                <a:round/>
              </a:ln>
              <a:effectLst>
                <a:glow rad="127000">
                  <a:sysClr val="window" lastClr="FFFFFF"/>
                </a:glow>
              </a:effectLst>
            </c:spPr>
            <c:extLst>
              <c:ext xmlns:c16="http://schemas.microsoft.com/office/drawing/2014/chart" uri="{C3380CC4-5D6E-409C-BE32-E72D297353CC}">
                <c16:uniqueId val="{00000000-F32D-43AA-9432-8CFCF439B299}"/>
              </c:ext>
            </c:extLst>
          </c:dPt>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IncomeData!$F$12:$F$23</c15:sqref>
                  </c15:fullRef>
                </c:ext>
              </c:extLst>
              <c:f>IncomeData!$F$12:$F$23</c:f>
              <c:numCache>
                <c:formatCode>"£"#,##0</c:formatCode>
                <c:ptCount val="12"/>
                <c:pt idx="7">
                  <c:v>1857502</c:v>
                </c:pt>
              </c:numCache>
            </c:numRef>
          </c:val>
          <c:smooth val="0"/>
          <c:extLst>
            <c:ext xmlns:c16="http://schemas.microsoft.com/office/drawing/2014/chart" uri="{C3380CC4-5D6E-409C-BE32-E72D297353CC}">
              <c16:uniqueId val="{00000001-D153-433F-80E3-B94A53385BB7}"/>
            </c:ext>
          </c:extLst>
        </c:ser>
        <c:ser>
          <c:idx val="0"/>
          <c:order val="4"/>
          <c:tx>
            <c:strRef>
              <c:f>IncomeData!$I$9</c:f>
              <c:strCache>
                <c:ptCount val="1"/>
                <c:pt idx="0">
                  <c:v> Forecast position for end 20/21 (Upper bound for forecast income  ) </c:v>
                </c:pt>
              </c:strCache>
            </c:strRef>
          </c:tx>
          <c:spPr>
            <a:ln w="28575" cap="rnd">
              <a:solidFill>
                <a:schemeClr val="accent1"/>
              </a:solidFill>
              <a:round/>
            </a:ln>
            <a:effectLst/>
          </c:spPr>
          <c:marker>
            <c:symbol val="diamond"/>
            <c:size val="10"/>
            <c:spPr>
              <a:solidFill>
                <a:schemeClr val="accent1"/>
              </a:solidFill>
              <a:ln w="9525">
                <a:solidFill>
                  <a:schemeClr val="accent1"/>
                </a:solidFill>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IncomeData!$I$12:$I$23</c15:sqref>
                  </c15:fullRef>
                </c:ext>
              </c:extLst>
              <c:f>IncomeData!$I$12:$I$23</c:f>
              <c:numCache>
                <c:formatCode>"£"#,##0</c:formatCode>
                <c:ptCount val="12"/>
                <c:pt idx="7">
                  <c:v>2633817</c:v>
                </c:pt>
              </c:numCache>
            </c:numRef>
          </c:val>
          <c:smooth val="0"/>
          <c:extLst>
            <c:ext xmlns:c16="http://schemas.microsoft.com/office/drawing/2014/chart" uri="{C3380CC4-5D6E-409C-BE32-E72D297353CC}">
              <c16:uniqueId val="{00000002-EAD0-4E9B-B422-FA94CE77D6E3}"/>
            </c:ext>
          </c:extLst>
        </c:ser>
        <c:dLbls>
          <c:showLegendKey val="0"/>
          <c:showVal val="0"/>
          <c:showCatName val="0"/>
          <c:showSerName val="0"/>
          <c:showPercent val="0"/>
          <c:showBubbleSize val="0"/>
        </c:dLbls>
        <c:marker val="1"/>
        <c:smooth val="0"/>
        <c:axId val="991751328"/>
        <c:axId val="981938480"/>
        <c:extLst/>
      </c:lineChart>
      <c:catAx>
        <c:axId val="991751328"/>
        <c:scaling>
          <c:orientation val="maxMin"/>
          <c:max val="12"/>
        </c:scaling>
        <c:delete val="0"/>
        <c:axPos val="b"/>
        <c:numFmt formatCode="mmmm\,\ 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81938480"/>
        <c:crosses val="autoZero"/>
        <c:auto val="0"/>
        <c:lblAlgn val="ctr"/>
        <c:lblOffset val="100"/>
        <c:noMultiLvlLbl val="1"/>
      </c:catAx>
      <c:valAx>
        <c:axId val="981938480"/>
        <c:scaling>
          <c:orientation val="minMax"/>
          <c:max val="5000000"/>
          <c:min val="0"/>
        </c:scaling>
        <c:delete val="0"/>
        <c:axPos val="r"/>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91751328"/>
        <c:crosses val="autoZero"/>
        <c:crossBetween val="between"/>
        <c:majorUnit val="500000"/>
      </c:valAx>
      <c:spPr>
        <a:noFill/>
        <a:ln>
          <a:noFill/>
        </a:ln>
        <a:effectLst>
          <a:outerShdw blurRad="50800" dist="50800" dir="5400000" algn="ctr" rotWithShape="0">
            <a:sysClr val="window" lastClr="FFFFFF"/>
          </a:outerShdw>
        </a:effectLst>
      </c:spPr>
    </c:plotArea>
    <c:legend>
      <c:legendPos val="t"/>
      <c:layout>
        <c:manualLayout>
          <c:xMode val="edge"/>
          <c:yMode val="edge"/>
          <c:x val="0.28597949761354174"/>
          <c:y val="9.0876965503614598E-2"/>
          <c:w val="0.54195291005291002"/>
          <c:h val="0.220297743055555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r>
              <a:rPr lang="en-GB" sz="1400" b="1" i="0" u="none" strike="noStrike" kern="1200" spc="0" baseline="0">
                <a:solidFill>
                  <a:sysClr val="windowText" lastClr="000000">
                    <a:lumMod val="65000"/>
                    <a:lumOff val="35000"/>
                  </a:sysClr>
                </a:solidFill>
                <a:latin typeface="+mn-lt"/>
                <a:ea typeface="+mn-ea"/>
                <a:cs typeface="+mn-cs"/>
              </a:rPr>
              <a:t>Data Destruction</a:t>
            </a:r>
          </a:p>
        </c:rich>
      </c:tx>
      <c:overlay val="0"/>
      <c:spPr>
        <a:noFill/>
        <a:ln>
          <a:noFill/>
        </a:ln>
        <a:effectLst/>
      </c:spPr>
      <c:txPr>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1.7204298162001835E-2"/>
          <c:y val="0.1843733074006598"/>
          <c:w val="0.91499112437708507"/>
          <c:h val="0.76229297790316086"/>
        </c:manualLayout>
      </c:layout>
      <c:barChart>
        <c:barDir val="col"/>
        <c:grouping val="stacked"/>
        <c:varyColors val="0"/>
        <c:ser>
          <c:idx val="1"/>
          <c:order val="0"/>
          <c:tx>
            <c:strRef>
              <c:f>TotalAppsTimeSeriesData!$W$14</c:f>
              <c:strCache>
                <c:ptCount val="1"/>
                <c:pt idx="0">
                  <c:v>Certificate and Application not Received</c:v>
                </c:pt>
              </c:strCache>
            </c:strRef>
          </c:tx>
          <c:spPr>
            <a:solidFill>
              <a:srgbClr val="FF0000"/>
            </a:solidFill>
            <a:ln>
              <a:noFill/>
            </a:ln>
            <a:effectLst>
              <a:outerShdw blurRad="40000" dist="23000" dir="5400000" rotWithShape="0">
                <a:srgbClr val="000000">
                  <a:alpha val="35000"/>
                </a:srgbClr>
              </a:outerShdw>
            </a:effectLst>
          </c:spPr>
          <c:invertIfNegative val="0"/>
          <c:dPt>
            <c:idx val="1"/>
            <c:invertIfNegative val="0"/>
            <c:bubble3D val="0"/>
            <c:spPr>
              <a:solidFill>
                <a:srgbClr val="FF0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2-09FE-4A40-A0A5-B47693604C49}"/>
              </c:ext>
            </c:extLst>
          </c:dPt>
          <c:dPt>
            <c:idx val="2"/>
            <c:invertIfNegative val="0"/>
            <c:bubble3D val="0"/>
            <c:spPr>
              <a:solidFill>
                <a:srgbClr val="FF0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2-2546-43F0-8AA8-1507AF1E059E}"/>
              </c:ext>
            </c:extLst>
          </c:dPt>
          <c:dPt>
            <c:idx val="3"/>
            <c:invertIfNegative val="0"/>
            <c:bubble3D val="0"/>
            <c:spPr>
              <a:solidFill>
                <a:srgbClr val="FF0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4126-4198-8391-7DBC671276F7}"/>
              </c:ext>
            </c:extLst>
          </c:dPt>
          <c:dLbls>
            <c:dLbl>
              <c:idx val="1"/>
              <c:tx>
                <c:rich>
                  <a:bodyPr/>
                  <a:lstStyle/>
                  <a:p>
                    <a:r>
                      <a:rPr lang="en-US" baseline="0"/>
                      <a:t> </a:t>
                    </a:r>
                    <a:fld id="{A45C1F15-3896-4FFF-93A8-D4EBACA64B57}"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9FE-4A40-A0A5-B47693604C49}"/>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TotalAppsTimeSeriesData!$W$15:$W$68</c:f>
              <c:numCache>
                <c:formatCode>General</c:formatCode>
                <c:ptCount val="54"/>
                <c:pt idx="1">
                  <c:v>77</c:v>
                </c:pt>
                <c:pt idx="2">
                  <c:v>77</c:v>
                </c:pt>
                <c:pt idx="3">
                  <c:v>77</c:v>
                </c:pt>
                <c:pt idx="4">
                  <c:v>77</c:v>
                </c:pt>
                <c:pt idx="5">
                  <c:v>78</c:v>
                </c:pt>
                <c:pt idx="6">
                  <c:v>78</c:v>
                </c:pt>
                <c:pt idx="7">
                  <c:v>78</c:v>
                </c:pt>
                <c:pt idx="8">
                  <c:v>77</c:v>
                </c:pt>
                <c:pt idx="9">
                  <c:v>77</c:v>
                </c:pt>
                <c:pt idx="10">
                  <c:v>78</c:v>
                </c:pt>
                <c:pt idx="11">
                  <c:v>80</c:v>
                </c:pt>
                <c:pt idx="12">
                  <c:v>100</c:v>
                </c:pt>
                <c:pt idx="13">
                  <c:v>101</c:v>
                </c:pt>
                <c:pt idx="14">
                  <c:v>98</c:v>
                </c:pt>
                <c:pt idx="15">
                  <c:v>98</c:v>
                </c:pt>
                <c:pt idx="16">
                  <c:v>97</c:v>
                </c:pt>
                <c:pt idx="17">
                  <c:v>97</c:v>
                </c:pt>
                <c:pt idx="18">
                  <c:v>90</c:v>
                </c:pt>
                <c:pt idx="19">
                  <c:v>88</c:v>
                </c:pt>
                <c:pt idx="20">
                  <c:v>89</c:v>
                </c:pt>
                <c:pt idx="21">
                  <c:v>90</c:v>
                </c:pt>
                <c:pt idx="22">
                  <c:v>89</c:v>
                </c:pt>
                <c:pt idx="23">
                  <c:v>90</c:v>
                </c:pt>
                <c:pt idx="24">
                  <c:v>91</c:v>
                </c:pt>
                <c:pt idx="25">
                  <c:v>75</c:v>
                </c:pt>
                <c:pt idx="26">
                  <c:v>74</c:v>
                </c:pt>
                <c:pt idx="27">
                  <c:v>76</c:v>
                </c:pt>
                <c:pt idx="28">
                  <c:v>88</c:v>
                </c:pt>
                <c:pt idx="29">
                  <c:v>87</c:v>
                </c:pt>
                <c:pt idx="30">
                  <c:v>88</c:v>
                </c:pt>
                <c:pt idx="31">
                  <c:v>92</c:v>
                </c:pt>
                <c:pt idx="32">
                  <c:v>94</c:v>
                </c:pt>
                <c:pt idx="33">
                  <c:v>96</c:v>
                </c:pt>
                <c:pt idx="34">
                  <c:v>95</c:v>
                </c:pt>
                <c:pt idx="35">
                  <c:v>99</c:v>
                </c:pt>
                <c:pt idx="36">
                  <c:v>100</c:v>
                </c:pt>
                <c:pt idx="37">
                  <c:v>102</c:v>
                </c:pt>
                <c:pt idx="38">
                  <c:v>106</c:v>
                </c:pt>
                <c:pt idx="39">
                  <c:v>108</c:v>
                </c:pt>
                <c:pt idx="40">
                  <c:v>115</c:v>
                </c:pt>
                <c:pt idx="41">
                  <c:v>116</c:v>
                </c:pt>
                <c:pt idx="42">
                  <c:v>118</c:v>
                </c:pt>
                <c:pt idx="43">
                  <c:v>123</c:v>
                </c:pt>
                <c:pt idx="44">
                  <c:v>130</c:v>
                </c:pt>
                <c:pt idx="45">
                  <c:v>164</c:v>
                </c:pt>
                <c:pt idx="46">
                  <c:v>176</c:v>
                </c:pt>
                <c:pt idx="47">
                  <c:v>177</c:v>
                </c:pt>
                <c:pt idx="48">
                  <c:v>172</c:v>
                </c:pt>
                <c:pt idx="49">
                  <c:v>171</c:v>
                </c:pt>
                <c:pt idx="50">
                  <c:v>171</c:v>
                </c:pt>
                <c:pt idx="51">
                  <c:v>171</c:v>
                </c:pt>
                <c:pt idx="52">
                  <c:v>172</c:v>
                </c:pt>
                <c:pt idx="53">
                  <c:v>172</c:v>
                </c:pt>
              </c:numCache>
            </c:numRef>
          </c:val>
          <c:extLst>
            <c:ext xmlns:c16="http://schemas.microsoft.com/office/drawing/2014/chart" uri="{C3380CC4-5D6E-409C-BE32-E72D297353CC}">
              <c16:uniqueId val="{00000001-4816-4C72-A07D-35407414EE36}"/>
            </c:ext>
          </c:extLst>
        </c:ser>
        <c:ser>
          <c:idx val="4"/>
          <c:order val="1"/>
          <c:tx>
            <c:strRef>
              <c:f>TotalAppsTimeSeriesData!$Y$14</c:f>
              <c:strCache>
                <c:ptCount val="1"/>
                <c:pt idx="0">
                  <c:v>Certificate not received &amp; application at 1c</c:v>
                </c:pt>
              </c:strCache>
            </c:strRef>
          </c:tx>
          <c:spPr>
            <a:solidFill>
              <a:srgbClr val="002060"/>
            </a:solidFill>
            <a:ln>
              <a:noFill/>
            </a:ln>
            <a:effectLst>
              <a:outerShdw blurRad="40000" dist="23000" dir="5400000" rotWithShape="0">
                <a:srgbClr val="000000">
                  <a:alpha val="35000"/>
                </a:srgbClr>
              </a:outerShdw>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TotalAppsTimeSeriesData!$Y$15:$Y$68</c:f>
              <c:numCache>
                <c:formatCode>General</c:formatCode>
                <c:ptCount val="54"/>
                <c:pt idx="1">
                  <c:v>76</c:v>
                </c:pt>
                <c:pt idx="2">
                  <c:v>77</c:v>
                </c:pt>
                <c:pt idx="3">
                  <c:v>75</c:v>
                </c:pt>
                <c:pt idx="4">
                  <c:v>79</c:v>
                </c:pt>
                <c:pt idx="5">
                  <c:v>78</c:v>
                </c:pt>
                <c:pt idx="6">
                  <c:v>79</c:v>
                </c:pt>
                <c:pt idx="7">
                  <c:v>82</c:v>
                </c:pt>
                <c:pt idx="8">
                  <c:v>80</c:v>
                </c:pt>
                <c:pt idx="9">
                  <c:v>94</c:v>
                </c:pt>
                <c:pt idx="10">
                  <c:v>95</c:v>
                </c:pt>
                <c:pt idx="11">
                  <c:v>95</c:v>
                </c:pt>
                <c:pt idx="12">
                  <c:v>74</c:v>
                </c:pt>
                <c:pt idx="13">
                  <c:v>73</c:v>
                </c:pt>
                <c:pt idx="14">
                  <c:v>79</c:v>
                </c:pt>
                <c:pt idx="15">
                  <c:v>79</c:v>
                </c:pt>
                <c:pt idx="16">
                  <c:v>78</c:v>
                </c:pt>
                <c:pt idx="17">
                  <c:v>77</c:v>
                </c:pt>
                <c:pt idx="18">
                  <c:v>79</c:v>
                </c:pt>
                <c:pt idx="19">
                  <c:v>79</c:v>
                </c:pt>
                <c:pt idx="20">
                  <c:v>78</c:v>
                </c:pt>
                <c:pt idx="21">
                  <c:v>79</c:v>
                </c:pt>
                <c:pt idx="22">
                  <c:v>78</c:v>
                </c:pt>
                <c:pt idx="23">
                  <c:v>79</c:v>
                </c:pt>
                <c:pt idx="24">
                  <c:v>86</c:v>
                </c:pt>
                <c:pt idx="25">
                  <c:v>76</c:v>
                </c:pt>
                <c:pt idx="26">
                  <c:v>76</c:v>
                </c:pt>
                <c:pt idx="27">
                  <c:v>81</c:v>
                </c:pt>
                <c:pt idx="28">
                  <c:v>78</c:v>
                </c:pt>
                <c:pt idx="29">
                  <c:v>81</c:v>
                </c:pt>
                <c:pt idx="30">
                  <c:v>81</c:v>
                </c:pt>
                <c:pt idx="31">
                  <c:v>81</c:v>
                </c:pt>
                <c:pt idx="32">
                  <c:v>82</c:v>
                </c:pt>
                <c:pt idx="33">
                  <c:v>83</c:v>
                </c:pt>
                <c:pt idx="34">
                  <c:v>84</c:v>
                </c:pt>
                <c:pt idx="35">
                  <c:v>83</c:v>
                </c:pt>
                <c:pt idx="36">
                  <c:v>82</c:v>
                </c:pt>
              </c:numCache>
            </c:numRef>
          </c:val>
          <c:extLst>
            <c:ext xmlns:c16="http://schemas.microsoft.com/office/drawing/2014/chart" uri="{C3380CC4-5D6E-409C-BE32-E72D297353CC}">
              <c16:uniqueId val="{0000000A-F3CD-4B8B-AEA0-B6459EEBFB75}"/>
            </c:ext>
          </c:extLst>
        </c:ser>
        <c:ser>
          <c:idx val="0"/>
          <c:order val="2"/>
          <c:tx>
            <c:strRef>
              <c:f>TotalAppsTimeSeriesData!$X$14</c:f>
              <c:strCache>
                <c:ptCount val="1"/>
                <c:pt idx="0">
                  <c:v>Certificate not received &amp; application beyond 1c</c:v>
                </c:pt>
              </c:strCache>
            </c:strRef>
          </c:tx>
          <c:spPr>
            <a:solidFill>
              <a:srgbClr val="0070C0"/>
            </a:solidFill>
            <a:ln>
              <a:noFill/>
            </a:ln>
            <a:effectLst>
              <a:outerShdw blurRad="40000" dist="23000" dir="5400000" rotWithShape="0">
                <a:srgbClr val="000000">
                  <a:alpha val="35000"/>
                </a:srgbClr>
              </a:outerShdw>
            </a:effectLst>
          </c:spPr>
          <c:invertIfNegative val="1"/>
          <c:dLbls>
            <c:dLbl>
              <c:idx val="1"/>
              <c:layout>
                <c:manualLayout>
                  <c:x val="0"/>
                  <c:y val="9.1356144195244016E-3"/>
                </c:manualLayout>
              </c:layout>
              <c:tx>
                <c:rich>
                  <a:bodyPr/>
                  <a:lstStyle/>
                  <a:p>
                    <a:r>
                      <a:rPr lang="en-US" baseline="0"/>
                      <a:t> </a:t>
                    </a:r>
                    <a:fld id="{E73B00DD-B861-4CD4-925B-2DA10FAA36D5}"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9FE-4A40-A0A5-B47693604C49}"/>
                </c:ext>
              </c:extLst>
            </c:dLbl>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TotalAppsTimeSeriesData!$X$15:$X$68</c:f>
              <c:numCache>
                <c:formatCode>General</c:formatCode>
                <c:ptCount val="54"/>
                <c:pt idx="1">
                  <c:v>55</c:v>
                </c:pt>
                <c:pt idx="2">
                  <c:v>60</c:v>
                </c:pt>
                <c:pt idx="3">
                  <c:v>62</c:v>
                </c:pt>
                <c:pt idx="4">
                  <c:v>71</c:v>
                </c:pt>
                <c:pt idx="5">
                  <c:v>73</c:v>
                </c:pt>
                <c:pt idx="6">
                  <c:v>75</c:v>
                </c:pt>
                <c:pt idx="7">
                  <c:v>75</c:v>
                </c:pt>
                <c:pt idx="8">
                  <c:v>82</c:v>
                </c:pt>
                <c:pt idx="9">
                  <c:v>68</c:v>
                </c:pt>
                <c:pt idx="10">
                  <c:v>73</c:v>
                </c:pt>
                <c:pt idx="11">
                  <c:v>79</c:v>
                </c:pt>
                <c:pt idx="12">
                  <c:v>87</c:v>
                </c:pt>
                <c:pt idx="13">
                  <c:v>94</c:v>
                </c:pt>
                <c:pt idx="14">
                  <c:v>94</c:v>
                </c:pt>
                <c:pt idx="15">
                  <c:v>103</c:v>
                </c:pt>
                <c:pt idx="16">
                  <c:v>111</c:v>
                </c:pt>
                <c:pt idx="17">
                  <c:v>135</c:v>
                </c:pt>
                <c:pt idx="18">
                  <c:v>88</c:v>
                </c:pt>
                <c:pt idx="19">
                  <c:v>89</c:v>
                </c:pt>
                <c:pt idx="20">
                  <c:v>92</c:v>
                </c:pt>
                <c:pt idx="21">
                  <c:v>100</c:v>
                </c:pt>
                <c:pt idx="22">
                  <c:v>100</c:v>
                </c:pt>
                <c:pt idx="23">
                  <c:v>104</c:v>
                </c:pt>
                <c:pt idx="24">
                  <c:v>119</c:v>
                </c:pt>
                <c:pt idx="25">
                  <c:v>89</c:v>
                </c:pt>
                <c:pt idx="26">
                  <c:v>91</c:v>
                </c:pt>
                <c:pt idx="27">
                  <c:v>95</c:v>
                </c:pt>
                <c:pt idx="28">
                  <c:v>92</c:v>
                </c:pt>
                <c:pt idx="29">
                  <c:v>94</c:v>
                </c:pt>
                <c:pt idx="30">
                  <c:v>98</c:v>
                </c:pt>
                <c:pt idx="31">
                  <c:v>103</c:v>
                </c:pt>
                <c:pt idx="32">
                  <c:v>93</c:v>
                </c:pt>
                <c:pt idx="33">
                  <c:v>97</c:v>
                </c:pt>
                <c:pt idx="34">
                  <c:v>101</c:v>
                </c:pt>
                <c:pt idx="35">
                  <c:v>107</c:v>
                </c:pt>
                <c:pt idx="36">
                  <c:v>98</c:v>
                </c:pt>
                <c:pt idx="37">
                  <c:v>184</c:v>
                </c:pt>
                <c:pt idx="38">
                  <c:v>187</c:v>
                </c:pt>
                <c:pt idx="39">
                  <c:v>181</c:v>
                </c:pt>
                <c:pt idx="40">
                  <c:v>184</c:v>
                </c:pt>
                <c:pt idx="41">
                  <c:v>188</c:v>
                </c:pt>
                <c:pt idx="42">
                  <c:v>196</c:v>
                </c:pt>
                <c:pt idx="43">
                  <c:v>200</c:v>
                </c:pt>
                <c:pt idx="44">
                  <c:v>201</c:v>
                </c:pt>
                <c:pt idx="45">
                  <c:v>212</c:v>
                </c:pt>
                <c:pt idx="46">
                  <c:v>212</c:v>
                </c:pt>
                <c:pt idx="47">
                  <c:v>221</c:v>
                </c:pt>
                <c:pt idx="48">
                  <c:v>222</c:v>
                </c:pt>
                <c:pt idx="49">
                  <c:v>220</c:v>
                </c:pt>
                <c:pt idx="50">
                  <c:v>229</c:v>
                </c:pt>
                <c:pt idx="51">
                  <c:v>231</c:v>
                </c:pt>
                <c:pt idx="52">
                  <c:v>228</c:v>
                </c:pt>
                <c:pt idx="53">
                  <c:v>232</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a:outerShdw blurRad="40000" dist="23000" dir="5400000" rotWithShape="0">
                      <a:srgbClr val="000000">
                        <a:alpha val="35000"/>
                      </a:srgbClr>
                    </a:outerShdw>
                  </a:effectLst>
                </c14:spPr>
              </c14:invertSolidFillFmt>
            </c:ext>
            <c:ext xmlns:c16="http://schemas.microsoft.com/office/drawing/2014/chart" uri="{C3380CC4-5D6E-409C-BE32-E72D297353CC}">
              <c16:uniqueId val="{00000000-4816-4C72-A07D-35407414EE36}"/>
            </c:ext>
          </c:extLst>
        </c:ser>
        <c:ser>
          <c:idx val="2"/>
          <c:order val="3"/>
          <c:tx>
            <c:strRef>
              <c:f>TotalAppsTimeSeriesData!$Z$14</c:f>
              <c:strCache>
                <c:ptCount val="1"/>
                <c:pt idx="0">
                  <c:v>Certificate received - IS review in progress</c:v>
                </c:pt>
              </c:strCache>
            </c:strRef>
          </c:tx>
          <c:spPr>
            <a:solidFill>
              <a:schemeClr val="bg1">
                <a:lumMod val="75000"/>
              </a:schemeClr>
            </a:solidFill>
            <a:ln>
              <a:solidFill>
                <a:schemeClr val="bg1">
                  <a:lumMod val="65000"/>
                  <a:alpha val="98000"/>
                </a:schemeClr>
              </a:solidFill>
            </a:ln>
            <a:effectLst>
              <a:outerShdw blurRad="40000" dist="23000" dir="5400000" rotWithShape="0">
                <a:srgbClr val="000000">
                  <a:alpha val="35000"/>
                </a:srgbClr>
              </a:outerShdw>
            </a:effectLst>
          </c:spPr>
          <c:invertIfNegative val="0"/>
          <c:dLbls>
            <c:dLbl>
              <c:idx val="1"/>
              <c:tx>
                <c:rich>
                  <a:bodyPr/>
                  <a:lstStyle/>
                  <a:p>
                    <a:fld id="{25D28098-81B6-4573-9868-530B7B5548B2}" type="VALUE">
                      <a:rPr lang="en-US" baseline="0"/>
                      <a:pPr/>
                      <a:t>[VALUE]</a:t>
                    </a:fld>
                    <a:endParaRPr lang="en-GB"/>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9FE-4A40-A0A5-B47693604C49}"/>
                </c:ext>
              </c:extLst>
            </c:dLbl>
            <c:spPr>
              <a:solidFill>
                <a:schemeClr val="bg1">
                  <a:lumMod val="75000"/>
                </a:schemeClr>
              </a:solidFill>
              <a:ln>
                <a:solidFill>
                  <a:schemeClr val="tx2">
                    <a:lumMod val="40000"/>
                    <a:lumOff val="6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TotalAppsTimeSeriesData!$Z$15:$Z$68</c:f>
              <c:numCache>
                <c:formatCode>General</c:formatCode>
                <c:ptCount val="54"/>
                <c:pt idx="1">
                  <c:v>2</c:v>
                </c:pt>
                <c:pt idx="2">
                  <c:v>0</c:v>
                </c:pt>
                <c:pt idx="3">
                  <c:v>15</c:v>
                </c:pt>
                <c:pt idx="4">
                  <c:v>8</c:v>
                </c:pt>
                <c:pt idx="5">
                  <c:v>7</c:v>
                </c:pt>
                <c:pt idx="6">
                  <c:v>3</c:v>
                </c:pt>
                <c:pt idx="7">
                  <c:v>14</c:v>
                </c:pt>
                <c:pt idx="8">
                  <c:v>12</c:v>
                </c:pt>
                <c:pt idx="9">
                  <c:v>9</c:v>
                </c:pt>
                <c:pt idx="10">
                  <c:v>5</c:v>
                </c:pt>
                <c:pt idx="11">
                  <c:v>4</c:v>
                </c:pt>
                <c:pt idx="12">
                  <c:v>4</c:v>
                </c:pt>
                <c:pt idx="13">
                  <c:v>3</c:v>
                </c:pt>
                <c:pt idx="14">
                  <c:v>2</c:v>
                </c:pt>
                <c:pt idx="15">
                  <c:v>0</c:v>
                </c:pt>
                <c:pt idx="16">
                  <c:v>6</c:v>
                </c:pt>
                <c:pt idx="17">
                  <c:v>6</c:v>
                </c:pt>
                <c:pt idx="18">
                  <c:v>5</c:v>
                </c:pt>
                <c:pt idx="19">
                  <c:v>9</c:v>
                </c:pt>
                <c:pt idx="20">
                  <c:v>1</c:v>
                </c:pt>
                <c:pt idx="21">
                  <c:v>6</c:v>
                </c:pt>
                <c:pt idx="22">
                  <c:v>6</c:v>
                </c:pt>
                <c:pt idx="23">
                  <c:v>5</c:v>
                </c:pt>
                <c:pt idx="24">
                  <c:v>2</c:v>
                </c:pt>
                <c:pt idx="25">
                  <c:v>0</c:v>
                </c:pt>
                <c:pt idx="26">
                  <c:v>14</c:v>
                </c:pt>
                <c:pt idx="27">
                  <c:v>8</c:v>
                </c:pt>
                <c:pt idx="28">
                  <c:v>4</c:v>
                </c:pt>
                <c:pt idx="29">
                  <c:v>18</c:v>
                </c:pt>
                <c:pt idx="30">
                  <c:v>15</c:v>
                </c:pt>
                <c:pt idx="31">
                  <c:v>13</c:v>
                </c:pt>
                <c:pt idx="32">
                  <c:v>8</c:v>
                </c:pt>
                <c:pt idx="33">
                  <c:v>4</c:v>
                </c:pt>
                <c:pt idx="34">
                  <c:v>3</c:v>
                </c:pt>
                <c:pt idx="35">
                  <c:v>5</c:v>
                </c:pt>
                <c:pt idx="36">
                  <c:v>11</c:v>
                </c:pt>
                <c:pt idx="37">
                  <c:v>10</c:v>
                </c:pt>
                <c:pt idx="38">
                  <c:v>6</c:v>
                </c:pt>
                <c:pt idx="39">
                  <c:v>24</c:v>
                </c:pt>
                <c:pt idx="40">
                  <c:v>19</c:v>
                </c:pt>
                <c:pt idx="41">
                  <c:v>30</c:v>
                </c:pt>
                <c:pt idx="42">
                  <c:v>25</c:v>
                </c:pt>
                <c:pt idx="43">
                  <c:v>21</c:v>
                </c:pt>
                <c:pt idx="44">
                  <c:v>17</c:v>
                </c:pt>
                <c:pt idx="45">
                  <c:v>19</c:v>
                </c:pt>
                <c:pt idx="46">
                  <c:v>7</c:v>
                </c:pt>
                <c:pt idx="47">
                  <c:v>7</c:v>
                </c:pt>
                <c:pt idx="48">
                  <c:v>19</c:v>
                </c:pt>
                <c:pt idx="49">
                  <c:v>19</c:v>
                </c:pt>
                <c:pt idx="50">
                  <c:v>14</c:v>
                </c:pt>
                <c:pt idx="51">
                  <c:v>12</c:v>
                </c:pt>
                <c:pt idx="52">
                  <c:v>10</c:v>
                </c:pt>
                <c:pt idx="53">
                  <c:v>10</c:v>
                </c:pt>
              </c:numCache>
            </c:numRef>
          </c:val>
          <c:extLst>
            <c:ext xmlns:c16="http://schemas.microsoft.com/office/drawing/2014/chart" uri="{C3380CC4-5D6E-409C-BE32-E72D297353CC}">
              <c16:uniqueId val="{00000008-4816-4C72-A07D-35407414EE36}"/>
            </c:ext>
          </c:extLst>
        </c:ser>
        <c:ser>
          <c:idx val="3"/>
          <c:order val="4"/>
          <c:tx>
            <c:strRef>
              <c:f>TotalAppsTimeSeriesData!$AA$14</c:f>
              <c:strCache>
                <c:ptCount val="1"/>
                <c:pt idx="0">
                  <c:v>Certificate approved by IS - closure required</c:v>
                </c:pt>
              </c:strCache>
            </c:strRef>
          </c:tx>
          <c:spPr>
            <a:solidFill>
              <a:srgbClr val="00B050"/>
            </a:solidFill>
            <a:ln>
              <a:noFill/>
            </a:ln>
            <a:effectLst>
              <a:outerShdw blurRad="40000" dist="23000" dir="5400000" rotWithShape="0">
                <a:srgbClr val="000000">
                  <a:alpha val="35000"/>
                </a:srgbClr>
              </a:outerShdw>
            </a:effectLst>
          </c:spPr>
          <c:invertIfNegative val="0"/>
          <c:dPt>
            <c:idx val="17"/>
            <c:invertIfNegative val="0"/>
            <c:bubble3D val="0"/>
            <c:spPr>
              <a:solidFill>
                <a:srgbClr val="00B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3317-480E-BB21-0374ED385B28}"/>
              </c:ext>
            </c:extLst>
          </c:dPt>
          <c:dPt>
            <c:idx val="18"/>
            <c:invertIfNegative val="0"/>
            <c:bubble3D val="0"/>
            <c:spPr>
              <a:solidFill>
                <a:srgbClr val="00B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3317-480E-BB21-0374ED385B28}"/>
              </c:ext>
            </c:extLst>
          </c:dPt>
          <c:dLbls>
            <c:dLbl>
              <c:idx val="1"/>
              <c:tx>
                <c:rich>
                  <a:bodyPr/>
                  <a:lstStyle/>
                  <a:p>
                    <a:r>
                      <a:rPr lang="en-US" baseline="0"/>
                      <a:t> </a:t>
                    </a:r>
                    <a:fld id="{8FDD3230-B296-4F24-B493-F578B70849D9}"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9FE-4A40-A0A5-B47693604C49}"/>
                </c:ext>
              </c:extLst>
            </c:dLbl>
            <c:spPr>
              <a:solidFill>
                <a:srgbClr val="00B050"/>
              </a:solidFill>
              <a:ln>
                <a:solidFill>
                  <a:schemeClr val="accent3">
                    <a:lumMod val="40000"/>
                    <a:lumOff val="6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TotalAppsTimeSeriesData!$AA$15:$AA$68</c:f>
              <c:numCache>
                <c:formatCode>General</c:formatCode>
                <c:ptCount val="54"/>
                <c:pt idx="1">
                  <c:v>7</c:v>
                </c:pt>
                <c:pt idx="2">
                  <c:v>9</c:v>
                </c:pt>
                <c:pt idx="3">
                  <c:v>4</c:v>
                </c:pt>
                <c:pt idx="4">
                  <c:v>4</c:v>
                </c:pt>
                <c:pt idx="5">
                  <c:v>4</c:v>
                </c:pt>
                <c:pt idx="6">
                  <c:v>10</c:v>
                </c:pt>
                <c:pt idx="7">
                  <c:v>4</c:v>
                </c:pt>
                <c:pt idx="8">
                  <c:v>8</c:v>
                </c:pt>
                <c:pt idx="9">
                  <c:v>8</c:v>
                </c:pt>
                <c:pt idx="10">
                  <c:v>8</c:v>
                </c:pt>
                <c:pt idx="11">
                  <c:v>10</c:v>
                </c:pt>
                <c:pt idx="12">
                  <c:v>10</c:v>
                </c:pt>
                <c:pt idx="13">
                  <c:v>10</c:v>
                </c:pt>
                <c:pt idx="14">
                  <c:v>9</c:v>
                </c:pt>
                <c:pt idx="15">
                  <c:v>9</c:v>
                </c:pt>
                <c:pt idx="16">
                  <c:v>9</c:v>
                </c:pt>
                <c:pt idx="17">
                  <c:v>9</c:v>
                </c:pt>
                <c:pt idx="18">
                  <c:v>9</c:v>
                </c:pt>
                <c:pt idx="19">
                  <c:v>3</c:v>
                </c:pt>
                <c:pt idx="20">
                  <c:v>9</c:v>
                </c:pt>
                <c:pt idx="21">
                  <c:v>5</c:v>
                </c:pt>
                <c:pt idx="22">
                  <c:v>5</c:v>
                </c:pt>
                <c:pt idx="23">
                  <c:v>21</c:v>
                </c:pt>
                <c:pt idx="24">
                  <c:v>22</c:v>
                </c:pt>
                <c:pt idx="25">
                  <c:v>21</c:v>
                </c:pt>
                <c:pt idx="26">
                  <c:v>13</c:v>
                </c:pt>
                <c:pt idx="27">
                  <c:v>14</c:v>
                </c:pt>
                <c:pt idx="28">
                  <c:v>13</c:v>
                </c:pt>
                <c:pt idx="29">
                  <c:v>13</c:v>
                </c:pt>
                <c:pt idx="30">
                  <c:v>13</c:v>
                </c:pt>
                <c:pt idx="31">
                  <c:v>13</c:v>
                </c:pt>
                <c:pt idx="32">
                  <c:v>13</c:v>
                </c:pt>
                <c:pt idx="33">
                  <c:v>16</c:v>
                </c:pt>
                <c:pt idx="34">
                  <c:v>16</c:v>
                </c:pt>
                <c:pt idx="35">
                  <c:v>17</c:v>
                </c:pt>
                <c:pt idx="36">
                  <c:v>20</c:v>
                </c:pt>
                <c:pt idx="37">
                  <c:v>20</c:v>
                </c:pt>
                <c:pt idx="38">
                  <c:v>28</c:v>
                </c:pt>
                <c:pt idx="39">
                  <c:v>11</c:v>
                </c:pt>
                <c:pt idx="40">
                  <c:v>13</c:v>
                </c:pt>
                <c:pt idx="41">
                  <c:v>10</c:v>
                </c:pt>
                <c:pt idx="42">
                  <c:v>10</c:v>
                </c:pt>
                <c:pt idx="43">
                  <c:v>12</c:v>
                </c:pt>
                <c:pt idx="44">
                  <c:v>8</c:v>
                </c:pt>
                <c:pt idx="45">
                  <c:v>21</c:v>
                </c:pt>
                <c:pt idx="46">
                  <c:v>22</c:v>
                </c:pt>
                <c:pt idx="47">
                  <c:v>21</c:v>
                </c:pt>
                <c:pt idx="48">
                  <c:v>17</c:v>
                </c:pt>
                <c:pt idx="49">
                  <c:v>17</c:v>
                </c:pt>
                <c:pt idx="50">
                  <c:v>17</c:v>
                </c:pt>
                <c:pt idx="51">
                  <c:v>20</c:v>
                </c:pt>
                <c:pt idx="52">
                  <c:v>20</c:v>
                </c:pt>
                <c:pt idx="53">
                  <c:v>19</c:v>
                </c:pt>
              </c:numCache>
            </c:numRef>
          </c:val>
          <c:extLst>
            <c:ext xmlns:c16="http://schemas.microsoft.com/office/drawing/2014/chart" uri="{C3380CC4-5D6E-409C-BE32-E72D297353CC}">
              <c16:uniqueId val="{00000009-4816-4C72-A07D-35407414EE36}"/>
            </c:ext>
          </c:extLst>
        </c:ser>
        <c:dLbls>
          <c:showLegendKey val="0"/>
          <c:showVal val="0"/>
          <c:showCatName val="0"/>
          <c:showSerName val="0"/>
          <c:showPercent val="0"/>
          <c:showBubbleSize val="0"/>
        </c:dLbls>
        <c:gapWidth val="84"/>
        <c:overlap val="100"/>
        <c:axId val="1190068591"/>
        <c:axId val="1388605983"/>
      </c:barChart>
      <c:catAx>
        <c:axId val="1190068591"/>
        <c:scaling>
          <c:orientation val="maxMin"/>
        </c:scaling>
        <c:delete val="0"/>
        <c:axPos val="b"/>
        <c:title>
          <c:tx>
            <c:rich>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GB">
                    <a:solidFill>
                      <a:schemeClr val="tx1"/>
                    </a:solidFill>
                  </a:rPr>
                  <a:t>Week Ending Date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solidFill>
            <a:schemeClr val="bg1"/>
          </a:solidFill>
          <a:ln w="9525" cap="flat" cmpd="sng" algn="ctr">
            <a:solidFill>
              <a:schemeClr val="bg1">
                <a:lumMod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88605983"/>
        <c:crosses val="autoZero"/>
        <c:auto val="0"/>
        <c:lblAlgn val="ctr"/>
        <c:lblOffset val="100"/>
        <c:noMultiLvlLbl val="0"/>
      </c:catAx>
      <c:valAx>
        <c:axId val="1388605983"/>
        <c:scaling>
          <c:orientation val="minMax"/>
        </c:scaling>
        <c:delete val="0"/>
        <c:axPos val="r"/>
        <c:majorGridlines>
          <c:spPr>
            <a:ln w="9525" cap="flat" cmpd="sng" algn="ctr">
              <a:solidFill>
                <a:schemeClr val="bg1">
                  <a:lumMod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GB">
                    <a:solidFill>
                      <a:schemeClr val="tx1"/>
                    </a:solidFill>
                  </a:rPr>
                  <a:t>Number of Applications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0068591"/>
        <c:crossesAt val="1"/>
        <c:crossBetween val="between"/>
      </c:valAx>
      <c:spPr>
        <a:noFill/>
        <a:ln>
          <a:noFill/>
        </a:ln>
        <a:effectLst/>
      </c:spPr>
    </c:plotArea>
    <c:legend>
      <c:legendPos val="t"/>
      <c:legendEntry>
        <c:idx val="0"/>
        <c:txPr>
          <a:bodyPr rot="0" spcFirstLastPara="1" vertOverflow="ellipsis" vert="horz" wrap="square" anchor="t" anchorCtr="0"/>
          <a:lstStyle/>
          <a:p>
            <a:pPr>
              <a:defRPr sz="1000" b="0" i="0" u="none" strike="noStrike" kern="1200" baseline="0">
                <a:solidFill>
                  <a:sysClr val="windowText" lastClr="000000"/>
                </a:solidFill>
                <a:latin typeface="+mn-lt"/>
                <a:ea typeface="+mn-ea"/>
                <a:cs typeface="+mn-cs"/>
              </a:defRPr>
            </a:pPr>
            <a:endParaRPr lang="en-US"/>
          </a:p>
        </c:txPr>
      </c:legendEntry>
      <c:legendEntry>
        <c:idx val="1"/>
        <c:txPr>
          <a:bodyPr rot="0" spcFirstLastPara="1" vertOverflow="ellipsis" vert="horz" wrap="square" anchor="t" anchorCtr="0"/>
          <a:lstStyle/>
          <a:p>
            <a:pPr>
              <a:defRPr sz="1000" b="0" i="0" u="none" strike="noStrike" kern="1200" baseline="0">
                <a:solidFill>
                  <a:sysClr val="windowText" lastClr="000000"/>
                </a:solidFill>
                <a:latin typeface="+mn-lt"/>
                <a:ea typeface="+mn-ea"/>
                <a:cs typeface="+mn-cs"/>
              </a:defRPr>
            </a:pPr>
            <a:endParaRPr lang="en-US"/>
          </a:p>
        </c:txPr>
      </c:legendEntry>
      <c:legendEntry>
        <c:idx val="2"/>
        <c:txPr>
          <a:bodyPr rot="0" spcFirstLastPara="1" vertOverflow="ellipsis" vert="horz" wrap="square" anchor="t" anchorCtr="0"/>
          <a:lstStyle/>
          <a:p>
            <a:pPr>
              <a:defRPr sz="1000" b="0"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t" anchorCtr="0"/>
          <a:lstStyle/>
          <a:p>
            <a:pPr>
              <a:defRPr sz="1000" b="0" i="0" u="none" strike="noStrike" kern="1200" baseline="0">
                <a:solidFill>
                  <a:schemeClr val="tx1"/>
                </a:solidFill>
                <a:latin typeface="+mn-lt"/>
                <a:ea typeface="+mn-ea"/>
                <a:cs typeface="+mn-cs"/>
              </a:defRPr>
            </a:pPr>
            <a:endParaRPr lang="en-US"/>
          </a:p>
        </c:txPr>
      </c:legendEntry>
      <c:legendEntry>
        <c:idx val="4"/>
        <c:txPr>
          <a:bodyPr rot="0" spcFirstLastPara="1" vertOverflow="ellipsis" vert="horz" wrap="square" anchor="t" anchorCtr="0"/>
          <a:lstStyle/>
          <a:p>
            <a:pPr>
              <a:defRPr sz="1000" b="0" i="0" u="none" strike="noStrike" kern="1200" baseline="0">
                <a:solidFill>
                  <a:schemeClr val="tx1"/>
                </a:solidFill>
                <a:latin typeface="+mn-lt"/>
                <a:ea typeface="+mn-ea"/>
                <a:cs typeface="+mn-cs"/>
              </a:defRPr>
            </a:pPr>
            <a:endParaRPr lang="en-US"/>
          </a:p>
        </c:txPr>
      </c:legendEntry>
      <c:layout>
        <c:manualLayout>
          <c:xMode val="edge"/>
          <c:yMode val="edge"/>
          <c:x val="3.5058326864966312E-3"/>
          <c:y val="5.4018312322640254E-2"/>
          <c:w val="0.99144817410156005"/>
          <c:h val="9.5330366937240549E-2"/>
        </c:manualLayout>
      </c:layout>
      <c:overlay val="1"/>
      <c:spPr>
        <a:noFill/>
        <a:ln>
          <a:noFill/>
        </a:ln>
        <a:effectLst/>
      </c:spPr>
      <c:txPr>
        <a:bodyPr rot="0" spcFirstLastPara="1" vertOverflow="ellipsis" vert="horz" wrap="square" anchor="t" anchorCtr="0"/>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4803149606299213" l="0.70866141732283472" r="0.70866141732283472" t="0.74803149606299213" header="0.31496062992125984" footer="0.31496062992125984"/>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400"/>
            </a:pPr>
            <a:r>
              <a:rPr lang="en-US" sz="1400"/>
              <a:t>Elapsed Time - Closures  </a:t>
            </a:r>
            <a:r>
              <a:rPr lang="en-US" sz="1400" b="0"/>
              <a:t>(based on director signed date)</a:t>
            </a:r>
          </a:p>
        </c:rich>
      </c:tx>
      <c:layout>
        <c:manualLayout>
          <c:xMode val="edge"/>
          <c:yMode val="edge"/>
          <c:x val="0.22452282605012772"/>
          <c:y val="1.1269722693831355E-2"/>
        </c:manualLayout>
      </c:layout>
      <c:overlay val="1"/>
      <c:spPr>
        <a:solidFill>
          <a:schemeClr val="bg1"/>
        </a:solidFill>
      </c:spPr>
    </c:title>
    <c:autoTitleDeleted val="0"/>
    <c:plotArea>
      <c:layout>
        <c:manualLayout>
          <c:layoutTarget val="inner"/>
          <c:xMode val="edge"/>
          <c:yMode val="edge"/>
          <c:x val="1.3255636480009002E-2"/>
          <c:y val="7.1662856659046661E-2"/>
          <c:w val="0.87998920793583413"/>
          <c:h val="0.78758923884514431"/>
        </c:manualLayout>
      </c:layout>
      <c:lineChart>
        <c:grouping val="standard"/>
        <c:varyColors val="0"/>
        <c:ser>
          <c:idx val="4"/>
          <c:order val="0"/>
          <c:tx>
            <c:strRef>
              <c:f>ElapsedTimeData!$B$6</c:f>
              <c:strCache>
                <c:ptCount val="1"/>
                <c:pt idx="0">
                  <c:v>Number of DSAs signed in the last 3 months</c:v>
                </c:pt>
              </c:strCache>
            </c:strRef>
          </c:tx>
          <c:spPr>
            <a:ln>
              <a:solidFill>
                <a:schemeClr val="accent1">
                  <a:lumMod val="20000"/>
                  <a:lumOff val="80000"/>
                </a:schemeClr>
              </a:solidFill>
            </a:ln>
          </c:spPr>
          <c:marker>
            <c:symbol val="square"/>
            <c:size val="16"/>
            <c:spPr>
              <a:solidFill>
                <a:schemeClr val="tx2">
                  <a:lumMod val="20000"/>
                  <a:lumOff val="80000"/>
                </a:schemeClr>
              </a:solidFill>
              <a:ln>
                <a:solidFill>
                  <a:schemeClr val="bg1"/>
                </a:solidFill>
              </a:ln>
            </c:spPr>
          </c:marker>
          <c:cat>
            <c:numRef>
              <c:f>ElapsedTimeData!$A$20:$A$35</c:f>
              <c:numCache>
                <c:formatCode>mmm\-yy</c:formatCode>
                <c:ptCount val="16"/>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numCache>
            </c:numRef>
          </c:cat>
          <c:val>
            <c:numRef>
              <c:f>ElapsedTimeData!$B$20:$B$35</c:f>
              <c:numCache>
                <c:formatCode>0</c:formatCode>
                <c:ptCount val="16"/>
                <c:pt idx="0">
                  <c:v>340</c:v>
                </c:pt>
                <c:pt idx="1">
                  <c:v>394</c:v>
                </c:pt>
                <c:pt idx="2">
                  <c:v>340</c:v>
                </c:pt>
                <c:pt idx="3">
                  <c:v>295</c:v>
                </c:pt>
                <c:pt idx="4">
                  <c:v>265</c:v>
                </c:pt>
                <c:pt idx="5">
                  <c:v>214</c:v>
                </c:pt>
                <c:pt idx="6">
                  <c:v>191</c:v>
                </c:pt>
                <c:pt idx="7">
                  <c:v>164</c:v>
                </c:pt>
                <c:pt idx="8">
                  <c:v>150</c:v>
                </c:pt>
                <c:pt idx="9">
                  <c:v>155</c:v>
                </c:pt>
                <c:pt idx="10">
                  <c:v>292</c:v>
                </c:pt>
                <c:pt idx="11">
                  <c:v>309</c:v>
                </c:pt>
                <c:pt idx="12">
                  <c:v>443</c:v>
                </c:pt>
                <c:pt idx="13">
                  <c:v>338</c:v>
                </c:pt>
                <c:pt idx="14">
                  <c:v>355</c:v>
                </c:pt>
                <c:pt idx="15" formatCode="General">
                  <c:v>255</c:v>
                </c:pt>
              </c:numCache>
            </c:numRef>
          </c:val>
          <c:smooth val="0"/>
          <c:extLst>
            <c:ext xmlns:c16="http://schemas.microsoft.com/office/drawing/2014/chart" uri="{C3380CC4-5D6E-409C-BE32-E72D297353CC}">
              <c16:uniqueId val="{00000000-BFAC-4198-BE6A-69AA8D2CCCA9}"/>
            </c:ext>
          </c:extLst>
        </c:ser>
        <c:ser>
          <c:idx val="1"/>
          <c:order val="1"/>
          <c:tx>
            <c:strRef>
              <c:f>ElapsedTimeData!$C$6</c:f>
              <c:strCache>
                <c:ptCount val="1"/>
                <c:pt idx="0">
                  <c:v>75th Percentile - 3 month rolling average</c:v>
                </c:pt>
              </c:strCache>
            </c:strRef>
          </c:tx>
          <c:marker>
            <c:symbol val="circle"/>
            <c:size val="12"/>
            <c:spPr>
              <a:solidFill>
                <a:schemeClr val="bg1"/>
              </a:solidFill>
              <a:ln w="28575">
                <a:solidFill>
                  <a:srgbClr val="FF0000"/>
                </a:solidFill>
              </a:ln>
            </c:spPr>
          </c:marker>
          <c:cat>
            <c:numRef>
              <c:f>ElapsedTimeData!$A$20:$A$35</c:f>
              <c:numCache>
                <c:formatCode>mmm\-yy</c:formatCode>
                <c:ptCount val="16"/>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numCache>
            </c:numRef>
          </c:cat>
          <c:val>
            <c:numRef>
              <c:f>ElapsedTimeData!$C$20:$C$35</c:f>
              <c:numCache>
                <c:formatCode>0.0</c:formatCode>
                <c:ptCount val="16"/>
                <c:pt idx="0">
                  <c:v>70.7</c:v>
                </c:pt>
                <c:pt idx="1">
                  <c:v>67.900000000000006</c:v>
                </c:pt>
                <c:pt idx="2">
                  <c:v>65.5</c:v>
                </c:pt>
                <c:pt idx="3">
                  <c:v>75.400000000000006</c:v>
                </c:pt>
                <c:pt idx="4">
                  <c:v>77.099999999999994</c:v>
                </c:pt>
                <c:pt idx="5">
                  <c:v>75.7</c:v>
                </c:pt>
                <c:pt idx="6">
                  <c:v>70</c:v>
                </c:pt>
                <c:pt idx="7">
                  <c:v>64.599999999999994</c:v>
                </c:pt>
                <c:pt idx="8">
                  <c:v>58.8</c:v>
                </c:pt>
                <c:pt idx="9">
                  <c:v>60.4</c:v>
                </c:pt>
                <c:pt idx="10">
                  <c:v>44.6</c:v>
                </c:pt>
                <c:pt idx="11">
                  <c:v>43.6</c:v>
                </c:pt>
                <c:pt idx="12">
                  <c:v>29.3</c:v>
                </c:pt>
                <c:pt idx="13">
                  <c:v>34.1</c:v>
                </c:pt>
                <c:pt idx="14">
                  <c:v>40</c:v>
                </c:pt>
                <c:pt idx="15" formatCode="General">
                  <c:v>73.900000000000006</c:v>
                </c:pt>
              </c:numCache>
            </c:numRef>
          </c:val>
          <c:smooth val="0"/>
          <c:extLst>
            <c:ext xmlns:c16="http://schemas.microsoft.com/office/drawing/2014/chart" uri="{C3380CC4-5D6E-409C-BE32-E72D297353CC}">
              <c16:uniqueId val="{00000001-BFAC-4198-BE6A-69AA8D2CCCA9}"/>
            </c:ext>
          </c:extLst>
        </c:ser>
        <c:ser>
          <c:idx val="2"/>
          <c:order val="2"/>
          <c:tx>
            <c:strRef>
              <c:f>ElapsedTimeData!$D$6</c:f>
              <c:strCache>
                <c:ptCount val="1"/>
                <c:pt idx="0">
                  <c:v>Mean - 3 month rolling average</c:v>
                </c:pt>
              </c:strCache>
            </c:strRef>
          </c:tx>
          <c:marker>
            <c:symbol val="diamond"/>
            <c:size val="15"/>
            <c:spPr>
              <a:solidFill>
                <a:schemeClr val="tx2">
                  <a:lumMod val="20000"/>
                  <a:lumOff val="80000"/>
                </a:schemeClr>
              </a:solidFill>
              <a:ln>
                <a:solidFill>
                  <a:schemeClr val="bg1"/>
                </a:solidFill>
              </a:ln>
            </c:spPr>
          </c:marker>
          <c:cat>
            <c:numRef>
              <c:f>ElapsedTimeData!$A$20:$A$35</c:f>
              <c:numCache>
                <c:formatCode>mmm\-yy</c:formatCode>
                <c:ptCount val="16"/>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numCache>
            </c:numRef>
          </c:cat>
          <c:val>
            <c:numRef>
              <c:f>ElapsedTimeData!$D$20:$D$35</c:f>
              <c:numCache>
                <c:formatCode>0.0</c:formatCode>
                <c:ptCount val="16"/>
                <c:pt idx="0">
                  <c:v>56.5</c:v>
                </c:pt>
                <c:pt idx="1">
                  <c:v>54</c:v>
                </c:pt>
                <c:pt idx="2">
                  <c:v>52.7</c:v>
                </c:pt>
                <c:pt idx="3">
                  <c:v>56.3</c:v>
                </c:pt>
                <c:pt idx="4">
                  <c:v>57.2</c:v>
                </c:pt>
                <c:pt idx="5">
                  <c:v>55.2</c:v>
                </c:pt>
                <c:pt idx="6">
                  <c:v>55.6</c:v>
                </c:pt>
                <c:pt idx="7">
                  <c:v>54.1</c:v>
                </c:pt>
                <c:pt idx="8">
                  <c:v>50.6</c:v>
                </c:pt>
                <c:pt idx="9">
                  <c:v>51.4</c:v>
                </c:pt>
                <c:pt idx="10">
                  <c:v>35.4</c:v>
                </c:pt>
                <c:pt idx="11">
                  <c:v>36.799999999999997</c:v>
                </c:pt>
                <c:pt idx="12">
                  <c:v>30.8</c:v>
                </c:pt>
                <c:pt idx="13">
                  <c:v>35.5</c:v>
                </c:pt>
                <c:pt idx="14">
                  <c:v>38.5</c:v>
                </c:pt>
                <c:pt idx="15" formatCode="General">
                  <c:v>55</c:v>
                </c:pt>
              </c:numCache>
            </c:numRef>
          </c:val>
          <c:smooth val="0"/>
          <c:extLst>
            <c:ext xmlns:c16="http://schemas.microsoft.com/office/drawing/2014/chart" uri="{C3380CC4-5D6E-409C-BE32-E72D297353CC}">
              <c16:uniqueId val="{00000002-BFAC-4198-BE6A-69AA8D2CCCA9}"/>
            </c:ext>
          </c:extLst>
        </c:ser>
        <c:ser>
          <c:idx val="0"/>
          <c:order val="3"/>
          <c:tx>
            <c:strRef>
              <c:f>ElapsedTimeData!$E$6</c:f>
              <c:strCache>
                <c:ptCount val="1"/>
                <c:pt idx="0">
                  <c:v>Median - 3 month rolling average</c:v>
                </c:pt>
              </c:strCache>
            </c:strRef>
          </c:tx>
          <c:spPr>
            <a:ln w="34925">
              <a:solidFill>
                <a:schemeClr val="tx1"/>
              </a:solidFill>
            </a:ln>
          </c:spPr>
          <c:marker>
            <c:symbol val="circle"/>
            <c:size val="18"/>
            <c:spPr>
              <a:solidFill>
                <a:schemeClr val="tx1"/>
              </a:solidFill>
              <a:ln>
                <a:solidFill>
                  <a:schemeClr val="bg1">
                    <a:lumMod val="50000"/>
                  </a:schemeClr>
                </a:solidFill>
              </a:ln>
            </c:spPr>
          </c:marker>
          <c:cat>
            <c:numRef>
              <c:f>ElapsedTimeData!$A$20:$A$35</c:f>
              <c:numCache>
                <c:formatCode>mmm\-yy</c:formatCode>
                <c:ptCount val="16"/>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numCache>
            </c:numRef>
          </c:cat>
          <c:val>
            <c:numRef>
              <c:f>ElapsedTimeData!$E$20:$E$35</c:f>
              <c:numCache>
                <c:formatCode>0.0</c:formatCode>
                <c:ptCount val="16"/>
                <c:pt idx="0">
                  <c:v>35.4</c:v>
                </c:pt>
                <c:pt idx="1">
                  <c:v>36.1</c:v>
                </c:pt>
                <c:pt idx="2">
                  <c:v>32.9</c:v>
                </c:pt>
                <c:pt idx="3">
                  <c:v>32.9</c:v>
                </c:pt>
                <c:pt idx="4">
                  <c:v>35</c:v>
                </c:pt>
                <c:pt idx="5">
                  <c:v>37.9</c:v>
                </c:pt>
                <c:pt idx="6">
                  <c:v>32.9</c:v>
                </c:pt>
                <c:pt idx="7">
                  <c:v>25</c:v>
                </c:pt>
                <c:pt idx="8">
                  <c:v>27.5</c:v>
                </c:pt>
                <c:pt idx="9">
                  <c:v>30.7</c:v>
                </c:pt>
                <c:pt idx="10">
                  <c:v>15</c:v>
                </c:pt>
                <c:pt idx="11">
                  <c:v>14.3</c:v>
                </c:pt>
                <c:pt idx="12">
                  <c:v>12.1</c:v>
                </c:pt>
                <c:pt idx="13">
                  <c:v>15.7</c:v>
                </c:pt>
                <c:pt idx="14">
                  <c:v>16.399999999999999</c:v>
                </c:pt>
                <c:pt idx="15" formatCode="General">
                  <c:v>30.7</c:v>
                </c:pt>
              </c:numCache>
            </c:numRef>
          </c:val>
          <c:smooth val="0"/>
          <c:extLst>
            <c:ext xmlns:c16="http://schemas.microsoft.com/office/drawing/2014/chart" uri="{C3380CC4-5D6E-409C-BE32-E72D297353CC}">
              <c16:uniqueId val="{00000003-BFAC-4198-BE6A-69AA8D2CCCA9}"/>
            </c:ext>
          </c:extLst>
        </c:ser>
        <c:dLbls>
          <c:showLegendKey val="0"/>
          <c:showVal val="0"/>
          <c:showCatName val="0"/>
          <c:showSerName val="0"/>
          <c:showPercent val="0"/>
          <c:showBubbleSize val="0"/>
        </c:dLbls>
        <c:marker val="1"/>
        <c:smooth val="0"/>
        <c:axId val="53924992"/>
        <c:axId val="53926912"/>
      </c:lineChart>
      <c:catAx>
        <c:axId val="53924992"/>
        <c:scaling>
          <c:orientation val="minMax"/>
        </c:scaling>
        <c:delete val="0"/>
        <c:axPos val="b"/>
        <c:numFmt formatCode="mmmyy" sourceLinked="0"/>
        <c:majorTickMark val="out"/>
        <c:minorTickMark val="none"/>
        <c:tickLblPos val="nextTo"/>
        <c:txPr>
          <a:bodyPr rot="3180000" vert="horz"/>
          <a:lstStyle/>
          <a:p>
            <a:pPr>
              <a:defRPr sz="1000"/>
            </a:pPr>
            <a:endParaRPr lang="en-US"/>
          </a:p>
        </c:txPr>
        <c:crossAx val="53926912"/>
        <c:crosses val="autoZero"/>
        <c:auto val="0"/>
        <c:lblAlgn val="ctr"/>
        <c:lblOffset val="100"/>
        <c:tickLblSkip val="1"/>
        <c:noMultiLvlLbl val="0"/>
      </c:catAx>
      <c:valAx>
        <c:axId val="53926912"/>
        <c:scaling>
          <c:orientation val="minMax"/>
          <c:max val="460"/>
          <c:min val="0"/>
        </c:scaling>
        <c:delete val="0"/>
        <c:axPos val="r"/>
        <c:majorGridlines>
          <c:spPr>
            <a:ln>
              <a:solidFill>
                <a:schemeClr val="bg1">
                  <a:lumMod val="75000"/>
                </a:schemeClr>
              </a:solidFill>
            </a:ln>
          </c:spPr>
        </c:majorGridlines>
        <c:title>
          <c:tx>
            <c:rich>
              <a:bodyPr rot="-5400000" vert="horz"/>
              <a:lstStyle/>
              <a:p>
                <a:pPr>
                  <a:defRPr sz="1400"/>
                </a:pPr>
                <a:r>
                  <a:rPr lang="en-US" sz="1000"/>
                  <a:t>Number of closures/average elapsed time</a:t>
                </a:r>
              </a:p>
            </c:rich>
          </c:tx>
          <c:layout>
            <c:manualLayout>
              <c:xMode val="edge"/>
              <c:yMode val="edge"/>
              <c:x val="0.95130493635279378"/>
              <c:y val="0.1845637117940902"/>
            </c:manualLayout>
          </c:layout>
          <c:overlay val="0"/>
        </c:title>
        <c:numFmt formatCode="0" sourceLinked="1"/>
        <c:majorTickMark val="out"/>
        <c:minorTickMark val="none"/>
        <c:tickLblPos val="nextTo"/>
        <c:txPr>
          <a:bodyPr anchor="ctr" anchorCtr="1"/>
          <a:lstStyle/>
          <a:p>
            <a:pPr>
              <a:defRPr sz="1200"/>
            </a:pPr>
            <a:endParaRPr lang="en-US"/>
          </a:p>
        </c:txPr>
        <c:crossAx val="53924992"/>
        <c:crosses val="max"/>
        <c:crossBetween val="between"/>
        <c:majorUnit val="40"/>
      </c:valAx>
    </c:plotArea>
    <c:legend>
      <c:legendPos val="b"/>
      <c:legendEntry>
        <c:idx val="1"/>
        <c:txPr>
          <a:bodyPr/>
          <a:lstStyle/>
          <a:p>
            <a:pPr>
              <a:defRPr sz="1000"/>
            </a:pPr>
            <a:endParaRPr lang="en-US"/>
          </a:p>
        </c:txPr>
      </c:legendEntry>
      <c:layout>
        <c:manualLayout>
          <c:xMode val="edge"/>
          <c:yMode val="edge"/>
          <c:x val="0.22831532938447752"/>
          <c:y val="6.3610458404074713E-2"/>
          <c:w val="0.50993466830534928"/>
          <c:h val="0.20121878890775324"/>
        </c:manualLayout>
      </c:layout>
      <c:overlay val="0"/>
      <c:spPr>
        <a:noFill/>
      </c:spPr>
      <c:txPr>
        <a:bodyPr/>
        <a:lstStyle/>
        <a:p>
          <a:pPr>
            <a:defRPr sz="1000"/>
          </a:pPr>
          <a:endParaRPr lang="en-US"/>
        </a:p>
      </c:txPr>
    </c:legend>
    <c:plotVisOnly val="1"/>
    <c:dispBlanksAs val="gap"/>
    <c:showDLblsOverMax val="0"/>
  </c:chart>
  <c:spPr>
    <a:solidFill>
      <a:schemeClr val="bg1"/>
    </a:solidFill>
    <a:ln>
      <a:solidFill>
        <a:sysClr val="window" lastClr="FFFFFF">
          <a:lumMod val="75000"/>
        </a:sysClr>
      </a:solid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 of Applications</a:t>
            </a:r>
            <a:r>
              <a:rPr lang="en-US" sz="1400" baseline="0"/>
              <a:t> Breached (excl 4e)</a:t>
            </a:r>
            <a:endParaRPr lang="en-US" sz="1400"/>
          </a:p>
        </c:rich>
      </c:tx>
      <c:layout>
        <c:manualLayout>
          <c:xMode val="edge"/>
          <c:yMode val="edge"/>
          <c:x val="0.30236188438370637"/>
          <c:y val="1.9839716864076692E-2"/>
        </c:manualLayout>
      </c:layout>
      <c:overlay val="1"/>
      <c:spPr>
        <a:solidFill>
          <a:schemeClr val="bg1"/>
        </a:solidFill>
      </c:spPr>
    </c:title>
    <c:autoTitleDeleted val="0"/>
    <c:plotArea>
      <c:layout>
        <c:manualLayout>
          <c:layoutTarget val="inner"/>
          <c:xMode val="edge"/>
          <c:yMode val="edge"/>
          <c:x val="3.0155030810734375E-2"/>
          <c:y val="5.2051767268833482E-2"/>
          <c:w val="0.88964058999606577"/>
          <c:h val="0.81511249642940942"/>
        </c:manualLayout>
      </c:layout>
      <c:lineChart>
        <c:grouping val="standard"/>
        <c:varyColors val="0"/>
        <c:ser>
          <c:idx val="0"/>
          <c:order val="0"/>
          <c:tx>
            <c:strRef>
              <c:f>TotalAppsTimeSeriesData!$E$14</c:f>
              <c:strCache>
                <c:ptCount val="1"/>
                <c:pt idx="0">
                  <c:v>% of Applications breached (excl 4e)</c:v>
                </c:pt>
              </c:strCache>
            </c:strRef>
          </c:tx>
          <c:cat>
            <c:numRef>
              <c:f>TotalAppsTimeSeriesData!$A$15:$A$68</c:f>
              <c:numCache>
                <c:formatCode>m/d/yyyy</c:formatCode>
                <c:ptCount val="54"/>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numCache>
            </c:numRef>
          </c:cat>
          <c:val>
            <c:numRef>
              <c:f>TotalAppsTimeSeriesData!$E$15:$E$68</c:f>
              <c:numCache>
                <c:formatCode>0%</c:formatCode>
                <c:ptCount val="54"/>
                <c:pt idx="1">
                  <c:v>0.1623931623931624</c:v>
                </c:pt>
                <c:pt idx="2">
                  <c:v>0.18721461187214611</c:v>
                </c:pt>
                <c:pt idx="3">
                  <c:v>0.15668202764976957</c:v>
                </c:pt>
                <c:pt idx="4">
                  <c:v>0.15596330275229359</c:v>
                </c:pt>
                <c:pt idx="5">
                  <c:v>0.18139534883720931</c:v>
                </c:pt>
                <c:pt idx="6">
                  <c:v>0.215962441314554</c:v>
                </c:pt>
                <c:pt idx="7">
                  <c:v>0.20454545454545456</c:v>
                </c:pt>
                <c:pt idx="8">
                  <c:v>0.1990521327014218</c:v>
                </c:pt>
                <c:pt idx="9">
                  <c:v>0.22885572139303484</c:v>
                </c:pt>
                <c:pt idx="10">
                  <c:v>0.20187793427230047</c:v>
                </c:pt>
                <c:pt idx="11">
                  <c:v>0.21634615384615385</c:v>
                </c:pt>
                <c:pt idx="12">
                  <c:v>0.21759259259259259</c:v>
                </c:pt>
                <c:pt idx="13">
                  <c:v>0.22058823529411764</c:v>
                </c:pt>
                <c:pt idx="14">
                  <c:v>0.2097560975609756</c:v>
                </c:pt>
                <c:pt idx="15">
                  <c:v>0.22018348623853212</c:v>
                </c:pt>
                <c:pt idx="16">
                  <c:v>0.23444976076555024</c:v>
                </c:pt>
                <c:pt idx="17">
                  <c:v>0.23076923076923078</c:v>
                </c:pt>
                <c:pt idx="18">
                  <c:v>0.19444444444444445</c:v>
                </c:pt>
                <c:pt idx="19">
                  <c:v>0.17796610169491525</c:v>
                </c:pt>
                <c:pt idx="20">
                  <c:v>0.18376068376068377</c:v>
                </c:pt>
                <c:pt idx="21">
                  <c:v>0.1717557251908397</c:v>
                </c:pt>
                <c:pt idx="22">
                  <c:v>0.19196428571428573</c:v>
                </c:pt>
                <c:pt idx="23">
                  <c:v>0.2640449438202247</c:v>
                </c:pt>
                <c:pt idx="24">
                  <c:v>0.27368421052631581</c:v>
                </c:pt>
                <c:pt idx="25">
                  <c:v>0.25777777777777777</c:v>
                </c:pt>
                <c:pt idx="26">
                  <c:v>0.21459227467811159</c:v>
                </c:pt>
                <c:pt idx="27">
                  <c:v>0.2311111111111111</c:v>
                </c:pt>
                <c:pt idx="28">
                  <c:v>0.22608695652173913</c:v>
                </c:pt>
                <c:pt idx="29">
                  <c:v>0.22624434389140272</c:v>
                </c:pt>
                <c:pt idx="30">
                  <c:v>0.24017467248908297</c:v>
                </c:pt>
                <c:pt idx="31">
                  <c:v>0.2669683257918552</c:v>
                </c:pt>
                <c:pt idx="32">
                  <c:v>0.27397260273972601</c:v>
                </c:pt>
                <c:pt idx="33">
                  <c:v>0.27751196172248804</c:v>
                </c:pt>
                <c:pt idx="34">
                  <c:v>0.24770642201834864</c:v>
                </c:pt>
                <c:pt idx="35">
                  <c:v>0.26267281105990781</c:v>
                </c:pt>
                <c:pt idx="36">
                  <c:v>0.25471698113207547</c:v>
                </c:pt>
                <c:pt idx="37">
                  <c:v>0.26213592233009708</c:v>
                </c:pt>
                <c:pt idx="38">
                  <c:v>0.25365853658536586</c:v>
                </c:pt>
                <c:pt idx="39">
                  <c:v>0.26315789473684209</c:v>
                </c:pt>
                <c:pt idx="40">
                  <c:v>0.27894736842105261</c:v>
                </c:pt>
                <c:pt idx="41">
                  <c:v>0.25133689839572193</c:v>
                </c:pt>
                <c:pt idx="42">
                  <c:v>0.23737373737373738</c:v>
                </c:pt>
                <c:pt idx="43">
                  <c:v>0.20812182741116753</c:v>
                </c:pt>
                <c:pt idx="44">
                  <c:v>0.22905027932960895</c:v>
                </c:pt>
                <c:pt idx="45">
                  <c:v>0.24193548387096775</c:v>
                </c:pt>
                <c:pt idx="46">
                  <c:v>0.23595505617977527</c:v>
                </c:pt>
                <c:pt idx="47">
                  <c:v>0.23936170212765959</c:v>
                </c:pt>
                <c:pt idx="48">
                  <c:v>0.24598930481283424</c:v>
                </c:pt>
                <c:pt idx="49">
                  <c:v>0.2422680412371134</c:v>
                </c:pt>
                <c:pt idx="50">
                  <c:v>0.2361111111111111</c:v>
                </c:pt>
                <c:pt idx="51">
                  <c:v>0.23853211009174313</c:v>
                </c:pt>
                <c:pt idx="52">
                  <c:v>0.23728813559322035</c:v>
                </c:pt>
                <c:pt idx="53">
                  <c:v>0.22457627118644069</c:v>
                </c:pt>
              </c:numCache>
            </c:numRef>
          </c:val>
          <c:smooth val="0"/>
          <c:extLst>
            <c:ext xmlns:c16="http://schemas.microsoft.com/office/drawing/2014/chart" uri="{C3380CC4-5D6E-409C-BE32-E72D297353CC}">
              <c16:uniqueId val="{00000005-4019-4B20-9AE3-BC709EFA3027}"/>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title>
          <c:tx>
            <c:rich>
              <a:bodyPr/>
              <a:lstStyle/>
              <a:p>
                <a:pPr>
                  <a:defRPr/>
                </a:pPr>
                <a:r>
                  <a:rPr lang="en-GB"/>
                  <a:t>Week Ending Date</a:t>
                </a:r>
              </a:p>
            </c:rich>
          </c:tx>
          <c:overlay val="0"/>
        </c:title>
        <c:numFmt formatCode="m/d/yyyy" sourceLinked="0"/>
        <c:majorTickMark val="out"/>
        <c:minorTickMark val="none"/>
        <c:tickLblPos val="nextTo"/>
        <c:txPr>
          <a:bodyPr rot="2700000" vert="horz"/>
          <a:lstStyle/>
          <a:p>
            <a:pPr>
              <a:defRPr sz="1000"/>
            </a:pPr>
            <a:endParaRPr lang="en-US"/>
          </a:p>
        </c:txPr>
        <c:crossAx val="54080256"/>
        <c:crossesAt val="0"/>
        <c:auto val="0"/>
        <c:lblAlgn val="ctr"/>
        <c:lblOffset val="100"/>
        <c:noMultiLvlLbl val="0"/>
      </c:catAx>
      <c:valAx>
        <c:axId val="54080256"/>
        <c:scaling>
          <c:orientation val="minMax"/>
          <c:min val="0"/>
        </c:scaling>
        <c:delete val="0"/>
        <c:axPos val="r"/>
        <c:majorGridlines>
          <c:spPr>
            <a:ln>
              <a:solidFill>
                <a:schemeClr val="bg1">
                  <a:lumMod val="75000"/>
                </a:schemeClr>
              </a:solidFill>
            </a:ln>
          </c:spPr>
        </c:majorGridlines>
        <c:title>
          <c:tx>
            <c:rich>
              <a:bodyPr/>
              <a:lstStyle/>
              <a:p>
                <a:pPr>
                  <a:defRPr/>
                </a:pPr>
                <a:r>
                  <a:rPr lang="en-GB"/>
                  <a:t>% of Applications</a:t>
                </a:r>
              </a:p>
            </c:rich>
          </c:tx>
          <c:overlay val="0"/>
        </c:title>
        <c:numFmt formatCode="0%" sourceLinked="1"/>
        <c:majorTickMark val="out"/>
        <c:minorTickMark val="none"/>
        <c:tickLblPos val="nextTo"/>
        <c:txPr>
          <a:bodyPr/>
          <a:lstStyle/>
          <a:p>
            <a:pPr>
              <a:defRPr sz="1200"/>
            </a:pPr>
            <a:endParaRPr lang="en-US"/>
          </a:p>
        </c:txPr>
        <c:crossAx val="53992448"/>
        <c:crosses val="autoZero"/>
        <c:crossBetween val="between"/>
        <c:majorUnit val="0.1"/>
        <c:minorUnit val="0.1"/>
      </c:valAx>
    </c:plotArea>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Number</a:t>
            </a:r>
            <a:r>
              <a:rPr lang="en-US" sz="1400" baseline="0"/>
              <a:t> of Breaches (excl 4e)</a:t>
            </a:r>
            <a:endParaRPr lang="en-US" sz="1400"/>
          </a:p>
        </c:rich>
      </c:tx>
      <c:layout>
        <c:manualLayout>
          <c:xMode val="edge"/>
          <c:yMode val="edge"/>
          <c:x val="0.31784205751388006"/>
          <c:y val="3.14461838387231E-2"/>
        </c:manualLayout>
      </c:layout>
      <c:overlay val="1"/>
      <c:spPr>
        <a:solidFill>
          <a:schemeClr val="bg1"/>
        </a:solidFill>
      </c:spPr>
    </c:title>
    <c:autoTitleDeleted val="0"/>
    <c:plotArea>
      <c:layout>
        <c:manualLayout>
          <c:layoutTarget val="inner"/>
          <c:xMode val="edge"/>
          <c:yMode val="edge"/>
          <c:x val="3.5304813864935065E-2"/>
          <c:y val="4.0319274983124674E-2"/>
          <c:w val="0.88964058999606577"/>
          <c:h val="0.81511249642940942"/>
        </c:manualLayout>
      </c:layout>
      <c:lineChart>
        <c:grouping val="standard"/>
        <c:varyColors val="0"/>
        <c:ser>
          <c:idx val="1"/>
          <c:order val="0"/>
          <c:tx>
            <c:v>Number of Breaches - excl 4e</c:v>
          </c:tx>
          <c:spPr>
            <a:ln>
              <a:solidFill>
                <a:srgbClr val="00B0F0"/>
              </a:solidFill>
            </a:ln>
          </c:spPr>
          <c:marker>
            <c:symbol val="diamond"/>
            <c:size val="11"/>
            <c:spPr>
              <a:solidFill>
                <a:srgbClr val="00B0F0"/>
              </a:solidFill>
              <a:ln>
                <a:solidFill>
                  <a:srgbClr val="00B0F0"/>
                </a:solidFill>
              </a:ln>
            </c:spPr>
          </c:marker>
          <c:cat>
            <c:numRef>
              <c:f>TotalAppsTimeSeriesData!$A$15:$A$76</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TotalAppsTimeSeriesData!$D$15:$D$68</c:f>
              <c:numCache>
                <c:formatCode>General</c:formatCode>
                <c:ptCount val="54"/>
                <c:pt idx="1">
                  <c:v>38</c:v>
                </c:pt>
                <c:pt idx="2">
                  <c:v>41</c:v>
                </c:pt>
                <c:pt idx="3">
                  <c:v>34</c:v>
                </c:pt>
                <c:pt idx="4">
                  <c:v>34</c:v>
                </c:pt>
                <c:pt idx="5">
                  <c:v>39</c:v>
                </c:pt>
                <c:pt idx="6">
                  <c:v>46</c:v>
                </c:pt>
                <c:pt idx="7">
                  <c:v>45</c:v>
                </c:pt>
                <c:pt idx="8">
                  <c:v>42</c:v>
                </c:pt>
                <c:pt idx="9">
                  <c:v>46</c:v>
                </c:pt>
                <c:pt idx="10">
                  <c:v>43</c:v>
                </c:pt>
                <c:pt idx="11">
                  <c:v>45</c:v>
                </c:pt>
                <c:pt idx="12">
                  <c:v>47</c:v>
                </c:pt>
                <c:pt idx="13">
                  <c:v>45</c:v>
                </c:pt>
                <c:pt idx="14">
                  <c:v>43</c:v>
                </c:pt>
                <c:pt idx="15">
                  <c:v>48</c:v>
                </c:pt>
                <c:pt idx="16">
                  <c:v>49</c:v>
                </c:pt>
                <c:pt idx="17">
                  <c:v>48</c:v>
                </c:pt>
                <c:pt idx="18">
                  <c:v>49</c:v>
                </c:pt>
                <c:pt idx="19">
                  <c:v>42</c:v>
                </c:pt>
                <c:pt idx="20">
                  <c:v>43</c:v>
                </c:pt>
                <c:pt idx="21">
                  <c:v>45</c:v>
                </c:pt>
                <c:pt idx="22">
                  <c:v>43</c:v>
                </c:pt>
                <c:pt idx="23">
                  <c:v>47</c:v>
                </c:pt>
                <c:pt idx="24">
                  <c:v>52</c:v>
                </c:pt>
                <c:pt idx="25">
                  <c:v>58</c:v>
                </c:pt>
                <c:pt idx="26">
                  <c:v>50</c:v>
                </c:pt>
                <c:pt idx="27">
                  <c:v>52</c:v>
                </c:pt>
                <c:pt idx="28">
                  <c:v>52</c:v>
                </c:pt>
                <c:pt idx="29">
                  <c:v>50</c:v>
                </c:pt>
                <c:pt idx="30">
                  <c:v>55</c:v>
                </c:pt>
                <c:pt idx="31">
                  <c:v>59</c:v>
                </c:pt>
                <c:pt idx="32">
                  <c:v>60</c:v>
                </c:pt>
                <c:pt idx="33">
                  <c:v>58</c:v>
                </c:pt>
                <c:pt idx="34">
                  <c:v>54</c:v>
                </c:pt>
                <c:pt idx="35">
                  <c:v>57</c:v>
                </c:pt>
                <c:pt idx="36">
                  <c:v>54</c:v>
                </c:pt>
                <c:pt idx="37">
                  <c:v>54</c:v>
                </c:pt>
                <c:pt idx="38">
                  <c:v>52</c:v>
                </c:pt>
                <c:pt idx="39">
                  <c:v>50</c:v>
                </c:pt>
                <c:pt idx="40">
                  <c:v>53</c:v>
                </c:pt>
                <c:pt idx="41">
                  <c:v>47</c:v>
                </c:pt>
                <c:pt idx="42">
                  <c:v>47</c:v>
                </c:pt>
                <c:pt idx="43">
                  <c:v>41</c:v>
                </c:pt>
                <c:pt idx="44">
                  <c:v>41</c:v>
                </c:pt>
                <c:pt idx="45">
                  <c:v>45</c:v>
                </c:pt>
                <c:pt idx="46">
                  <c:v>42</c:v>
                </c:pt>
                <c:pt idx="47">
                  <c:v>45</c:v>
                </c:pt>
                <c:pt idx="48">
                  <c:v>46</c:v>
                </c:pt>
                <c:pt idx="49">
                  <c:v>47</c:v>
                </c:pt>
                <c:pt idx="50">
                  <c:v>51</c:v>
                </c:pt>
                <c:pt idx="51">
                  <c:v>52</c:v>
                </c:pt>
                <c:pt idx="52">
                  <c:v>56</c:v>
                </c:pt>
                <c:pt idx="53">
                  <c:v>53</c:v>
                </c:pt>
              </c:numCache>
            </c:numRef>
          </c:val>
          <c:smooth val="0"/>
          <c:extLst xmlns:c15="http://schemas.microsoft.com/office/drawing/2012/chart">
            <c:ext xmlns:c16="http://schemas.microsoft.com/office/drawing/2014/chart" uri="{C3380CC4-5D6E-409C-BE32-E72D297353CC}">
              <c16:uniqueId val="{00000002-5934-42CF-8510-4F29CD8443A2}"/>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title>
          <c:tx>
            <c:rich>
              <a:bodyPr/>
              <a:lstStyle/>
              <a:p>
                <a:pPr>
                  <a:defRPr/>
                </a:pPr>
                <a:r>
                  <a:rPr lang="en-GB"/>
                  <a:t>Week Ending Date</a:t>
                </a:r>
              </a:p>
            </c:rich>
          </c:tx>
          <c:overlay val="0"/>
        </c:title>
        <c:numFmt formatCode="m/d/yyyy" sourceLinked="0"/>
        <c:majorTickMark val="out"/>
        <c:minorTickMark val="none"/>
        <c:tickLblPos val="nextTo"/>
        <c:txPr>
          <a:bodyPr rot="3180000" vert="horz"/>
          <a:lstStyle/>
          <a:p>
            <a:pPr>
              <a:defRPr sz="1000"/>
            </a:pPr>
            <a:endParaRPr lang="en-US"/>
          </a:p>
        </c:txPr>
        <c:crossAx val="54080256"/>
        <c:crosses val="autoZero"/>
        <c:auto val="0"/>
        <c:lblAlgn val="ctr"/>
        <c:lblOffset val="100"/>
        <c:tickLblSkip val="2"/>
        <c:noMultiLvlLbl val="0"/>
      </c:catAx>
      <c:valAx>
        <c:axId val="54080256"/>
        <c:scaling>
          <c:orientation val="minMax"/>
          <c:max val="80"/>
          <c:min val="0"/>
        </c:scaling>
        <c:delete val="0"/>
        <c:axPos val="r"/>
        <c:majorGridlines>
          <c:spPr>
            <a:ln>
              <a:solidFill>
                <a:schemeClr val="bg1">
                  <a:lumMod val="7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992448"/>
        <c:crosses val="autoZero"/>
        <c:crossBetween val="between"/>
        <c:majorUnit val="10"/>
        <c:minorUnit val="10"/>
      </c:valAx>
    </c:plotArea>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Application</a:t>
            </a:r>
            <a:r>
              <a:rPr lang="en-US" sz="1400" baseline="0"/>
              <a:t>s</a:t>
            </a:r>
            <a:endParaRPr lang="en-US" sz="1400"/>
          </a:p>
        </c:rich>
      </c:tx>
      <c:layout>
        <c:manualLayout>
          <c:xMode val="edge"/>
          <c:yMode val="edge"/>
          <c:x val="0.30236184002984379"/>
          <c:y val="1.7536641880061616E-2"/>
        </c:manualLayout>
      </c:layout>
      <c:overlay val="1"/>
      <c:spPr>
        <a:solidFill>
          <a:schemeClr val="bg1"/>
        </a:solidFill>
      </c:spPr>
    </c:title>
    <c:autoTitleDeleted val="0"/>
    <c:plotArea>
      <c:layout>
        <c:manualLayout>
          <c:layoutTarget val="inner"/>
          <c:xMode val="edge"/>
          <c:yMode val="edge"/>
          <c:x val="3.5304813864935065E-2"/>
          <c:y val="4.0319274983124674E-2"/>
          <c:w val="0.88964058999606577"/>
          <c:h val="0.81511249642940942"/>
        </c:manualLayout>
      </c:layout>
      <c:lineChart>
        <c:grouping val="standard"/>
        <c:varyColors val="0"/>
        <c:ser>
          <c:idx val="0"/>
          <c:order val="0"/>
          <c:tx>
            <c:strRef>
              <c:f>GDPPR_Data!$B$14</c:f>
              <c:strCache>
                <c:ptCount val="1"/>
                <c:pt idx="0">
                  <c:v>New In This Week</c:v>
                </c:pt>
              </c:strCache>
            </c:strRef>
          </c:tx>
          <c:spPr>
            <a:ln w="34925">
              <a:solidFill>
                <a:srgbClr val="0070C0"/>
              </a:solidFill>
            </a:ln>
          </c:spPr>
          <c:marker>
            <c:symbol val="circle"/>
            <c:size val="11"/>
            <c:spPr>
              <a:solidFill>
                <a:srgbClr val="0070C0"/>
              </a:solidFill>
              <a:ln>
                <a:solidFill>
                  <a:srgbClr val="0070C0"/>
                </a:solidFill>
              </a:ln>
            </c:spPr>
          </c:marker>
          <c:cat>
            <c:numRef>
              <c:f>GDPPR_Data!$A$15:$A$18</c:f>
              <c:numCache>
                <c:formatCode>m/d/yyyy</c:formatCode>
                <c:ptCount val="4"/>
                <c:pt idx="1">
                  <c:v>44001</c:v>
                </c:pt>
                <c:pt idx="2">
                  <c:v>43994</c:v>
                </c:pt>
                <c:pt idx="3">
                  <c:v>43987</c:v>
                </c:pt>
              </c:numCache>
            </c:numRef>
          </c:cat>
          <c:val>
            <c:numRef>
              <c:f>GDPPR_Data!$B$15:$B$18</c:f>
              <c:numCache>
                <c:formatCode>General</c:formatCode>
                <c:ptCount val="4"/>
                <c:pt idx="2">
                  <c:v>0</c:v>
                </c:pt>
                <c:pt idx="3">
                  <c:v>0</c:v>
                </c:pt>
              </c:numCache>
            </c:numRef>
          </c:val>
          <c:smooth val="0"/>
          <c:extLst>
            <c:ext xmlns:c16="http://schemas.microsoft.com/office/drawing/2014/chart" uri="{C3380CC4-5D6E-409C-BE32-E72D297353CC}">
              <c16:uniqueId val="{00000000-2185-4AD9-9FF5-87740669891B}"/>
            </c:ext>
          </c:extLst>
        </c:ser>
        <c:ser>
          <c:idx val="4"/>
          <c:order val="1"/>
          <c:tx>
            <c:strRef>
              <c:f>GDPPR_Data!$C$14</c:f>
              <c:strCache>
                <c:ptCount val="1"/>
                <c:pt idx="0">
                  <c:v>Total Applications Received</c:v>
                </c:pt>
              </c:strCache>
            </c:strRef>
          </c:tx>
          <c:spPr>
            <a:ln>
              <a:solidFill>
                <a:srgbClr val="FF0000"/>
              </a:solidFill>
            </a:ln>
          </c:spPr>
          <c:marker>
            <c:symbol val="square"/>
            <c:size val="9"/>
            <c:spPr>
              <a:solidFill>
                <a:srgbClr val="FF0000"/>
              </a:solidFill>
              <a:ln>
                <a:solidFill>
                  <a:srgbClr val="FF0000"/>
                </a:solidFill>
              </a:ln>
            </c:spPr>
          </c:marker>
          <c:cat>
            <c:numRef>
              <c:f>GDPPR_Data!$A$15:$A$18</c:f>
              <c:numCache>
                <c:formatCode>m/d/yyyy</c:formatCode>
                <c:ptCount val="4"/>
                <c:pt idx="1">
                  <c:v>44001</c:v>
                </c:pt>
                <c:pt idx="2">
                  <c:v>43994</c:v>
                </c:pt>
                <c:pt idx="3">
                  <c:v>43987</c:v>
                </c:pt>
              </c:numCache>
            </c:numRef>
          </c:cat>
          <c:val>
            <c:numRef>
              <c:f>GDPPR_Data!$C$15:$C$18</c:f>
              <c:numCache>
                <c:formatCode>General</c:formatCode>
                <c:ptCount val="4"/>
                <c:pt idx="2">
                  <c:v>0</c:v>
                </c:pt>
                <c:pt idx="3">
                  <c:v>0</c:v>
                </c:pt>
              </c:numCache>
            </c:numRef>
          </c:val>
          <c:smooth val="0"/>
          <c:extLst>
            <c:ext xmlns:c16="http://schemas.microsoft.com/office/drawing/2014/chart" uri="{C3380CC4-5D6E-409C-BE32-E72D297353CC}">
              <c16:uniqueId val="{00000001-2185-4AD9-9FF5-87740669891B}"/>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numFmt formatCode="m/d/yyyy" sourceLinked="0"/>
        <c:majorTickMark val="out"/>
        <c:minorTickMark val="none"/>
        <c:tickLblPos val="nextTo"/>
        <c:txPr>
          <a:bodyPr rot="3180000" vert="horz"/>
          <a:lstStyle/>
          <a:p>
            <a:pPr>
              <a:defRPr sz="1000"/>
            </a:pPr>
            <a:endParaRPr lang="en-US"/>
          </a:p>
        </c:txPr>
        <c:crossAx val="54080256"/>
        <c:crosses val="autoZero"/>
        <c:auto val="0"/>
        <c:lblAlgn val="ctr"/>
        <c:lblOffset val="100"/>
        <c:tickLblSkip val="1"/>
        <c:noMultiLvlLbl val="0"/>
      </c:catAx>
      <c:valAx>
        <c:axId val="54080256"/>
        <c:scaling>
          <c:orientation val="minMax"/>
          <c:max val="10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200"/>
            </a:pPr>
            <a:endParaRPr lang="en-US"/>
          </a:p>
        </c:txPr>
        <c:crossAx val="53992448"/>
        <c:crosses val="autoZero"/>
        <c:crossBetween val="between"/>
        <c:majorUnit val="50"/>
      </c:valAx>
    </c:plotArea>
    <c:legend>
      <c:legendPos val="b"/>
      <c:layout>
        <c:manualLayout>
          <c:xMode val="edge"/>
          <c:yMode val="edge"/>
          <c:x val="7.3576170482218983E-2"/>
          <c:y val="6.7942740793629663E-2"/>
          <c:w val="0.58178546856037827"/>
          <c:h val="0.1408337543717401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triages</a:t>
            </a:r>
          </a:p>
        </c:rich>
      </c:tx>
      <c:layout>
        <c:manualLayout>
          <c:xMode val="edge"/>
          <c:yMode val="edge"/>
          <c:x val="0.32964272486772489"/>
          <c:y val="1.96921875E-2"/>
        </c:manualLayout>
      </c:layout>
      <c:overlay val="1"/>
      <c:spPr>
        <a:solidFill>
          <a:schemeClr val="bg1"/>
        </a:solidFill>
      </c:spPr>
    </c:title>
    <c:autoTitleDeleted val="0"/>
    <c:plotArea>
      <c:layout>
        <c:manualLayout>
          <c:layoutTarget val="inner"/>
          <c:xMode val="edge"/>
          <c:yMode val="edge"/>
          <c:x val="0.12688261026195255"/>
          <c:y val="0.11474129284148714"/>
          <c:w val="0.71440769903762036"/>
          <c:h val="0.75573647544432743"/>
        </c:manualLayout>
      </c:layout>
      <c:lineChart>
        <c:grouping val="standard"/>
        <c:varyColors val="0"/>
        <c:ser>
          <c:idx val="0"/>
          <c:order val="0"/>
          <c:tx>
            <c:strRef>
              <c:f>GDPPR_Data!$D$14</c:f>
              <c:strCache>
                <c:ptCount val="1"/>
                <c:pt idx="0">
                  <c:v>Total TRIAGES</c:v>
                </c:pt>
              </c:strCache>
            </c:strRef>
          </c:tx>
          <c:spPr>
            <a:ln w="12700" cmpd="dbl">
              <a:solidFill>
                <a:srgbClr val="002060"/>
              </a:solidFill>
              <a:prstDash val="solid"/>
            </a:ln>
          </c:spPr>
          <c:marker>
            <c:symbol val="square"/>
            <c:size val="5"/>
            <c:spPr>
              <a:solidFill>
                <a:schemeClr val="tx1"/>
              </a:solidFill>
              <a:ln>
                <a:solidFill>
                  <a:schemeClr val="tx1"/>
                </a:solidFill>
              </a:ln>
            </c:spPr>
          </c:marker>
          <c:cat>
            <c:numRef>
              <c:f>GDPPR_Data!$A$15:$A$18</c:f>
              <c:numCache>
                <c:formatCode>m/d/yyyy</c:formatCode>
                <c:ptCount val="4"/>
                <c:pt idx="1">
                  <c:v>44001</c:v>
                </c:pt>
                <c:pt idx="2">
                  <c:v>43994</c:v>
                </c:pt>
                <c:pt idx="3">
                  <c:v>43987</c:v>
                </c:pt>
              </c:numCache>
            </c:numRef>
          </c:cat>
          <c:val>
            <c:numRef>
              <c:f>GDPPR_Data!$D$15:$D$18</c:f>
              <c:numCache>
                <c:formatCode>General</c:formatCode>
                <c:ptCount val="4"/>
                <c:pt idx="2">
                  <c:v>0</c:v>
                </c:pt>
                <c:pt idx="3">
                  <c:v>0</c:v>
                </c:pt>
              </c:numCache>
            </c:numRef>
          </c:val>
          <c:smooth val="0"/>
          <c:extLst>
            <c:ext xmlns:c16="http://schemas.microsoft.com/office/drawing/2014/chart" uri="{C3380CC4-5D6E-409C-BE32-E72D297353CC}">
              <c16:uniqueId val="{00000001-008A-4472-923A-75533FC8579B}"/>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numFmt formatCode="m/d/yyyy" sourceLinked="0"/>
        <c:majorTickMark val="out"/>
        <c:minorTickMark val="none"/>
        <c:tickLblPos val="nextTo"/>
        <c:txPr>
          <a:bodyPr rot="3180000" vert="horz"/>
          <a:lstStyle/>
          <a:p>
            <a:pPr>
              <a:defRPr sz="1000"/>
            </a:pPr>
            <a:endParaRPr lang="en-US"/>
          </a:p>
        </c:txPr>
        <c:crossAx val="54108928"/>
        <c:crosses val="autoZero"/>
        <c:auto val="0"/>
        <c:lblAlgn val="ctr"/>
        <c:lblOffset val="100"/>
        <c:tickLblSkip val="3"/>
        <c:noMultiLvlLbl val="0"/>
      </c:catAx>
      <c:valAx>
        <c:axId val="54108928"/>
        <c:scaling>
          <c:orientation val="minMax"/>
          <c:max val="5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200"/>
            </a:pPr>
            <a:endParaRPr lang="en-US"/>
          </a:p>
        </c:txPr>
        <c:crossAx val="54107136"/>
        <c:crosses val="autoZero"/>
        <c:crossBetween val="between"/>
        <c:majorUnit val="40"/>
      </c:valAx>
    </c:plotArea>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baseline="0">
                <a:effectLst/>
              </a:rPr>
              <a:t>Average SLA of open applications</a:t>
            </a:r>
            <a:endParaRPr lang="en-GB" sz="1600">
              <a:effectLst/>
            </a:endParaRPr>
          </a:p>
        </c:rich>
      </c:tx>
      <c:overlay val="1"/>
    </c:title>
    <c:autoTitleDeleted val="0"/>
    <c:plotArea>
      <c:layout>
        <c:manualLayout>
          <c:layoutTarget val="inner"/>
          <c:xMode val="edge"/>
          <c:yMode val="edge"/>
          <c:x val="0"/>
          <c:y val="9.4751443375877778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2"/>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86FF-4518-8046-A76ABFC4253E}"/>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86FF-4518-8046-A76ABFC4253E}"/>
              </c:ext>
            </c:extLst>
          </c:dPt>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TotalAppsTimeSeriesData_CCG!$N$12:$N$73</c:f>
              <c:numCache>
                <c:formatCode>General</c:formatCode>
                <c:ptCount val="62"/>
                <c:pt idx="1">
                  <c:v>21</c:v>
                </c:pt>
                <c:pt idx="2">
                  <c:v>22</c:v>
                </c:pt>
                <c:pt idx="3">
                  <c:v>20</c:v>
                </c:pt>
                <c:pt idx="4">
                  <c:v>21</c:v>
                </c:pt>
                <c:pt idx="5">
                  <c:v>20</c:v>
                </c:pt>
                <c:pt idx="6">
                  <c:v>20</c:v>
                </c:pt>
                <c:pt idx="7">
                  <c:v>21</c:v>
                </c:pt>
                <c:pt idx="8">
                  <c:v>18</c:v>
                </c:pt>
                <c:pt idx="9">
                  <c:v>17</c:v>
                </c:pt>
                <c:pt idx="10">
                  <c:v>18</c:v>
                </c:pt>
                <c:pt idx="11">
                  <c:v>22</c:v>
                </c:pt>
                <c:pt idx="12">
                  <c:v>16</c:v>
                </c:pt>
                <c:pt idx="13">
                  <c:v>17</c:v>
                </c:pt>
                <c:pt idx="14">
                  <c:v>18</c:v>
                </c:pt>
                <c:pt idx="15">
                  <c:v>16</c:v>
                </c:pt>
                <c:pt idx="16">
                  <c:v>16</c:v>
                </c:pt>
                <c:pt idx="17">
                  <c:v>14</c:v>
                </c:pt>
                <c:pt idx="18">
                  <c:v>19</c:v>
                </c:pt>
                <c:pt idx="19">
                  <c:v>18</c:v>
                </c:pt>
                <c:pt idx="20">
                  <c:v>19</c:v>
                </c:pt>
                <c:pt idx="21">
                  <c:v>18</c:v>
                </c:pt>
                <c:pt idx="22">
                  <c:v>19</c:v>
                </c:pt>
                <c:pt idx="23">
                  <c:v>19</c:v>
                </c:pt>
                <c:pt idx="24">
                  <c:v>22</c:v>
                </c:pt>
                <c:pt idx="25">
                  <c:v>20</c:v>
                </c:pt>
                <c:pt idx="26">
                  <c:v>22</c:v>
                </c:pt>
                <c:pt idx="27">
                  <c:v>20</c:v>
                </c:pt>
                <c:pt idx="28">
                  <c:v>20</c:v>
                </c:pt>
                <c:pt idx="29">
                  <c:v>20</c:v>
                </c:pt>
                <c:pt idx="30">
                  <c:v>20</c:v>
                </c:pt>
                <c:pt idx="31">
                  <c:v>21</c:v>
                </c:pt>
                <c:pt idx="32">
                  <c:v>22</c:v>
                </c:pt>
                <c:pt idx="33">
                  <c:v>20</c:v>
                </c:pt>
                <c:pt idx="34">
                  <c:v>21</c:v>
                </c:pt>
                <c:pt idx="35">
                  <c:v>20</c:v>
                </c:pt>
                <c:pt idx="36">
                  <c:v>15</c:v>
                </c:pt>
                <c:pt idx="37">
                  <c:v>15</c:v>
                </c:pt>
                <c:pt idx="38">
                  <c:v>14</c:v>
                </c:pt>
                <c:pt idx="39">
                  <c:v>15</c:v>
                </c:pt>
                <c:pt idx="40">
                  <c:v>16</c:v>
                </c:pt>
                <c:pt idx="41">
                  <c:v>16</c:v>
                </c:pt>
                <c:pt idx="42">
                  <c:v>18</c:v>
                </c:pt>
                <c:pt idx="43">
                  <c:v>17</c:v>
                </c:pt>
                <c:pt idx="44">
                  <c:v>19</c:v>
                </c:pt>
                <c:pt idx="45">
                  <c:v>21</c:v>
                </c:pt>
                <c:pt idx="46">
                  <c:v>21</c:v>
                </c:pt>
                <c:pt idx="47">
                  <c:v>21</c:v>
                </c:pt>
                <c:pt idx="48">
                  <c:v>20</c:v>
                </c:pt>
                <c:pt idx="49">
                  <c:v>20</c:v>
                </c:pt>
                <c:pt idx="50">
                  <c:v>18</c:v>
                </c:pt>
                <c:pt idx="51">
                  <c:v>18</c:v>
                </c:pt>
                <c:pt idx="52">
                  <c:v>17</c:v>
                </c:pt>
                <c:pt idx="53">
                  <c:v>15</c:v>
                </c:pt>
                <c:pt idx="54">
                  <c:v>15</c:v>
                </c:pt>
                <c:pt idx="55">
                  <c:v>15</c:v>
                </c:pt>
                <c:pt idx="56">
                  <c:v>17</c:v>
                </c:pt>
                <c:pt idx="57">
                  <c:v>17</c:v>
                </c:pt>
                <c:pt idx="58">
                  <c:v>19</c:v>
                </c:pt>
                <c:pt idx="59">
                  <c:v>23</c:v>
                </c:pt>
                <c:pt idx="60">
                  <c:v>18</c:v>
                </c:pt>
                <c:pt idx="61">
                  <c:v>19</c:v>
                </c:pt>
              </c:numCache>
            </c:numRef>
          </c:val>
          <c:smooth val="0"/>
          <c:extLst>
            <c:ext xmlns:c16="http://schemas.microsoft.com/office/drawing/2014/chart" uri="{C3380CC4-5D6E-409C-BE32-E72D297353CC}">
              <c16:uniqueId val="{00000002-86FF-4518-8046-A76ABFC4253E}"/>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title>
          <c:tx>
            <c:rich>
              <a:bodyPr/>
              <a:lstStyle/>
              <a:p>
                <a:pPr>
                  <a:defRPr sz="1600"/>
                </a:pPr>
                <a:r>
                  <a:rPr lang="en-US" sz="1600"/>
                  <a:t>Week ending</a:t>
                </a:r>
              </a:p>
            </c:rich>
          </c:tx>
          <c:layout>
            <c:manualLayout>
              <c:xMode val="edge"/>
              <c:yMode val="edge"/>
              <c:x val="0.35912605935263225"/>
              <c:y val="0.92459598297985301"/>
            </c:manualLayout>
          </c:layout>
          <c:overlay val="0"/>
        </c:title>
        <c:numFmt formatCode="General" sourceLinked="1"/>
        <c:majorTickMark val="out"/>
        <c:minorTickMark val="none"/>
        <c:tickLblPos val="nextTo"/>
        <c:txPr>
          <a:bodyPr rot="2820000" vert="horz"/>
          <a:lstStyle/>
          <a:p>
            <a:pPr algn="ctr">
              <a:defRPr lang="en-GB" sz="12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50"/>
          <c:min val="0"/>
        </c:scaling>
        <c:delete val="0"/>
        <c:axPos val="r"/>
        <c:majorGridlines>
          <c:spPr>
            <a:ln>
              <a:solidFill>
                <a:schemeClr val="bg1">
                  <a:lumMod val="95000"/>
                </a:schemeClr>
              </a:solidFill>
            </a:ln>
          </c:spPr>
        </c:majorGridlines>
        <c:title>
          <c:tx>
            <c:rich>
              <a:bodyPr rot="-5400000" vert="horz"/>
              <a:lstStyle/>
              <a:p>
                <a:pPr>
                  <a:defRPr sz="1400"/>
                </a:pPr>
                <a:r>
                  <a:rPr lang="en-US" sz="1400" b="1" i="0" u="none" strike="noStrike" baseline="0">
                    <a:effectLst/>
                  </a:rPr>
                  <a:t>Average SLA of open  appplications</a:t>
                </a:r>
                <a:endParaRPr lang="en-US" sz="1400"/>
              </a:p>
            </c:rich>
          </c:tx>
          <c:layout>
            <c:manualLayout>
              <c:xMode val="edge"/>
              <c:yMode val="edge"/>
              <c:x val="0.94398359789060104"/>
              <c:y val="0.27752820529454059"/>
            </c:manualLayout>
          </c:layout>
          <c:overlay val="0"/>
        </c:title>
        <c:numFmt formatCode="General" sourceLinked="1"/>
        <c:majorTickMark val="out"/>
        <c:minorTickMark val="none"/>
        <c:tickLblPos val="nextTo"/>
        <c:txPr>
          <a:bodyPr/>
          <a:lstStyle/>
          <a:p>
            <a:pPr>
              <a:defRPr sz="1400"/>
            </a:pPr>
            <a:endParaRPr lang="en-US"/>
          </a:p>
        </c:txPr>
        <c:crossAx val="53554176"/>
        <c:crosses val="autoZero"/>
        <c:crossBetween val="between"/>
        <c:majorUnit val="5"/>
      </c:valAx>
    </c:plotArea>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summary progress</a:t>
            </a:r>
          </a:p>
        </c:rich>
      </c:tx>
      <c:overlay val="1"/>
    </c:title>
    <c:autoTitleDeleted val="0"/>
    <c:plotArea>
      <c:layout>
        <c:manualLayout>
          <c:layoutTarget val="inner"/>
          <c:xMode val="edge"/>
          <c:yMode val="edge"/>
          <c:x val="3.8418606774323336E-2"/>
          <c:y val="0.10286630686283538"/>
          <c:w val="0.89945910722613298"/>
          <c:h val="0.75979758933833808"/>
        </c:manualLayout>
      </c:layout>
      <c:barChart>
        <c:barDir val="col"/>
        <c:grouping val="stacked"/>
        <c:varyColors val="0"/>
        <c:ser>
          <c:idx val="3"/>
          <c:order val="0"/>
          <c:tx>
            <c:strRef>
              <c:f>TotalAppsTimeSeriesData_CCG!$I$11</c:f>
              <c:strCache>
                <c:ptCount val="1"/>
                <c:pt idx="0">
                  <c:v>Triage failures</c:v>
                </c:pt>
              </c:strCache>
            </c:strRef>
          </c:tx>
          <c:spPr>
            <a:solidFill>
              <a:schemeClr val="bg1">
                <a:lumMod val="95000"/>
              </a:schemeClr>
            </a:solidFill>
            <a:ln>
              <a:solidFill>
                <a:schemeClr val="bg1">
                  <a:lumMod val="75000"/>
                </a:schemeClr>
              </a:solidFill>
            </a:ln>
          </c:spPr>
          <c:invertIfNegative val="0"/>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TotalAppsTimeSeriesData_CCG!$I$12:$I$73</c:f>
              <c:numCache>
                <c:formatCode>General</c:formatCode>
                <c:ptCount val="62"/>
                <c:pt idx="1">
                  <c:v>1</c:v>
                </c:pt>
                <c:pt idx="2">
                  <c:v>0</c:v>
                </c:pt>
                <c:pt idx="3">
                  <c:v>1</c:v>
                </c:pt>
                <c:pt idx="4">
                  <c:v>1</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1</c:v>
                </c:pt>
                <c:pt idx="25">
                  <c:v>3</c:v>
                </c:pt>
                <c:pt idx="26">
                  <c:v>5</c:v>
                </c:pt>
                <c:pt idx="27">
                  <c:v>2</c:v>
                </c:pt>
                <c:pt idx="28">
                  <c:v>1</c:v>
                </c:pt>
                <c:pt idx="29">
                  <c:v>0</c:v>
                </c:pt>
                <c:pt idx="30">
                  <c:v>0</c:v>
                </c:pt>
                <c:pt idx="31">
                  <c:v>0</c:v>
                </c:pt>
                <c:pt idx="32">
                  <c:v>0</c:v>
                </c:pt>
                <c:pt idx="33">
                  <c:v>0</c:v>
                </c:pt>
                <c:pt idx="34">
                  <c:v>0</c:v>
                </c:pt>
                <c:pt idx="35">
                  <c:v>0</c:v>
                </c:pt>
                <c:pt idx="36">
                  <c:v>2</c:v>
                </c:pt>
                <c:pt idx="37">
                  <c:v>2</c:v>
                </c:pt>
                <c:pt idx="38">
                  <c:v>2</c:v>
                </c:pt>
                <c:pt idx="39">
                  <c:v>0</c:v>
                </c:pt>
                <c:pt idx="40">
                  <c:v>0</c:v>
                </c:pt>
                <c:pt idx="41">
                  <c:v>0</c:v>
                </c:pt>
                <c:pt idx="42">
                  <c:v>1</c:v>
                </c:pt>
                <c:pt idx="43">
                  <c:v>0</c:v>
                </c:pt>
                <c:pt idx="44">
                  <c:v>0</c:v>
                </c:pt>
                <c:pt idx="45">
                  <c:v>0</c:v>
                </c:pt>
                <c:pt idx="46">
                  <c:v>1</c:v>
                </c:pt>
                <c:pt idx="47">
                  <c:v>0</c:v>
                </c:pt>
                <c:pt idx="48">
                  <c:v>0</c:v>
                </c:pt>
                <c:pt idx="49">
                  <c:v>1</c:v>
                </c:pt>
                <c:pt idx="50">
                  <c:v>2</c:v>
                </c:pt>
                <c:pt idx="51">
                  <c:v>0</c:v>
                </c:pt>
                <c:pt idx="52">
                  <c:v>0</c:v>
                </c:pt>
                <c:pt idx="53">
                  <c:v>1</c:v>
                </c:pt>
                <c:pt idx="54">
                  <c:v>2</c:v>
                </c:pt>
                <c:pt idx="55">
                  <c:v>0</c:v>
                </c:pt>
                <c:pt idx="56">
                  <c:v>2</c:v>
                </c:pt>
                <c:pt idx="57">
                  <c:v>1</c:v>
                </c:pt>
                <c:pt idx="58">
                  <c:v>1</c:v>
                </c:pt>
                <c:pt idx="59">
                  <c:v>0</c:v>
                </c:pt>
                <c:pt idx="60">
                  <c:v>0</c:v>
                </c:pt>
                <c:pt idx="61">
                  <c:v>1</c:v>
                </c:pt>
              </c:numCache>
            </c:numRef>
          </c:val>
          <c:extLst>
            <c:ext xmlns:c16="http://schemas.microsoft.com/office/drawing/2014/chart" uri="{C3380CC4-5D6E-409C-BE32-E72D297353CC}">
              <c16:uniqueId val="{00000001-9316-4DB3-B0DB-19400453037B}"/>
            </c:ext>
          </c:extLst>
        </c:ser>
        <c:ser>
          <c:idx val="0"/>
          <c:order val="1"/>
          <c:tx>
            <c:strRef>
              <c:f>TotalAppsTimeSeriesData_CCG!$J$11</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TotalAppsTimeSeriesData_CCG!$J$12:$J$73</c:f>
              <c:numCache>
                <c:formatCode>General</c:formatCode>
                <c:ptCount val="62"/>
                <c:pt idx="1">
                  <c:v>18</c:v>
                </c:pt>
                <c:pt idx="2">
                  <c:v>4</c:v>
                </c:pt>
                <c:pt idx="3">
                  <c:v>7</c:v>
                </c:pt>
                <c:pt idx="4">
                  <c:v>4</c:v>
                </c:pt>
                <c:pt idx="5">
                  <c:v>8</c:v>
                </c:pt>
                <c:pt idx="6">
                  <c:v>8</c:v>
                </c:pt>
                <c:pt idx="7">
                  <c:v>2</c:v>
                </c:pt>
                <c:pt idx="8">
                  <c:v>1</c:v>
                </c:pt>
                <c:pt idx="9">
                  <c:v>5</c:v>
                </c:pt>
                <c:pt idx="10">
                  <c:v>5</c:v>
                </c:pt>
                <c:pt idx="11">
                  <c:v>4</c:v>
                </c:pt>
                <c:pt idx="12">
                  <c:v>9</c:v>
                </c:pt>
                <c:pt idx="13">
                  <c:v>8</c:v>
                </c:pt>
                <c:pt idx="14">
                  <c:v>4</c:v>
                </c:pt>
                <c:pt idx="15">
                  <c:v>5</c:v>
                </c:pt>
                <c:pt idx="16">
                  <c:v>3</c:v>
                </c:pt>
                <c:pt idx="17">
                  <c:v>10</c:v>
                </c:pt>
                <c:pt idx="18">
                  <c:v>2</c:v>
                </c:pt>
                <c:pt idx="19">
                  <c:v>0</c:v>
                </c:pt>
                <c:pt idx="20">
                  <c:v>3</c:v>
                </c:pt>
                <c:pt idx="21">
                  <c:v>5</c:v>
                </c:pt>
                <c:pt idx="22">
                  <c:v>3</c:v>
                </c:pt>
                <c:pt idx="23">
                  <c:v>2</c:v>
                </c:pt>
                <c:pt idx="24">
                  <c:v>6</c:v>
                </c:pt>
                <c:pt idx="25">
                  <c:v>10</c:v>
                </c:pt>
                <c:pt idx="26">
                  <c:v>6</c:v>
                </c:pt>
                <c:pt idx="27">
                  <c:v>7</c:v>
                </c:pt>
                <c:pt idx="28">
                  <c:v>11</c:v>
                </c:pt>
                <c:pt idx="29">
                  <c:v>9</c:v>
                </c:pt>
                <c:pt idx="30">
                  <c:v>14</c:v>
                </c:pt>
                <c:pt idx="31">
                  <c:v>7</c:v>
                </c:pt>
                <c:pt idx="32">
                  <c:v>3</c:v>
                </c:pt>
                <c:pt idx="33">
                  <c:v>7</c:v>
                </c:pt>
                <c:pt idx="34">
                  <c:v>7</c:v>
                </c:pt>
                <c:pt idx="35">
                  <c:v>4</c:v>
                </c:pt>
                <c:pt idx="36">
                  <c:v>5</c:v>
                </c:pt>
                <c:pt idx="37">
                  <c:v>6</c:v>
                </c:pt>
                <c:pt idx="38">
                  <c:v>10</c:v>
                </c:pt>
                <c:pt idx="39">
                  <c:v>8</c:v>
                </c:pt>
                <c:pt idx="40">
                  <c:v>3</c:v>
                </c:pt>
                <c:pt idx="41">
                  <c:v>4</c:v>
                </c:pt>
                <c:pt idx="42">
                  <c:v>4</c:v>
                </c:pt>
                <c:pt idx="43">
                  <c:v>7</c:v>
                </c:pt>
                <c:pt idx="44">
                  <c:v>7</c:v>
                </c:pt>
                <c:pt idx="45">
                  <c:v>3</c:v>
                </c:pt>
                <c:pt idx="46">
                  <c:v>1</c:v>
                </c:pt>
                <c:pt idx="47">
                  <c:v>2</c:v>
                </c:pt>
                <c:pt idx="48">
                  <c:v>5</c:v>
                </c:pt>
                <c:pt idx="49">
                  <c:v>2</c:v>
                </c:pt>
                <c:pt idx="50">
                  <c:v>6</c:v>
                </c:pt>
                <c:pt idx="51">
                  <c:v>5</c:v>
                </c:pt>
                <c:pt idx="52">
                  <c:v>2</c:v>
                </c:pt>
                <c:pt idx="53">
                  <c:v>5</c:v>
                </c:pt>
                <c:pt idx="54">
                  <c:v>8</c:v>
                </c:pt>
                <c:pt idx="55">
                  <c:v>8</c:v>
                </c:pt>
                <c:pt idx="56">
                  <c:v>4</c:v>
                </c:pt>
                <c:pt idx="57">
                  <c:v>12</c:v>
                </c:pt>
                <c:pt idx="58">
                  <c:v>18</c:v>
                </c:pt>
                <c:pt idx="59">
                  <c:v>1</c:v>
                </c:pt>
                <c:pt idx="60">
                  <c:v>9</c:v>
                </c:pt>
                <c:pt idx="61">
                  <c:v>15</c:v>
                </c:pt>
              </c:numCache>
            </c:numRef>
          </c:val>
          <c:extLst>
            <c:ext xmlns:c16="http://schemas.microsoft.com/office/drawing/2014/chart" uri="{C3380CC4-5D6E-409C-BE32-E72D297353CC}">
              <c16:uniqueId val="{00000000-9316-4DB3-B0DB-19400453037B}"/>
            </c:ext>
          </c:extLst>
        </c:ser>
        <c:dLbls>
          <c:showLegendKey val="0"/>
          <c:showVal val="0"/>
          <c:showCatName val="0"/>
          <c:showSerName val="0"/>
          <c:showPercent val="0"/>
          <c:showBubbleSize val="0"/>
        </c:dLbls>
        <c:gapWidth val="150"/>
        <c:overlap val="100"/>
        <c:axId val="53809920"/>
        <c:axId val="53829632"/>
      </c:barChart>
      <c:lineChart>
        <c:grouping val="standard"/>
        <c:varyColors val="0"/>
        <c:ser>
          <c:idx val="1"/>
          <c:order val="2"/>
          <c:tx>
            <c:strRef>
              <c:f>TotalAppsTimeSeriesData_CCG!$K$11</c:f>
              <c:strCache>
                <c:ptCount val="1"/>
                <c:pt idx="0">
                  <c:v>Signed DSAs</c:v>
                </c:pt>
              </c:strCache>
            </c:strRef>
          </c:tx>
          <c:spPr>
            <a:ln>
              <a:solidFill>
                <a:srgbClr val="0070C0"/>
              </a:solidFill>
            </a:ln>
          </c:spPr>
          <c:marker>
            <c:symbol val="square"/>
            <c:size val="12"/>
            <c:spPr>
              <a:solidFill>
                <a:srgbClr val="0070C0"/>
              </a:solidFill>
              <a:ln>
                <a:solidFill>
                  <a:schemeClr val="bg1"/>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TotalAppsTimeSeriesData_CCG!$K$12:$K$73</c:f>
              <c:numCache>
                <c:formatCode>General</c:formatCode>
                <c:ptCount val="62"/>
                <c:pt idx="1">
                  <c:v>1</c:v>
                </c:pt>
                <c:pt idx="2">
                  <c:v>0</c:v>
                </c:pt>
                <c:pt idx="3">
                  <c:v>8</c:v>
                </c:pt>
                <c:pt idx="4">
                  <c:v>0</c:v>
                </c:pt>
                <c:pt idx="5">
                  <c:v>1</c:v>
                </c:pt>
                <c:pt idx="6">
                  <c:v>5</c:v>
                </c:pt>
                <c:pt idx="7">
                  <c:v>0</c:v>
                </c:pt>
                <c:pt idx="8">
                  <c:v>0</c:v>
                </c:pt>
                <c:pt idx="9">
                  <c:v>6</c:v>
                </c:pt>
                <c:pt idx="10">
                  <c:v>0</c:v>
                </c:pt>
                <c:pt idx="11">
                  <c:v>3</c:v>
                </c:pt>
                <c:pt idx="12">
                  <c:v>2</c:v>
                </c:pt>
                <c:pt idx="13">
                  <c:v>4</c:v>
                </c:pt>
                <c:pt idx="14">
                  <c:v>1</c:v>
                </c:pt>
                <c:pt idx="15">
                  <c:v>1</c:v>
                </c:pt>
                <c:pt idx="16">
                  <c:v>3</c:v>
                </c:pt>
                <c:pt idx="17">
                  <c:v>1</c:v>
                </c:pt>
                <c:pt idx="18">
                  <c:v>1</c:v>
                </c:pt>
                <c:pt idx="19">
                  <c:v>4</c:v>
                </c:pt>
                <c:pt idx="20">
                  <c:v>4</c:v>
                </c:pt>
                <c:pt idx="21">
                  <c:v>3</c:v>
                </c:pt>
                <c:pt idx="22">
                  <c:v>4</c:v>
                </c:pt>
                <c:pt idx="23">
                  <c:v>8</c:v>
                </c:pt>
                <c:pt idx="24">
                  <c:v>25</c:v>
                </c:pt>
                <c:pt idx="25">
                  <c:v>12</c:v>
                </c:pt>
                <c:pt idx="26">
                  <c:v>8</c:v>
                </c:pt>
                <c:pt idx="27">
                  <c:v>7</c:v>
                </c:pt>
                <c:pt idx="28">
                  <c:v>3</c:v>
                </c:pt>
                <c:pt idx="29">
                  <c:v>2</c:v>
                </c:pt>
                <c:pt idx="30">
                  <c:v>8</c:v>
                </c:pt>
                <c:pt idx="31">
                  <c:v>2</c:v>
                </c:pt>
                <c:pt idx="32">
                  <c:v>1</c:v>
                </c:pt>
                <c:pt idx="33">
                  <c:v>7</c:v>
                </c:pt>
                <c:pt idx="34">
                  <c:v>2</c:v>
                </c:pt>
                <c:pt idx="35">
                  <c:v>1</c:v>
                </c:pt>
                <c:pt idx="36">
                  <c:v>2</c:v>
                </c:pt>
                <c:pt idx="37">
                  <c:v>7</c:v>
                </c:pt>
                <c:pt idx="38">
                  <c:v>5</c:v>
                </c:pt>
                <c:pt idx="39">
                  <c:v>4</c:v>
                </c:pt>
                <c:pt idx="40">
                  <c:v>5</c:v>
                </c:pt>
                <c:pt idx="41">
                  <c:v>5</c:v>
                </c:pt>
                <c:pt idx="42">
                  <c:v>7</c:v>
                </c:pt>
                <c:pt idx="43">
                  <c:v>4</c:v>
                </c:pt>
                <c:pt idx="44">
                  <c:v>6</c:v>
                </c:pt>
                <c:pt idx="45">
                  <c:v>7</c:v>
                </c:pt>
                <c:pt idx="46">
                  <c:v>5</c:v>
                </c:pt>
                <c:pt idx="47">
                  <c:v>10</c:v>
                </c:pt>
                <c:pt idx="48">
                  <c:v>4</c:v>
                </c:pt>
                <c:pt idx="49">
                  <c:v>6</c:v>
                </c:pt>
                <c:pt idx="50">
                  <c:v>1</c:v>
                </c:pt>
                <c:pt idx="51">
                  <c:v>7</c:v>
                </c:pt>
                <c:pt idx="52">
                  <c:v>2</c:v>
                </c:pt>
                <c:pt idx="53">
                  <c:v>4</c:v>
                </c:pt>
                <c:pt idx="54">
                  <c:v>3</c:v>
                </c:pt>
                <c:pt idx="55">
                  <c:v>6</c:v>
                </c:pt>
                <c:pt idx="56">
                  <c:v>6</c:v>
                </c:pt>
                <c:pt idx="57">
                  <c:v>11</c:v>
                </c:pt>
                <c:pt idx="58">
                  <c:v>17</c:v>
                </c:pt>
                <c:pt idx="59">
                  <c:v>3</c:v>
                </c:pt>
                <c:pt idx="60">
                  <c:v>21</c:v>
                </c:pt>
                <c:pt idx="61">
                  <c:v>10</c:v>
                </c:pt>
              </c:numCache>
            </c:numRef>
          </c:val>
          <c:smooth val="0"/>
          <c:extLst>
            <c:ext xmlns:c16="http://schemas.microsoft.com/office/drawing/2014/chart" uri="{C3380CC4-5D6E-409C-BE32-E72D297353CC}">
              <c16:uniqueId val="{00000002-9316-4DB3-B0DB-19400453037B}"/>
            </c:ext>
          </c:extLst>
        </c:ser>
        <c:ser>
          <c:idx val="2"/>
          <c:order val="3"/>
          <c:tx>
            <c:strRef>
              <c:f>TotalAppsTimeSeriesData_CCG!$L$11</c:f>
              <c:strCache>
                <c:ptCount val="1"/>
                <c:pt idx="0">
                  <c:v>Submissions</c:v>
                </c:pt>
              </c:strCache>
            </c:strRef>
          </c:tx>
          <c:spPr>
            <a:ln>
              <a:noFill/>
            </a:ln>
          </c:spPr>
          <c:marker>
            <c:symbol val="circle"/>
            <c:size val="14"/>
            <c:spPr>
              <a:solidFill>
                <a:schemeClr val="tx1"/>
              </a:solidFill>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TotalAppsTimeSeriesData_CCG!$L$12:$L$73</c:f>
              <c:numCache>
                <c:formatCode>General</c:formatCode>
                <c:ptCount val="62"/>
                <c:pt idx="1">
                  <c:v>20</c:v>
                </c:pt>
                <c:pt idx="2">
                  <c:v>3</c:v>
                </c:pt>
                <c:pt idx="3">
                  <c:v>3</c:v>
                </c:pt>
                <c:pt idx="4">
                  <c:v>8</c:v>
                </c:pt>
                <c:pt idx="5">
                  <c:v>7</c:v>
                </c:pt>
                <c:pt idx="6">
                  <c:v>8</c:v>
                </c:pt>
                <c:pt idx="7">
                  <c:v>5</c:v>
                </c:pt>
                <c:pt idx="8">
                  <c:v>1</c:v>
                </c:pt>
                <c:pt idx="9">
                  <c:v>4</c:v>
                </c:pt>
                <c:pt idx="10">
                  <c:v>5</c:v>
                </c:pt>
                <c:pt idx="11">
                  <c:v>5</c:v>
                </c:pt>
                <c:pt idx="12">
                  <c:v>11</c:v>
                </c:pt>
                <c:pt idx="13">
                  <c:v>4</c:v>
                </c:pt>
                <c:pt idx="14">
                  <c:v>13</c:v>
                </c:pt>
                <c:pt idx="15">
                  <c:v>3</c:v>
                </c:pt>
                <c:pt idx="16">
                  <c:v>7</c:v>
                </c:pt>
                <c:pt idx="17">
                  <c:v>2</c:v>
                </c:pt>
                <c:pt idx="18">
                  <c:v>3</c:v>
                </c:pt>
                <c:pt idx="19">
                  <c:v>9</c:v>
                </c:pt>
                <c:pt idx="20">
                  <c:v>2</c:v>
                </c:pt>
                <c:pt idx="21">
                  <c:v>3</c:v>
                </c:pt>
                <c:pt idx="22">
                  <c:v>4</c:v>
                </c:pt>
                <c:pt idx="23">
                  <c:v>3</c:v>
                </c:pt>
                <c:pt idx="24">
                  <c:v>4</c:v>
                </c:pt>
                <c:pt idx="25">
                  <c:v>11</c:v>
                </c:pt>
                <c:pt idx="26">
                  <c:v>11</c:v>
                </c:pt>
                <c:pt idx="27">
                  <c:v>9</c:v>
                </c:pt>
                <c:pt idx="28">
                  <c:v>13</c:v>
                </c:pt>
                <c:pt idx="29">
                  <c:v>12</c:v>
                </c:pt>
                <c:pt idx="30">
                  <c:v>20</c:v>
                </c:pt>
                <c:pt idx="31">
                  <c:v>8</c:v>
                </c:pt>
                <c:pt idx="32">
                  <c:v>4</c:v>
                </c:pt>
                <c:pt idx="33">
                  <c:v>6</c:v>
                </c:pt>
                <c:pt idx="34">
                  <c:v>11</c:v>
                </c:pt>
                <c:pt idx="35">
                  <c:v>4</c:v>
                </c:pt>
                <c:pt idx="36">
                  <c:v>8</c:v>
                </c:pt>
                <c:pt idx="37">
                  <c:v>9</c:v>
                </c:pt>
                <c:pt idx="38">
                  <c:v>9</c:v>
                </c:pt>
                <c:pt idx="39">
                  <c:v>10</c:v>
                </c:pt>
                <c:pt idx="40">
                  <c:v>4</c:v>
                </c:pt>
                <c:pt idx="41">
                  <c:v>4</c:v>
                </c:pt>
                <c:pt idx="42">
                  <c:v>4</c:v>
                </c:pt>
                <c:pt idx="43">
                  <c:v>5</c:v>
                </c:pt>
                <c:pt idx="44">
                  <c:v>9</c:v>
                </c:pt>
                <c:pt idx="45">
                  <c:v>2</c:v>
                </c:pt>
                <c:pt idx="46">
                  <c:v>3</c:v>
                </c:pt>
                <c:pt idx="47">
                  <c:v>3</c:v>
                </c:pt>
                <c:pt idx="48">
                  <c:v>2</c:v>
                </c:pt>
                <c:pt idx="49">
                  <c:v>5</c:v>
                </c:pt>
                <c:pt idx="50">
                  <c:v>9</c:v>
                </c:pt>
                <c:pt idx="51">
                  <c:v>6</c:v>
                </c:pt>
                <c:pt idx="52">
                  <c:v>1</c:v>
                </c:pt>
                <c:pt idx="53">
                  <c:v>7</c:v>
                </c:pt>
                <c:pt idx="54">
                  <c:v>11</c:v>
                </c:pt>
                <c:pt idx="55">
                  <c:v>3</c:v>
                </c:pt>
                <c:pt idx="56">
                  <c:v>7</c:v>
                </c:pt>
                <c:pt idx="57">
                  <c:v>8</c:v>
                </c:pt>
                <c:pt idx="58">
                  <c:v>23</c:v>
                </c:pt>
                <c:pt idx="59">
                  <c:v>1</c:v>
                </c:pt>
                <c:pt idx="60">
                  <c:v>8</c:v>
                </c:pt>
                <c:pt idx="61">
                  <c:v>18</c:v>
                </c:pt>
              </c:numCache>
            </c:numRef>
          </c:val>
          <c:smooth val="0"/>
          <c:extLst>
            <c:ext xmlns:c16="http://schemas.microsoft.com/office/drawing/2014/chart" uri="{C3380CC4-5D6E-409C-BE32-E72D297353CC}">
              <c16:uniqueId val="{00000003-9316-4DB3-B0DB-19400453037B}"/>
            </c:ext>
          </c:extLst>
        </c:ser>
        <c:dLbls>
          <c:showLegendKey val="0"/>
          <c:showVal val="0"/>
          <c:showCatName val="0"/>
          <c:showSerName val="0"/>
          <c:showPercent val="0"/>
          <c:showBubbleSize val="0"/>
        </c:dLbls>
        <c:marker val="1"/>
        <c:smooth val="0"/>
        <c:axId val="53809920"/>
        <c:axId val="53829632"/>
      </c:lineChart>
      <c:catAx>
        <c:axId val="53809920"/>
        <c:scaling>
          <c:orientation val="maxMin"/>
        </c:scaling>
        <c:delete val="0"/>
        <c:axPos val="b"/>
        <c:numFmt formatCode="General" sourceLinked="1"/>
        <c:majorTickMark val="out"/>
        <c:minorTickMark val="none"/>
        <c:tickLblPos val="nextTo"/>
        <c:txPr>
          <a:bodyPr rot="2820000" vert="horz"/>
          <a:lstStyle/>
          <a:p>
            <a:pPr>
              <a:defRPr sz="1200"/>
            </a:pPr>
            <a:endParaRPr lang="en-US"/>
          </a:p>
        </c:txPr>
        <c:crossAx val="53829632"/>
        <c:crosses val="autoZero"/>
        <c:auto val="0"/>
        <c:lblAlgn val="ctr"/>
        <c:lblOffset val="100"/>
        <c:tickLblSkip val="2"/>
        <c:noMultiLvlLbl val="0"/>
      </c:catAx>
      <c:valAx>
        <c:axId val="53829632"/>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800"/>
            </a:pPr>
            <a:endParaRPr lang="en-US"/>
          </a:p>
        </c:txPr>
        <c:crossAx val="53809920"/>
        <c:crosses val="autoZero"/>
        <c:crossBetween val="between"/>
      </c:valAx>
    </c:plotArea>
    <c:legend>
      <c:legendPos val="r"/>
      <c:layout>
        <c:manualLayout>
          <c:xMode val="edge"/>
          <c:yMode val="edge"/>
          <c:x val="8.1936942629500589E-2"/>
          <c:y val="6.8791895155685442E-2"/>
          <c:w val="0.79877178038423047"/>
          <c:h val="0.10301956021594591"/>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3.3021285391197044E-2"/>
          <c:y val="0.10723338378099191"/>
          <c:w val="0.89945910722613298"/>
          <c:h val="0.68237807309175469"/>
        </c:manualLayout>
      </c:layout>
      <c:barChart>
        <c:barDir val="col"/>
        <c:grouping val="clustered"/>
        <c:varyColors val="0"/>
        <c:ser>
          <c:idx val="0"/>
          <c:order val="1"/>
          <c:tx>
            <c:strRef>
              <c:f>TotalAppsTimeSeriesData_CCG!$K$11</c:f>
              <c:strCache>
                <c:ptCount val="1"/>
                <c:pt idx="0">
                  <c:v>Signed DSAs</c:v>
                </c:pt>
              </c:strCache>
            </c:strRef>
          </c:tx>
          <c:spPr>
            <a:solidFill>
              <a:srgbClr val="00B050"/>
            </a:solidFill>
            <a:ln>
              <a:solidFill>
                <a:schemeClr val="bg1">
                  <a:lumMod val="50000"/>
                </a:schemeClr>
              </a:solidFill>
            </a:ln>
          </c:spPr>
          <c:invertIfNegative val="0"/>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TotalAppsTimeSeriesData_CCG!$K$12:$K$73</c:f>
              <c:numCache>
                <c:formatCode>General</c:formatCode>
                <c:ptCount val="62"/>
                <c:pt idx="1">
                  <c:v>1</c:v>
                </c:pt>
                <c:pt idx="2">
                  <c:v>0</c:v>
                </c:pt>
                <c:pt idx="3">
                  <c:v>8</c:v>
                </c:pt>
                <c:pt idx="4">
                  <c:v>0</c:v>
                </c:pt>
                <c:pt idx="5">
                  <c:v>1</c:v>
                </c:pt>
                <c:pt idx="6">
                  <c:v>5</c:v>
                </c:pt>
                <c:pt idx="7">
                  <c:v>0</c:v>
                </c:pt>
                <c:pt idx="8">
                  <c:v>0</c:v>
                </c:pt>
                <c:pt idx="9">
                  <c:v>6</c:v>
                </c:pt>
                <c:pt idx="10">
                  <c:v>0</c:v>
                </c:pt>
                <c:pt idx="11">
                  <c:v>3</c:v>
                </c:pt>
                <c:pt idx="12">
                  <c:v>2</c:v>
                </c:pt>
                <c:pt idx="13">
                  <c:v>4</c:v>
                </c:pt>
                <c:pt idx="14">
                  <c:v>1</c:v>
                </c:pt>
                <c:pt idx="15">
                  <c:v>1</c:v>
                </c:pt>
                <c:pt idx="16">
                  <c:v>3</c:v>
                </c:pt>
                <c:pt idx="17">
                  <c:v>1</c:v>
                </c:pt>
                <c:pt idx="18">
                  <c:v>1</c:v>
                </c:pt>
                <c:pt idx="19">
                  <c:v>4</c:v>
                </c:pt>
                <c:pt idx="20">
                  <c:v>4</c:v>
                </c:pt>
                <c:pt idx="21">
                  <c:v>3</c:v>
                </c:pt>
                <c:pt idx="22">
                  <c:v>4</c:v>
                </c:pt>
                <c:pt idx="23">
                  <c:v>8</c:v>
                </c:pt>
                <c:pt idx="24">
                  <c:v>25</c:v>
                </c:pt>
                <c:pt idx="25">
                  <c:v>12</c:v>
                </c:pt>
                <c:pt idx="26">
                  <c:v>8</c:v>
                </c:pt>
                <c:pt idx="27">
                  <c:v>7</c:v>
                </c:pt>
                <c:pt idx="28">
                  <c:v>3</c:v>
                </c:pt>
                <c:pt idx="29">
                  <c:v>2</c:v>
                </c:pt>
                <c:pt idx="30">
                  <c:v>8</c:v>
                </c:pt>
                <c:pt idx="31">
                  <c:v>2</c:v>
                </c:pt>
                <c:pt idx="32">
                  <c:v>1</c:v>
                </c:pt>
                <c:pt idx="33">
                  <c:v>7</c:v>
                </c:pt>
                <c:pt idx="34">
                  <c:v>2</c:v>
                </c:pt>
                <c:pt idx="35">
                  <c:v>1</c:v>
                </c:pt>
                <c:pt idx="36">
                  <c:v>2</c:v>
                </c:pt>
                <c:pt idx="37">
                  <c:v>7</c:v>
                </c:pt>
                <c:pt idx="38">
                  <c:v>5</c:v>
                </c:pt>
                <c:pt idx="39">
                  <c:v>4</c:v>
                </c:pt>
                <c:pt idx="40">
                  <c:v>5</c:v>
                </c:pt>
                <c:pt idx="41">
                  <c:v>5</c:v>
                </c:pt>
                <c:pt idx="42">
                  <c:v>7</c:v>
                </c:pt>
                <c:pt idx="43">
                  <c:v>4</c:v>
                </c:pt>
                <c:pt idx="44">
                  <c:v>6</c:v>
                </c:pt>
                <c:pt idx="45">
                  <c:v>7</c:v>
                </c:pt>
                <c:pt idx="46">
                  <c:v>5</c:v>
                </c:pt>
                <c:pt idx="47">
                  <c:v>10</c:v>
                </c:pt>
                <c:pt idx="48">
                  <c:v>4</c:v>
                </c:pt>
                <c:pt idx="49">
                  <c:v>6</c:v>
                </c:pt>
                <c:pt idx="50">
                  <c:v>1</c:v>
                </c:pt>
                <c:pt idx="51">
                  <c:v>7</c:v>
                </c:pt>
                <c:pt idx="52">
                  <c:v>2</c:v>
                </c:pt>
                <c:pt idx="53">
                  <c:v>4</c:v>
                </c:pt>
                <c:pt idx="54">
                  <c:v>3</c:v>
                </c:pt>
                <c:pt idx="55">
                  <c:v>6</c:v>
                </c:pt>
                <c:pt idx="56">
                  <c:v>6</c:v>
                </c:pt>
                <c:pt idx="57">
                  <c:v>11</c:v>
                </c:pt>
                <c:pt idx="58">
                  <c:v>17</c:v>
                </c:pt>
                <c:pt idx="59">
                  <c:v>3</c:v>
                </c:pt>
                <c:pt idx="60">
                  <c:v>21</c:v>
                </c:pt>
                <c:pt idx="61">
                  <c:v>10</c:v>
                </c:pt>
              </c:numCache>
            </c:numRef>
          </c:val>
          <c:extLst>
            <c:ext xmlns:c16="http://schemas.microsoft.com/office/drawing/2014/chart" uri="{C3380CC4-5D6E-409C-BE32-E72D297353CC}">
              <c16:uniqueId val="{00000000-0228-484B-B189-CDEB444C5828}"/>
            </c:ext>
          </c:extLst>
        </c:ser>
        <c:ser>
          <c:idx val="3"/>
          <c:order val="2"/>
          <c:tx>
            <c:v>Applications accepted</c:v>
          </c:tx>
          <c:spPr>
            <a:solidFill>
              <a:srgbClr val="FF0000"/>
            </a:solidFill>
            <a:ln>
              <a:solidFill>
                <a:schemeClr val="bg1">
                  <a:lumMod val="75000"/>
                </a:schemeClr>
              </a:solidFill>
            </a:ln>
          </c:spPr>
          <c:invertIfNegative val="0"/>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TotalAppsTimeSeriesData_CCG!$M$12:$M$73</c:f>
              <c:numCache>
                <c:formatCode>General</c:formatCode>
                <c:ptCount val="62"/>
                <c:pt idx="1">
                  <c:v>-36</c:v>
                </c:pt>
                <c:pt idx="2">
                  <c:v>-13</c:v>
                </c:pt>
                <c:pt idx="3">
                  <c:v>-20</c:v>
                </c:pt>
                <c:pt idx="4">
                  <c:v>-15</c:v>
                </c:pt>
                <c:pt idx="5">
                  <c:v>-19</c:v>
                </c:pt>
                <c:pt idx="6">
                  <c:v>-15</c:v>
                </c:pt>
                <c:pt idx="7">
                  <c:v>-21</c:v>
                </c:pt>
                <c:pt idx="8">
                  <c:v>-34</c:v>
                </c:pt>
                <c:pt idx="9">
                  <c:v>-14</c:v>
                </c:pt>
                <c:pt idx="10">
                  <c:v>-17</c:v>
                </c:pt>
                <c:pt idx="11">
                  <c:v>-25</c:v>
                </c:pt>
                <c:pt idx="12">
                  <c:v>-18</c:v>
                </c:pt>
                <c:pt idx="13">
                  <c:v>-20</c:v>
                </c:pt>
                <c:pt idx="14">
                  <c:v>-10</c:v>
                </c:pt>
                <c:pt idx="15">
                  <c:v>-21</c:v>
                </c:pt>
                <c:pt idx="16">
                  <c:v>-15</c:v>
                </c:pt>
                <c:pt idx="17">
                  <c:v>-25</c:v>
                </c:pt>
                <c:pt idx="18">
                  <c:v>-36</c:v>
                </c:pt>
                <c:pt idx="19">
                  <c:v>-46</c:v>
                </c:pt>
                <c:pt idx="20">
                  <c:v>-28</c:v>
                </c:pt>
                <c:pt idx="21">
                  <c:v>-45</c:v>
                </c:pt>
                <c:pt idx="22">
                  <c:v>-58</c:v>
                </c:pt>
                <c:pt idx="23">
                  <c:v>-10</c:v>
                </c:pt>
                <c:pt idx="24">
                  <c:v>-18</c:v>
                </c:pt>
                <c:pt idx="25">
                  <c:v>-24</c:v>
                </c:pt>
                <c:pt idx="26">
                  <c:v>-12</c:v>
                </c:pt>
                <c:pt idx="27">
                  <c:v>-24</c:v>
                </c:pt>
                <c:pt idx="28">
                  <c:v>-22</c:v>
                </c:pt>
                <c:pt idx="29">
                  <c:v>-14</c:v>
                </c:pt>
                <c:pt idx="30">
                  <c:v>-25</c:v>
                </c:pt>
                <c:pt idx="31">
                  <c:v>-20</c:v>
                </c:pt>
                <c:pt idx="32">
                  <c:v>-16</c:v>
                </c:pt>
                <c:pt idx="33">
                  <c:v>-15</c:v>
                </c:pt>
                <c:pt idx="34">
                  <c:v>-15</c:v>
                </c:pt>
                <c:pt idx="35">
                  <c:v>-12</c:v>
                </c:pt>
                <c:pt idx="36">
                  <c:v>-21</c:v>
                </c:pt>
                <c:pt idx="37">
                  <c:v>-19</c:v>
                </c:pt>
                <c:pt idx="38">
                  <c:v>-29</c:v>
                </c:pt>
                <c:pt idx="39">
                  <c:v>-18</c:v>
                </c:pt>
                <c:pt idx="40">
                  <c:v>-3</c:v>
                </c:pt>
                <c:pt idx="41">
                  <c:v>-4</c:v>
                </c:pt>
                <c:pt idx="42">
                  <c:v>-4</c:v>
                </c:pt>
                <c:pt idx="43">
                  <c:v>-7</c:v>
                </c:pt>
                <c:pt idx="44">
                  <c:v>-7</c:v>
                </c:pt>
                <c:pt idx="45">
                  <c:v>-3</c:v>
                </c:pt>
                <c:pt idx="46">
                  <c:v>-1</c:v>
                </c:pt>
                <c:pt idx="47">
                  <c:v>-2</c:v>
                </c:pt>
                <c:pt idx="48">
                  <c:v>-5</c:v>
                </c:pt>
                <c:pt idx="49">
                  <c:v>-2</c:v>
                </c:pt>
                <c:pt idx="50">
                  <c:v>-6</c:v>
                </c:pt>
                <c:pt idx="51">
                  <c:v>-5</c:v>
                </c:pt>
                <c:pt idx="52">
                  <c:v>-2</c:v>
                </c:pt>
                <c:pt idx="53">
                  <c:v>-5</c:v>
                </c:pt>
                <c:pt idx="54">
                  <c:v>-8</c:v>
                </c:pt>
                <c:pt idx="55">
                  <c:v>-8</c:v>
                </c:pt>
                <c:pt idx="56">
                  <c:v>-4</c:v>
                </c:pt>
                <c:pt idx="57">
                  <c:v>-12</c:v>
                </c:pt>
                <c:pt idx="58">
                  <c:v>-18</c:v>
                </c:pt>
                <c:pt idx="59">
                  <c:v>-1</c:v>
                </c:pt>
                <c:pt idx="60">
                  <c:v>-9</c:v>
                </c:pt>
                <c:pt idx="61">
                  <c:v>-15</c:v>
                </c:pt>
              </c:numCache>
            </c:numRef>
          </c:val>
          <c:extLst>
            <c:ext xmlns:c16="http://schemas.microsoft.com/office/drawing/2014/chart" uri="{C3380CC4-5D6E-409C-BE32-E72D297353CC}">
              <c16:uniqueId val="{00000001-0228-484B-B189-CDEB444C5828}"/>
            </c:ext>
          </c:extLst>
        </c:ser>
        <c:dLbls>
          <c:showLegendKey val="0"/>
          <c:showVal val="0"/>
          <c:showCatName val="0"/>
          <c:showSerName val="0"/>
          <c:showPercent val="0"/>
          <c:showBubbleSize val="0"/>
        </c:dLbls>
        <c:gapWidth val="150"/>
        <c:overlap val="100"/>
        <c:axId val="53875072"/>
        <c:axId val="53878144"/>
      </c:barChart>
      <c:lineChart>
        <c:grouping val="standard"/>
        <c:varyColors val="0"/>
        <c:ser>
          <c:idx val="1"/>
          <c:order val="0"/>
          <c:tx>
            <c:v>Net position</c:v>
          </c:tx>
          <c:spPr>
            <a:ln>
              <a:solidFill>
                <a:srgbClr val="0070C0"/>
              </a:solidFill>
            </a:ln>
          </c:spPr>
          <c:marker>
            <c:symbol val="square"/>
            <c:size val="14"/>
            <c:spPr>
              <a:solidFill>
                <a:srgbClr val="0070C0"/>
              </a:solidFill>
              <a:ln>
                <a:solidFill>
                  <a:schemeClr val="bg1"/>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TotalAppsTimeSeriesData_CCG!$S$12:$S$73</c:f>
              <c:numCache>
                <c:formatCode>General</c:formatCode>
                <c:ptCount val="62"/>
                <c:pt idx="1">
                  <c:v>-22</c:v>
                </c:pt>
                <c:pt idx="2">
                  <c:v>-5</c:v>
                </c:pt>
                <c:pt idx="3">
                  <c:v>7</c:v>
                </c:pt>
                <c:pt idx="4">
                  <c:v>2</c:v>
                </c:pt>
                <c:pt idx="5">
                  <c:v>-11</c:v>
                </c:pt>
                <c:pt idx="6">
                  <c:v>2</c:v>
                </c:pt>
                <c:pt idx="7">
                  <c:v>-8</c:v>
                </c:pt>
                <c:pt idx="8">
                  <c:v>-18</c:v>
                </c:pt>
                <c:pt idx="9">
                  <c:v>11</c:v>
                </c:pt>
                <c:pt idx="10">
                  <c:v>-7</c:v>
                </c:pt>
                <c:pt idx="11">
                  <c:v>-5</c:v>
                </c:pt>
                <c:pt idx="12">
                  <c:v>-5</c:v>
                </c:pt>
                <c:pt idx="13">
                  <c:v>-3</c:v>
                </c:pt>
                <c:pt idx="14">
                  <c:v>2</c:v>
                </c:pt>
                <c:pt idx="15">
                  <c:v>-6</c:v>
                </c:pt>
                <c:pt idx="16">
                  <c:v>35</c:v>
                </c:pt>
                <c:pt idx="17">
                  <c:v>22</c:v>
                </c:pt>
                <c:pt idx="18">
                  <c:v>-19</c:v>
                </c:pt>
                <c:pt idx="19">
                  <c:v>-20</c:v>
                </c:pt>
                <c:pt idx="20">
                  <c:v>13</c:v>
                </c:pt>
                <c:pt idx="21">
                  <c:v>-32</c:v>
                </c:pt>
                <c:pt idx="22">
                  <c:v>-43</c:v>
                </c:pt>
                <c:pt idx="23">
                  <c:v>17</c:v>
                </c:pt>
                <c:pt idx="24">
                  <c:v>36</c:v>
                </c:pt>
                <c:pt idx="25">
                  <c:v>20</c:v>
                </c:pt>
                <c:pt idx="26">
                  <c:v>14</c:v>
                </c:pt>
                <c:pt idx="27">
                  <c:v>-8</c:v>
                </c:pt>
                <c:pt idx="28">
                  <c:v>-11</c:v>
                </c:pt>
                <c:pt idx="29">
                  <c:v>-3</c:v>
                </c:pt>
                <c:pt idx="30">
                  <c:v>-8</c:v>
                </c:pt>
                <c:pt idx="31">
                  <c:v>-7</c:v>
                </c:pt>
                <c:pt idx="32">
                  <c:v>-8</c:v>
                </c:pt>
                <c:pt idx="33">
                  <c:v>2</c:v>
                </c:pt>
                <c:pt idx="34">
                  <c:v>-6</c:v>
                </c:pt>
                <c:pt idx="35">
                  <c:v>3</c:v>
                </c:pt>
                <c:pt idx="36">
                  <c:v>-11</c:v>
                </c:pt>
                <c:pt idx="37">
                  <c:v>-7</c:v>
                </c:pt>
                <c:pt idx="38">
                  <c:v>-15</c:v>
                </c:pt>
                <c:pt idx="39">
                  <c:v>-8</c:v>
                </c:pt>
                <c:pt idx="40">
                  <c:v>2</c:v>
                </c:pt>
                <c:pt idx="41">
                  <c:v>1</c:v>
                </c:pt>
                <c:pt idx="42">
                  <c:v>3</c:v>
                </c:pt>
                <c:pt idx="43">
                  <c:v>-3</c:v>
                </c:pt>
                <c:pt idx="44">
                  <c:v>-1</c:v>
                </c:pt>
                <c:pt idx="45">
                  <c:v>4</c:v>
                </c:pt>
                <c:pt idx="46">
                  <c:v>4</c:v>
                </c:pt>
                <c:pt idx="47">
                  <c:v>8</c:v>
                </c:pt>
                <c:pt idx="48">
                  <c:v>-1</c:v>
                </c:pt>
                <c:pt idx="49">
                  <c:v>4</c:v>
                </c:pt>
                <c:pt idx="50">
                  <c:v>-5</c:v>
                </c:pt>
                <c:pt idx="51">
                  <c:v>2</c:v>
                </c:pt>
                <c:pt idx="52">
                  <c:v>0</c:v>
                </c:pt>
                <c:pt idx="53">
                  <c:v>-1</c:v>
                </c:pt>
                <c:pt idx="54">
                  <c:v>-5</c:v>
                </c:pt>
                <c:pt idx="55">
                  <c:v>-2</c:v>
                </c:pt>
                <c:pt idx="56">
                  <c:v>2</c:v>
                </c:pt>
                <c:pt idx="57">
                  <c:v>-1</c:v>
                </c:pt>
                <c:pt idx="58">
                  <c:v>-1</c:v>
                </c:pt>
                <c:pt idx="59">
                  <c:v>2</c:v>
                </c:pt>
                <c:pt idx="60">
                  <c:v>12</c:v>
                </c:pt>
                <c:pt idx="61">
                  <c:v>-5</c:v>
                </c:pt>
              </c:numCache>
            </c:numRef>
          </c:val>
          <c:smooth val="0"/>
          <c:extLst>
            <c:ext xmlns:c16="http://schemas.microsoft.com/office/drawing/2014/chart" uri="{C3380CC4-5D6E-409C-BE32-E72D297353CC}">
              <c16:uniqueId val="{00000002-0228-484B-B189-CDEB444C5828}"/>
            </c:ext>
          </c:extLst>
        </c:ser>
        <c:dLbls>
          <c:showLegendKey val="0"/>
          <c:showVal val="0"/>
          <c:showCatName val="0"/>
          <c:showSerName val="0"/>
          <c:showPercent val="0"/>
          <c:showBubbleSize val="0"/>
        </c:dLbls>
        <c:marker val="1"/>
        <c:smooth val="0"/>
        <c:axId val="53875072"/>
        <c:axId val="53878144"/>
      </c:lineChart>
      <c:catAx>
        <c:axId val="53875072"/>
        <c:scaling>
          <c:orientation val="maxMin"/>
        </c:scaling>
        <c:delete val="0"/>
        <c:axPos val="b"/>
        <c:title>
          <c:tx>
            <c:rich>
              <a:bodyPr/>
              <a:lstStyle/>
              <a:p>
                <a:pPr>
                  <a:defRPr sz="1600"/>
                </a:pPr>
                <a:r>
                  <a:rPr lang="en-US" sz="1600"/>
                  <a:t>Week ending</a:t>
                </a:r>
              </a:p>
            </c:rich>
          </c:tx>
          <c:layout>
            <c:manualLayout>
              <c:xMode val="edge"/>
              <c:yMode val="edge"/>
              <c:x val="0.39259004797086783"/>
              <c:y val="0.94498990188290988"/>
            </c:manualLayout>
          </c:layout>
          <c:overlay val="0"/>
        </c:title>
        <c:numFmt formatCode="m/d/yyyy" sourceLinked="0"/>
        <c:majorTickMark val="out"/>
        <c:minorTickMark val="none"/>
        <c:tickLblPos val="low"/>
        <c:txPr>
          <a:bodyPr rot="2820000" vert="horz"/>
          <a:lstStyle/>
          <a:p>
            <a:pPr>
              <a:defRPr sz="1200"/>
            </a:pPr>
            <a:endParaRPr lang="en-US"/>
          </a:p>
        </c:txPr>
        <c:crossAx val="53878144"/>
        <c:crosses val="autoZero"/>
        <c:auto val="0"/>
        <c:lblAlgn val="ctr"/>
        <c:lblOffset val="100"/>
        <c:tickLblSkip val="2"/>
        <c:noMultiLvlLbl val="0"/>
      </c:catAx>
      <c:valAx>
        <c:axId val="53878144"/>
        <c:scaling>
          <c:orientation val="minMax"/>
          <c:min val="-30"/>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400"/>
            </a:pPr>
            <a:endParaRPr lang="en-US"/>
          </a:p>
        </c:txPr>
        <c:crossAx val="53875072"/>
        <c:crosses val="autoZero"/>
        <c:crossBetween val="between"/>
      </c:valAx>
    </c:plotArea>
    <c:legend>
      <c:legendPos val="r"/>
      <c:layout>
        <c:manualLayout>
          <c:xMode val="edge"/>
          <c:yMode val="edge"/>
          <c:x val="5.8569462675802396E-2"/>
          <c:y val="0.11314492901440937"/>
          <c:w val="0.78167091236927511"/>
          <c:h val="7.3032858974240111E-2"/>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application</a:t>
            </a:r>
            <a:r>
              <a:rPr lang="en-US" sz="1600" baseline="0"/>
              <a:t>s and b</a:t>
            </a:r>
            <a:r>
              <a:rPr lang="en-US" sz="1600"/>
              <a:t>reaches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6.1537531689135866E-2"/>
          <c:y val="0.11474129284148714"/>
          <c:w val="0.86015694306868362"/>
          <c:h val="0.71659568640876425"/>
        </c:manualLayout>
      </c:layout>
      <c:lineChart>
        <c:grouping val="standard"/>
        <c:varyColors val="0"/>
        <c:ser>
          <c:idx val="0"/>
          <c:order val="0"/>
          <c:tx>
            <c:v>Number of Open Applications</c:v>
          </c:tx>
          <c:spPr>
            <a:ln w="22225">
              <a:solidFill>
                <a:schemeClr val="tx1">
                  <a:lumMod val="50000"/>
                  <a:lumOff val="50000"/>
                </a:schemeClr>
              </a:solidFill>
            </a:ln>
          </c:spPr>
          <c:marker>
            <c:symbol val="circle"/>
            <c:size val="12"/>
            <c:spPr>
              <a:solidFill>
                <a:schemeClr val="bg1">
                  <a:lumMod val="50000"/>
                </a:schemeClr>
              </a:solidFill>
              <a:ln>
                <a:solidFill>
                  <a:schemeClr val="bg1">
                    <a:lumMod val="50000"/>
                  </a:schemeClr>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TotalAppsTimeSeriesData_CCG!$B$12:$B$73</c:f>
              <c:numCache>
                <c:formatCode>General</c:formatCode>
                <c:ptCount val="62"/>
                <c:pt idx="1">
                  <c:v>89</c:v>
                </c:pt>
                <c:pt idx="2">
                  <c:v>75</c:v>
                </c:pt>
                <c:pt idx="4">
                  <c:v>73</c:v>
                </c:pt>
                <c:pt idx="5">
                  <c:v>70</c:v>
                </c:pt>
                <c:pt idx="6">
                  <c:v>63</c:v>
                </c:pt>
                <c:pt idx="7">
                  <c:v>60</c:v>
                </c:pt>
                <c:pt idx="8">
                  <c:v>58</c:v>
                </c:pt>
                <c:pt idx="9">
                  <c:v>54</c:v>
                </c:pt>
                <c:pt idx="10">
                  <c:v>57</c:v>
                </c:pt>
                <c:pt idx="11">
                  <c:v>51</c:v>
                </c:pt>
                <c:pt idx="12">
                  <c:v>50</c:v>
                </c:pt>
                <c:pt idx="13">
                  <c:v>43</c:v>
                </c:pt>
                <c:pt idx="14">
                  <c:v>39</c:v>
                </c:pt>
                <c:pt idx="15">
                  <c:v>36</c:v>
                </c:pt>
                <c:pt idx="16">
                  <c:v>32</c:v>
                </c:pt>
                <c:pt idx="17">
                  <c:v>32</c:v>
                </c:pt>
                <c:pt idx="18">
                  <c:v>27</c:v>
                </c:pt>
                <c:pt idx="19">
                  <c:v>26</c:v>
                </c:pt>
                <c:pt idx="20">
                  <c:v>30</c:v>
                </c:pt>
                <c:pt idx="21">
                  <c:v>37</c:v>
                </c:pt>
                <c:pt idx="22">
                  <c:v>35</c:v>
                </c:pt>
                <c:pt idx="23">
                  <c:v>37</c:v>
                </c:pt>
                <c:pt idx="24">
                  <c:v>65</c:v>
                </c:pt>
                <c:pt idx="25">
                  <c:v>86</c:v>
                </c:pt>
                <c:pt idx="26">
                  <c:v>79</c:v>
                </c:pt>
                <c:pt idx="27">
                  <c:v>85</c:v>
                </c:pt>
                <c:pt idx="28">
                  <c:v>85</c:v>
                </c:pt>
                <c:pt idx="29">
                  <c:v>77</c:v>
                </c:pt>
                <c:pt idx="30">
                  <c:v>70</c:v>
                </c:pt>
                <c:pt idx="31">
                  <c:v>64</c:v>
                </c:pt>
                <c:pt idx="32">
                  <c:v>59</c:v>
                </c:pt>
                <c:pt idx="33">
                  <c:v>57</c:v>
                </c:pt>
                <c:pt idx="34">
                  <c:v>57</c:v>
                </c:pt>
                <c:pt idx="35">
                  <c:v>52</c:v>
                </c:pt>
                <c:pt idx="36">
                  <c:v>40</c:v>
                </c:pt>
                <c:pt idx="37">
                  <c:v>44</c:v>
                </c:pt>
                <c:pt idx="38">
                  <c:v>48</c:v>
                </c:pt>
                <c:pt idx="39">
                  <c:v>43</c:v>
                </c:pt>
                <c:pt idx="40">
                  <c:v>39</c:v>
                </c:pt>
                <c:pt idx="41">
                  <c:v>42</c:v>
                </c:pt>
                <c:pt idx="42">
                  <c:v>43</c:v>
                </c:pt>
                <c:pt idx="43">
                  <c:v>47</c:v>
                </c:pt>
                <c:pt idx="44">
                  <c:v>42</c:v>
                </c:pt>
                <c:pt idx="45">
                  <c:v>44</c:v>
                </c:pt>
                <c:pt idx="46">
                  <c:v>48</c:v>
                </c:pt>
                <c:pt idx="47">
                  <c:v>55</c:v>
                </c:pt>
                <c:pt idx="48">
                  <c:v>62</c:v>
                </c:pt>
                <c:pt idx="49">
                  <c:v>62</c:v>
                </c:pt>
                <c:pt idx="50">
                  <c:v>66</c:v>
                </c:pt>
                <c:pt idx="51">
                  <c:v>61</c:v>
                </c:pt>
                <c:pt idx="52">
                  <c:v>64</c:v>
                </c:pt>
                <c:pt idx="53">
                  <c:v>63</c:v>
                </c:pt>
                <c:pt idx="54">
                  <c:v>61</c:v>
                </c:pt>
                <c:pt idx="55">
                  <c:v>56</c:v>
                </c:pt>
                <c:pt idx="56">
                  <c:v>53</c:v>
                </c:pt>
                <c:pt idx="57">
                  <c:v>57</c:v>
                </c:pt>
                <c:pt idx="58">
                  <c:v>57</c:v>
                </c:pt>
                <c:pt idx="59">
                  <c:v>59</c:v>
                </c:pt>
                <c:pt idx="60">
                  <c:v>61</c:v>
                </c:pt>
                <c:pt idx="61">
                  <c:v>73</c:v>
                </c:pt>
              </c:numCache>
            </c:numRef>
          </c:val>
          <c:smooth val="0"/>
          <c:extLst>
            <c:ext xmlns:c16="http://schemas.microsoft.com/office/drawing/2014/chart" uri="{C3380CC4-5D6E-409C-BE32-E72D297353CC}">
              <c16:uniqueId val="{00000000-3ADF-44B1-977E-4D864AFC6C54}"/>
            </c:ext>
          </c:extLst>
        </c:ser>
        <c:ser>
          <c:idx val="4"/>
          <c:order val="1"/>
          <c:tx>
            <c:v>Number of Open Applications (excl. 4e)</c:v>
          </c:tx>
          <c:spPr>
            <a:ln w="22225">
              <a:solidFill>
                <a:schemeClr val="tx1"/>
              </a:solidFill>
            </a:ln>
          </c:spPr>
          <c:marker>
            <c:symbol val="x"/>
            <c:size val="7"/>
            <c:spPr>
              <a:solidFill>
                <a:schemeClr val="tx1"/>
              </a:solidFill>
              <a:ln>
                <a:solidFill>
                  <a:schemeClr val="bg1"/>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TotalAppsTimeSeriesData_CCG!$C$12:$C$73</c:f>
              <c:numCache>
                <c:formatCode>General</c:formatCode>
                <c:ptCount val="62"/>
                <c:pt idx="1">
                  <c:v>78</c:v>
                </c:pt>
                <c:pt idx="2">
                  <c:v>68</c:v>
                </c:pt>
                <c:pt idx="4">
                  <c:v>66</c:v>
                </c:pt>
                <c:pt idx="5">
                  <c:v>64</c:v>
                </c:pt>
                <c:pt idx="6">
                  <c:v>57</c:v>
                </c:pt>
                <c:pt idx="7">
                  <c:v>49</c:v>
                </c:pt>
                <c:pt idx="8">
                  <c:v>51</c:v>
                </c:pt>
                <c:pt idx="9">
                  <c:v>49</c:v>
                </c:pt>
                <c:pt idx="10">
                  <c:v>45</c:v>
                </c:pt>
                <c:pt idx="11">
                  <c:v>42</c:v>
                </c:pt>
                <c:pt idx="12">
                  <c:v>43</c:v>
                </c:pt>
                <c:pt idx="13">
                  <c:v>37</c:v>
                </c:pt>
                <c:pt idx="14">
                  <c:v>32</c:v>
                </c:pt>
                <c:pt idx="15">
                  <c:v>32</c:v>
                </c:pt>
                <c:pt idx="16">
                  <c:v>28</c:v>
                </c:pt>
                <c:pt idx="17">
                  <c:v>26</c:v>
                </c:pt>
                <c:pt idx="18">
                  <c:v>19</c:v>
                </c:pt>
                <c:pt idx="19">
                  <c:v>17</c:v>
                </c:pt>
                <c:pt idx="20">
                  <c:v>21</c:v>
                </c:pt>
                <c:pt idx="21">
                  <c:v>24</c:v>
                </c:pt>
                <c:pt idx="22">
                  <c:v>24</c:v>
                </c:pt>
                <c:pt idx="23">
                  <c:v>24</c:v>
                </c:pt>
                <c:pt idx="24">
                  <c:v>27</c:v>
                </c:pt>
                <c:pt idx="25">
                  <c:v>46</c:v>
                </c:pt>
                <c:pt idx="26">
                  <c:v>52</c:v>
                </c:pt>
                <c:pt idx="27">
                  <c:v>55</c:v>
                </c:pt>
                <c:pt idx="28">
                  <c:v>63</c:v>
                </c:pt>
                <c:pt idx="29">
                  <c:v>55</c:v>
                </c:pt>
                <c:pt idx="30">
                  <c:v>53</c:v>
                </c:pt>
                <c:pt idx="31">
                  <c:v>43</c:v>
                </c:pt>
                <c:pt idx="32">
                  <c:v>40</c:v>
                </c:pt>
                <c:pt idx="33">
                  <c:v>42</c:v>
                </c:pt>
                <c:pt idx="34">
                  <c:v>49</c:v>
                </c:pt>
                <c:pt idx="35">
                  <c:v>45</c:v>
                </c:pt>
                <c:pt idx="36">
                  <c:v>49</c:v>
                </c:pt>
                <c:pt idx="37">
                  <c:v>36</c:v>
                </c:pt>
                <c:pt idx="38">
                  <c:v>37</c:v>
                </c:pt>
                <c:pt idx="39">
                  <c:v>30</c:v>
                </c:pt>
                <c:pt idx="40">
                  <c:v>28</c:v>
                </c:pt>
                <c:pt idx="41">
                  <c:v>29</c:v>
                </c:pt>
                <c:pt idx="42">
                  <c:v>30</c:v>
                </c:pt>
                <c:pt idx="43">
                  <c:v>29</c:v>
                </c:pt>
                <c:pt idx="44">
                  <c:v>20</c:v>
                </c:pt>
                <c:pt idx="45">
                  <c:v>27</c:v>
                </c:pt>
                <c:pt idx="46">
                  <c:v>24</c:v>
                </c:pt>
                <c:pt idx="47">
                  <c:v>28</c:v>
                </c:pt>
                <c:pt idx="48">
                  <c:v>31</c:v>
                </c:pt>
                <c:pt idx="49">
                  <c:v>29</c:v>
                </c:pt>
                <c:pt idx="50">
                  <c:v>45</c:v>
                </c:pt>
                <c:pt idx="51">
                  <c:v>40</c:v>
                </c:pt>
                <c:pt idx="52">
                  <c:v>52</c:v>
                </c:pt>
                <c:pt idx="53">
                  <c:v>52</c:v>
                </c:pt>
                <c:pt idx="54">
                  <c:v>47</c:v>
                </c:pt>
                <c:pt idx="55">
                  <c:v>48</c:v>
                </c:pt>
                <c:pt idx="56">
                  <c:v>39</c:v>
                </c:pt>
                <c:pt idx="57">
                  <c:v>42</c:v>
                </c:pt>
                <c:pt idx="58">
                  <c:v>37</c:v>
                </c:pt>
                <c:pt idx="59">
                  <c:v>53</c:v>
                </c:pt>
                <c:pt idx="60">
                  <c:v>52</c:v>
                </c:pt>
                <c:pt idx="61">
                  <c:v>58</c:v>
                </c:pt>
              </c:numCache>
            </c:numRef>
          </c:val>
          <c:smooth val="0"/>
          <c:extLst>
            <c:ext xmlns:c16="http://schemas.microsoft.com/office/drawing/2014/chart" uri="{C3380CC4-5D6E-409C-BE32-E72D297353CC}">
              <c16:uniqueId val="{00000001-3ADF-44B1-977E-4D864AFC6C54}"/>
            </c:ext>
          </c:extLst>
        </c:ser>
        <c:ser>
          <c:idx val="1"/>
          <c:order val="2"/>
          <c:tx>
            <c:v>Number Breaches - excl 4e</c:v>
          </c:tx>
          <c:spPr>
            <a:ln w="19050">
              <a:solidFill>
                <a:srgbClr val="00B0F0"/>
              </a:solidFill>
            </a:ln>
          </c:spPr>
          <c:marker>
            <c:symbol val="diamond"/>
            <c:size val="7"/>
            <c:spPr>
              <a:solidFill>
                <a:srgbClr val="00B0F0"/>
              </a:solidFill>
              <a:ln>
                <a:solidFill>
                  <a:srgbClr val="00B0F0"/>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TotalAppsTimeSeriesData_CCG!$D$12:$D$73</c:f>
              <c:numCache>
                <c:formatCode>General</c:formatCode>
                <c:ptCount val="62"/>
                <c:pt idx="1">
                  <c:v>12</c:v>
                </c:pt>
                <c:pt idx="2">
                  <c:v>13</c:v>
                </c:pt>
                <c:pt idx="3">
                  <c:v>7</c:v>
                </c:pt>
                <c:pt idx="4">
                  <c:v>8</c:v>
                </c:pt>
                <c:pt idx="5">
                  <c:v>6</c:v>
                </c:pt>
                <c:pt idx="6">
                  <c:v>6</c:v>
                </c:pt>
                <c:pt idx="7">
                  <c:v>5</c:v>
                </c:pt>
                <c:pt idx="8">
                  <c:v>5</c:v>
                </c:pt>
                <c:pt idx="9">
                  <c:v>4</c:v>
                </c:pt>
                <c:pt idx="10">
                  <c:v>2</c:v>
                </c:pt>
                <c:pt idx="11">
                  <c:v>2</c:v>
                </c:pt>
                <c:pt idx="12">
                  <c:v>3</c:v>
                </c:pt>
                <c:pt idx="13">
                  <c:v>2</c:v>
                </c:pt>
                <c:pt idx="14">
                  <c:v>2</c:v>
                </c:pt>
                <c:pt idx="15">
                  <c:v>2</c:v>
                </c:pt>
                <c:pt idx="16">
                  <c:v>2</c:v>
                </c:pt>
                <c:pt idx="17">
                  <c:v>2</c:v>
                </c:pt>
                <c:pt idx="18">
                  <c:v>1</c:v>
                </c:pt>
                <c:pt idx="19">
                  <c:v>1</c:v>
                </c:pt>
                <c:pt idx="20">
                  <c:v>0</c:v>
                </c:pt>
                <c:pt idx="21">
                  <c:v>1</c:v>
                </c:pt>
                <c:pt idx="22">
                  <c:v>1</c:v>
                </c:pt>
                <c:pt idx="23">
                  <c:v>1</c:v>
                </c:pt>
                <c:pt idx="24">
                  <c:v>4</c:v>
                </c:pt>
                <c:pt idx="25">
                  <c:v>4</c:v>
                </c:pt>
                <c:pt idx="26">
                  <c:v>5</c:v>
                </c:pt>
                <c:pt idx="27">
                  <c:v>6</c:v>
                </c:pt>
                <c:pt idx="28">
                  <c:v>4</c:v>
                </c:pt>
                <c:pt idx="29">
                  <c:v>3</c:v>
                </c:pt>
                <c:pt idx="30">
                  <c:v>6</c:v>
                </c:pt>
                <c:pt idx="31">
                  <c:v>6</c:v>
                </c:pt>
                <c:pt idx="32">
                  <c:v>7</c:v>
                </c:pt>
                <c:pt idx="33">
                  <c:v>4</c:v>
                </c:pt>
                <c:pt idx="34">
                  <c:v>3</c:v>
                </c:pt>
                <c:pt idx="35">
                  <c:v>2</c:v>
                </c:pt>
                <c:pt idx="36">
                  <c:v>0</c:v>
                </c:pt>
                <c:pt idx="37">
                  <c:v>0</c:v>
                </c:pt>
                <c:pt idx="38">
                  <c:v>0</c:v>
                </c:pt>
                <c:pt idx="39">
                  <c:v>0</c:v>
                </c:pt>
                <c:pt idx="40">
                  <c:v>1</c:v>
                </c:pt>
                <c:pt idx="41">
                  <c:v>1</c:v>
                </c:pt>
                <c:pt idx="42">
                  <c:v>2</c:v>
                </c:pt>
                <c:pt idx="43">
                  <c:v>1</c:v>
                </c:pt>
                <c:pt idx="44">
                  <c:v>1</c:v>
                </c:pt>
                <c:pt idx="45">
                  <c:v>1</c:v>
                </c:pt>
                <c:pt idx="46">
                  <c:v>1</c:v>
                </c:pt>
                <c:pt idx="47">
                  <c:v>1</c:v>
                </c:pt>
                <c:pt idx="48">
                  <c:v>1</c:v>
                </c:pt>
                <c:pt idx="49">
                  <c:v>1</c:v>
                </c:pt>
                <c:pt idx="50">
                  <c:v>2</c:v>
                </c:pt>
                <c:pt idx="51">
                  <c:v>1</c:v>
                </c:pt>
                <c:pt idx="52">
                  <c:v>4</c:v>
                </c:pt>
                <c:pt idx="53">
                  <c:v>4</c:v>
                </c:pt>
                <c:pt idx="54">
                  <c:v>4</c:v>
                </c:pt>
                <c:pt idx="55">
                  <c:v>4</c:v>
                </c:pt>
                <c:pt idx="56">
                  <c:v>4</c:v>
                </c:pt>
                <c:pt idx="57">
                  <c:v>4</c:v>
                </c:pt>
                <c:pt idx="58">
                  <c:v>5</c:v>
                </c:pt>
                <c:pt idx="59">
                  <c:v>8</c:v>
                </c:pt>
                <c:pt idx="60">
                  <c:v>6</c:v>
                </c:pt>
                <c:pt idx="61">
                  <c:v>4</c:v>
                </c:pt>
              </c:numCache>
            </c:numRef>
          </c:val>
          <c:smooth val="0"/>
          <c:extLst>
            <c:ext xmlns:c16="http://schemas.microsoft.com/office/drawing/2014/chart" uri="{C3380CC4-5D6E-409C-BE32-E72D297353CC}">
              <c16:uniqueId val="{00000002-3ADF-44B1-977E-4D864AFC6C54}"/>
            </c:ext>
          </c:extLst>
        </c:ser>
        <c:dLbls>
          <c:showLegendKey val="0"/>
          <c:showVal val="0"/>
          <c:showCatName val="0"/>
          <c:showSerName val="0"/>
          <c:showPercent val="0"/>
          <c:showBubbleSize val="0"/>
        </c:dLbls>
        <c:marker val="1"/>
        <c:smooth val="0"/>
        <c:axId val="53992448"/>
        <c:axId val="54080256"/>
      </c:lineChart>
      <c:catAx>
        <c:axId val="53992448"/>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080256"/>
        <c:crosses val="autoZero"/>
        <c:auto val="0"/>
        <c:lblAlgn val="ctr"/>
        <c:lblOffset val="100"/>
        <c:tickLblSkip val="2"/>
        <c:tickMarkSkip val="2"/>
        <c:noMultiLvlLbl val="0"/>
      </c:catAx>
      <c:valAx>
        <c:axId val="54080256"/>
        <c:scaling>
          <c:orientation val="minMax"/>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3992448"/>
        <c:crosses val="autoZero"/>
        <c:crossBetween val="between"/>
        <c:majorUnit val="50"/>
      </c:valAx>
    </c:plotArea>
    <c:legend>
      <c:legendPos val="t"/>
      <c:layout>
        <c:manualLayout>
          <c:xMode val="edge"/>
          <c:yMode val="edge"/>
          <c:x val="3.4671492821544823E-2"/>
          <c:y val="7.8166497680940583E-2"/>
          <c:w val="0.73616898745289772"/>
          <c:h val="8.9967425304713619E-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enquiries and triages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0.11848096982072541"/>
          <c:y val="0.11907733078587897"/>
          <c:w val="0.73009390594256707"/>
          <c:h val="0.73853215909000847"/>
        </c:manualLayout>
      </c:layout>
      <c:lineChart>
        <c:grouping val="standard"/>
        <c:varyColors val="0"/>
        <c:ser>
          <c:idx val="2"/>
          <c:order val="0"/>
          <c:tx>
            <c:v>Number of Open Enquiries</c:v>
          </c:tx>
          <c:spPr>
            <a:ln>
              <a:solidFill>
                <a:srgbClr val="FF0000"/>
              </a:solidFill>
            </a:ln>
          </c:spPr>
          <c:marker>
            <c:symbol val="circle"/>
            <c:size val="10"/>
            <c:spPr>
              <a:solidFill>
                <a:srgbClr val="FF0000"/>
              </a:solidFill>
              <a:ln>
                <a:solidFill>
                  <a:srgbClr val="FF0000"/>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TotalAppsTimeSeriesData_CCG!$F$12:$F$73</c:f>
              <c:numCache>
                <c:formatCode>General</c:formatCode>
                <c:ptCount val="62"/>
                <c:pt idx="1">
                  <c:v>0</c:v>
                </c:pt>
                <c:pt idx="2">
                  <c:v>0</c:v>
                </c:pt>
                <c:pt idx="3">
                  <c:v>0</c:v>
                </c:pt>
                <c:pt idx="4">
                  <c:v>10</c:v>
                </c:pt>
                <c:pt idx="5">
                  <c:v>0</c:v>
                </c:pt>
                <c:pt idx="6">
                  <c:v>5</c:v>
                </c:pt>
                <c:pt idx="7">
                  <c:v>3</c:v>
                </c:pt>
                <c:pt idx="8">
                  <c:v>2</c:v>
                </c:pt>
                <c:pt idx="9">
                  <c:v>0</c:v>
                </c:pt>
                <c:pt idx="10">
                  <c:v>10</c:v>
                </c:pt>
                <c:pt idx="11">
                  <c:v>5</c:v>
                </c:pt>
                <c:pt idx="12">
                  <c:v>1</c:v>
                </c:pt>
                <c:pt idx="13">
                  <c:v>3</c:v>
                </c:pt>
                <c:pt idx="14">
                  <c:v>7</c:v>
                </c:pt>
                <c:pt idx="15">
                  <c:v>5</c:v>
                </c:pt>
                <c:pt idx="16">
                  <c:v>4</c:v>
                </c:pt>
                <c:pt idx="17">
                  <c:v>3</c:v>
                </c:pt>
                <c:pt idx="18">
                  <c:v>2</c:v>
                </c:pt>
                <c:pt idx="19">
                  <c:v>2</c:v>
                </c:pt>
                <c:pt idx="20">
                  <c:v>7</c:v>
                </c:pt>
                <c:pt idx="21">
                  <c:v>3</c:v>
                </c:pt>
                <c:pt idx="22">
                  <c:v>0</c:v>
                </c:pt>
                <c:pt idx="23">
                  <c:v>1</c:v>
                </c:pt>
                <c:pt idx="24">
                  <c:v>7</c:v>
                </c:pt>
                <c:pt idx="25">
                  <c:v>12</c:v>
                </c:pt>
                <c:pt idx="26">
                  <c:v>19</c:v>
                </c:pt>
                <c:pt idx="27">
                  <c:v>11</c:v>
                </c:pt>
                <c:pt idx="28">
                  <c:v>3</c:v>
                </c:pt>
                <c:pt idx="29">
                  <c:v>5</c:v>
                </c:pt>
                <c:pt idx="30">
                  <c:v>3</c:v>
                </c:pt>
                <c:pt idx="31">
                  <c:v>9</c:v>
                </c:pt>
                <c:pt idx="32">
                  <c:v>5</c:v>
                </c:pt>
                <c:pt idx="33">
                  <c:v>5</c:v>
                </c:pt>
                <c:pt idx="34">
                  <c:v>6</c:v>
                </c:pt>
                <c:pt idx="35">
                  <c:v>4</c:v>
                </c:pt>
                <c:pt idx="36">
                  <c:v>8</c:v>
                </c:pt>
                <c:pt idx="37">
                  <c:v>2</c:v>
                </c:pt>
                <c:pt idx="38">
                  <c:v>1</c:v>
                </c:pt>
                <c:pt idx="39">
                  <c:v>3</c:v>
                </c:pt>
                <c:pt idx="40">
                  <c:v>4</c:v>
                </c:pt>
                <c:pt idx="41">
                  <c:v>5</c:v>
                </c:pt>
                <c:pt idx="42">
                  <c:v>4</c:v>
                </c:pt>
                <c:pt idx="43">
                  <c:v>0</c:v>
                </c:pt>
                <c:pt idx="44">
                  <c:v>2</c:v>
                </c:pt>
                <c:pt idx="45">
                  <c:v>5</c:v>
                </c:pt>
                <c:pt idx="46">
                  <c:v>1</c:v>
                </c:pt>
                <c:pt idx="47">
                  <c:v>3</c:v>
                </c:pt>
                <c:pt idx="48">
                  <c:v>2</c:v>
                </c:pt>
                <c:pt idx="49">
                  <c:v>2</c:v>
                </c:pt>
                <c:pt idx="50">
                  <c:v>5</c:v>
                </c:pt>
                <c:pt idx="51">
                  <c:v>7</c:v>
                </c:pt>
                <c:pt idx="52">
                  <c:v>4</c:v>
                </c:pt>
                <c:pt idx="53">
                  <c:v>7</c:v>
                </c:pt>
                <c:pt idx="54">
                  <c:v>5</c:v>
                </c:pt>
                <c:pt idx="55">
                  <c:v>5</c:v>
                </c:pt>
                <c:pt idx="56">
                  <c:v>2</c:v>
                </c:pt>
                <c:pt idx="57">
                  <c:v>11</c:v>
                </c:pt>
                <c:pt idx="58">
                  <c:v>8</c:v>
                </c:pt>
                <c:pt idx="59">
                  <c:v>5</c:v>
                </c:pt>
                <c:pt idx="60">
                  <c:v>9</c:v>
                </c:pt>
                <c:pt idx="61">
                  <c:v>1</c:v>
                </c:pt>
              </c:numCache>
            </c:numRef>
          </c:val>
          <c:smooth val="0"/>
          <c:extLst>
            <c:ext xmlns:c16="http://schemas.microsoft.com/office/drawing/2014/chart" uri="{C3380CC4-5D6E-409C-BE32-E72D297353CC}">
              <c16:uniqueId val="{00000000-BB0D-4FD9-959D-2C16823B27F7}"/>
            </c:ext>
          </c:extLst>
        </c:ser>
        <c:ser>
          <c:idx val="0"/>
          <c:order val="1"/>
          <c:tx>
            <c:v>Number of Triages</c:v>
          </c:tx>
          <c:spPr>
            <a:ln w="28575" cmpd="sng">
              <a:solidFill>
                <a:sysClr val="windowText" lastClr="000000"/>
              </a:solidFill>
              <a:prstDash val="solid"/>
            </a:ln>
          </c:spPr>
          <c:marker>
            <c:symbol val="x"/>
            <c:size val="6"/>
            <c:spPr>
              <a:solidFill>
                <a:schemeClr val="tx1"/>
              </a:solidFill>
              <a:ln w="28575" cmpd="sng">
                <a:solidFill>
                  <a:sysClr val="windowText" lastClr="000000"/>
                </a:solidFill>
                <a:prstDash val="solid"/>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TotalAppsTimeSeriesData_CCG!$G$12:$G$73</c:f>
              <c:numCache>
                <c:formatCode>General</c:formatCode>
                <c:ptCount val="62"/>
                <c:pt idx="1">
                  <c:v>11</c:v>
                </c:pt>
                <c:pt idx="2">
                  <c:v>9</c:v>
                </c:pt>
                <c:pt idx="3">
                  <c:v>10</c:v>
                </c:pt>
                <c:pt idx="4">
                  <c:v>14</c:v>
                </c:pt>
                <c:pt idx="5">
                  <c:v>11</c:v>
                </c:pt>
                <c:pt idx="6">
                  <c:v>12</c:v>
                </c:pt>
                <c:pt idx="7">
                  <c:v>13</c:v>
                </c:pt>
                <c:pt idx="8">
                  <c:v>10</c:v>
                </c:pt>
                <c:pt idx="9">
                  <c:v>11</c:v>
                </c:pt>
                <c:pt idx="10">
                  <c:v>12</c:v>
                </c:pt>
                <c:pt idx="11">
                  <c:v>12</c:v>
                </c:pt>
                <c:pt idx="12">
                  <c:v>11</c:v>
                </c:pt>
                <c:pt idx="13">
                  <c:v>9</c:v>
                </c:pt>
                <c:pt idx="14">
                  <c:v>13</c:v>
                </c:pt>
                <c:pt idx="15">
                  <c:v>4</c:v>
                </c:pt>
                <c:pt idx="16">
                  <c:v>6</c:v>
                </c:pt>
                <c:pt idx="17">
                  <c:v>3</c:v>
                </c:pt>
                <c:pt idx="18">
                  <c:v>10</c:v>
                </c:pt>
                <c:pt idx="19">
                  <c:v>10</c:v>
                </c:pt>
                <c:pt idx="20">
                  <c:v>1</c:v>
                </c:pt>
                <c:pt idx="21">
                  <c:v>1</c:v>
                </c:pt>
                <c:pt idx="22">
                  <c:v>3</c:v>
                </c:pt>
                <c:pt idx="23">
                  <c:v>2</c:v>
                </c:pt>
                <c:pt idx="24">
                  <c:v>4</c:v>
                </c:pt>
                <c:pt idx="25">
                  <c:v>6</c:v>
                </c:pt>
                <c:pt idx="26">
                  <c:v>7</c:v>
                </c:pt>
                <c:pt idx="27">
                  <c:v>15</c:v>
                </c:pt>
                <c:pt idx="28">
                  <c:v>15</c:v>
                </c:pt>
                <c:pt idx="29">
                  <c:v>15</c:v>
                </c:pt>
                <c:pt idx="30">
                  <c:v>12</c:v>
                </c:pt>
                <c:pt idx="31">
                  <c:v>6</c:v>
                </c:pt>
                <c:pt idx="32">
                  <c:v>5</c:v>
                </c:pt>
                <c:pt idx="33">
                  <c:v>4</c:v>
                </c:pt>
                <c:pt idx="34">
                  <c:v>5</c:v>
                </c:pt>
                <c:pt idx="35">
                  <c:v>1</c:v>
                </c:pt>
                <c:pt idx="36">
                  <c:v>2</c:v>
                </c:pt>
                <c:pt idx="37">
                  <c:v>1</c:v>
                </c:pt>
                <c:pt idx="38">
                  <c:v>0</c:v>
                </c:pt>
                <c:pt idx="39">
                  <c:v>4</c:v>
                </c:pt>
                <c:pt idx="40">
                  <c:v>1</c:v>
                </c:pt>
                <c:pt idx="41">
                  <c:v>0</c:v>
                </c:pt>
                <c:pt idx="42">
                  <c:v>0</c:v>
                </c:pt>
                <c:pt idx="43">
                  <c:v>0</c:v>
                </c:pt>
                <c:pt idx="44">
                  <c:v>2</c:v>
                </c:pt>
                <c:pt idx="45">
                  <c:v>0</c:v>
                </c:pt>
                <c:pt idx="46">
                  <c:v>1</c:v>
                </c:pt>
                <c:pt idx="47">
                  <c:v>0</c:v>
                </c:pt>
                <c:pt idx="48">
                  <c:v>0</c:v>
                </c:pt>
                <c:pt idx="49">
                  <c:v>3</c:v>
                </c:pt>
                <c:pt idx="50">
                  <c:v>0</c:v>
                </c:pt>
                <c:pt idx="51">
                  <c:v>0</c:v>
                </c:pt>
                <c:pt idx="52">
                  <c:v>0</c:v>
                </c:pt>
                <c:pt idx="53">
                  <c:v>2</c:v>
                </c:pt>
                <c:pt idx="54">
                  <c:v>0</c:v>
                </c:pt>
                <c:pt idx="55">
                  <c:v>0</c:v>
                </c:pt>
                <c:pt idx="56">
                  <c:v>2</c:v>
                </c:pt>
                <c:pt idx="57">
                  <c:v>0</c:v>
                </c:pt>
                <c:pt idx="58">
                  <c:v>5</c:v>
                </c:pt>
                <c:pt idx="59">
                  <c:v>1</c:v>
                </c:pt>
                <c:pt idx="60">
                  <c:v>2</c:v>
                </c:pt>
                <c:pt idx="61">
                  <c:v>3</c:v>
                </c:pt>
              </c:numCache>
            </c:numRef>
          </c:val>
          <c:smooth val="0"/>
          <c:extLst>
            <c:ext xmlns:c16="http://schemas.microsoft.com/office/drawing/2014/chart" uri="{C3380CC4-5D6E-409C-BE32-E72D297353CC}">
              <c16:uniqueId val="{00000001-BB0D-4FD9-959D-2C16823B27F7}"/>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108928"/>
        <c:crosses val="autoZero"/>
        <c:auto val="0"/>
        <c:lblAlgn val="ctr"/>
        <c:lblOffset val="100"/>
        <c:tickLblSkip val="3"/>
        <c:noMultiLvlLbl val="0"/>
      </c:catAx>
      <c:valAx>
        <c:axId val="54108928"/>
        <c:scaling>
          <c:orientation val="minMax"/>
          <c:max val="2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4107136"/>
        <c:crosses val="autoZero"/>
        <c:crossBetween val="between"/>
        <c:majorUnit val="5"/>
      </c:valAx>
    </c:plotArea>
    <c:legend>
      <c:legendPos val="t"/>
      <c:layout>
        <c:manualLayout>
          <c:xMode val="edge"/>
          <c:yMode val="edge"/>
          <c:x val="5.5698654805906231E-2"/>
          <c:y val="8.5360903524694803E-2"/>
          <c:w val="0.71051932751039637"/>
          <c:h val="0.10045477919797106"/>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application</a:t>
            </a:r>
            <a:r>
              <a:rPr lang="en-US" sz="1600" baseline="0"/>
              <a:t>s and b</a:t>
            </a:r>
            <a:r>
              <a:rPr lang="en-US" sz="1600"/>
              <a:t>reaches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7.7070545221148673E-2"/>
          <c:y val="0.11691526874358096"/>
          <c:w val="0.83024621485633088"/>
          <c:h val="0.73850393700787387"/>
        </c:manualLayout>
      </c:layout>
      <c:lineChart>
        <c:grouping val="standard"/>
        <c:varyColors val="0"/>
        <c:ser>
          <c:idx val="0"/>
          <c:order val="0"/>
          <c:tx>
            <c:v>Number of Open Applications</c:v>
          </c:tx>
          <c:spPr>
            <a:ln w="34925">
              <a:solidFill>
                <a:schemeClr val="tx1">
                  <a:lumMod val="50000"/>
                  <a:lumOff val="50000"/>
                </a:schemeClr>
              </a:solidFill>
            </a:ln>
          </c:spPr>
          <c:marker>
            <c:symbol val="circle"/>
            <c:size val="16"/>
            <c:spPr>
              <a:solidFill>
                <a:schemeClr val="bg1">
                  <a:lumMod val="50000"/>
                </a:schemeClr>
              </a:solidFill>
              <a:ln>
                <a:solidFill>
                  <a:schemeClr val="bg1">
                    <a:lumMod val="50000"/>
                  </a:schemeClr>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TotalAppsTimeSeriesData_else!$B$12:$B$73</c:f>
              <c:numCache>
                <c:formatCode>General</c:formatCode>
                <c:ptCount val="62"/>
                <c:pt idx="1">
                  <c:v>202</c:v>
                </c:pt>
                <c:pt idx="2">
                  <c:v>199</c:v>
                </c:pt>
                <c:pt idx="3">
                  <c:v>273</c:v>
                </c:pt>
                <c:pt idx="4">
                  <c:v>208</c:v>
                </c:pt>
                <c:pt idx="5">
                  <c:v>211</c:v>
                </c:pt>
                <c:pt idx="6">
                  <c:v>209</c:v>
                </c:pt>
                <c:pt idx="7">
                  <c:v>212</c:v>
                </c:pt>
                <c:pt idx="8">
                  <c:v>210</c:v>
                </c:pt>
                <c:pt idx="9">
                  <c:v>195</c:v>
                </c:pt>
                <c:pt idx="10">
                  <c:v>207</c:v>
                </c:pt>
                <c:pt idx="11">
                  <c:v>209</c:v>
                </c:pt>
                <c:pt idx="12">
                  <c:v>209</c:v>
                </c:pt>
                <c:pt idx="13">
                  <c:v>214</c:v>
                </c:pt>
                <c:pt idx="14">
                  <c:v>214</c:v>
                </c:pt>
                <c:pt idx="15">
                  <c:v>223</c:v>
                </c:pt>
                <c:pt idx="16">
                  <c:v>223</c:v>
                </c:pt>
                <c:pt idx="17">
                  <c:v>256</c:v>
                </c:pt>
                <c:pt idx="18">
                  <c:v>293</c:v>
                </c:pt>
                <c:pt idx="19">
                  <c:v>275</c:v>
                </c:pt>
                <c:pt idx="20">
                  <c:v>259</c:v>
                </c:pt>
                <c:pt idx="21">
                  <c:v>266</c:v>
                </c:pt>
                <c:pt idx="22">
                  <c:v>236</c:v>
                </c:pt>
                <c:pt idx="23">
                  <c:v>194</c:v>
                </c:pt>
                <c:pt idx="24">
                  <c:v>210</c:v>
                </c:pt>
                <c:pt idx="25">
                  <c:v>233</c:v>
                </c:pt>
                <c:pt idx="26">
                  <c:v>233</c:v>
                </c:pt>
                <c:pt idx="27">
                  <c:v>193</c:v>
                </c:pt>
                <c:pt idx="28">
                  <c:v>187</c:v>
                </c:pt>
                <c:pt idx="29">
                  <c:v>184</c:v>
                </c:pt>
                <c:pt idx="30">
                  <c:v>195</c:v>
                </c:pt>
                <c:pt idx="31">
                  <c:v>197</c:v>
                </c:pt>
                <c:pt idx="32">
                  <c:v>198</c:v>
                </c:pt>
                <c:pt idx="33">
                  <c:v>194</c:v>
                </c:pt>
                <c:pt idx="34">
                  <c:v>197</c:v>
                </c:pt>
                <c:pt idx="35">
                  <c:v>196</c:v>
                </c:pt>
                <c:pt idx="36">
                  <c:v>203</c:v>
                </c:pt>
                <c:pt idx="37">
                  <c:v>194</c:v>
                </c:pt>
                <c:pt idx="38">
                  <c:v>192</c:v>
                </c:pt>
                <c:pt idx="39">
                  <c:v>189</c:v>
                </c:pt>
                <c:pt idx="40">
                  <c:v>189</c:v>
                </c:pt>
                <c:pt idx="41">
                  <c:v>188</c:v>
                </c:pt>
                <c:pt idx="42">
                  <c:v>193</c:v>
                </c:pt>
                <c:pt idx="43">
                  <c:v>199</c:v>
                </c:pt>
                <c:pt idx="44">
                  <c:v>200</c:v>
                </c:pt>
                <c:pt idx="45">
                  <c:v>188</c:v>
                </c:pt>
                <c:pt idx="46">
                  <c:v>187</c:v>
                </c:pt>
                <c:pt idx="47">
                  <c:v>195</c:v>
                </c:pt>
                <c:pt idx="48">
                  <c:v>189</c:v>
                </c:pt>
                <c:pt idx="49">
                  <c:v>193</c:v>
                </c:pt>
                <c:pt idx="50">
                  <c:v>205</c:v>
                </c:pt>
                <c:pt idx="51">
                  <c:v>217</c:v>
                </c:pt>
                <c:pt idx="52">
                  <c:v>222</c:v>
                </c:pt>
                <c:pt idx="53">
                  <c:v>223</c:v>
                </c:pt>
                <c:pt idx="54">
                  <c:v>222</c:v>
                </c:pt>
                <c:pt idx="55">
                  <c:v>226</c:v>
                </c:pt>
                <c:pt idx="56">
                  <c:v>225</c:v>
                </c:pt>
                <c:pt idx="57">
                  <c:v>232</c:v>
                </c:pt>
                <c:pt idx="58">
                  <c:v>247</c:v>
                </c:pt>
                <c:pt idx="59">
                  <c:v>251</c:v>
                </c:pt>
                <c:pt idx="60">
                  <c:v>246</c:v>
                </c:pt>
                <c:pt idx="61">
                  <c:v>259</c:v>
                </c:pt>
              </c:numCache>
            </c:numRef>
          </c:val>
          <c:smooth val="0"/>
          <c:extLst>
            <c:ext xmlns:c16="http://schemas.microsoft.com/office/drawing/2014/chart" uri="{C3380CC4-5D6E-409C-BE32-E72D297353CC}">
              <c16:uniqueId val="{00000002-6381-4CC6-A100-5D3A786758F8}"/>
            </c:ext>
          </c:extLst>
        </c:ser>
        <c:ser>
          <c:idx val="4"/>
          <c:order val="1"/>
          <c:tx>
            <c:v>Number of Open Applications (excl. 4e)</c:v>
          </c:tx>
          <c:spPr>
            <a:ln>
              <a:solidFill>
                <a:schemeClr val="tx1"/>
              </a:solidFill>
            </a:ln>
          </c:spPr>
          <c:marker>
            <c:symbol val="x"/>
            <c:size val="7"/>
            <c:spPr>
              <a:solidFill>
                <a:schemeClr val="tx1"/>
              </a:solidFill>
              <a:ln>
                <a:solidFill>
                  <a:schemeClr val="bg1"/>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TotalAppsTimeSeriesData_else!$C$12:$C$73</c:f>
              <c:numCache>
                <c:formatCode>General</c:formatCode>
                <c:ptCount val="62"/>
                <c:pt idx="1">
                  <c:v>156</c:v>
                </c:pt>
                <c:pt idx="2">
                  <c:v>151</c:v>
                </c:pt>
                <c:pt idx="3">
                  <c:v>217</c:v>
                </c:pt>
                <c:pt idx="4">
                  <c:v>152</c:v>
                </c:pt>
                <c:pt idx="5">
                  <c:v>151</c:v>
                </c:pt>
                <c:pt idx="6">
                  <c:v>156</c:v>
                </c:pt>
                <c:pt idx="7">
                  <c:v>171</c:v>
                </c:pt>
                <c:pt idx="8">
                  <c:v>160</c:v>
                </c:pt>
                <c:pt idx="9">
                  <c:v>152</c:v>
                </c:pt>
                <c:pt idx="10">
                  <c:v>168</c:v>
                </c:pt>
                <c:pt idx="11">
                  <c:v>166</c:v>
                </c:pt>
                <c:pt idx="12">
                  <c:v>173</c:v>
                </c:pt>
                <c:pt idx="13">
                  <c:v>167</c:v>
                </c:pt>
                <c:pt idx="14">
                  <c:v>173</c:v>
                </c:pt>
                <c:pt idx="15">
                  <c:v>186</c:v>
                </c:pt>
                <c:pt idx="16">
                  <c:v>181</c:v>
                </c:pt>
                <c:pt idx="17">
                  <c:v>182</c:v>
                </c:pt>
                <c:pt idx="18">
                  <c:v>233</c:v>
                </c:pt>
                <c:pt idx="19">
                  <c:v>219</c:v>
                </c:pt>
                <c:pt idx="20">
                  <c:v>213</c:v>
                </c:pt>
                <c:pt idx="21">
                  <c:v>238</c:v>
                </c:pt>
                <c:pt idx="22">
                  <c:v>200</c:v>
                </c:pt>
                <c:pt idx="23">
                  <c:v>154</c:v>
                </c:pt>
                <c:pt idx="24">
                  <c:v>163</c:v>
                </c:pt>
                <c:pt idx="25">
                  <c:v>179</c:v>
                </c:pt>
                <c:pt idx="26">
                  <c:v>181</c:v>
                </c:pt>
                <c:pt idx="27">
                  <c:v>170</c:v>
                </c:pt>
                <c:pt idx="28">
                  <c:v>167</c:v>
                </c:pt>
                <c:pt idx="29">
                  <c:v>166</c:v>
                </c:pt>
                <c:pt idx="30">
                  <c:v>176</c:v>
                </c:pt>
                <c:pt idx="31">
                  <c:v>178</c:v>
                </c:pt>
                <c:pt idx="32">
                  <c:v>179</c:v>
                </c:pt>
                <c:pt idx="33">
                  <c:v>167</c:v>
                </c:pt>
                <c:pt idx="34">
                  <c:v>169</c:v>
                </c:pt>
                <c:pt idx="35">
                  <c:v>172</c:v>
                </c:pt>
                <c:pt idx="36">
                  <c:v>163</c:v>
                </c:pt>
                <c:pt idx="37">
                  <c:v>170</c:v>
                </c:pt>
                <c:pt idx="38">
                  <c:v>168</c:v>
                </c:pt>
                <c:pt idx="39">
                  <c:v>160</c:v>
                </c:pt>
                <c:pt idx="40">
                  <c:v>162</c:v>
                </c:pt>
                <c:pt idx="41">
                  <c:v>158</c:v>
                </c:pt>
                <c:pt idx="42">
                  <c:v>168</c:v>
                </c:pt>
                <c:pt idx="43">
                  <c:v>168</c:v>
                </c:pt>
                <c:pt idx="44">
                  <c:v>159</c:v>
                </c:pt>
                <c:pt idx="45">
                  <c:v>159</c:v>
                </c:pt>
                <c:pt idx="46">
                  <c:v>154</c:v>
                </c:pt>
                <c:pt idx="47">
                  <c:v>160</c:v>
                </c:pt>
                <c:pt idx="48">
                  <c:v>156</c:v>
                </c:pt>
                <c:pt idx="49">
                  <c:v>165</c:v>
                </c:pt>
                <c:pt idx="50">
                  <c:v>171</c:v>
                </c:pt>
                <c:pt idx="51">
                  <c:v>178</c:v>
                </c:pt>
                <c:pt idx="52">
                  <c:v>184</c:v>
                </c:pt>
                <c:pt idx="53">
                  <c:v>184</c:v>
                </c:pt>
                <c:pt idx="54">
                  <c:v>182</c:v>
                </c:pt>
                <c:pt idx="55">
                  <c:v>186</c:v>
                </c:pt>
                <c:pt idx="56">
                  <c:v>181</c:v>
                </c:pt>
                <c:pt idx="57">
                  <c:v>181</c:v>
                </c:pt>
                <c:pt idx="58">
                  <c:v>198</c:v>
                </c:pt>
                <c:pt idx="59">
                  <c:v>203</c:v>
                </c:pt>
                <c:pt idx="60">
                  <c:v>192</c:v>
                </c:pt>
                <c:pt idx="61">
                  <c:v>201</c:v>
                </c:pt>
              </c:numCache>
            </c:numRef>
          </c:val>
          <c:smooth val="0"/>
          <c:extLst>
            <c:ext xmlns:c16="http://schemas.microsoft.com/office/drawing/2014/chart" uri="{C3380CC4-5D6E-409C-BE32-E72D297353CC}">
              <c16:uniqueId val="{00000003-6381-4CC6-A100-5D3A786758F8}"/>
            </c:ext>
          </c:extLst>
        </c:ser>
        <c:ser>
          <c:idx val="1"/>
          <c:order val="2"/>
          <c:tx>
            <c:v>Number of Breaches - excl 4e</c:v>
          </c:tx>
          <c:spPr>
            <a:ln>
              <a:solidFill>
                <a:srgbClr val="00B0F0"/>
              </a:solidFill>
            </a:ln>
          </c:spPr>
          <c:marker>
            <c:symbol val="diamond"/>
            <c:size val="7"/>
            <c:spPr>
              <a:solidFill>
                <a:srgbClr val="00B0F0"/>
              </a:solidFill>
              <a:ln>
                <a:solidFill>
                  <a:srgbClr val="00B0F0"/>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TotalAppsTimeSeriesData_else!$D$12:$D$73</c:f>
              <c:numCache>
                <c:formatCode>General</c:formatCode>
                <c:ptCount val="62"/>
                <c:pt idx="1">
                  <c:v>26</c:v>
                </c:pt>
                <c:pt idx="2">
                  <c:v>28</c:v>
                </c:pt>
                <c:pt idx="3">
                  <c:v>27</c:v>
                </c:pt>
                <c:pt idx="4">
                  <c:v>26</c:v>
                </c:pt>
                <c:pt idx="5">
                  <c:v>33</c:v>
                </c:pt>
                <c:pt idx="6">
                  <c:v>40</c:v>
                </c:pt>
                <c:pt idx="7">
                  <c:v>40</c:v>
                </c:pt>
                <c:pt idx="8">
                  <c:v>37</c:v>
                </c:pt>
                <c:pt idx="9">
                  <c:v>42</c:v>
                </c:pt>
                <c:pt idx="10">
                  <c:v>41</c:v>
                </c:pt>
                <c:pt idx="11">
                  <c:v>43</c:v>
                </c:pt>
                <c:pt idx="12">
                  <c:v>44</c:v>
                </c:pt>
                <c:pt idx="13">
                  <c:v>43</c:v>
                </c:pt>
                <c:pt idx="14">
                  <c:v>41</c:v>
                </c:pt>
                <c:pt idx="15">
                  <c:v>46</c:v>
                </c:pt>
                <c:pt idx="16">
                  <c:v>47</c:v>
                </c:pt>
                <c:pt idx="17">
                  <c:v>46</c:v>
                </c:pt>
                <c:pt idx="18">
                  <c:v>48</c:v>
                </c:pt>
                <c:pt idx="19">
                  <c:v>41</c:v>
                </c:pt>
                <c:pt idx="20">
                  <c:v>43</c:v>
                </c:pt>
                <c:pt idx="21">
                  <c:v>44</c:v>
                </c:pt>
                <c:pt idx="22">
                  <c:v>42</c:v>
                </c:pt>
                <c:pt idx="23">
                  <c:v>46</c:v>
                </c:pt>
                <c:pt idx="24">
                  <c:v>48</c:v>
                </c:pt>
                <c:pt idx="25">
                  <c:v>54</c:v>
                </c:pt>
                <c:pt idx="26">
                  <c:v>45</c:v>
                </c:pt>
                <c:pt idx="27">
                  <c:v>46</c:v>
                </c:pt>
                <c:pt idx="28">
                  <c:v>48</c:v>
                </c:pt>
                <c:pt idx="29">
                  <c:v>47</c:v>
                </c:pt>
                <c:pt idx="30">
                  <c:v>49</c:v>
                </c:pt>
                <c:pt idx="31">
                  <c:v>53</c:v>
                </c:pt>
                <c:pt idx="32">
                  <c:v>53</c:v>
                </c:pt>
                <c:pt idx="33">
                  <c:v>54</c:v>
                </c:pt>
                <c:pt idx="34">
                  <c:v>51</c:v>
                </c:pt>
                <c:pt idx="35">
                  <c:v>55</c:v>
                </c:pt>
                <c:pt idx="36">
                  <c:v>54</c:v>
                </c:pt>
                <c:pt idx="37">
                  <c:v>54</c:v>
                </c:pt>
                <c:pt idx="38">
                  <c:v>52</c:v>
                </c:pt>
                <c:pt idx="39">
                  <c:v>50</c:v>
                </c:pt>
                <c:pt idx="40">
                  <c:v>52</c:v>
                </c:pt>
                <c:pt idx="41">
                  <c:v>46</c:v>
                </c:pt>
                <c:pt idx="42">
                  <c:v>45</c:v>
                </c:pt>
                <c:pt idx="43">
                  <c:v>40</c:v>
                </c:pt>
                <c:pt idx="44">
                  <c:v>40</c:v>
                </c:pt>
                <c:pt idx="45">
                  <c:v>44</c:v>
                </c:pt>
                <c:pt idx="46">
                  <c:v>41</c:v>
                </c:pt>
                <c:pt idx="47">
                  <c:v>44</c:v>
                </c:pt>
                <c:pt idx="48">
                  <c:v>45</c:v>
                </c:pt>
                <c:pt idx="49">
                  <c:v>46</c:v>
                </c:pt>
                <c:pt idx="50">
                  <c:v>49</c:v>
                </c:pt>
                <c:pt idx="51">
                  <c:v>51</c:v>
                </c:pt>
                <c:pt idx="52">
                  <c:v>52</c:v>
                </c:pt>
                <c:pt idx="53">
                  <c:v>49</c:v>
                </c:pt>
                <c:pt idx="54">
                  <c:v>47</c:v>
                </c:pt>
                <c:pt idx="55">
                  <c:v>49</c:v>
                </c:pt>
                <c:pt idx="56">
                  <c:v>51</c:v>
                </c:pt>
                <c:pt idx="57">
                  <c:v>51</c:v>
                </c:pt>
                <c:pt idx="58">
                  <c:v>56</c:v>
                </c:pt>
                <c:pt idx="59">
                  <c:v>54</c:v>
                </c:pt>
                <c:pt idx="60">
                  <c:v>50</c:v>
                </c:pt>
                <c:pt idx="61">
                  <c:v>47</c:v>
                </c:pt>
              </c:numCache>
            </c:numRef>
          </c:val>
          <c:smooth val="0"/>
          <c:extLst>
            <c:ext xmlns:c16="http://schemas.microsoft.com/office/drawing/2014/chart" uri="{C3380CC4-5D6E-409C-BE32-E72D297353CC}">
              <c16:uniqueId val="{00000004-6381-4CC6-A100-5D3A786758F8}"/>
            </c:ext>
          </c:extLst>
        </c:ser>
        <c:dLbls>
          <c:showLegendKey val="0"/>
          <c:showVal val="0"/>
          <c:showCatName val="0"/>
          <c:showSerName val="0"/>
          <c:showPercent val="0"/>
          <c:showBubbleSize val="0"/>
        </c:dLbls>
        <c:marker val="1"/>
        <c:smooth val="0"/>
        <c:axId val="53992448"/>
        <c:axId val="54080256"/>
      </c:lineChart>
      <c:catAx>
        <c:axId val="53992448"/>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080256"/>
        <c:crosses val="autoZero"/>
        <c:auto val="0"/>
        <c:lblAlgn val="ctr"/>
        <c:lblOffset val="100"/>
        <c:tickLblSkip val="2"/>
        <c:noMultiLvlLbl val="0"/>
      </c:catAx>
      <c:valAx>
        <c:axId val="54080256"/>
        <c:scaling>
          <c:orientation val="minMax"/>
          <c:max val="40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3992448"/>
        <c:crosses val="autoZero"/>
        <c:crossBetween val="between"/>
        <c:majorUnit val="50"/>
      </c:valAx>
    </c:plotArea>
    <c:legend>
      <c:legendPos val="t"/>
      <c:layout>
        <c:manualLayout>
          <c:xMode val="edge"/>
          <c:yMode val="edge"/>
          <c:x val="0.29954103771963009"/>
          <c:y val="4.374888736733995E-2"/>
          <c:w val="0.54591662941695607"/>
          <c:h val="6.3965765148921605E-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enquiries and triages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0.11119634944480612"/>
          <c:y val="0.11474129284148714"/>
          <c:w val="0.73009390594256707"/>
          <c:h val="0.73853215909000847"/>
        </c:manualLayout>
      </c:layout>
      <c:lineChart>
        <c:grouping val="standard"/>
        <c:varyColors val="0"/>
        <c:ser>
          <c:idx val="2"/>
          <c:order val="0"/>
          <c:tx>
            <c:v>Number of Open Enquiries</c:v>
          </c:tx>
          <c:spPr>
            <a:ln>
              <a:solidFill>
                <a:srgbClr val="FF0000"/>
              </a:solidFill>
            </a:ln>
          </c:spPr>
          <c:marker>
            <c:symbol val="circle"/>
            <c:size val="11"/>
            <c:spPr>
              <a:solidFill>
                <a:srgbClr val="FF0000"/>
              </a:solidFill>
              <a:ln>
                <a:solidFill>
                  <a:srgbClr val="FF0000"/>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TotalAppsTimeSeriesData_else!$F$12:$F$73</c:f>
              <c:numCache>
                <c:formatCode>General</c:formatCode>
                <c:ptCount val="62"/>
                <c:pt idx="1">
                  <c:v>56</c:v>
                </c:pt>
                <c:pt idx="2">
                  <c:v>69</c:v>
                </c:pt>
                <c:pt idx="3">
                  <c:v>42</c:v>
                </c:pt>
                <c:pt idx="4">
                  <c:v>46</c:v>
                </c:pt>
                <c:pt idx="5">
                  <c:v>52</c:v>
                </c:pt>
                <c:pt idx="6">
                  <c:v>46</c:v>
                </c:pt>
                <c:pt idx="7">
                  <c:v>34</c:v>
                </c:pt>
                <c:pt idx="8">
                  <c:v>53</c:v>
                </c:pt>
                <c:pt idx="9">
                  <c:v>72</c:v>
                </c:pt>
                <c:pt idx="10">
                  <c:v>56</c:v>
                </c:pt>
                <c:pt idx="11">
                  <c:v>44</c:v>
                </c:pt>
                <c:pt idx="12">
                  <c:v>87</c:v>
                </c:pt>
                <c:pt idx="13">
                  <c:v>39</c:v>
                </c:pt>
                <c:pt idx="14">
                  <c:v>70</c:v>
                </c:pt>
                <c:pt idx="15">
                  <c:v>71</c:v>
                </c:pt>
                <c:pt idx="16">
                  <c:v>67</c:v>
                </c:pt>
                <c:pt idx="17">
                  <c:v>73</c:v>
                </c:pt>
                <c:pt idx="18">
                  <c:v>75</c:v>
                </c:pt>
                <c:pt idx="19">
                  <c:v>51</c:v>
                </c:pt>
                <c:pt idx="20">
                  <c:v>79</c:v>
                </c:pt>
                <c:pt idx="21">
                  <c:v>55</c:v>
                </c:pt>
                <c:pt idx="22">
                  <c:v>73</c:v>
                </c:pt>
                <c:pt idx="23">
                  <c:v>66</c:v>
                </c:pt>
                <c:pt idx="24">
                  <c:v>46</c:v>
                </c:pt>
                <c:pt idx="25">
                  <c:v>47</c:v>
                </c:pt>
                <c:pt idx="26">
                  <c:v>75</c:v>
                </c:pt>
                <c:pt idx="27">
                  <c:v>43</c:v>
                </c:pt>
                <c:pt idx="28">
                  <c:v>47</c:v>
                </c:pt>
                <c:pt idx="29">
                  <c:v>47</c:v>
                </c:pt>
                <c:pt idx="30">
                  <c:v>44</c:v>
                </c:pt>
                <c:pt idx="31">
                  <c:v>37</c:v>
                </c:pt>
                <c:pt idx="32">
                  <c:v>32</c:v>
                </c:pt>
                <c:pt idx="33">
                  <c:v>42</c:v>
                </c:pt>
                <c:pt idx="34">
                  <c:v>20</c:v>
                </c:pt>
                <c:pt idx="35">
                  <c:v>38</c:v>
                </c:pt>
                <c:pt idx="36">
                  <c:v>32</c:v>
                </c:pt>
                <c:pt idx="37">
                  <c:v>43</c:v>
                </c:pt>
                <c:pt idx="38">
                  <c:v>64</c:v>
                </c:pt>
                <c:pt idx="39">
                  <c:v>40</c:v>
                </c:pt>
                <c:pt idx="40">
                  <c:v>36</c:v>
                </c:pt>
                <c:pt idx="41">
                  <c:v>49</c:v>
                </c:pt>
                <c:pt idx="42">
                  <c:v>57</c:v>
                </c:pt>
                <c:pt idx="43">
                  <c:v>60</c:v>
                </c:pt>
                <c:pt idx="44">
                  <c:v>88</c:v>
                </c:pt>
                <c:pt idx="45">
                  <c:v>106</c:v>
                </c:pt>
                <c:pt idx="46">
                  <c:v>99</c:v>
                </c:pt>
                <c:pt idx="47">
                  <c:v>68</c:v>
                </c:pt>
                <c:pt idx="48">
                  <c:v>78</c:v>
                </c:pt>
                <c:pt idx="49">
                  <c:v>52</c:v>
                </c:pt>
                <c:pt idx="50">
                  <c:v>60</c:v>
                </c:pt>
                <c:pt idx="51">
                  <c:v>63</c:v>
                </c:pt>
                <c:pt idx="52">
                  <c:v>47</c:v>
                </c:pt>
                <c:pt idx="53">
                  <c:v>58</c:v>
                </c:pt>
                <c:pt idx="54">
                  <c:v>57</c:v>
                </c:pt>
                <c:pt idx="55">
                  <c:v>85</c:v>
                </c:pt>
                <c:pt idx="56">
                  <c:v>92</c:v>
                </c:pt>
                <c:pt idx="57">
                  <c:v>75</c:v>
                </c:pt>
                <c:pt idx="58">
                  <c:v>88</c:v>
                </c:pt>
                <c:pt idx="59">
                  <c:v>78</c:v>
                </c:pt>
                <c:pt idx="60">
                  <c:v>91</c:v>
                </c:pt>
                <c:pt idx="61">
                  <c:v>87</c:v>
                </c:pt>
              </c:numCache>
            </c:numRef>
          </c:val>
          <c:smooth val="0"/>
          <c:extLst>
            <c:ext xmlns:c16="http://schemas.microsoft.com/office/drawing/2014/chart" uri="{C3380CC4-5D6E-409C-BE32-E72D297353CC}">
              <c16:uniqueId val="{00000000-09DD-4FB1-B90F-06F5B65A5E7E}"/>
            </c:ext>
          </c:extLst>
        </c:ser>
        <c:ser>
          <c:idx val="0"/>
          <c:order val="1"/>
          <c:tx>
            <c:v>Number of Triages</c:v>
          </c:tx>
          <c:spPr>
            <a:ln w="28575" cmpd="sng">
              <a:solidFill>
                <a:schemeClr val="tx1"/>
              </a:solidFill>
              <a:prstDash val="solid"/>
            </a:ln>
          </c:spPr>
          <c:marker>
            <c:symbol val="x"/>
            <c:size val="4"/>
            <c:spPr>
              <a:solidFill>
                <a:schemeClr val="tx1"/>
              </a:solidFill>
              <a:ln w="28575">
                <a:solidFill>
                  <a:schemeClr val="tx1"/>
                </a:solidFill>
                <a:prstDash val="dash"/>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TotalAppsTimeSeriesData_else!$G$12:$G$73</c:f>
              <c:numCache>
                <c:formatCode>General</c:formatCode>
                <c:ptCount val="62"/>
                <c:pt idx="1">
                  <c:v>11</c:v>
                </c:pt>
                <c:pt idx="2">
                  <c:v>10</c:v>
                </c:pt>
                <c:pt idx="3">
                  <c:v>14</c:v>
                </c:pt>
                <c:pt idx="4">
                  <c:v>9</c:v>
                </c:pt>
                <c:pt idx="5">
                  <c:v>16</c:v>
                </c:pt>
                <c:pt idx="6">
                  <c:v>15</c:v>
                </c:pt>
                <c:pt idx="7">
                  <c:v>15</c:v>
                </c:pt>
                <c:pt idx="8">
                  <c:v>12</c:v>
                </c:pt>
                <c:pt idx="9">
                  <c:v>9</c:v>
                </c:pt>
                <c:pt idx="10">
                  <c:v>10</c:v>
                </c:pt>
                <c:pt idx="11">
                  <c:v>8</c:v>
                </c:pt>
                <c:pt idx="12">
                  <c:v>11</c:v>
                </c:pt>
                <c:pt idx="13">
                  <c:v>7</c:v>
                </c:pt>
                <c:pt idx="14">
                  <c:v>10</c:v>
                </c:pt>
                <c:pt idx="15">
                  <c:v>3</c:v>
                </c:pt>
                <c:pt idx="16">
                  <c:v>11</c:v>
                </c:pt>
                <c:pt idx="17">
                  <c:v>15</c:v>
                </c:pt>
                <c:pt idx="18">
                  <c:v>20</c:v>
                </c:pt>
                <c:pt idx="19">
                  <c:v>36</c:v>
                </c:pt>
                <c:pt idx="20">
                  <c:v>72</c:v>
                </c:pt>
                <c:pt idx="21">
                  <c:v>62</c:v>
                </c:pt>
                <c:pt idx="22">
                  <c:v>73</c:v>
                </c:pt>
                <c:pt idx="23">
                  <c:v>91</c:v>
                </c:pt>
                <c:pt idx="24">
                  <c:v>41</c:v>
                </c:pt>
                <c:pt idx="25">
                  <c:v>32</c:v>
                </c:pt>
                <c:pt idx="26">
                  <c:v>57</c:v>
                </c:pt>
                <c:pt idx="27">
                  <c:v>87</c:v>
                </c:pt>
                <c:pt idx="28">
                  <c:v>62</c:v>
                </c:pt>
                <c:pt idx="29">
                  <c:v>39</c:v>
                </c:pt>
                <c:pt idx="30">
                  <c:v>18</c:v>
                </c:pt>
                <c:pt idx="31">
                  <c:v>17</c:v>
                </c:pt>
                <c:pt idx="32">
                  <c:v>16</c:v>
                </c:pt>
                <c:pt idx="33">
                  <c:v>19</c:v>
                </c:pt>
                <c:pt idx="34">
                  <c:v>10</c:v>
                </c:pt>
                <c:pt idx="35">
                  <c:v>9</c:v>
                </c:pt>
                <c:pt idx="36">
                  <c:v>21</c:v>
                </c:pt>
                <c:pt idx="37">
                  <c:v>10</c:v>
                </c:pt>
                <c:pt idx="38">
                  <c:v>7</c:v>
                </c:pt>
                <c:pt idx="39">
                  <c:v>10</c:v>
                </c:pt>
                <c:pt idx="40">
                  <c:v>12</c:v>
                </c:pt>
                <c:pt idx="41">
                  <c:v>2</c:v>
                </c:pt>
                <c:pt idx="42">
                  <c:v>4</c:v>
                </c:pt>
                <c:pt idx="43">
                  <c:v>3</c:v>
                </c:pt>
                <c:pt idx="44">
                  <c:v>3</c:v>
                </c:pt>
                <c:pt idx="45">
                  <c:v>4</c:v>
                </c:pt>
                <c:pt idx="46">
                  <c:v>3</c:v>
                </c:pt>
                <c:pt idx="47">
                  <c:v>5</c:v>
                </c:pt>
                <c:pt idx="48">
                  <c:v>2</c:v>
                </c:pt>
                <c:pt idx="49">
                  <c:v>4</c:v>
                </c:pt>
                <c:pt idx="50">
                  <c:v>5</c:v>
                </c:pt>
                <c:pt idx="51">
                  <c:v>2</c:v>
                </c:pt>
                <c:pt idx="52">
                  <c:v>2</c:v>
                </c:pt>
                <c:pt idx="53">
                  <c:v>0</c:v>
                </c:pt>
                <c:pt idx="54">
                  <c:v>6</c:v>
                </c:pt>
                <c:pt idx="55">
                  <c:v>3</c:v>
                </c:pt>
                <c:pt idx="56">
                  <c:v>5</c:v>
                </c:pt>
                <c:pt idx="57">
                  <c:v>11</c:v>
                </c:pt>
                <c:pt idx="58">
                  <c:v>6</c:v>
                </c:pt>
                <c:pt idx="59">
                  <c:v>14</c:v>
                </c:pt>
                <c:pt idx="60">
                  <c:v>12</c:v>
                </c:pt>
                <c:pt idx="61">
                  <c:v>10</c:v>
                </c:pt>
              </c:numCache>
            </c:numRef>
          </c:val>
          <c:smooth val="0"/>
          <c:extLst>
            <c:ext xmlns:c16="http://schemas.microsoft.com/office/drawing/2014/chart" uri="{C3380CC4-5D6E-409C-BE32-E72D297353CC}">
              <c16:uniqueId val="{00000001-09DD-4FB1-B90F-06F5B65A5E7E}"/>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108928"/>
        <c:crosses val="autoZero"/>
        <c:auto val="0"/>
        <c:lblAlgn val="ctr"/>
        <c:lblOffset val="100"/>
        <c:tickLblSkip val="3"/>
        <c:noMultiLvlLbl val="0"/>
      </c:catAx>
      <c:valAx>
        <c:axId val="54108928"/>
        <c:scaling>
          <c:orientation val="minMax"/>
          <c:max val="21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4107136"/>
        <c:crosses val="autoZero"/>
        <c:crossBetween val="between"/>
        <c:majorUnit val="20"/>
      </c:valAx>
    </c:plotArea>
    <c:legend>
      <c:legendPos val="t"/>
      <c:layout>
        <c:manualLayout>
          <c:xMode val="edge"/>
          <c:yMode val="edge"/>
          <c:x val="4.8148793231340276E-2"/>
          <c:y val="6.0778573956928865E-2"/>
          <c:w val="0.73236173186764086"/>
          <c:h val="7.6529968594653983E-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800" b="1" i="0" baseline="0">
                <a:effectLst/>
              </a:rPr>
              <a:t>Average SLA of open applications</a:t>
            </a:r>
            <a:endParaRPr lang="en-GB" sz="1600">
              <a:effectLst/>
            </a:endParaRPr>
          </a:p>
        </c:rich>
      </c:tx>
      <c:overlay val="1"/>
    </c:title>
    <c:autoTitleDeleted val="0"/>
    <c:plotArea>
      <c:layout>
        <c:manualLayout>
          <c:layoutTarget val="inner"/>
          <c:xMode val="edge"/>
          <c:yMode val="edge"/>
          <c:x val="0"/>
          <c:y val="9.4751443375877778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2"/>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C08E-445A-8BEE-0F44A7743F2A}"/>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C08E-445A-8BEE-0F44A7743F2A}"/>
              </c:ext>
            </c:extLst>
          </c:dPt>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TotalAppsTimeSeriesData_else!$N$12:$N$73</c:f>
              <c:numCache>
                <c:formatCode>0</c:formatCode>
                <c:ptCount val="62"/>
                <c:pt idx="1">
                  <c:v>32.524752475247524</c:v>
                </c:pt>
                <c:pt idx="2">
                  <c:v>34.391959798994975</c:v>
                </c:pt>
                <c:pt idx="3">
                  <c:v>30</c:v>
                </c:pt>
                <c:pt idx="4">
                  <c:v>34.509615384615387</c:v>
                </c:pt>
                <c:pt idx="5">
                  <c:v>34.649289099526065</c:v>
                </c:pt>
                <c:pt idx="6">
                  <c:v>35.617224880382778</c:v>
                </c:pt>
                <c:pt idx="7">
                  <c:v>32.547169811320757</c:v>
                </c:pt>
                <c:pt idx="8">
                  <c:v>35.866666666666667</c:v>
                </c:pt>
                <c:pt idx="9">
                  <c:v>37.430769230769229</c:v>
                </c:pt>
                <c:pt idx="10">
                  <c:v>35.855072463768117</c:v>
                </c:pt>
                <c:pt idx="11">
                  <c:v>29.464114832535884</c:v>
                </c:pt>
                <c:pt idx="12">
                  <c:v>35.827751196172251</c:v>
                </c:pt>
                <c:pt idx="13">
                  <c:v>35.014018691588788</c:v>
                </c:pt>
                <c:pt idx="14">
                  <c:v>34.55140186915888</c:v>
                </c:pt>
                <c:pt idx="15">
                  <c:v>34.582959641255606</c:v>
                </c:pt>
                <c:pt idx="16">
                  <c:v>34.295964125560538</c:v>
                </c:pt>
                <c:pt idx="17">
                  <c:v>30.875</c:v>
                </c:pt>
                <c:pt idx="18">
                  <c:v>26.645051194539249</c:v>
                </c:pt>
                <c:pt idx="19">
                  <c:v>27.850909090909092</c:v>
                </c:pt>
                <c:pt idx="20">
                  <c:v>29.042471042471043</c:v>
                </c:pt>
                <c:pt idx="21">
                  <c:v>30.530075187969924</c:v>
                </c:pt>
                <c:pt idx="22">
                  <c:v>32.779661016949156</c:v>
                </c:pt>
                <c:pt idx="23">
                  <c:v>42.814432989690722</c:v>
                </c:pt>
                <c:pt idx="24">
                  <c:v>42.952380952380949</c:v>
                </c:pt>
                <c:pt idx="25">
                  <c:v>39.167381974248926</c:v>
                </c:pt>
                <c:pt idx="26">
                  <c:v>38.068669527896994</c:v>
                </c:pt>
                <c:pt idx="27">
                  <c:v>43.046632124352328</c:v>
                </c:pt>
                <c:pt idx="28">
                  <c:v>44.727272727272727</c:v>
                </c:pt>
                <c:pt idx="29">
                  <c:v>45.532608695652172</c:v>
                </c:pt>
                <c:pt idx="30">
                  <c:v>44.46153846153846</c:v>
                </c:pt>
                <c:pt idx="31">
                  <c:v>42.197969543147209</c:v>
                </c:pt>
                <c:pt idx="32">
                  <c:v>41.469696969696969</c:v>
                </c:pt>
                <c:pt idx="33">
                  <c:v>43.288659793814432</c:v>
                </c:pt>
                <c:pt idx="34">
                  <c:v>42.918781725888323</c:v>
                </c:pt>
                <c:pt idx="35">
                  <c:v>42.775510204081634</c:v>
                </c:pt>
                <c:pt idx="36">
                  <c:v>38.940886699507388</c:v>
                </c:pt>
                <c:pt idx="37">
                  <c:v>40.762886597938142</c:v>
                </c:pt>
                <c:pt idx="38">
                  <c:v>42.75</c:v>
                </c:pt>
                <c:pt idx="39">
                  <c:v>44.460317460317462</c:v>
                </c:pt>
                <c:pt idx="40">
                  <c:v>42.539682539682538</c:v>
                </c:pt>
                <c:pt idx="41">
                  <c:v>40.468085106382979</c:v>
                </c:pt>
                <c:pt idx="42">
                  <c:v>40.010362694300518</c:v>
                </c:pt>
                <c:pt idx="43">
                  <c:v>41.723618090452263</c:v>
                </c:pt>
                <c:pt idx="44">
                  <c:v>40.78</c:v>
                </c:pt>
                <c:pt idx="45">
                  <c:v>40.744680851063826</c:v>
                </c:pt>
                <c:pt idx="46">
                  <c:v>41.106951871657756</c:v>
                </c:pt>
                <c:pt idx="47">
                  <c:v>40.230769230769234</c:v>
                </c:pt>
                <c:pt idx="48">
                  <c:v>39.920634920634917</c:v>
                </c:pt>
                <c:pt idx="49">
                  <c:v>38.497409326424872</c:v>
                </c:pt>
                <c:pt idx="50">
                  <c:v>37.829268292682926</c:v>
                </c:pt>
                <c:pt idx="51">
                  <c:v>35.935483870967744</c:v>
                </c:pt>
                <c:pt idx="52">
                  <c:v>35.036036036036037</c:v>
                </c:pt>
                <c:pt idx="53">
                  <c:v>35.520179372197312</c:v>
                </c:pt>
                <c:pt idx="54">
                  <c:v>35.396396396396398</c:v>
                </c:pt>
                <c:pt idx="55">
                  <c:v>36.212389380530972</c:v>
                </c:pt>
                <c:pt idx="56">
                  <c:v>36.768888888888888</c:v>
                </c:pt>
                <c:pt idx="57">
                  <c:v>38.176724137931032</c:v>
                </c:pt>
                <c:pt idx="58">
                  <c:v>37.46153846153846</c:v>
                </c:pt>
                <c:pt idx="59">
                  <c:v>36.585657370517929</c:v>
                </c:pt>
                <c:pt idx="60">
                  <c:v>35.471544715447152</c:v>
                </c:pt>
                <c:pt idx="61">
                  <c:v>33.100386100386103</c:v>
                </c:pt>
              </c:numCache>
            </c:numRef>
          </c:val>
          <c:smooth val="0"/>
          <c:extLst>
            <c:ext xmlns:c16="http://schemas.microsoft.com/office/drawing/2014/chart" uri="{C3380CC4-5D6E-409C-BE32-E72D297353CC}">
              <c16:uniqueId val="{00000002-C08E-445A-8BEE-0F44A7743F2A}"/>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title>
          <c:tx>
            <c:rich>
              <a:bodyPr/>
              <a:lstStyle/>
              <a:p>
                <a:pPr>
                  <a:defRPr sz="1600"/>
                </a:pPr>
                <a:r>
                  <a:rPr lang="en-US" sz="1600"/>
                  <a:t>Week ending</a:t>
                </a:r>
              </a:p>
            </c:rich>
          </c:tx>
          <c:layout>
            <c:manualLayout>
              <c:xMode val="edge"/>
              <c:yMode val="edge"/>
              <c:x val="0.35912605935263225"/>
              <c:y val="0.92459598297985301"/>
            </c:manualLayout>
          </c:layout>
          <c:overlay val="0"/>
        </c:title>
        <c:numFmt formatCode="General" sourceLinked="1"/>
        <c:majorTickMark val="out"/>
        <c:minorTickMark val="none"/>
        <c:tickLblPos val="nextTo"/>
        <c:txPr>
          <a:bodyPr rot="2820000" vert="horz"/>
          <a:lstStyle/>
          <a:p>
            <a:pPr algn="ctr">
              <a:defRPr lang="en-GB" sz="12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50"/>
          <c:min val="0"/>
        </c:scaling>
        <c:delete val="0"/>
        <c:axPos val="r"/>
        <c:majorGridlines>
          <c:spPr>
            <a:ln>
              <a:solidFill>
                <a:schemeClr val="bg1">
                  <a:lumMod val="95000"/>
                </a:schemeClr>
              </a:solidFill>
            </a:ln>
          </c:spPr>
        </c:majorGridlines>
        <c:title>
          <c:tx>
            <c:rich>
              <a:bodyPr rot="-5400000" vert="horz"/>
              <a:lstStyle/>
              <a:p>
                <a:pPr>
                  <a:defRPr sz="1400"/>
                </a:pPr>
                <a:r>
                  <a:rPr lang="en-US" sz="1400" b="1" i="0" u="none" strike="noStrike" baseline="0">
                    <a:effectLst/>
                  </a:rPr>
                  <a:t>Average SLA of open  appplications</a:t>
                </a:r>
                <a:endParaRPr lang="en-US" sz="1400"/>
              </a:p>
            </c:rich>
          </c:tx>
          <c:layout>
            <c:manualLayout>
              <c:xMode val="edge"/>
              <c:yMode val="edge"/>
              <c:x val="0.94398359789060104"/>
              <c:y val="0.27752820529454059"/>
            </c:manualLayout>
          </c:layout>
          <c:overlay val="0"/>
        </c:title>
        <c:numFmt formatCode="General" sourceLinked="1"/>
        <c:majorTickMark val="out"/>
        <c:minorTickMark val="none"/>
        <c:tickLblPos val="nextTo"/>
        <c:txPr>
          <a:bodyPr/>
          <a:lstStyle/>
          <a:p>
            <a:pPr>
              <a:defRPr sz="1400"/>
            </a:pPr>
            <a:endParaRPr lang="en-US"/>
          </a:p>
        </c:txPr>
        <c:crossAx val="53554176"/>
        <c:crosses val="autoZero"/>
        <c:crossBetween val="between"/>
        <c:majorUnit val="5"/>
      </c:valAx>
    </c:plotArea>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summary progress</a:t>
            </a:r>
          </a:p>
        </c:rich>
      </c:tx>
      <c:overlay val="1"/>
    </c:title>
    <c:autoTitleDeleted val="0"/>
    <c:plotArea>
      <c:layout>
        <c:manualLayout>
          <c:layoutTarget val="inner"/>
          <c:xMode val="edge"/>
          <c:yMode val="edge"/>
          <c:x val="3.8418606774323336E-2"/>
          <c:y val="0.10286630686283538"/>
          <c:w val="0.89945910722613298"/>
          <c:h val="0.75979758933833808"/>
        </c:manualLayout>
      </c:layout>
      <c:barChart>
        <c:barDir val="col"/>
        <c:grouping val="stacked"/>
        <c:varyColors val="0"/>
        <c:ser>
          <c:idx val="0"/>
          <c:order val="1"/>
          <c:tx>
            <c:strRef>
              <c:f>TotalAppsTimeSeriesData_else!$J$11</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TotalAppsTimeSeriesData_else!$J$12:$J$73</c:f>
              <c:numCache>
                <c:formatCode>General</c:formatCode>
                <c:ptCount val="62"/>
                <c:pt idx="1">
                  <c:v>18</c:v>
                </c:pt>
                <c:pt idx="2">
                  <c:v>9</c:v>
                </c:pt>
                <c:pt idx="3">
                  <c:v>13</c:v>
                </c:pt>
                <c:pt idx="4">
                  <c:v>11</c:v>
                </c:pt>
                <c:pt idx="5">
                  <c:v>11</c:v>
                </c:pt>
                <c:pt idx="6">
                  <c:v>7</c:v>
                </c:pt>
                <c:pt idx="7">
                  <c:v>19</c:v>
                </c:pt>
                <c:pt idx="8">
                  <c:v>33</c:v>
                </c:pt>
                <c:pt idx="9">
                  <c:v>9</c:v>
                </c:pt>
                <c:pt idx="10">
                  <c:v>12</c:v>
                </c:pt>
                <c:pt idx="11">
                  <c:v>21</c:v>
                </c:pt>
                <c:pt idx="12">
                  <c:v>9</c:v>
                </c:pt>
                <c:pt idx="13">
                  <c:v>12</c:v>
                </c:pt>
                <c:pt idx="14">
                  <c:v>6</c:v>
                </c:pt>
                <c:pt idx="15">
                  <c:v>16</c:v>
                </c:pt>
                <c:pt idx="16">
                  <c:v>12</c:v>
                </c:pt>
                <c:pt idx="17">
                  <c:v>15</c:v>
                </c:pt>
                <c:pt idx="18">
                  <c:v>34</c:v>
                </c:pt>
                <c:pt idx="19">
                  <c:v>46</c:v>
                </c:pt>
                <c:pt idx="20">
                  <c:v>25</c:v>
                </c:pt>
                <c:pt idx="21">
                  <c:v>40</c:v>
                </c:pt>
                <c:pt idx="22">
                  <c:v>55</c:v>
                </c:pt>
                <c:pt idx="23">
                  <c:v>8</c:v>
                </c:pt>
                <c:pt idx="24">
                  <c:v>12</c:v>
                </c:pt>
                <c:pt idx="25">
                  <c:v>14</c:v>
                </c:pt>
                <c:pt idx="26">
                  <c:v>6</c:v>
                </c:pt>
                <c:pt idx="27">
                  <c:v>17</c:v>
                </c:pt>
                <c:pt idx="28">
                  <c:v>11</c:v>
                </c:pt>
                <c:pt idx="29">
                  <c:v>5</c:v>
                </c:pt>
                <c:pt idx="30">
                  <c:v>11</c:v>
                </c:pt>
                <c:pt idx="31">
                  <c:v>13</c:v>
                </c:pt>
                <c:pt idx="32">
                  <c:v>13</c:v>
                </c:pt>
                <c:pt idx="33">
                  <c:v>8</c:v>
                </c:pt>
                <c:pt idx="34">
                  <c:v>8</c:v>
                </c:pt>
                <c:pt idx="35">
                  <c:v>8</c:v>
                </c:pt>
                <c:pt idx="36">
                  <c:v>16</c:v>
                </c:pt>
                <c:pt idx="37">
                  <c:v>13</c:v>
                </c:pt>
                <c:pt idx="38">
                  <c:v>19</c:v>
                </c:pt>
                <c:pt idx="39">
                  <c:v>10</c:v>
                </c:pt>
                <c:pt idx="40">
                  <c:v>5</c:v>
                </c:pt>
                <c:pt idx="41">
                  <c:v>15</c:v>
                </c:pt>
                <c:pt idx="42">
                  <c:v>3</c:v>
                </c:pt>
                <c:pt idx="43">
                  <c:v>9</c:v>
                </c:pt>
                <c:pt idx="44">
                  <c:v>24</c:v>
                </c:pt>
                <c:pt idx="45">
                  <c:v>15</c:v>
                </c:pt>
                <c:pt idx="46">
                  <c:v>8</c:v>
                </c:pt>
                <c:pt idx="47">
                  <c:v>11</c:v>
                </c:pt>
                <c:pt idx="48">
                  <c:v>12</c:v>
                </c:pt>
                <c:pt idx="49">
                  <c:v>10</c:v>
                </c:pt>
                <c:pt idx="50">
                  <c:v>1</c:v>
                </c:pt>
                <c:pt idx="51">
                  <c:v>8</c:v>
                </c:pt>
                <c:pt idx="52">
                  <c:v>7</c:v>
                </c:pt>
                <c:pt idx="53">
                  <c:v>8</c:v>
                </c:pt>
                <c:pt idx="54">
                  <c:v>17</c:v>
                </c:pt>
                <c:pt idx="55">
                  <c:v>15</c:v>
                </c:pt>
                <c:pt idx="56">
                  <c:v>14</c:v>
                </c:pt>
                <c:pt idx="57">
                  <c:v>9</c:v>
                </c:pt>
                <c:pt idx="58">
                  <c:v>12</c:v>
                </c:pt>
                <c:pt idx="59">
                  <c:v>15</c:v>
                </c:pt>
                <c:pt idx="60">
                  <c:v>7</c:v>
                </c:pt>
                <c:pt idx="61">
                  <c:v>11</c:v>
                </c:pt>
              </c:numCache>
            </c:numRef>
          </c:val>
          <c:extLst>
            <c:ext xmlns:c16="http://schemas.microsoft.com/office/drawing/2014/chart" uri="{C3380CC4-5D6E-409C-BE32-E72D297353CC}">
              <c16:uniqueId val="{00000000-FE64-4B8A-B0B1-9801DA5B6A0B}"/>
            </c:ext>
          </c:extLst>
        </c:ser>
        <c:ser>
          <c:idx val="3"/>
          <c:order val="2"/>
          <c:tx>
            <c:strRef>
              <c:f>TotalAppsTimeSeriesData_else!$I$11</c:f>
              <c:strCache>
                <c:ptCount val="1"/>
                <c:pt idx="0">
                  <c:v>Triage failures</c:v>
                </c:pt>
              </c:strCache>
            </c:strRef>
          </c:tx>
          <c:spPr>
            <a:solidFill>
              <a:schemeClr val="bg1">
                <a:lumMod val="95000"/>
              </a:schemeClr>
            </a:solidFill>
            <a:ln>
              <a:solidFill>
                <a:schemeClr val="bg1">
                  <a:lumMod val="75000"/>
                </a:schemeClr>
              </a:solidFill>
            </a:ln>
          </c:spPr>
          <c:invertIfNegative val="0"/>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TotalAppsTimeSeriesData_else!$I$12:$I$73</c:f>
              <c:numCache>
                <c:formatCode>General</c:formatCode>
                <c:ptCount val="62"/>
                <c:pt idx="1">
                  <c:v>2</c:v>
                </c:pt>
                <c:pt idx="2">
                  <c:v>6</c:v>
                </c:pt>
                <c:pt idx="3">
                  <c:v>6</c:v>
                </c:pt>
                <c:pt idx="4">
                  <c:v>1</c:v>
                </c:pt>
                <c:pt idx="5">
                  <c:v>1</c:v>
                </c:pt>
                <c:pt idx="6">
                  <c:v>3</c:v>
                </c:pt>
                <c:pt idx="7">
                  <c:v>3</c:v>
                </c:pt>
                <c:pt idx="8">
                  <c:v>7</c:v>
                </c:pt>
                <c:pt idx="9">
                  <c:v>8</c:v>
                </c:pt>
                <c:pt idx="10">
                  <c:v>5</c:v>
                </c:pt>
                <c:pt idx="11">
                  <c:v>4</c:v>
                </c:pt>
                <c:pt idx="12">
                  <c:v>3</c:v>
                </c:pt>
                <c:pt idx="13">
                  <c:v>2</c:v>
                </c:pt>
                <c:pt idx="14">
                  <c:v>2</c:v>
                </c:pt>
                <c:pt idx="15">
                  <c:v>5</c:v>
                </c:pt>
                <c:pt idx="16">
                  <c:v>9</c:v>
                </c:pt>
                <c:pt idx="17">
                  <c:v>6</c:v>
                </c:pt>
                <c:pt idx="18">
                  <c:v>0</c:v>
                </c:pt>
                <c:pt idx="19">
                  <c:v>3</c:v>
                </c:pt>
                <c:pt idx="20">
                  <c:v>4</c:v>
                </c:pt>
                <c:pt idx="21">
                  <c:v>0</c:v>
                </c:pt>
                <c:pt idx="22">
                  <c:v>2</c:v>
                </c:pt>
                <c:pt idx="23">
                  <c:v>11</c:v>
                </c:pt>
                <c:pt idx="24">
                  <c:v>2</c:v>
                </c:pt>
                <c:pt idx="25">
                  <c:v>7</c:v>
                </c:pt>
                <c:pt idx="26">
                  <c:v>1</c:v>
                </c:pt>
                <c:pt idx="27">
                  <c:v>5</c:v>
                </c:pt>
                <c:pt idx="28">
                  <c:v>2</c:v>
                </c:pt>
                <c:pt idx="29">
                  <c:v>3</c:v>
                </c:pt>
                <c:pt idx="30">
                  <c:v>5</c:v>
                </c:pt>
                <c:pt idx="31">
                  <c:v>4</c:v>
                </c:pt>
                <c:pt idx="32">
                  <c:v>9</c:v>
                </c:pt>
                <c:pt idx="33">
                  <c:v>1</c:v>
                </c:pt>
                <c:pt idx="34">
                  <c:v>4</c:v>
                </c:pt>
                <c:pt idx="35">
                  <c:v>2</c:v>
                </c:pt>
                <c:pt idx="36">
                  <c:v>8</c:v>
                </c:pt>
                <c:pt idx="37">
                  <c:v>4</c:v>
                </c:pt>
                <c:pt idx="38">
                  <c:v>1</c:v>
                </c:pt>
                <c:pt idx="39">
                  <c:v>6</c:v>
                </c:pt>
                <c:pt idx="40">
                  <c:v>1</c:v>
                </c:pt>
                <c:pt idx="41">
                  <c:v>3</c:v>
                </c:pt>
                <c:pt idx="42">
                  <c:v>0</c:v>
                </c:pt>
                <c:pt idx="43">
                  <c:v>5</c:v>
                </c:pt>
                <c:pt idx="44">
                  <c:v>5</c:v>
                </c:pt>
                <c:pt idx="45">
                  <c:v>4</c:v>
                </c:pt>
                <c:pt idx="46">
                  <c:v>3</c:v>
                </c:pt>
                <c:pt idx="47">
                  <c:v>3</c:v>
                </c:pt>
                <c:pt idx="48">
                  <c:v>3</c:v>
                </c:pt>
                <c:pt idx="49">
                  <c:v>2</c:v>
                </c:pt>
                <c:pt idx="50">
                  <c:v>2</c:v>
                </c:pt>
                <c:pt idx="51">
                  <c:v>2</c:v>
                </c:pt>
                <c:pt idx="52">
                  <c:v>1</c:v>
                </c:pt>
                <c:pt idx="53">
                  <c:v>4</c:v>
                </c:pt>
                <c:pt idx="54">
                  <c:v>3</c:v>
                </c:pt>
                <c:pt idx="55">
                  <c:v>6</c:v>
                </c:pt>
                <c:pt idx="56">
                  <c:v>4</c:v>
                </c:pt>
                <c:pt idx="57">
                  <c:v>2</c:v>
                </c:pt>
                <c:pt idx="58">
                  <c:v>5</c:v>
                </c:pt>
                <c:pt idx="59">
                  <c:v>3</c:v>
                </c:pt>
                <c:pt idx="60">
                  <c:v>4</c:v>
                </c:pt>
                <c:pt idx="61">
                  <c:v>1</c:v>
                </c:pt>
              </c:numCache>
            </c:numRef>
          </c:val>
          <c:extLst>
            <c:ext xmlns:c16="http://schemas.microsoft.com/office/drawing/2014/chart" uri="{C3380CC4-5D6E-409C-BE32-E72D297353CC}">
              <c16:uniqueId val="{00000001-FE64-4B8A-B0B1-9801DA5B6A0B}"/>
            </c:ext>
          </c:extLst>
        </c:ser>
        <c:dLbls>
          <c:showLegendKey val="0"/>
          <c:showVal val="0"/>
          <c:showCatName val="0"/>
          <c:showSerName val="0"/>
          <c:showPercent val="0"/>
          <c:showBubbleSize val="0"/>
        </c:dLbls>
        <c:gapWidth val="150"/>
        <c:overlap val="100"/>
        <c:axId val="53809920"/>
        <c:axId val="53829632"/>
      </c:barChart>
      <c:lineChart>
        <c:grouping val="standard"/>
        <c:varyColors val="0"/>
        <c:ser>
          <c:idx val="1"/>
          <c:order val="0"/>
          <c:tx>
            <c:strRef>
              <c:f>TotalAppsTimeSeriesData_else!$K$11</c:f>
              <c:strCache>
                <c:ptCount val="1"/>
                <c:pt idx="0">
                  <c:v>Signed DSAs</c:v>
                </c:pt>
              </c:strCache>
            </c:strRef>
          </c:tx>
          <c:spPr>
            <a:ln>
              <a:solidFill>
                <a:srgbClr val="0070C0"/>
              </a:solidFill>
            </a:ln>
          </c:spPr>
          <c:marker>
            <c:symbol val="square"/>
            <c:size val="12"/>
            <c:spPr>
              <a:solidFill>
                <a:srgbClr val="0070C0"/>
              </a:solidFill>
              <a:ln>
                <a:solidFill>
                  <a:schemeClr val="bg1"/>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TotalAppsTimeSeriesData_else!$K$12:$K$73</c:f>
              <c:numCache>
                <c:formatCode>General</c:formatCode>
                <c:ptCount val="62"/>
                <c:pt idx="1">
                  <c:v>13</c:v>
                </c:pt>
                <c:pt idx="2">
                  <c:v>8</c:v>
                </c:pt>
                <c:pt idx="3">
                  <c:v>19</c:v>
                </c:pt>
                <c:pt idx="4">
                  <c:v>17</c:v>
                </c:pt>
                <c:pt idx="5">
                  <c:v>7</c:v>
                </c:pt>
                <c:pt idx="6">
                  <c:v>12</c:v>
                </c:pt>
                <c:pt idx="7">
                  <c:v>13</c:v>
                </c:pt>
                <c:pt idx="8">
                  <c:v>16</c:v>
                </c:pt>
                <c:pt idx="9">
                  <c:v>19</c:v>
                </c:pt>
                <c:pt idx="10">
                  <c:v>10</c:v>
                </c:pt>
                <c:pt idx="11">
                  <c:v>17</c:v>
                </c:pt>
                <c:pt idx="12">
                  <c:v>11</c:v>
                </c:pt>
                <c:pt idx="13">
                  <c:v>13</c:v>
                </c:pt>
                <c:pt idx="14">
                  <c:v>11</c:v>
                </c:pt>
                <c:pt idx="15">
                  <c:v>14</c:v>
                </c:pt>
                <c:pt idx="16">
                  <c:v>47</c:v>
                </c:pt>
                <c:pt idx="17">
                  <c:v>46</c:v>
                </c:pt>
                <c:pt idx="18">
                  <c:v>16</c:v>
                </c:pt>
                <c:pt idx="19">
                  <c:v>22</c:v>
                </c:pt>
                <c:pt idx="20">
                  <c:v>37</c:v>
                </c:pt>
                <c:pt idx="21">
                  <c:v>10</c:v>
                </c:pt>
                <c:pt idx="22">
                  <c:v>11</c:v>
                </c:pt>
                <c:pt idx="23">
                  <c:v>19</c:v>
                </c:pt>
                <c:pt idx="24">
                  <c:v>29</c:v>
                </c:pt>
                <c:pt idx="25">
                  <c:v>32</c:v>
                </c:pt>
                <c:pt idx="26">
                  <c:v>18</c:v>
                </c:pt>
                <c:pt idx="27">
                  <c:v>9</c:v>
                </c:pt>
                <c:pt idx="28">
                  <c:v>8</c:v>
                </c:pt>
                <c:pt idx="29">
                  <c:v>9</c:v>
                </c:pt>
                <c:pt idx="30">
                  <c:v>9</c:v>
                </c:pt>
                <c:pt idx="31">
                  <c:v>11</c:v>
                </c:pt>
                <c:pt idx="32">
                  <c:v>7</c:v>
                </c:pt>
                <c:pt idx="33">
                  <c:v>10</c:v>
                </c:pt>
                <c:pt idx="34">
                  <c:v>7</c:v>
                </c:pt>
                <c:pt idx="35">
                  <c:v>14</c:v>
                </c:pt>
                <c:pt idx="36">
                  <c:v>8</c:v>
                </c:pt>
                <c:pt idx="37">
                  <c:v>5</c:v>
                </c:pt>
                <c:pt idx="38">
                  <c:v>9</c:v>
                </c:pt>
                <c:pt idx="39">
                  <c:v>6</c:v>
                </c:pt>
                <c:pt idx="40">
                  <c:v>6</c:v>
                </c:pt>
                <c:pt idx="41">
                  <c:v>12</c:v>
                </c:pt>
                <c:pt idx="42">
                  <c:v>4</c:v>
                </c:pt>
                <c:pt idx="43">
                  <c:v>14</c:v>
                </c:pt>
                <c:pt idx="44">
                  <c:v>12</c:v>
                </c:pt>
                <c:pt idx="45">
                  <c:v>10</c:v>
                </c:pt>
                <c:pt idx="46">
                  <c:v>10</c:v>
                </c:pt>
                <c:pt idx="47">
                  <c:v>4</c:v>
                </c:pt>
                <c:pt idx="48">
                  <c:v>11</c:v>
                </c:pt>
                <c:pt idx="49">
                  <c:v>19</c:v>
                </c:pt>
                <c:pt idx="50">
                  <c:v>10</c:v>
                </c:pt>
                <c:pt idx="51">
                  <c:v>14</c:v>
                </c:pt>
                <c:pt idx="52">
                  <c:v>5</c:v>
                </c:pt>
                <c:pt idx="53">
                  <c:v>6</c:v>
                </c:pt>
                <c:pt idx="54">
                  <c:v>22</c:v>
                </c:pt>
                <c:pt idx="55">
                  <c:v>11</c:v>
                </c:pt>
                <c:pt idx="56">
                  <c:v>19</c:v>
                </c:pt>
                <c:pt idx="57">
                  <c:v>18</c:v>
                </c:pt>
                <c:pt idx="58">
                  <c:v>8</c:v>
                </c:pt>
                <c:pt idx="59">
                  <c:v>7</c:v>
                </c:pt>
                <c:pt idx="60">
                  <c:v>20</c:v>
                </c:pt>
                <c:pt idx="61">
                  <c:v>16</c:v>
                </c:pt>
              </c:numCache>
            </c:numRef>
          </c:val>
          <c:smooth val="0"/>
          <c:extLst>
            <c:ext xmlns:c16="http://schemas.microsoft.com/office/drawing/2014/chart" uri="{C3380CC4-5D6E-409C-BE32-E72D297353CC}">
              <c16:uniqueId val="{00000002-FE64-4B8A-B0B1-9801DA5B6A0B}"/>
            </c:ext>
          </c:extLst>
        </c:ser>
        <c:ser>
          <c:idx val="2"/>
          <c:order val="3"/>
          <c:tx>
            <c:strRef>
              <c:f>TotalAppsTimeSeriesData_else!$L$11</c:f>
              <c:strCache>
                <c:ptCount val="1"/>
                <c:pt idx="0">
                  <c:v>Submissions</c:v>
                </c:pt>
              </c:strCache>
            </c:strRef>
          </c:tx>
          <c:spPr>
            <a:ln>
              <a:noFill/>
            </a:ln>
          </c:spPr>
          <c:marker>
            <c:symbol val="circle"/>
            <c:size val="14"/>
            <c:spPr>
              <a:solidFill>
                <a:schemeClr val="tx1"/>
              </a:solidFill>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TotalAppsTimeSeriesData_else!$L$12:$L$73</c:f>
              <c:numCache>
                <c:formatCode>General</c:formatCode>
                <c:ptCount val="62"/>
                <c:pt idx="1">
                  <c:v>20</c:v>
                </c:pt>
                <c:pt idx="2">
                  <c:v>10</c:v>
                </c:pt>
                <c:pt idx="3">
                  <c:v>21</c:v>
                </c:pt>
                <c:pt idx="4">
                  <c:v>6</c:v>
                </c:pt>
                <c:pt idx="5">
                  <c:v>13</c:v>
                </c:pt>
                <c:pt idx="6">
                  <c:v>11</c:v>
                </c:pt>
                <c:pt idx="7">
                  <c:v>23</c:v>
                </c:pt>
                <c:pt idx="8">
                  <c:v>41</c:v>
                </c:pt>
                <c:pt idx="9">
                  <c:v>15</c:v>
                </c:pt>
                <c:pt idx="10">
                  <c:v>20</c:v>
                </c:pt>
                <c:pt idx="11">
                  <c:v>22</c:v>
                </c:pt>
                <c:pt idx="12">
                  <c:v>16</c:v>
                </c:pt>
                <c:pt idx="13">
                  <c:v>14</c:v>
                </c:pt>
                <c:pt idx="14">
                  <c:v>16</c:v>
                </c:pt>
                <c:pt idx="15">
                  <c:v>11</c:v>
                </c:pt>
                <c:pt idx="16">
                  <c:v>18</c:v>
                </c:pt>
                <c:pt idx="17">
                  <c:v>16</c:v>
                </c:pt>
                <c:pt idx="18">
                  <c:v>15</c:v>
                </c:pt>
                <c:pt idx="19">
                  <c:v>14</c:v>
                </c:pt>
                <c:pt idx="20">
                  <c:v>39</c:v>
                </c:pt>
                <c:pt idx="21">
                  <c:v>32</c:v>
                </c:pt>
                <c:pt idx="22">
                  <c:v>37</c:v>
                </c:pt>
                <c:pt idx="23">
                  <c:v>56</c:v>
                </c:pt>
                <c:pt idx="24">
                  <c:v>23</c:v>
                </c:pt>
                <c:pt idx="25">
                  <c:v>15</c:v>
                </c:pt>
                <c:pt idx="26">
                  <c:v>22</c:v>
                </c:pt>
                <c:pt idx="27">
                  <c:v>49</c:v>
                </c:pt>
                <c:pt idx="28">
                  <c:v>31</c:v>
                </c:pt>
                <c:pt idx="29">
                  <c:v>27</c:v>
                </c:pt>
                <c:pt idx="30">
                  <c:v>18</c:v>
                </c:pt>
                <c:pt idx="31">
                  <c:v>13</c:v>
                </c:pt>
                <c:pt idx="32">
                  <c:v>20</c:v>
                </c:pt>
                <c:pt idx="33">
                  <c:v>18</c:v>
                </c:pt>
                <c:pt idx="34">
                  <c:v>14</c:v>
                </c:pt>
                <c:pt idx="35">
                  <c:v>13</c:v>
                </c:pt>
                <c:pt idx="36">
                  <c:v>32</c:v>
                </c:pt>
                <c:pt idx="37">
                  <c:v>18</c:v>
                </c:pt>
                <c:pt idx="38">
                  <c:v>17</c:v>
                </c:pt>
                <c:pt idx="39">
                  <c:v>14</c:v>
                </c:pt>
                <c:pt idx="40">
                  <c:v>18</c:v>
                </c:pt>
                <c:pt idx="41">
                  <c:v>14</c:v>
                </c:pt>
                <c:pt idx="42">
                  <c:v>5</c:v>
                </c:pt>
                <c:pt idx="43">
                  <c:v>16</c:v>
                </c:pt>
                <c:pt idx="44">
                  <c:v>29</c:v>
                </c:pt>
                <c:pt idx="45">
                  <c:v>22</c:v>
                </c:pt>
                <c:pt idx="46">
                  <c:v>8</c:v>
                </c:pt>
                <c:pt idx="47">
                  <c:v>15</c:v>
                </c:pt>
                <c:pt idx="48">
                  <c:v>11</c:v>
                </c:pt>
                <c:pt idx="49">
                  <c:v>9</c:v>
                </c:pt>
                <c:pt idx="50">
                  <c:v>7</c:v>
                </c:pt>
                <c:pt idx="51">
                  <c:v>7</c:v>
                </c:pt>
                <c:pt idx="52">
                  <c:v>8</c:v>
                </c:pt>
                <c:pt idx="53">
                  <c:v>8</c:v>
                </c:pt>
                <c:pt idx="54">
                  <c:v>26</c:v>
                </c:pt>
                <c:pt idx="55">
                  <c:v>18</c:v>
                </c:pt>
                <c:pt idx="56">
                  <c:v>12</c:v>
                </c:pt>
                <c:pt idx="57">
                  <c:v>14</c:v>
                </c:pt>
                <c:pt idx="58">
                  <c:v>8</c:v>
                </c:pt>
                <c:pt idx="59">
                  <c:v>22</c:v>
                </c:pt>
                <c:pt idx="60">
                  <c:v>10</c:v>
                </c:pt>
                <c:pt idx="61">
                  <c:v>8</c:v>
                </c:pt>
              </c:numCache>
            </c:numRef>
          </c:val>
          <c:smooth val="0"/>
          <c:extLst>
            <c:ext xmlns:c16="http://schemas.microsoft.com/office/drawing/2014/chart" uri="{C3380CC4-5D6E-409C-BE32-E72D297353CC}">
              <c16:uniqueId val="{00000003-FE64-4B8A-B0B1-9801DA5B6A0B}"/>
            </c:ext>
          </c:extLst>
        </c:ser>
        <c:dLbls>
          <c:showLegendKey val="0"/>
          <c:showVal val="0"/>
          <c:showCatName val="0"/>
          <c:showSerName val="0"/>
          <c:showPercent val="0"/>
          <c:showBubbleSize val="0"/>
        </c:dLbls>
        <c:marker val="1"/>
        <c:smooth val="0"/>
        <c:axId val="53809920"/>
        <c:axId val="53829632"/>
      </c:lineChart>
      <c:catAx>
        <c:axId val="53809920"/>
        <c:scaling>
          <c:orientation val="maxMin"/>
        </c:scaling>
        <c:delete val="0"/>
        <c:axPos val="b"/>
        <c:numFmt formatCode="General" sourceLinked="1"/>
        <c:majorTickMark val="out"/>
        <c:minorTickMark val="none"/>
        <c:tickLblPos val="nextTo"/>
        <c:txPr>
          <a:bodyPr rot="2820000" vert="horz"/>
          <a:lstStyle/>
          <a:p>
            <a:pPr>
              <a:defRPr sz="1200"/>
            </a:pPr>
            <a:endParaRPr lang="en-US"/>
          </a:p>
        </c:txPr>
        <c:crossAx val="53829632"/>
        <c:crosses val="autoZero"/>
        <c:auto val="0"/>
        <c:lblAlgn val="ctr"/>
        <c:lblOffset val="100"/>
        <c:tickLblSkip val="2"/>
        <c:noMultiLvlLbl val="0"/>
      </c:catAx>
      <c:valAx>
        <c:axId val="53829632"/>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800"/>
            </a:pPr>
            <a:endParaRPr lang="en-US"/>
          </a:p>
        </c:txPr>
        <c:crossAx val="53809920"/>
        <c:crosses val="autoZero"/>
        <c:crossBetween val="between"/>
      </c:valAx>
    </c:plotArea>
    <c:legend>
      <c:legendPos val="r"/>
      <c:layout>
        <c:manualLayout>
          <c:xMode val="edge"/>
          <c:yMode val="edge"/>
          <c:x val="3.7227423119341352E-2"/>
          <c:y val="6.570870177503807E-2"/>
          <c:w val="0.87116417451075945"/>
          <c:h val="0.11964257615888374"/>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3.3021285391197044E-2"/>
          <c:y val="0.10723338378099191"/>
          <c:w val="0.89945910722613298"/>
          <c:h val="0.68237807309175469"/>
        </c:manualLayout>
      </c:layout>
      <c:barChart>
        <c:barDir val="col"/>
        <c:grouping val="clustered"/>
        <c:varyColors val="0"/>
        <c:ser>
          <c:idx val="0"/>
          <c:order val="1"/>
          <c:tx>
            <c:strRef>
              <c:f>TotalAppsTimeSeriesData_else!$K$11</c:f>
              <c:strCache>
                <c:ptCount val="1"/>
                <c:pt idx="0">
                  <c:v>Signed DSAs</c:v>
                </c:pt>
              </c:strCache>
            </c:strRef>
          </c:tx>
          <c:spPr>
            <a:solidFill>
              <a:srgbClr val="00B050"/>
            </a:solidFill>
            <a:ln>
              <a:solidFill>
                <a:schemeClr val="bg1">
                  <a:lumMod val="50000"/>
                </a:schemeClr>
              </a:solidFill>
            </a:ln>
          </c:spPr>
          <c:invertIfNegative val="0"/>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TotalAppsTimeSeriesData_else!$K$12:$K$73</c:f>
              <c:numCache>
                <c:formatCode>General</c:formatCode>
                <c:ptCount val="62"/>
                <c:pt idx="1">
                  <c:v>13</c:v>
                </c:pt>
                <c:pt idx="2">
                  <c:v>8</c:v>
                </c:pt>
                <c:pt idx="3">
                  <c:v>19</c:v>
                </c:pt>
                <c:pt idx="4">
                  <c:v>17</c:v>
                </c:pt>
                <c:pt idx="5">
                  <c:v>7</c:v>
                </c:pt>
                <c:pt idx="6">
                  <c:v>12</c:v>
                </c:pt>
                <c:pt idx="7">
                  <c:v>13</c:v>
                </c:pt>
                <c:pt idx="8">
                  <c:v>16</c:v>
                </c:pt>
                <c:pt idx="9">
                  <c:v>19</c:v>
                </c:pt>
                <c:pt idx="10">
                  <c:v>10</c:v>
                </c:pt>
                <c:pt idx="11">
                  <c:v>17</c:v>
                </c:pt>
                <c:pt idx="12">
                  <c:v>11</c:v>
                </c:pt>
                <c:pt idx="13">
                  <c:v>13</c:v>
                </c:pt>
                <c:pt idx="14">
                  <c:v>11</c:v>
                </c:pt>
                <c:pt idx="15">
                  <c:v>14</c:v>
                </c:pt>
                <c:pt idx="16">
                  <c:v>47</c:v>
                </c:pt>
                <c:pt idx="17">
                  <c:v>46</c:v>
                </c:pt>
                <c:pt idx="18">
                  <c:v>16</c:v>
                </c:pt>
                <c:pt idx="19">
                  <c:v>22</c:v>
                </c:pt>
                <c:pt idx="20">
                  <c:v>37</c:v>
                </c:pt>
                <c:pt idx="21">
                  <c:v>10</c:v>
                </c:pt>
                <c:pt idx="22">
                  <c:v>11</c:v>
                </c:pt>
                <c:pt idx="23">
                  <c:v>19</c:v>
                </c:pt>
                <c:pt idx="24">
                  <c:v>29</c:v>
                </c:pt>
                <c:pt idx="25">
                  <c:v>32</c:v>
                </c:pt>
                <c:pt idx="26">
                  <c:v>18</c:v>
                </c:pt>
                <c:pt idx="27">
                  <c:v>9</c:v>
                </c:pt>
                <c:pt idx="28">
                  <c:v>8</c:v>
                </c:pt>
                <c:pt idx="29">
                  <c:v>9</c:v>
                </c:pt>
                <c:pt idx="30">
                  <c:v>9</c:v>
                </c:pt>
                <c:pt idx="31">
                  <c:v>11</c:v>
                </c:pt>
                <c:pt idx="32">
                  <c:v>7</c:v>
                </c:pt>
                <c:pt idx="33">
                  <c:v>10</c:v>
                </c:pt>
                <c:pt idx="34">
                  <c:v>7</c:v>
                </c:pt>
                <c:pt idx="35">
                  <c:v>14</c:v>
                </c:pt>
                <c:pt idx="36">
                  <c:v>8</c:v>
                </c:pt>
                <c:pt idx="37">
                  <c:v>5</c:v>
                </c:pt>
                <c:pt idx="38">
                  <c:v>9</c:v>
                </c:pt>
                <c:pt idx="39">
                  <c:v>6</c:v>
                </c:pt>
                <c:pt idx="40">
                  <c:v>6</c:v>
                </c:pt>
                <c:pt idx="41">
                  <c:v>12</c:v>
                </c:pt>
                <c:pt idx="42">
                  <c:v>4</c:v>
                </c:pt>
                <c:pt idx="43">
                  <c:v>14</c:v>
                </c:pt>
                <c:pt idx="44">
                  <c:v>12</c:v>
                </c:pt>
                <c:pt idx="45">
                  <c:v>10</c:v>
                </c:pt>
                <c:pt idx="46">
                  <c:v>10</c:v>
                </c:pt>
                <c:pt idx="47">
                  <c:v>4</c:v>
                </c:pt>
                <c:pt idx="48">
                  <c:v>11</c:v>
                </c:pt>
                <c:pt idx="49">
                  <c:v>19</c:v>
                </c:pt>
                <c:pt idx="50">
                  <c:v>10</c:v>
                </c:pt>
                <c:pt idx="51">
                  <c:v>14</c:v>
                </c:pt>
                <c:pt idx="52">
                  <c:v>5</c:v>
                </c:pt>
                <c:pt idx="53">
                  <c:v>6</c:v>
                </c:pt>
                <c:pt idx="54">
                  <c:v>22</c:v>
                </c:pt>
                <c:pt idx="55">
                  <c:v>11</c:v>
                </c:pt>
                <c:pt idx="56">
                  <c:v>19</c:v>
                </c:pt>
                <c:pt idx="57">
                  <c:v>18</c:v>
                </c:pt>
                <c:pt idx="58">
                  <c:v>8</c:v>
                </c:pt>
                <c:pt idx="59">
                  <c:v>7</c:v>
                </c:pt>
                <c:pt idx="60">
                  <c:v>20</c:v>
                </c:pt>
                <c:pt idx="61">
                  <c:v>16</c:v>
                </c:pt>
              </c:numCache>
            </c:numRef>
          </c:val>
          <c:extLst>
            <c:ext xmlns:c16="http://schemas.microsoft.com/office/drawing/2014/chart" uri="{C3380CC4-5D6E-409C-BE32-E72D297353CC}">
              <c16:uniqueId val="{00000000-8C16-47AD-8CEF-C4A0C8982FE2}"/>
            </c:ext>
          </c:extLst>
        </c:ser>
        <c:ser>
          <c:idx val="3"/>
          <c:order val="2"/>
          <c:tx>
            <c:v>Applications accepted</c:v>
          </c:tx>
          <c:spPr>
            <a:solidFill>
              <a:srgbClr val="FF0000"/>
            </a:solidFill>
            <a:ln>
              <a:solidFill>
                <a:schemeClr val="bg1">
                  <a:lumMod val="75000"/>
                </a:schemeClr>
              </a:solidFill>
            </a:ln>
          </c:spPr>
          <c:invertIfNegative val="0"/>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TotalAppsTimeSeriesData_else!$M$12:$M$73</c:f>
              <c:numCache>
                <c:formatCode>General</c:formatCode>
                <c:ptCount val="62"/>
                <c:pt idx="1">
                  <c:v>-18</c:v>
                </c:pt>
                <c:pt idx="2">
                  <c:v>-9</c:v>
                </c:pt>
                <c:pt idx="3">
                  <c:v>-13</c:v>
                </c:pt>
                <c:pt idx="4">
                  <c:v>-11</c:v>
                </c:pt>
                <c:pt idx="5">
                  <c:v>-11</c:v>
                </c:pt>
                <c:pt idx="6">
                  <c:v>-7</c:v>
                </c:pt>
                <c:pt idx="7">
                  <c:v>-19</c:v>
                </c:pt>
                <c:pt idx="8">
                  <c:v>-33</c:v>
                </c:pt>
                <c:pt idx="9">
                  <c:v>-9</c:v>
                </c:pt>
                <c:pt idx="10">
                  <c:v>-12</c:v>
                </c:pt>
                <c:pt idx="11">
                  <c:v>-21</c:v>
                </c:pt>
                <c:pt idx="12">
                  <c:v>-9</c:v>
                </c:pt>
                <c:pt idx="13">
                  <c:v>-12</c:v>
                </c:pt>
                <c:pt idx="14">
                  <c:v>-6</c:v>
                </c:pt>
                <c:pt idx="15">
                  <c:v>-16</c:v>
                </c:pt>
                <c:pt idx="16">
                  <c:v>-12</c:v>
                </c:pt>
                <c:pt idx="17">
                  <c:v>-15</c:v>
                </c:pt>
                <c:pt idx="18">
                  <c:v>-34</c:v>
                </c:pt>
                <c:pt idx="19">
                  <c:v>-46</c:v>
                </c:pt>
                <c:pt idx="20">
                  <c:v>-25</c:v>
                </c:pt>
                <c:pt idx="21">
                  <c:v>-40</c:v>
                </c:pt>
                <c:pt idx="22">
                  <c:v>-55</c:v>
                </c:pt>
                <c:pt idx="23">
                  <c:v>-8</c:v>
                </c:pt>
                <c:pt idx="24">
                  <c:v>-12</c:v>
                </c:pt>
                <c:pt idx="25">
                  <c:v>-14</c:v>
                </c:pt>
                <c:pt idx="26">
                  <c:v>-6</c:v>
                </c:pt>
                <c:pt idx="27">
                  <c:v>-17</c:v>
                </c:pt>
                <c:pt idx="28">
                  <c:v>-11</c:v>
                </c:pt>
                <c:pt idx="29">
                  <c:v>-5</c:v>
                </c:pt>
                <c:pt idx="30">
                  <c:v>-11</c:v>
                </c:pt>
                <c:pt idx="31">
                  <c:v>-13</c:v>
                </c:pt>
                <c:pt idx="32">
                  <c:v>-13</c:v>
                </c:pt>
                <c:pt idx="33">
                  <c:v>-8</c:v>
                </c:pt>
                <c:pt idx="34">
                  <c:v>-8</c:v>
                </c:pt>
                <c:pt idx="35">
                  <c:v>-8</c:v>
                </c:pt>
                <c:pt idx="36">
                  <c:v>-16</c:v>
                </c:pt>
                <c:pt idx="37">
                  <c:v>-13</c:v>
                </c:pt>
                <c:pt idx="38">
                  <c:v>-19</c:v>
                </c:pt>
                <c:pt idx="39">
                  <c:v>-10</c:v>
                </c:pt>
                <c:pt idx="40">
                  <c:v>-5</c:v>
                </c:pt>
                <c:pt idx="41">
                  <c:v>-15</c:v>
                </c:pt>
                <c:pt idx="42">
                  <c:v>-3</c:v>
                </c:pt>
                <c:pt idx="43">
                  <c:v>-9</c:v>
                </c:pt>
                <c:pt idx="44">
                  <c:v>-24</c:v>
                </c:pt>
                <c:pt idx="45">
                  <c:v>-15</c:v>
                </c:pt>
                <c:pt idx="46">
                  <c:v>-8</c:v>
                </c:pt>
                <c:pt idx="47">
                  <c:v>-11</c:v>
                </c:pt>
                <c:pt idx="48">
                  <c:v>-12</c:v>
                </c:pt>
                <c:pt idx="49">
                  <c:v>-10</c:v>
                </c:pt>
                <c:pt idx="50">
                  <c:v>-1</c:v>
                </c:pt>
                <c:pt idx="51">
                  <c:v>-8</c:v>
                </c:pt>
                <c:pt idx="52">
                  <c:v>-7</c:v>
                </c:pt>
                <c:pt idx="53">
                  <c:v>-8</c:v>
                </c:pt>
                <c:pt idx="54">
                  <c:v>-17</c:v>
                </c:pt>
                <c:pt idx="55">
                  <c:v>-15</c:v>
                </c:pt>
                <c:pt idx="56">
                  <c:v>-14</c:v>
                </c:pt>
                <c:pt idx="57">
                  <c:v>-9</c:v>
                </c:pt>
                <c:pt idx="58">
                  <c:v>-12</c:v>
                </c:pt>
                <c:pt idx="59">
                  <c:v>-15</c:v>
                </c:pt>
                <c:pt idx="60">
                  <c:v>-7</c:v>
                </c:pt>
                <c:pt idx="61">
                  <c:v>-11</c:v>
                </c:pt>
              </c:numCache>
            </c:numRef>
          </c:val>
          <c:extLst>
            <c:ext xmlns:c16="http://schemas.microsoft.com/office/drawing/2014/chart" uri="{C3380CC4-5D6E-409C-BE32-E72D297353CC}">
              <c16:uniqueId val="{00000001-8C16-47AD-8CEF-C4A0C8982FE2}"/>
            </c:ext>
          </c:extLst>
        </c:ser>
        <c:dLbls>
          <c:showLegendKey val="0"/>
          <c:showVal val="0"/>
          <c:showCatName val="0"/>
          <c:showSerName val="0"/>
          <c:showPercent val="0"/>
          <c:showBubbleSize val="0"/>
        </c:dLbls>
        <c:gapWidth val="150"/>
        <c:overlap val="100"/>
        <c:axId val="53875072"/>
        <c:axId val="53878144"/>
      </c:barChart>
      <c:lineChart>
        <c:grouping val="standard"/>
        <c:varyColors val="0"/>
        <c:ser>
          <c:idx val="1"/>
          <c:order val="0"/>
          <c:tx>
            <c:v>Net position</c:v>
          </c:tx>
          <c:spPr>
            <a:ln>
              <a:solidFill>
                <a:srgbClr val="0070C0"/>
              </a:solidFill>
            </a:ln>
          </c:spPr>
          <c:marker>
            <c:symbol val="square"/>
            <c:size val="14"/>
            <c:spPr>
              <a:solidFill>
                <a:srgbClr val="0070C0"/>
              </a:solidFill>
              <a:ln>
                <a:solidFill>
                  <a:schemeClr val="bg1"/>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TotalAppsTimeSeriesData_else!$O$12:$O$73</c:f>
              <c:numCache>
                <c:formatCode>General</c:formatCode>
                <c:ptCount val="62"/>
                <c:pt idx="1">
                  <c:v>-5</c:v>
                </c:pt>
                <c:pt idx="2">
                  <c:v>-1</c:v>
                </c:pt>
                <c:pt idx="3">
                  <c:v>6</c:v>
                </c:pt>
                <c:pt idx="4">
                  <c:v>6</c:v>
                </c:pt>
                <c:pt idx="5">
                  <c:v>-4</c:v>
                </c:pt>
                <c:pt idx="6">
                  <c:v>5</c:v>
                </c:pt>
                <c:pt idx="7">
                  <c:v>-6</c:v>
                </c:pt>
                <c:pt idx="8">
                  <c:v>-17</c:v>
                </c:pt>
                <c:pt idx="9">
                  <c:v>10</c:v>
                </c:pt>
                <c:pt idx="10">
                  <c:v>-2</c:v>
                </c:pt>
                <c:pt idx="11">
                  <c:v>-4</c:v>
                </c:pt>
                <c:pt idx="12">
                  <c:v>2</c:v>
                </c:pt>
                <c:pt idx="13">
                  <c:v>1</c:v>
                </c:pt>
                <c:pt idx="14">
                  <c:v>5</c:v>
                </c:pt>
                <c:pt idx="15">
                  <c:v>-2</c:v>
                </c:pt>
                <c:pt idx="16">
                  <c:v>35</c:v>
                </c:pt>
                <c:pt idx="17">
                  <c:v>31</c:v>
                </c:pt>
                <c:pt idx="18">
                  <c:v>-18</c:v>
                </c:pt>
                <c:pt idx="19">
                  <c:v>-24</c:v>
                </c:pt>
                <c:pt idx="20">
                  <c:v>12</c:v>
                </c:pt>
                <c:pt idx="21">
                  <c:v>-30</c:v>
                </c:pt>
                <c:pt idx="22">
                  <c:v>-44</c:v>
                </c:pt>
                <c:pt idx="23">
                  <c:v>11</c:v>
                </c:pt>
                <c:pt idx="24">
                  <c:v>17</c:v>
                </c:pt>
                <c:pt idx="25">
                  <c:v>18</c:v>
                </c:pt>
                <c:pt idx="26">
                  <c:v>12</c:v>
                </c:pt>
                <c:pt idx="27">
                  <c:v>-8</c:v>
                </c:pt>
                <c:pt idx="28">
                  <c:v>-3</c:v>
                </c:pt>
                <c:pt idx="29">
                  <c:v>4</c:v>
                </c:pt>
                <c:pt idx="30">
                  <c:v>-2</c:v>
                </c:pt>
                <c:pt idx="31">
                  <c:v>-2</c:v>
                </c:pt>
                <c:pt idx="32">
                  <c:v>-6</c:v>
                </c:pt>
                <c:pt idx="33">
                  <c:v>2</c:v>
                </c:pt>
                <c:pt idx="34">
                  <c:v>-1</c:v>
                </c:pt>
                <c:pt idx="35">
                  <c:v>6</c:v>
                </c:pt>
                <c:pt idx="36">
                  <c:v>-8</c:v>
                </c:pt>
                <c:pt idx="37">
                  <c:v>-8</c:v>
                </c:pt>
                <c:pt idx="38">
                  <c:v>-10</c:v>
                </c:pt>
                <c:pt idx="39">
                  <c:v>-4</c:v>
                </c:pt>
                <c:pt idx="40">
                  <c:v>1</c:v>
                </c:pt>
                <c:pt idx="41">
                  <c:v>-3</c:v>
                </c:pt>
                <c:pt idx="42">
                  <c:v>1</c:v>
                </c:pt>
                <c:pt idx="43">
                  <c:v>5</c:v>
                </c:pt>
                <c:pt idx="44">
                  <c:v>-12</c:v>
                </c:pt>
                <c:pt idx="45">
                  <c:v>-5</c:v>
                </c:pt>
                <c:pt idx="46">
                  <c:v>2</c:v>
                </c:pt>
                <c:pt idx="47">
                  <c:v>-7</c:v>
                </c:pt>
                <c:pt idx="48">
                  <c:v>-1</c:v>
                </c:pt>
                <c:pt idx="49">
                  <c:v>9</c:v>
                </c:pt>
                <c:pt idx="50">
                  <c:v>9</c:v>
                </c:pt>
                <c:pt idx="51">
                  <c:v>6</c:v>
                </c:pt>
                <c:pt idx="52">
                  <c:v>-2</c:v>
                </c:pt>
                <c:pt idx="53">
                  <c:v>-2</c:v>
                </c:pt>
                <c:pt idx="54">
                  <c:v>5</c:v>
                </c:pt>
                <c:pt idx="55">
                  <c:v>-4</c:v>
                </c:pt>
                <c:pt idx="56">
                  <c:v>5</c:v>
                </c:pt>
                <c:pt idx="57">
                  <c:v>9</c:v>
                </c:pt>
                <c:pt idx="58">
                  <c:v>-4</c:v>
                </c:pt>
                <c:pt idx="59">
                  <c:v>-8</c:v>
                </c:pt>
                <c:pt idx="60">
                  <c:v>13</c:v>
                </c:pt>
                <c:pt idx="61">
                  <c:v>5</c:v>
                </c:pt>
              </c:numCache>
            </c:numRef>
          </c:val>
          <c:smooth val="0"/>
          <c:extLst>
            <c:ext xmlns:c16="http://schemas.microsoft.com/office/drawing/2014/chart" uri="{C3380CC4-5D6E-409C-BE32-E72D297353CC}">
              <c16:uniqueId val="{00000002-8C16-47AD-8CEF-C4A0C8982FE2}"/>
            </c:ext>
          </c:extLst>
        </c:ser>
        <c:dLbls>
          <c:showLegendKey val="0"/>
          <c:showVal val="0"/>
          <c:showCatName val="0"/>
          <c:showSerName val="0"/>
          <c:showPercent val="0"/>
          <c:showBubbleSize val="0"/>
        </c:dLbls>
        <c:marker val="1"/>
        <c:smooth val="0"/>
        <c:axId val="53875072"/>
        <c:axId val="53878144"/>
      </c:lineChart>
      <c:catAx>
        <c:axId val="53875072"/>
        <c:scaling>
          <c:orientation val="maxMin"/>
        </c:scaling>
        <c:delete val="0"/>
        <c:axPos val="b"/>
        <c:title>
          <c:tx>
            <c:rich>
              <a:bodyPr/>
              <a:lstStyle/>
              <a:p>
                <a:pPr>
                  <a:defRPr sz="1600"/>
                </a:pPr>
                <a:r>
                  <a:rPr lang="en-US" sz="1600"/>
                  <a:t>Week ending</a:t>
                </a:r>
              </a:p>
            </c:rich>
          </c:tx>
          <c:layout>
            <c:manualLayout>
              <c:xMode val="edge"/>
              <c:yMode val="edge"/>
              <c:x val="0.39259004797086783"/>
              <c:y val="0.94498990188290988"/>
            </c:manualLayout>
          </c:layout>
          <c:overlay val="0"/>
        </c:title>
        <c:numFmt formatCode="m/d/yyyy" sourceLinked="0"/>
        <c:majorTickMark val="out"/>
        <c:minorTickMark val="none"/>
        <c:tickLblPos val="low"/>
        <c:txPr>
          <a:bodyPr rot="2820000" vert="horz"/>
          <a:lstStyle/>
          <a:p>
            <a:pPr>
              <a:defRPr sz="1200"/>
            </a:pPr>
            <a:endParaRPr lang="en-US"/>
          </a:p>
        </c:txPr>
        <c:crossAx val="53878144"/>
        <c:crosses val="autoZero"/>
        <c:auto val="0"/>
        <c:lblAlgn val="ctr"/>
        <c:lblOffset val="100"/>
        <c:tickLblSkip val="2"/>
        <c:noMultiLvlLbl val="0"/>
      </c:catAx>
      <c:valAx>
        <c:axId val="53878144"/>
        <c:scaling>
          <c:orientation val="minMax"/>
          <c:max val="50"/>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400"/>
            </a:pPr>
            <a:endParaRPr lang="en-US"/>
          </a:p>
        </c:txPr>
        <c:crossAx val="53875072"/>
        <c:crosses val="autoZero"/>
        <c:crossBetween val="between"/>
      </c:valAx>
    </c:plotArea>
    <c:legend>
      <c:legendPos val="r"/>
      <c:layout>
        <c:manualLayout>
          <c:xMode val="edge"/>
          <c:yMode val="edge"/>
          <c:x val="5.124165885322756E-2"/>
          <c:y val="7.6459771606625426E-2"/>
          <c:w val="0.83296553912729898"/>
          <c:h val="8.4147713084018444E-2"/>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b="1" i="0" baseline="0">
                <a:effectLst/>
              </a:rPr>
              <a:t>Open enquiries not attached to a holder</a:t>
            </a:r>
            <a:endParaRPr lang="en-GB" sz="1400">
              <a:effectLst/>
            </a:endParaRPr>
          </a:p>
        </c:rich>
      </c:tx>
      <c:overlay val="1"/>
    </c:title>
    <c:autoTitleDeleted val="0"/>
    <c:plotArea>
      <c:layout>
        <c:manualLayout>
          <c:layoutTarget val="inner"/>
          <c:xMode val="edge"/>
          <c:yMode val="edge"/>
          <c:x val="2.7347714941272257E-2"/>
          <c:y val="8.6017453060750093E-2"/>
          <c:w val="0.85774339836280544"/>
          <c:h val="0.78267869770050813"/>
        </c:manualLayout>
      </c:layout>
      <c:lineChart>
        <c:grouping val="standard"/>
        <c:varyColors val="0"/>
        <c:ser>
          <c:idx val="0"/>
          <c:order val="0"/>
          <c:tx>
            <c:strRef>
              <c:f>Enquiries_NotAttachedToAholder!$B$42</c:f>
              <c:strCache>
                <c:ptCount val="1"/>
                <c:pt idx="0">
                  <c:v>Amount of enquiries</c:v>
                </c:pt>
              </c:strCache>
            </c:strRef>
          </c:tx>
          <c:spPr>
            <a:ln w="25400">
              <a:solidFill>
                <a:srgbClr val="FF0000"/>
              </a:solidFill>
            </a:ln>
          </c:spPr>
          <c:marker>
            <c:symbol val="square"/>
            <c:size val="8"/>
            <c:spPr>
              <a:solidFill>
                <a:srgbClr val="FF0000"/>
              </a:solidFill>
              <a:ln>
                <a:solidFill>
                  <a:srgbClr val="FF0000"/>
                </a:solidFill>
              </a:ln>
            </c:spPr>
          </c:marker>
          <c:dPt>
            <c:idx val="1"/>
            <c:bubble3D val="0"/>
            <c:extLst>
              <c:ext xmlns:c16="http://schemas.microsoft.com/office/drawing/2014/chart" uri="{C3380CC4-5D6E-409C-BE32-E72D297353CC}">
                <c16:uniqueId val="{00000003-D5C3-44A1-A262-E3D4380EBFF3}"/>
              </c:ext>
            </c:extLst>
          </c:dPt>
          <c:cat>
            <c:numRef>
              <c:f>Enquiries_NotAttachedToAholder!$A$43:$A$92</c:f>
              <c:numCache>
                <c:formatCode>m/d/yyyy</c:formatCode>
                <c:ptCount val="50"/>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numCache>
            </c:numRef>
          </c:cat>
          <c:val>
            <c:numRef>
              <c:f>Enquiries_NotAttachedToAholder!$B$43:$B$92</c:f>
              <c:numCache>
                <c:formatCode>General</c:formatCode>
                <c:ptCount val="50"/>
                <c:pt idx="1">
                  <c:v>12</c:v>
                </c:pt>
                <c:pt idx="2">
                  <c:v>6</c:v>
                </c:pt>
                <c:pt idx="3">
                  <c:v>11</c:v>
                </c:pt>
                <c:pt idx="4">
                  <c:v>12</c:v>
                </c:pt>
                <c:pt idx="5">
                  <c:v>4</c:v>
                </c:pt>
                <c:pt idx="6">
                  <c:v>15</c:v>
                </c:pt>
                <c:pt idx="7">
                  <c:v>18</c:v>
                </c:pt>
                <c:pt idx="8">
                  <c:v>10</c:v>
                </c:pt>
                <c:pt idx="9">
                  <c:v>6</c:v>
                </c:pt>
                <c:pt idx="10">
                  <c:v>7</c:v>
                </c:pt>
                <c:pt idx="11">
                  <c:v>3</c:v>
                </c:pt>
                <c:pt idx="12">
                  <c:v>2</c:v>
                </c:pt>
                <c:pt idx="13">
                  <c:v>5</c:v>
                </c:pt>
                <c:pt idx="14">
                  <c:v>6</c:v>
                </c:pt>
                <c:pt idx="15">
                  <c:v>6</c:v>
                </c:pt>
                <c:pt idx="16">
                  <c:v>0</c:v>
                </c:pt>
                <c:pt idx="17">
                  <c:v>8</c:v>
                </c:pt>
                <c:pt idx="18">
                  <c:v>14</c:v>
                </c:pt>
                <c:pt idx="19">
                  <c:v>7</c:v>
                </c:pt>
                <c:pt idx="20">
                  <c:v>6</c:v>
                </c:pt>
                <c:pt idx="21">
                  <c:v>1</c:v>
                </c:pt>
                <c:pt idx="22">
                  <c:v>6</c:v>
                </c:pt>
                <c:pt idx="23">
                  <c:v>4</c:v>
                </c:pt>
                <c:pt idx="24">
                  <c:v>10</c:v>
                </c:pt>
                <c:pt idx="25">
                  <c:v>9</c:v>
                </c:pt>
                <c:pt idx="26">
                  <c:v>8</c:v>
                </c:pt>
                <c:pt idx="27">
                  <c:v>5</c:v>
                </c:pt>
                <c:pt idx="28">
                  <c:v>1</c:v>
                </c:pt>
                <c:pt idx="29">
                  <c:v>10</c:v>
                </c:pt>
                <c:pt idx="30">
                  <c:v>5</c:v>
                </c:pt>
                <c:pt idx="31">
                  <c:v>7</c:v>
                </c:pt>
                <c:pt idx="32">
                  <c:v>1</c:v>
                </c:pt>
                <c:pt idx="33">
                  <c:v>5</c:v>
                </c:pt>
                <c:pt idx="34">
                  <c:v>1</c:v>
                </c:pt>
                <c:pt idx="35">
                  <c:v>4</c:v>
                </c:pt>
                <c:pt idx="36">
                  <c:v>2</c:v>
                </c:pt>
                <c:pt idx="37">
                  <c:v>5</c:v>
                </c:pt>
                <c:pt idx="38">
                  <c:v>0</c:v>
                </c:pt>
                <c:pt idx="39">
                  <c:v>5</c:v>
                </c:pt>
                <c:pt idx="40">
                  <c:v>6</c:v>
                </c:pt>
                <c:pt idx="41">
                  <c:v>5</c:v>
                </c:pt>
                <c:pt idx="42">
                  <c:v>3</c:v>
                </c:pt>
                <c:pt idx="43">
                  <c:v>7</c:v>
                </c:pt>
                <c:pt idx="44">
                  <c:v>4</c:v>
                </c:pt>
                <c:pt idx="45">
                  <c:v>7</c:v>
                </c:pt>
                <c:pt idx="46">
                  <c:v>7</c:v>
                </c:pt>
                <c:pt idx="47">
                  <c:v>6</c:v>
                </c:pt>
                <c:pt idx="48">
                  <c:v>8</c:v>
                </c:pt>
                <c:pt idx="49">
                  <c:v>2</c:v>
                </c:pt>
              </c:numCache>
            </c:numRef>
          </c:val>
          <c:smooth val="0"/>
          <c:extLst>
            <c:ext xmlns:c16="http://schemas.microsoft.com/office/drawing/2014/chart" uri="{C3380CC4-5D6E-409C-BE32-E72D297353CC}">
              <c16:uniqueId val="{00000004-D5C3-44A1-A262-E3D4380EBFF3}"/>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numFmt formatCode="m/d/yyyy" sourceLinked="1"/>
        <c:majorTickMark val="out"/>
        <c:minorTickMark val="none"/>
        <c:tickLblPos val="nextTo"/>
        <c:txPr>
          <a:bodyPr rot="2820000" vert="horz"/>
          <a:lstStyle/>
          <a:p>
            <a:pPr algn="ctr">
              <a:defRPr lang="en-GB" sz="10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20"/>
          <c:min val="0"/>
        </c:scaling>
        <c:delete val="0"/>
        <c:axPos val="r"/>
        <c:majorGridlines>
          <c:spPr>
            <a:ln>
              <a:solidFill>
                <a:schemeClr val="bg1">
                  <a:lumMod val="95000"/>
                </a:schemeClr>
              </a:solidFill>
            </a:ln>
          </c:spPr>
        </c:majorGridlines>
        <c:numFmt formatCode="General" sourceLinked="1"/>
        <c:majorTickMark val="out"/>
        <c:minorTickMark val="none"/>
        <c:tickLblPos val="nextTo"/>
        <c:txPr>
          <a:bodyPr/>
          <a:lstStyle/>
          <a:p>
            <a:pPr>
              <a:defRPr sz="1200"/>
            </a:pPr>
            <a:endParaRPr lang="en-US"/>
          </a:p>
        </c:txPr>
        <c:crossAx val="53554176"/>
        <c:crosses val="autoZero"/>
        <c:crossBetween val="between"/>
        <c:majorUnit val="5"/>
      </c:valAx>
    </c:plotArea>
    <c:legend>
      <c:legendPos val="l"/>
      <c:layout>
        <c:manualLayout>
          <c:xMode val="edge"/>
          <c:yMode val="edge"/>
          <c:x val="0.13065758975714384"/>
          <c:y val="9.0971235861401364E-2"/>
          <c:w val="0.72676233202920948"/>
          <c:h val="0.11127173353742643"/>
        </c:manualLayout>
      </c:layout>
      <c:overlay val="0"/>
      <c:spPr>
        <a:solidFill>
          <a:schemeClr val="bg1"/>
        </a:solidFill>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b="1" i="0" baseline="0">
                <a:effectLst/>
              </a:rPr>
              <a:t>Open enquiries not attached to a holder</a:t>
            </a:r>
            <a:endParaRPr lang="en-GB" sz="1400">
              <a:effectLst/>
            </a:endParaRPr>
          </a:p>
        </c:rich>
      </c:tx>
      <c:overlay val="1"/>
    </c:title>
    <c:autoTitleDeleted val="0"/>
    <c:plotArea>
      <c:layout>
        <c:manualLayout>
          <c:layoutTarget val="inner"/>
          <c:xMode val="edge"/>
          <c:yMode val="edge"/>
          <c:x val="2.7347714941272257E-2"/>
          <c:y val="8.6017453060750093E-2"/>
          <c:w val="0.85774339836280544"/>
          <c:h val="0.78267869770050813"/>
        </c:manualLayout>
      </c:layout>
      <c:lineChart>
        <c:grouping val="standard"/>
        <c:varyColors val="0"/>
        <c:ser>
          <c:idx val="0"/>
          <c:order val="0"/>
          <c:tx>
            <c:strRef>
              <c:f>Enquiries_NotAttachedToAholder!$C$42</c:f>
              <c:strCache>
                <c:ptCount val="1"/>
                <c:pt idx="0">
                  <c:v>Average Age</c:v>
                </c:pt>
              </c:strCache>
            </c:strRef>
          </c:tx>
          <c:spPr>
            <a:ln w="25400">
              <a:solidFill>
                <a:srgbClr val="002060"/>
              </a:solidFill>
            </a:ln>
          </c:spPr>
          <c:marker>
            <c:symbol val="circle"/>
            <c:size val="8"/>
            <c:spPr>
              <a:solidFill>
                <a:srgbClr val="002060"/>
              </a:solidFill>
              <a:ln>
                <a:solidFill>
                  <a:srgbClr val="002060"/>
                </a:solidFill>
              </a:ln>
            </c:spPr>
          </c:marker>
          <c:dPt>
            <c:idx val="1"/>
            <c:bubble3D val="0"/>
            <c:extLst>
              <c:ext xmlns:c16="http://schemas.microsoft.com/office/drawing/2014/chart" uri="{C3380CC4-5D6E-409C-BE32-E72D297353CC}">
                <c16:uniqueId val="{00000000-1B9A-4DA0-8DE2-E3F1A3CF1E33}"/>
              </c:ext>
            </c:extLst>
          </c:dPt>
          <c:cat>
            <c:numRef>
              <c:f>Enquiries_NotAttachedToAholder!$A$43:$A$92</c:f>
              <c:numCache>
                <c:formatCode>m/d/yyyy</c:formatCode>
                <c:ptCount val="50"/>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numCache>
            </c:numRef>
          </c:cat>
          <c:val>
            <c:numRef>
              <c:f>Enquiries_NotAttachedToAholder!$C$43:$C$92</c:f>
              <c:numCache>
                <c:formatCode>General</c:formatCode>
                <c:ptCount val="50"/>
                <c:pt idx="1">
                  <c:v>0</c:v>
                </c:pt>
                <c:pt idx="2">
                  <c:v>1</c:v>
                </c:pt>
                <c:pt idx="3">
                  <c:v>2</c:v>
                </c:pt>
                <c:pt idx="4">
                  <c:v>2</c:v>
                </c:pt>
                <c:pt idx="5">
                  <c:v>1</c:v>
                </c:pt>
                <c:pt idx="6">
                  <c:v>0</c:v>
                </c:pt>
                <c:pt idx="7">
                  <c:v>2</c:v>
                </c:pt>
                <c:pt idx="8">
                  <c:v>1</c:v>
                </c:pt>
                <c:pt idx="9">
                  <c:v>1</c:v>
                </c:pt>
                <c:pt idx="10">
                  <c:v>0</c:v>
                </c:pt>
                <c:pt idx="11">
                  <c:v>0</c:v>
                </c:pt>
                <c:pt idx="12">
                  <c:v>2</c:v>
                </c:pt>
                <c:pt idx="13">
                  <c:v>5</c:v>
                </c:pt>
                <c:pt idx="14">
                  <c:v>0</c:v>
                </c:pt>
                <c:pt idx="15">
                  <c:v>0</c:v>
                </c:pt>
                <c:pt idx="16">
                  <c:v>0</c:v>
                </c:pt>
                <c:pt idx="17">
                  <c:v>2</c:v>
                </c:pt>
                <c:pt idx="18">
                  <c:v>4</c:v>
                </c:pt>
                <c:pt idx="19">
                  <c:v>1</c:v>
                </c:pt>
                <c:pt idx="20">
                  <c:v>1</c:v>
                </c:pt>
                <c:pt idx="21">
                  <c:v>0</c:v>
                </c:pt>
                <c:pt idx="22">
                  <c:v>9</c:v>
                </c:pt>
                <c:pt idx="23">
                  <c:v>10</c:v>
                </c:pt>
                <c:pt idx="24">
                  <c:v>1</c:v>
                </c:pt>
                <c:pt idx="25">
                  <c:v>1</c:v>
                </c:pt>
                <c:pt idx="26">
                  <c:v>2</c:v>
                </c:pt>
                <c:pt idx="27">
                  <c:v>2</c:v>
                </c:pt>
                <c:pt idx="28">
                  <c:v>1</c:v>
                </c:pt>
                <c:pt idx="29">
                  <c:v>0</c:v>
                </c:pt>
                <c:pt idx="30">
                  <c:v>0</c:v>
                </c:pt>
                <c:pt idx="31">
                  <c:v>0</c:v>
                </c:pt>
                <c:pt idx="32">
                  <c:v>0</c:v>
                </c:pt>
                <c:pt idx="33">
                  <c:v>1</c:v>
                </c:pt>
                <c:pt idx="34">
                  <c:v>0</c:v>
                </c:pt>
                <c:pt idx="35">
                  <c:v>1</c:v>
                </c:pt>
                <c:pt idx="36">
                  <c:v>0</c:v>
                </c:pt>
                <c:pt idx="37">
                  <c:v>1</c:v>
                </c:pt>
                <c:pt idx="38">
                  <c:v>0</c:v>
                </c:pt>
                <c:pt idx="39">
                  <c:v>53</c:v>
                </c:pt>
                <c:pt idx="40">
                  <c:v>88</c:v>
                </c:pt>
                <c:pt idx="41">
                  <c:v>102</c:v>
                </c:pt>
                <c:pt idx="42">
                  <c:v>169</c:v>
                </c:pt>
                <c:pt idx="43">
                  <c:v>70</c:v>
                </c:pt>
                <c:pt idx="44">
                  <c:v>125</c:v>
                </c:pt>
                <c:pt idx="45">
                  <c:v>68</c:v>
                </c:pt>
                <c:pt idx="46">
                  <c:v>63</c:v>
                </c:pt>
                <c:pt idx="47">
                  <c:v>73</c:v>
                </c:pt>
                <c:pt idx="48">
                  <c:v>53</c:v>
                </c:pt>
                <c:pt idx="49">
                  <c:v>200</c:v>
                </c:pt>
              </c:numCache>
            </c:numRef>
          </c:val>
          <c:smooth val="0"/>
          <c:extLst>
            <c:ext xmlns:c16="http://schemas.microsoft.com/office/drawing/2014/chart" uri="{C3380CC4-5D6E-409C-BE32-E72D297353CC}">
              <c16:uniqueId val="{00000001-1B9A-4DA0-8DE2-E3F1A3CF1E33}"/>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numFmt formatCode="m/d/yyyy" sourceLinked="1"/>
        <c:majorTickMark val="out"/>
        <c:minorTickMark val="none"/>
        <c:tickLblPos val="nextTo"/>
        <c:txPr>
          <a:bodyPr rot="2820000" vert="horz"/>
          <a:lstStyle/>
          <a:p>
            <a:pPr algn="ctr">
              <a:defRPr lang="en-GB" sz="10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200"/>
          <c:min val="0"/>
        </c:scaling>
        <c:delete val="0"/>
        <c:axPos val="r"/>
        <c:majorGridlines>
          <c:spPr>
            <a:ln>
              <a:solidFill>
                <a:schemeClr val="bg1">
                  <a:lumMod val="95000"/>
                </a:schemeClr>
              </a:solidFill>
            </a:ln>
          </c:spPr>
        </c:majorGridlines>
        <c:numFmt formatCode="General" sourceLinked="1"/>
        <c:majorTickMark val="out"/>
        <c:minorTickMark val="none"/>
        <c:tickLblPos val="nextTo"/>
        <c:txPr>
          <a:bodyPr/>
          <a:lstStyle/>
          <a:p>
            <a:pPr>
              <a:defRPr sz="1200"/>
            </a:pPr>
            <a:endParaRPr lang="en-US"/>
          </a:p>
        </c:txPr>
        <c:crossAx val="53554176"/>
        <c:crosses val="autoZero"/>
        <c:crossBetween val="between"/>
        <c:majorUnit val="25"/>
      </c:valAx>
    </c:plotArea>
    <c:legend>
      <c:legendPos val="l"/>
      <c:layout>
        <c:manualLayout>
          <c:xMode val="edge"/>
          <c:yMode val="edge"/>
          <c:x val="0.13463921543832255"/>
          <c:y val="8.7380679356422589E-2"/>
          <c:w val="0.72676233202920948"/>
          <c:h val="0.11127173353742643"/>
        </c:manualLayout>
      </c:layout>
      <c:overlay val="0"/>
      <c:spPr>
        <a:solidFill>
          <a:schemeClr val="bg1"/>
        </a:solidFill>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Forecast for the year vs actual</a:t>
            </a:r>
            <a:r>
              <a:rPr lang="en-GB" baseline="0"/>
              <a:t> income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14464082172757"/>
          <c:y val="1.605063861784746E-2"/>
          <c:w val="0.89053089994366341"/>
          <c:h val="0.8527228447645997"/>
        </c:manualLayout>
      </c:layout>
      <c:lineChart>
        <c:grouping val="standard"/>
        <c:varyColors val="0"/>
        <c:ser>
          <c:idx val="0"/>
          <c:order val="0"/>
          <c:tx>
            <c:strRef>
              <c:f>IncomeData!$AC$10</c:f>
              <c:strCache>
                <c:ptCount val="1"/>
                <c:pt idx="0">
                  <c:v>12% Total</c:v>
                </c:pt>
              </c:strCache>
            </c:strRef>
          </c:tx>
          <c:spPr>
            <a:ln w="28575" cap="rnd">
              <a:noFill/>
              <a:round/>
            </a:ln>
            <a:effectLst/>
          </c:spPr>
          <c:marker>
            <c:symbol val="circle"/>
            <c:size val="15"/>
            <c:spPr>
              <a:solidFill>
                <a:schemeClr val="accent3"/>
              </a:solidFill>
              <a:ln w="9525">
                <a:noFill/>
              </a:ln>
              <a:effectLst/>
            </c:spPr>
          </c:marker>
          <c:cat>
            <c:strRef>
              <c:f>IncomeData!$L$16:$L$27</c:f>
              <c:strCache>
                <c:ptCount val="12"/>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strCache>
            </c:strRef>
          </c:cat>
          <c:val>
            <c:numRef>
              <c:f>IncomeData!$AC$16:$AC$27</c:f>
              <c:numCache>
                <c:formatCode>"£"#,##0_);[Red]\("£"#,##0\)</c:formatCode>
                <c:ptCount val="12"/>
                <c:pt idx="0">
                  <c:v>1845532.28</c:v>
                </c:pt>
                <c:pt idx="1">
                  <c:v>2426801.2000000002</c:v>
                </c:pt>
                <c:pt idx="2">
                  <c:v>2541075.84</c:v>
                </c:pt>
                <c:pt idx="3">
                  <c:v>2632887.88</c:v>
                </c:pt>
                <c:pt idx="4">
                  <c:v>2591255.2799999998</c:v>
                </c:pt>
                <c:pt idx="5">
                  <c:v>2508506.7999999998</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0-30B9-42F5-AD95-BF1D51F59B53}"/>
            </c:ext>
          </c:extLst>
        </c:ser>
        <c:ser>
          <c:idx val="1"/>
          <c:order val="1"/>
          <c:tx>
            <c:strRef>
              <c:f>IncomeData!$R$10</c:f>
              <c:strCache>
                <c:ptCount val="1"/>
                <c:pt idx="0">
                  <c:v>Actual Income Billed Cumulative (+ Deferred Income)</c:v>
                </c:pt>
              </c:strCache>
            </c:strRef>
          </c:tx>
          <c:spPr>
            <a:ln w="44450" cap="rnd">
              <a:solidFill>
                <a:srgbClr val="FF0000"/>
              </a:solidFill>
              <a:round/>
            </a:ln>
            <a:effectLst/>
          </c:spPr>
          <c:marker>
            <c:symbol val="none"/>
          </c:marker>
          <c:val>
            <c:numRef>
              <c:f>IncomeData!$R$16:$R$27</c:f>
              <c:numCache>
                <c:formatCode>"£"#,##0_);[Red]\("£"#,##0\)</c:formatCode>
                <c:ptCount val="12"/>
                <c:pt idx="0">
                  <c:v>221171.83333333334</c:v>
                </c:pt>
                <c:pt idx="1">
                  <c:v>447641.66666666669</c:v>
                </c:pt>
                <c:pt idx="2">
                  <c:v>936794.5</c:v>
                </c:pt>
                <c:pt idx="3">
                  <c:v>1158332.3333333333</c:v>
                </c:pt>
                <c:pt idx="4">
                  <c:v>1416682.1666666665</c:v>
                </c:pt>
                <c:pt idx="5">
                  <c:v>1461754.9999999998</c:v>
                </c:pt>
              </c:numCache>
            </c:numRef>
          </c:val>
          <c:smooth val="0"/>
          <c:extLst>
            <c:ext xmlns:c16="http://schemas.microsoft.com/office/drawing/2014/chart" uri="{C3380CC4-5D6E-409C-BE32-E72D297353CC}">
              <c16:uniqueId val="{00000003-30B9-42F5-AD95-BF1D51F59B53}"/>
            </c:ext>
          </c:extLst>
        </c:ser>
        <c:ser>
          <c:idx val="2"/>
          <c:order val="2"/>
          <c:tx>
            <c:strRef>
              <c:f>IncomeData!$AF$10</c:f>
              <c:strCache>
                <c:ptCount val="1"/>
                <c:pt idx="0">
                  <c:v>Budget Target Line</c:v>
                </c:pt>
              </c:strCache>
            </c:strRef>
          </c:tx>
          <c:spPr>
            <a:ln w="25400" cap="rnd">
              <a:solidFill>
                <a:schemeClr val="tx1"/>
              </a:solidFill>
              <a:prstDash val="dash"/>
              <a:round/>
            </a:ln>
            <a:effectLst/>
          </c:spPr>
          <c:marker>
            <c:symbol val="none"/>
          </c:marker>
          <c:val>
            <c:numRef>
              <c:f>IncomeData!$AF$16:$AF$27</c:f>
              <c:numCache>
                <c:formatCode>"£"#,##0</c:formatCode>
                <c:ptCount val="12"/>
                <c:pt idx="0">
                  <c:v>3300000</c:v>
                </c:pt>
                <c:pt idx="1">
                  <c:v>3300000</c:v>
                </c:pt>
                <c:pt idx="2">
                  <c:v>3300000</c:v>
                </c:pt>
                <c:pt idx="3">
                  <c:v>3300000</c:v>
                </c:pt>
                <c:pt idx="4">
                  <c:v>3300000</c:v>
                </c:pt>
                <c:pt idx="5">
                  <c:v>3300000</c:v>
                </c:pt>
                <c:pt idx="6">
                  <c:v>3300000</c:v>
                </c:pt>
                <c:pt idx="7">
                  <c:v>3300000</c:v>
                </c:pt>
                <c:pt idx="8">
                  <c:v>3300000</c:v>
                </c:pt>
                <c:pt idx="9">
                  <c:v>3300000</c:v>
                </c:pt>
                <c:pt idx="10">
                  <c:v>3300000</c:v>
                </c:pt>
                <c:pt idx="11">
                  <c:v>3300000</c:v>
                </c:pt>
              </c:numCache>
            </c:numRef>
          </c:val>
          <c:smooth val="0"/>
          <c:extLst>
            <c:ext xmlns:c16="http://schemas.microsoft.com/office/drawing/2014/chart" uri="{C3380CC4-5D6E-409C-BE32-E72D297353CC}">
              <c16:uniqueId val="{00000004-30B9-42F5-AD95-BF1D51F59B53}"/>
            </c:ext>
          </c:extLst>
        </c:ser>
        <c:dLbls>
          <c:showLegendKey val="0"/>
          <c:showVal val="0"/>
          <c:showCatName val="0"/>
          <c:showSerName val="0"/>
          <c:showPercent val="0"/>
          <c:showBubbleSize val="0"/>
        </c:dLbls>
        <c:marker val="1"/>
        <c:smooth val="0"/>
        <c:axId val="476113072"/>
        <c:axId val="414772864"/>
      </c:lineChart>
      <c:catAx>
        <c:axId val="4761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14772864"/>
        <c:crosses val="autoZero"/>
        <c:auto val="1"/>
        <c:lblAlgn val="ctr"/>
        <c:lblOffset val="100"/>
        <c:noMultiLvlLbl val="0"/>
      </c:catAx>
      <c:valAx>
        <c:axId val="414772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76113072"/>
        <c:crosses val="autoZero"/>
        <c:crossBetween val="between"/>
      </c:valAx>
      <c:spPr>
        <a:noFill/>
        <a:ln>
          <a:noFill/>
        </a:ln>
        <a:effectLst/>
      </c:spPr>
    </c:plotArea>
    <c:legend>
      <c:legendPos val="b"/>
      <c:layout>
        <c:manualLayout>
          <c:xMode val="edge"/>
          <c:yMode val="edge"/>
          <c:x val="0.18564261663631482"/>
          <c:y val="0.92204079060942756"/>
          <c:w val="0.65799929251771982"/>
          <c:h val="6.6688960658253527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Forecast for the year vs actual</a:t>
            </a:r>
            <a:r>
              <a:rPr lang="en-GB" baseline="0"/>
              <a:t> income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14464082172757"/>
          <c:y val="1.605063861784746E-2"/>
          <c:w val="0.89053089994366341"/>
          <c:h val="0.777121519603864"/>
        </c:manualLayout>
      </c:layout>
      <c:lineChart>
        <c:grouping val="standard"/>
        <c:varyColors val="0"/>
        <c:ser>
          <c:idx val="1"/>
          <c:order val="0"/>
          <c:tx>
            <c:strRef>
              <c:f>IncomeData!$R$10</c:f>
              <c:strCache>
                <c:ptCount val="1"/>
                <c:pt idx="0">
                  <c:v>Actual Income Billed Cumulative (+ Deferred Income)</c:v>
                </c:pt>
              </c:strCache>
            </c:strRef>
          </c:tx>
          <c:spPr>
            <a:ln w="44450" cap="rnd">
              <a:solidFill>
                <a:srgbClr val="FF0000"/>
              </a:solidFill>
              <a:round/>
            </a:ln>
            <a:effectLst/>
          </c:spPr>
          <c:marker>
            <c:symbol val="none"/>
          </c:marker>
          <c:val>
            <c:numRef>
              <c:f>IncomeData!$R$16:$R$27</c:f>
              <c:numCache>
                <c:formatCode>"£"#,##0_);[Red]\("£"#,##0\)</c:formatCode>
                <c:ptCount val="12"/>
                <c:pt idx="0">
                  <c:v>221171.83333333334</c:v>
                </c:pt>
                <c:pt idx="1">
                  <c:v>447641.66666666669</c:v>
                </c:pt>
                <c:pt idx="2">
                  <c:v>936794.5</c:v>
                </c:pt>
                <c:pt idx="3">
                  <c:v>1158332.3333333333</c:v>
                </c:pt>
                <c:pt idx="4">
                  <c:v>1416682.1666666665</c:v>
                </c:pt>
                <c:pt idx="5">
                  <c:v>1461754.9999999998</c:v>
                </c:pt>
              </c:numCache>
            </c:numRef>
          </c:val>
          <c:smooth val="0"/>
          <c:extLst>
            <c:ext xmlns:c16="http://schemas.microsoft.com/office/drawing/2014/chart" uri="{C3380CC4-5D6E-409C-BE32-E72D297353CC}">
              <c16:uniqueId val="{00000001-1034-4602-8577-4097DC7114BE}"/>
            </c:ext>
          </c:extLst>
        </c:ser>
        <c:ser>
          <c:idx val="0"/>
          <c:order val="1"/>
          <c:tx>
            <c:strRef>
              <c:f>IncomeData!$AC$10</c:f>
              <c:strCache>
                <c:ptCount val="1"/>
                <c:pt idx="0">
                  <c:v>12% Total</c:v>
                </c:pt>
              </c:strCache>
            </c:strRef>
          </c:tx>
          <c:spPr>
            <a:ln w="28575" cap="rnd">
              <a:noFill/>
              <a:round/>
            </a:ln>
            <a:effectLst/>
          </c:spPr>
          <c:marker>
            <c:symbol val="circle"/>
            <c:size val="15"/>
            <c:spPr>
              <a:solidFill>
                <a:schemeClr val="accent3"/>
              </a:solidFill>
              <a:ln w="9525">
                <a:noFill/>
              </a:ln>
              <a:effectLst/>
            </c:spPr>
          </c:marker>
          <c:cat>
            <c:strRef>
              <c:f>IncomeData!$L$16:$L$27</c:f>
              <c:strCache>
                <c:ptCount val="12"/>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strCache>
            </c:strRef>
          </c:cat>
          <c:val>
            <c:numRef>
              <c:f>IncomeData!$AC$16:$AC$27</c:f>
              <c:numCache>
                <c:formatCode>"£"#,##0_);[Red]\("£"#,##0\)</c:formatCode>
                <c:ptCount val="12"/>
                <c:pt idx="0">
                  <c:v>1845532.28</c:v>
                </c:pt>
                <c:pt idx="1">
                  <c:v>2426801.2000000002</c:v>
                </c:pt>
                <c:pt idx="2">
                  <c:v>2541075.84</c:v>
                </c:pt>
                <c:pt idx="3">
                  <c:v>2632887.88</c:v>
                </c:pt>
                <c:pt idx="4">
                  <c:v>2591255.2799999998</c:v>
                </c:pt>
                <c:pt idx="5">
                  <c:v>2508506.7999999998</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0-1034-4602-8577-4097DC7114BE}"/>
            </c:ext>
          </c:extLst>
        </c:ser>
        <c:ser>
          <c:idx val="2"/>
          <c:order val="2"/>
          <c:tx>
            <c:strRef>
              <c:f>IncomeData!$U$10</c:f>
              <c:strCache>
                <c:ptCount val="1"/>
                <c:pt idx="0">
                  <c:v>Over 5 months (12) (Total)</c:v>
                </c:pt>
              </c:strCache>
            </c:strRef>
          </c:tx>
          <c:spPr>
            <a:ln w="25400" cap="rnd">
              <a:noFill/>
              <a:round/>
            </a:ln>
            <a:effectLst/>
          </c:spPr>
          <c:marker>
            <c:symbol val="circle"/>
            <c:size val="10"/>
            <c:spPr>
              <a:solidFill>
                <a:schemeClr val="accent6"/>
              </a:solidFill>
              <a:ln w="9525">
                <a:noFill/>
              </a:ln>
              <a:effectLst/>
            </c:spPr>
          </c:marker>
          <c:val>
            <c:numRef>
              <c:f>IncomeData!$U$16:$U$27</c:f>
              <c:numCache>
                <c:formatCode>"£"#,##0_);[Red]\("£"#,##0\)</c:formatCode>
                <c:ptCount val="12"/>
                <c:pt idx="0">
                  <c:v>2554287.7999999998</c:v>
                </c:pt>
                <c:pt idx="1">
                  <c:v>3400302</c:v>
                </c:pt>
                <c:pt idx="2">
                  <c:v>3305426.4</c:v>
                </c:pt>
                <c:pt idx="3">
                  <c:v>3320409.8</c:v>
                </c:pt>
                <c:pt idx="4">
                  <c:v>3120310.8000000003</c:v>
                </c:pt>
                <c:pt idx="5">
                  <c:v>2923558</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3-1034-4602-8577-4097DC7114BE}"/>
            </c:ext>
          </c:extLst>
        </c:ser>
        <c:ser>
          <c:idx val="3"/>
          <c:order val="3"/>
          <c:tx>
            <c:strRef>
              <c:f>IncomeData!$W$10</c:f>
              <c:strCache>
                <c:ptCount val="1"/>
                <c:pt idx="0">
                  <c:v>19% Total</c:v>
                </c:pt>
              </c:strCache>
            </c:strRef>
          </c:tx>
          <c:spPr>
            <a:ln w="25400" cap="rnd">
              <a:noFill/>
              <a:round/>
            </a:ln>
            <a:effectLst/>
          </c:spPr>
          <c:marker>
            <c:symbol val="circle"/>
            <c:size val="10"/>
            <c:spPr>
              <a:solidFill>
                <a:srgbClr val="00B0F0"/>
              </a:solidFill>
              <a:ln w="9525">
                <a:noFill/>
              </a:ln>
              <a:effectLst/>
            </c:spPr>
          </c:marker>
          <c:val>
            <c:numRef>
              <c:f>IncomeData!$W$16:$W$27</c:f>
              <c:numCache>
                <c:formatCode>"£"#,##0_);[Red]\("£"#,##0\)</c:formatCode>
                <c:ptCount val="12"/>
                <c:pt idx="0">
                  <c:v>2465693.36</c:v>
                </c:pt>
                <c:pt idx="1">
                  <c:v>3278614.4</c:v>
                </c:pt>
                <c:pt idx="2">
                  <c:v>3209882.58</c:v>
                </c:pt>
                <c:pt idx="3">
                  <c:v>3234469.5600000005</c:v>
                </c:pt>
                <c:pt idx="4">
                  <c:v>3054178.86</c:v>
                </c:pt>
                <c:pt idx="5">
                  <c:v>2871676.5999999996</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4-1034-4602-8577-4097DC7114BE}"/>
            </c:ext>
          </c:extLst>
        </c:ser>
        <c:ser>
          <c:idx val="4"/>
          <c:order val="4"/>
          <c:tx>
            <c:strRef>
              <c:f>IncomeData!$Y$10</c:f>
              <c:strCache>
                <c:ptCount val="1"/>
                <c:pt idx="0">
                  <c:v>17% Total </c:v>
                </c:pt>
              </c:strCache>
            </c:strRef>
          </c:tx>
          <c:spPr>
            <a:ln w="25400" cap="rnd">
              <a:noFill/>
              <a:round/>
            </a:ln>
            <a:effectLst/>
          </c:spPr>
          <c:marker>
            <c:symbol val="circle"/>
            <c:size val="10"/>
            <c:spPr>
              <a:solidFill>
                <a:srgbClr val="7030A0"/>
              </a:solidFill>
              <a:ln w="9525">
                <a:noFill/>
              </a:ln>
              <a:effectLst/>
            </c:spPr>
          </c:marker>
          <c:val>
            <c:numRef>
              <c:f>IncomeData!$Y$16:$Y$27</c:f>
              <c:numCache>
                <c:formatCode>"£"#,##0_);[Red]\("£"#,##0\)</c:formatCode>
                <c:ptCount val="12"/>
                <c:pt idx="0">
                  <c:v>2776772.1150000007</c:v>
                </c:pt>
                <c:pt idx="1">
                  <c:v>3398475.0333333337</c:v>
                </c:pt>
                <c:pt idx="2">
                  <c:v>3261405.3550000004</c:v>
                </c:pt>
                <c:pt idx="3">
                  <c:v>3222167.24</c:v>
                </c:pt>
                <c:pt idx="4">
                  <c:v>2994303.0483333338</c:v>
                </c:pt>
                <c:pt idx="5">
                  <c:v>2776397.3</c:v>
                </c:pt>
                <c:pt idx="6">
                  <c:v>191559.54166666677</c:v>
                </c:pt>
                <c:pt idx="7">
                  <c:v>122598.10666666675</c:v>
                </c:pt>
                <c:pt idx="8">
                  <c:v>68961.435000000041</c:v>
                </c:pt>
                <c:pt idx="9">
                  <c:v>30649.526666666694</c:v>
                </c:pt>
                <c:pt idx="10">
                  <c:v>7662.3816666666798</c:v>
                </c:pt>
                <c:pt idx="11">
                  <c:v>0</c:v>
                </c:pt>
              </c:numCache>
            </c:numRef>
          </c:val>
          <c:smooth val="0"/>
          <c:extLst>
            <c:ext xmlns:c16="http://schemas.microsoft.com/office/drawing/2014/chart" uri="{C3380CC4-5D6E-409C-BE32-E72D297353CC}">
              <c16:uniqueId val="{00000005-1034-4602-8577-4097DC7114BE}"/>
            </c:ext>
          </c:extLst>
        </c:ser>
        <c:ser>
          <c:idx val="5"/>
          <c:order val="5"/>
          <c:tx>
            <c:strRef>
              <c:f>IncomeData!$AA$10</c:f>
              <c:strCache>
                <c:ptCount val="1"/>
                <c:pt idx="0">
                  <c:v>10% Total</c:v>
                </c:pt>
              </c:strCache>
            </c:strRef>
          </c:tx>
          <c:spPr>
            <a:ln w="25400" cap="rnd">
              <a:noFill/>
              <a:round/>
            </a:ln>
            <a:effectLst/>
          </c:spPr>
          <c:marker>
            <c:symbol val="circle"/>
            <c:size val="10"/>
            <c:spPr>
              <a:solidFill>
                <a:srgbClr val="E10FF1"/>
              </a:solidFill>
              <a:ln w="9525">
                <a:noFill/>
              </a:ln>
              <a:effectLst/>
            </c:spPr>
          </c:marker>
          <c:val>
            <c:numRef>
              <c:f>IncomeData!$AA$16:$AA$27</c:f>
              <c:numCache>
                <c:formatCode>"£"#,##0_);[Red]\("£"#,##0\)</c:formatCode>
                <c:ptCount val="12"/>
                <c:pt idx="0">
                  <c:v>1668343.4000000001</c:v>
                </c:pt>
                <c:pt idx="1">
                  <c:v>2183426</c:v>
                </c:pt>
                <c:pt idx="2">
                  <c:v>2349988.2000000002</c:v>
                </c:pt>
                <c:pt idx="3">
                  <c:v>2461007.4000000004</c:v>
                </c:pt>
                <c:pt idx="4">
                  <c:v>2458991.4</c:v>
                </c:pt>
                <c:pt idx="5">
                  <c:v>2404744</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6-1034-4602-8577-4097DC7114BE}"/>
            </c:ext>
          </c:extLst>
        </c:ser>
        <c:ser>
          <c:idx val="6"/>
          <c:order val="6"/>
          <c:tx>
            <c:strRef>
              <c:f>IncomeData!$AF$10</c:f>
              <c:strCache>
                <c:ptCount val="1"/>
                <c:pt idx="0">
                  <c:v>Budget Target Line</c:v>
                </c:pt>
              </c:strCache>
            </c:strRef>
          </c:tx>
          <c:spPr>
            <a:ln w="28575" cap="rnd">
              <a:solidFill>
                <a:schemeClr val="accent1">
                  <a:lumMod val="60000"/>
                </a:schemeClr>
              </a:solidFill>
              <a:prstDash val="dash"/>
              <a:round/>
            </a:ln>
            <a:effectLst/>
          </c:spPr>
          <c:marker>
            <c:symbol val="none"/>
          </c:marker>
          <c:val>
            <c:numRef>
              <c:f>IncomeData!$AF$16:$AF$27</c:f>
              <c:numCache>
                <c:formatCode>"£"#,##0</c:formatCode>
                <c:ptCount val="12"/>
                <c:pt idx="0">
                  <c:v>3300000</c:v>
                </c:pt>
                <c:pt idx="1">
                  <c:v>3300000</c:v>
                </c:pt>
                <c:pt idx="2">
                  <c:v>3300000</c:v>
                </c:pt>
                <c:pt idx="3">
                  <c:v>3300000</c:v>
                </c:pt>
                <c:pt idx="4">
                  <c:v>3300000</c:v>
                </c:pt>
                <c:pt idx="5">
                  <c:v>3300000</c:v>
                </c:pt>
                <c:pt idx="6">
                  <c:v>3300000</c:v>
                </c:pt>
                <c:pt idx="7">
                  <c:v>3300000</c:v>
                </c:pt>
                <c:pt idx="8">
                  <c:v>3300000</c:v>
                </c:pt>
                <c:pt idx="9">
                  <c:v>3300000</c:v>
                </c:pt>
                <c:pt idx="10">
                  <c:v>3300000</c:v>
                </c:pt>
                <c:pt idx="11">
                  <c:v>3300000</c:v>
                </c:pt>
              </c:numCache>
            </c:numRef>
          </c:val>
          <c:smooth val="0"/>
          <c:extLst>
            <c:ext xmlns:c16="http://schemas.microsoft.com/office/drawing/2014/chart" uri="{C3380CC4-5D6E-409C-BE32-E72D297353CC}">
              <c16:uniqueId val="{00000007-1034-4602-8577-4097DC7114BE}"/>
            </c:ext>
          </c:extLst>
        </c:ser>
        <c:ser>
          <c:idx val="7"/>
          <c:order val="7"/>
          <c:tx>
            <c:strRef>
              <c:f>IncomeData!$AE$10</c:f>
              <c:strCache>
                <c:ptCount val="1"/>
                <c:pt idx="0">
                  <c:v>3 Month rolling average total</c:v>
                </c:pt>
              </c:strCache>
            </c:strRef>
          </c:tx>
          <c:spPr>
            <a:ln w="28575" cap="rnd">
              <a:noFill/>
              <a:round/>
            </a:ln>
            <a:effectLst/>
          </c:spPr>
          <c:marker>
            <c:symbol val="circle"/>
            <c:size val="10"/>
            <c:spPr>
              <a:solidFill>
                <a:srgbClr val="FFFF00"/>
              </a:solidFill>
              <a:ln w="9525">
                <a:noFill/>
              </a:ln>
              <a:effectLst/>
            </c:spPr>
          </c:marker>
          <c:val>
            <c:numRef>
              <c:f>IncomeData!$AE$16:$AE$27</c:f>
              <c:numCache>
                <c:formatCode>"£"#,##0</c:formatCode>
                <c:ptCount val="12"/>
                <c:pt idx="0">
                  <c:v>1789976.25</c:v>
                </c:pt>
                <c:pt idx="1">
                  <c:v>1994400.5555555555</c:v>
                </c:pt>
                <c:pt idx="2">
                  <c:v>2636890.25</c:v>
                </c:pt>
                <c:pt idx="3">
                  <c:v>3656451</c:v>
                </c:pt>
                <c:pt idx="4">
                  <c:v>3603389.9999999995</c:v>
                </c:pt>
                <c:pt idx="5">
                  <c:v>3399836</c:v>
                </c:pt>
                <c:pt idx="6">
                  <c:v>874934.16666666674</c:v>
                </c:pt>
                <c:pt idx="7">
                  <c:v>464660.66666666669</c:v>
                </c:pt>
                <c:pt idx="8">
                  <c:v>135218.5</c:v>
                </c:pt>
                <c:pt idx="9">
                  <c:v>90145.666666666672</c:v>
                </c:pt>
                <c:pt idx="10">
                  <c:v>45072.833333333336</c:v>
                </c:pt>
                <c:pt idx="11">
                  <c:v>0</c:v>
                </c:pt>
              </c:numCache>
            </c:numRef>
          </c:val>
          <c:smooth val="0"/>
          <c:extLst>
            <c:ext xmlns:c16="http://schemas.microsoft.com/office/drawing/2014/chart" uri="{C3380CC4-5D6E-409C-BE32-E72D297353CC}">
              <c16:uniqueId val="{00000008-1034-4602-8577-4097DC7114BE}"/>
            </c:ext>
          </c:extLst>
        </c:ser>
        <c:dLbls>
          <c:showLegendKey val="0"/>
          <c:showVal val="0"/>
          <c:showCatName val="0"/>
          <c:showSerName val="0"/>
          <c:showPercent val="0"/>
          <c:showBubbleSize val="0"/>
        </c:dLbls>
        <c:smooth val="0"/>
        <c:axId val="476113072"/>
        <c:axId val="414772864"/>
      </c:lineChart>
      <c:catAx>
        <c:axId val="4761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14772864"/>
        <c:crosses val="autoZero"/>
        <c:auto val="1"/>
        <c:lblAlgn val="ctr"/>
        <c:lblOffset val="100"/>
        <c:noMultiLvlLbl val="0"/>
      </c:catAx>
      <c:valAx>
        <c:axId val="414772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76113072"/>
        <c:crosses val="autoZero"/>
        <c:crossBetween val="between"/>
      </c:valAx>
      <c:spPr>
        <a:noFill/>
        <a:ln>
          <a:noFill/>
        </a:ln>
        <a:effectLst/>
      </c:spPr>
    </c:plotArea>
    <c:legend>
      <c:legendPos val="b"/>
      <c:layout>
        <c:manualLayout>
          <c:xMode val="edge"/>
          <c:yMode val="edge"/>
          <c:x val="2.2882775390666354E-2"/>
          <c:y val="0.86877614524988489"/>
          <c:w val="0.94457695626639349"/>
          <c:h val="0.1312238547501149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[HA27_2.xlsx]Sheet1!PivotTable1</c:name>
    <c:fmtId val="1"/>
  </c:pivotSource>
  <c:chart>
    <c:title>
      <c:overlay val="0"/>
    </c:title>
    <c:autoTitleDeleted val="0"/>
    <c:pivotFmts>
      <c:pivotFmt>
        <c:idx val="0"/>
        <c:marker>
          <c:symbol val="none"/>
        </c:marker>
      </c:pivotFmt>
      <c:pivotFmt>
        <c:idx val="1"/>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Sheet1!$B$6</c:f>
              <c:strCache>
                <c:ptCount val="1"/>
                <c:pt idx="0">
                  <c:v>Total</c:v>
                </c:pt>
              </c:strCache>
            </c:strRef>
          </c:tx>
          <c:invertIfNegative val="0"/>
          <c:cat>
            <c:multiLvlStrRef>
              <c:f>Sheet1!$A$7:$A$22</c:f>
              <c:multiLvlStrCache>
                <c:ptCount val="13"/>
                <c:lvl>
                  <c:pt idx="0">
                    <c:v>May</c:v>
                  </c:pt>
                  <c:pt idx="1">
                    <c:v>Jun</c:v>
                  </c:pt>
                  <c:pt idx="2">
                    <c:v>Jul</c:v>
                  </c:pt>
                  <c:pt idx="3">
                    <c:v>Aug</c:v>
                  </c:pt>
                  <c:pt idx="4">
                    <c:v>Sep</c:v>
                  </c:pt>
                  <c:pt idx="5">
                    <c:v>Oct</c:v>
                  </c:pt>
                  <c:pt idx="6">
                    <c:v>Nov</c:v>
                  </c:pt>
                  <c:pt idx="7">
                    <c:v>Dec</c:v>
                  </c:pt>
                  <c:pt idx="8">
                    <c:v>Jan</c:v>
                  </c:pt>
                  <c:pt idx="9">
                    <c:v>Feb</c:v>
                  </c:pt>
                  <c:pt idx="10">
                    <c:v>Mar</c:v>
                  </c:pt>
                  <c:pt idx="11">
                    <c:v>Apr</c:v>
                  </c:pt>
                  <c:pt idx="12">
                    <c:v>May</c:v>
                  </c:pt>
                </c:lvl>
                <c:lvl>
                  <c:pt idx="0">
                    <c:v>2016</c:v>
                  </c:pt>
                  <c:pt idx="8">
                    <c:v>2017</c:v>
                  </c:pt>
                </c:lvl>
              </c:multiLvlStrCache>
            </c:multiLvlStrRef>
          </c:cat>
          <c:val>
            <c:numRef>
              <c:f>Sheet1!$B$7:$B$22</c:f>
              <c:numCache>
                <c:formatCode>General</c:formatCode>
                <c:ptCount val="13"/>
                <c:pt idx="0">
                  <c:v>40</c:v>
                </c:pt>
                <c:pt idx="1">
                  <c:v>32</c:v>
                </c:pt>
                <c:pt idx="2">
                  <c:v>57</c:v>
                </c:pt>
                <c:pt idx="3">
                  <c:v>52</c:v>
                </c:pt>
                <c:pt idx="4">
                  <c:v>66</c:v>
                </c:pt>
                <c:pt idx="5">
                  <c:v>47</c:v>
                </c:pt>
                <c:pt idx="6">
                  <c:v>28</c:v>
                </c:pt>
                <c:pt idx="7">
                  <c:v>41</c:v>
                </c:pt>
                <c:pt idx="8">
                  <c:v>61</c:v>
                </c:pt>
                <c:pt idx="9">
                  <c:v>75</c:v>
                </c:pt>
                <c:pt idx="10">
                  <c:v>63</c:v>
                </c:pt>
                <c:pt idx="11">
                  <c:v>61</c:v>
                </c:pt>
                <c:pt idx="12">
                  <c:v>7</c:v>
                </c:pt>
              </c:numCache>
            </c:numRef>
          </c:val>
          <c:extLst>
            <c:ext xmlns:c16="http://schemas.microsoft.com/office/drawing/2014/chart" uri="{C3380CC4-5D6E-409C-BE32-E72D297353CC}">
              <c16:uniqueId val="{00000000-610C-4104-A17B-3F9D8B1FFAF3}"/>
            </c:ext>
          </c:extLst>
        </c:ser>
        <c:dLbls>
          <c:showLegendKey val="0"/>
          <c:showVal val="0"/>
          <c:showCatName val="0"/>
          <c:showSerName val="0"/>
          <c:showPercent val="0"/>
          <c:showBubbleSize val="0"/>
        </c:dLbls>
        <c:gapWidth val="150"/>
        <c:axId val="44280064"/>
        <c:axId val="54657024"/>
      </c:barChart>
      <c:catAx>
        <c:axId val="44280064"/>
        <c:scaling>
          <c:orientation val="minMax"/>
        </c:scaling>
        <c:delete val="0"/>
        <c:axPos val="b"/>
        <c:numFmt formatCode="General" sourceLinked="0"/>
        <c:majorTickMark val="out"/>
        <c:minorTickMark val="none"/>
        <c:tickLblPos val="nextTo"/>
        <c:crossAx val="54657024"/>
        <c:crosses val="autoZero"/>
        <c:auto val="1"/>
        <c:lblAlgn val="ctr"/>
        <c:lblOffset val="100"/>
        <c:noMultiLvlLbl val="0"/>
      </c:catAx>
      <c:valAx>
        <c:axId val="54657024"/>
        <c:scaling>
          <c:orientation val="minMax"/>
        </c:scaling>
        <c:delete val="0"/>
        <c:axPos val="l"/>
        <c:majorGridlines/>
        <c:numFmt formatCode="General" sourceLinked="1"/>
        <c:majorTickMark val="out"/>
        <c:minorTickMark val="none"/>
        <c:tickLblPos val="nextTo"/>
        <c:crossAx val="44280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5" Type="http://schemas.openxmlformats.org/officeDocument/2006/relationships/chart" Target="../charts/chart24.xml"/><Relationship Id="rId4"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chart" Target="../charts/chart29.xml"/><Relationship Id="rId4"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2</xdr:col>
      <xdr:colOff>571500</xdr:colOff>
      <xdr:row>23</xdr:row>
      <xdr:rowOff>76200</xdr:rowOff>
    </xdr:from>
    <xdr:to>
      <xdr:col>8</xdr:col>
      <xdr:colOff>78415</xdr:colOff>
      <xdr:row>35</xdr:row>
      <xdr:rowOff>95250</xdr:rowOff>
    </xdr:to>
    <xdr:pic>
      <xdr:nvPicPr>
        <xdr:cNvPr id="6" name="Picture 1">
          <a:extLst>
            <a:ext uri="{FF2B5EF4-FFF2-40B4-BE49-F238E27FC236}">
              <a16:creationId xmlns:a16="http://schemas.microsoft.com/office/drawing/2014/main" id="{3B4AC1AE-F5EA-4E31-B60E-DFD33852C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3876675"/>
          <a:ext cx="3393115"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476250</xdr:colOff>
      <xdr:row>48</xdr:row>
      <xdr:rowOff>161926</xdr:rowOff>
    </xdr:from>
    <xdr:to>
      <xdr:col>7</xdr:col>
      <xdr:colOff>275593</xdr:colOff>
      <xdr:row>59</xdr:row>
      <xdr:rowOff>161925</xdr:rowOff>
    </xdr:to>
    <xdr:pic>
      <xdr:nvPicPr>
        <xdr:cNvPr id="7" name="Picture 2">
          <a:extLst>
            <a:ext uri="{FF2B5EF4-FFF2-40B4-BE49-F238E27FC236}">
              <a16:creationId xmlns:a16="http://schemas.microsoft.com/office/drawing/2014/main" id="{99E2654F-8985-4C17-BA43-CE1DE3D027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3950" y="8486776"/>
          <a:ext cx="3685543" cy="1990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24</xdr:col>
      <xdr:colOff>365125</xdr:colOff>
      <xdr:row>0</xdr:row>
      <xdr:rowOff>0</xdr:rowOff>
    </xdr:from>
    <xdr:to>
      <xdr:col>37</xdr:col>
      <xdr:colOff>82875</xdr:colOff>
      <xdr:row>30</xdr:row>
      <xdr:rowOff>45000</xdr:rowOff>
    </xdr:to>
    <xdr:graphicFrame macro="">
      <xdr:nvGraphicFramePr>
        <xdr:cNvPr id="3" name="Chart 2">
          <a:extLst>
            <a:ext uri="{FF2B5EF4-FFF2-40B4-BE49-F238E27FC236}">
              <a16:creationId xmlns:a16="http://schemas.microsoft.com/office/drawing/2014/main" id="{860C1BBB-4C78-4220-BF2F-F741FB756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0</xdr:row>
      <xdr:rowOff>1</xdr:rowOff>
    </xdr:from>
    <xdr:to>
      <xdr:col>12</xdr:col>
      <xdr:colOff>321001</xdr:colOff>
      <xdr:row>30</xdr:row>
      <xdr:rowOff>45001</xdr:rowOff>
    </xdr:to>
    <xdr:graphicFrame macro="">
      <xdr:nvGraphicFramePr>
        <xdr:cNvPr id="5" name="Chart 6">
          <a:extLst>
            <a:ext uri="{FF2B5EF4-FFF2-40B4-BE49-F238E27FC236}">
              <a16:creationId xmlns:a16="http://schemas.microsoft.com/office/drawing/2014/main" id="{CAA540E9-A79F-4164-8C48-DE8CC70E834B}"/>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30</xdr:row>
      <xdr:rowOff>47625</xdr:rowOff>
    </xdr:from>
    <xdr:to>
      <xdr:col>12</xdr:col>
      <xdr:colOff>321000</xdr:colOff>
      <xdr:row>60</xdr:row>
      <xdr:rowOff>92625</xdr:rowOff>
    </xdr:to>
    <xdr:graphicFrame macro="">
      <xdr:nvGraphicFramePr>
        <xdr:cNvPr id="6" name="Chart 7">
          <a:extLst>
            <a:ext uri="{FF2B5EF4-FFF2-40B4-BE49-F238E27FC236}">
              <a16:creationId xmlns:a16="http://schemas.microsoft.com/office/drawing/2014/main" id="{D840B8D8-0E83-4D6F-B463-84ED10CE6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368298</xdr:colOff>
      <xdr:row>30</xdr:row>
      <xdr:rowOff>26760</xdr:rowOff>
    </xdr:from>
    <xdr:to>
      <xdr:col>37</xdr:col>
      <xdr:colOff>86048</xdr:colOff>
      <xdr:row>60</xdr:row>
      <xdr:rowOff>71760</xdr:rowOff>
    </xdr:to>
    <xdr:graphicFrame macro="">
      <xdr:nvGraphicFramePr>
        <xdr:cNvPr id="10" name="Chart 9">
          <a:extLst>
            <a:ext uri="{FF2B5EF4-FFF2-40B4-BE49-F238E27FC236}">
              <a16:creationId xmlns:a16="http://schemas.microsoft.com/office/drawing/2014/main" id="{A7299A93-C9DA-46AF-B796-95CDEE633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315231</xdr:colOff>
      <xdr:row>30</xdr:row>
      <xdr:rowOff>47625</xdr:rowOff>
    </xdr:from>
    <xdr:to>
      <xdr:col>24</xdr:col>
      <xdr:colOff>366356</xdr:colOff>
      <xdr:row>60</xdr:row>
      <xdr:rowOff>92625</xdr:rowOff>
    </xdr:to>
    <xdr:graphicFrame macro="">
      <xdr:nvGraphicFramePr>
        <xdr:cNvPr id="11" name="Chart 10">
          <a:extLst>
            <a:ext uri="{FF2B5EF4-FFF2-40B4-BE49-F238E27FC236}">
              <a16:creationId xmlns:a16="http://schemas.microsoft.com/office/drawing/2014/main" id="{7AE79FFA-D3CE-4F7C-BBEF-5893FEC83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321316</xdr:colOff>
      <xdr:row>0</xdr:row>
      <xdr:rowOff>0</xdr:rowOff>
    </xdr:from>
    <xdr:to>
      <xdr:col>24</xdr:col>
      <xdr:colOff>383553</xdr:colOff>
      <xdr:row>30</xdr:row>
      <xdr:rowOff>44658</xdr:rowOff>
    </xdr:to>
    <xdr:graphicFrame macro="">
      <xdr:nvGraphicFramePr>
        <xdr:cNvPr id="8" name="Chart 7">
          <a:extLst>
            <a:ext uri="{FF2B5EF4-FFF2-40B4-BE49-F238E27FC236}">
              <a16:creationId xmlns:a16="http://schemas.microsoft.com/office/drawing/2014/main" id="{CA825B68-6CF4-47C7-BBC6-4B66E5D33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0</xdr:colOff>
      <xdr:row>30</xdr:row>
      <xdr:rowOff>142875</xdr:rowOff>
    </xdr:from>
    <xdr:to>
      <xdr:col>42</xdr:col>
      <xdr:colOff>209550</xdr:colOff>
      <xdr:row>61</xdr:row>
      <xdr:rowOff>53776</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131537</xdr:rowOff>
    </xdr:from>
    <xdr:to>
      <xdr:col>13</xdr:col>
      <xdr:colOff>408214</xdr:colOff>
      <xdr:row>61</xdr:row>
      <xdr:rowOff>57548</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462500</xdr:colOff>
      <xdr:row>30</xdr:row>
      <xdr:rowOff>136071</xdr:rowOff>
    </xdr:from>
    <xdr:to>
      <xdr:col>27</xdr:col>
      <xdr:colOff>365125</xdr:colOff>
      <xdr:row>61</xdr:row>
      <xdr:rowOff>54429</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884465</xdr:colOff>
      <xdr:row>0</xdr:row>
      <xdr:rowOff>0</xdr:rowOff>
    </xdr:from>
    <xdr:to>
      <xdr:col>42</xdr:col>
      <xdr:colOff>204106</xdr:colOff>
      <xdr:row>30</xdr:row>
      <xdr:rowOff>89362</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22</xdr:col>
      <xdr:colOff>843643</xdr:colOff>
      <xdr:row>30</xdr:row>
      <xdr:rowOff>89362</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303214</xdr:colOff>
      <xdr:row>0</xdr:row>
      <xdr:rowOff>23813</xdr:rowOff>
    </xdr:from>
    <xdr:to>
      <xdr:col>24</xdr:col>
      <xdr:colOff>347192</xdr:colOff>
      <xdr:row>30</xdr:row>
      <xdr:rowOff>68813</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19050</xdr:rowOff>
    </xdr:from>
    <xdr:to>
      <xdr:col>12</xdr:col>
      <xdr:colOff>305921</xdr:colOff>
      <xdr:row>60</xdr:row>
      <xdr:rowOff>68812</xdr:rowOff>
    </xdr:to>
    <xdr:graphicFrame macro="">
      <xdr:nvGraphicFramePr>
        <xdr:cNvPr id="9" name="Chart 14">
          <a:extLst>
            <a:ext uri="{FF2B5EF4-FFF2-40B4-BE49-F238E27FC236}">
              <a16:creationId xmlns:a16="http://schemas.microsoft.com/office/drawing/2014/main" id="{F7D07421-2290-4364-8BAB-3EFFEB7E8610}"/>
            </a:ext>
            <a:ext uri="{147F2762-F138-4A5C-976F-8EAC2B608ADB}">
              <a16:predDERef xmlns:a16="http://schemas.microsoft.com/office/drawing/2014/main" pred="{FFCCAF39-3CA5-4D96-AFB4-1CA3FBCC5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315910</xdr:colOff>
      <xdr:row>30</xdr:row>
      <xdr:rowOff>36964</xdr:rowOff>
    </xdr:from>
    <xdr:to>
      <xdr:col>24</xdr:col>
      <xdr:colOff>359747</xdr:colOff>
      <xdr:row>60</xdr:row>
      <xdr:rowOff>86726</xdr:rowOff>
    </xdr:to>
    <xdr:graphicFrame macro="">
      <xdr:nvGraphicFramePr>
        <xdr:cNvPr id="6" name="Chart 4">
          <a:extLst>
            <a:ext uri="{FF2B5EF4-FFF2-40B4-BE49-F238E27FC236}">
              <a16:creationId xmlns:a16="http://schemas.microsoft.com/office/drawing/2014/main" id="{D74026D1-3E3F-4018-9295-C7BF7AD3C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12</xdr:col>
      <xdr:colOff>305775</xdr:colOff>
      <xdr:row>30</xdr:row>
      <xdr:rowOff>45000</xdr:rowOff>
    </xdr:to>
    <xdr:graphicFrame macro="">
      <xdr:nvGraphicFramePr>
        <xdr:cNvPr id="5" name="Chart 4">
          <a:extLst>
            <a:ext uri="{FF2B5EF4-FFF2-40B4-BE49-F238E27FC236}">
              <a16:creationId xmlns:a16="http://schemas.microsoft.com/office/drawing/2014/main" id="{5AC5500C-EDB3-4F39-AB10-12693CE66CD2}"/>
            </a:ext>
            <a:ext uri="{147F2762-F138-4A5C-976F-8EAC2B608ADB}">
              <a16:predDERef xmlns:a16="http://schemas.microsoft.com/office/drawing/2014/main" pre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362686</xdr:colOff>
      <xdr:row>0</xdr:row>
      <xdr:rowOff>27518</xdr:rowOff>
    </xdr:from>
    <xdr:to>
      <xdr:col>37</xdr:col>
      <xdr:colOff>65941</xdr:colOff>
      <xdr:row>30</xdr:row>
      <xdr:rowOff>46568</xdr:rowOff>
    </xdr:to>
    <xdr:graphicFrame macro="">
      <xdr:nvGraphicFramePr>
        <xdr:cNvPr id="8" name="Chart 6">
          <a:extLst>
            <a:ext uri="{FF2B5EF4-FFF2-40B4-BE49-F238E27FC236}">
              <a16:creationId xmlns:a16="http://schemas.microsoft.com/office/drawing/2014/main" id="{C12D7B67-BAE7-4777-9861-23586E170863}"/>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352426</xdr:colOff>
      <xdr:row>30</xdr:row>
      <xdr:rowOff>48437</xdr:rowOff>
    </xdr:from>
    <xdr:to>
      <xdr:col>37</xdr:col>
      <xdr:colOff>66512</xdr:colOff>
      <xdr:row>60</xdr:row>
      <xdr:rowOff>96163</xdr:rowOff>
    </xdr:to>
    <xdr:graphicFrame macro="">
      <xdr:nvGraphicFramePr>
        <xdr:cNvPr id="10" name="Chart 6">
          <a:extLst>
            <a:ext uri="{FF2B5EF4-FFF2-40B4-BE49-F238E27FC236}">
              <a16:creationId xmlns:a16="http://schemas.microsoft.com/office/drawing/2014/main" id="{5EFB84F2-6AAC-4ED7-B8EF-05E4423BBF2B}"/>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0</xdr:rowOff>
    </xdr:from>
    <xdr:to>
      <xdr:col>12</xdr:col>
      <xdr:colOff>396875</xdr:colOff>
      <xdr:row>35</xdr:row>
      <xdr:rowOff>15874</xdr:rowOff>
    </xdr:to>
    <xdr:graphicFrame macro="">
      <xdr:nvGraphicFramePr>
        <xdr:cNvPr id="3" name="Chart 6">
          <a:extLst>
            <a:ext uri="{FF2B5EF4-FFF2-40B4-BE49-F238E27FC236}">
              <a16:creationId xmlns:a16="http://schemas.microsoft.com/office/drawing/2014/main" id="{5E86EBA7-CADA-4639-A8CD-ADA0852B56EB}"/>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354011</xdr:colOff>
      <xdr:row>0</xdr:row>
      <xdr:rowOff>0</xdr:rowOff>
    </xdr:from>
    <xdr:to>
      <xdr:col>29</xdr:col>
      <xdr:colOff>15874</xdr:colOff>
      <xdr:row>35</xdr:row>
      <xdr:rowOff>15875</xdr:rowOff>
    </xdr:to>
    <xdr:graphicFrame macro="">
      <xdr:nvGraphicFramePr>
        <xdr:cNvPr id="4" name="Chart 7">
          <a:extLst>
            <a:ext uri="{FF2B5EF4-FFF2-40B4-BE49-F238E27FC236}">
              <a16:creationId xmlns:a16="http://schemas.microsoft.com/office/drawing/2014/main" id="{499EEAF2-5578-4F20-8DBB-C062ACDE9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28</xdr:col>
      <xdr:colOff>539750</xdr:colOff>
      <xdr:row>0</xdr:row>
      <xdr:rowOff>0</xdr:rowOff>
    </xdr:from>
    <xdr:to>
      <xdr:col>43</xdr:col>
      <xdr:colOff>146050</xdr:colOff>
      <xdr:row>30</xdr:row>
      <xdr:rowOff>101401</xdr:rowOff>
    </xdr:to>
    <xdr:graphicFrame macro="">
      <xdr:nvGraphicFramePr>
        <xdr:cNvPr id="2" name="Chart 1">
          <a:extLst>
            <a:ext uri="{FF2B5EF4-FFF2-40B4-BE49-F238E27FC236}">
              <a16:creationId xmlns:a16="http://schemas.microsoft.com/office/drawing/2014/main" id="{E1677CFF-FB89-4BB6-A3D2-FDA8A5105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206375</xdr:colOff>
      <xdr:row>30</xdr:row>
      <xdr:rowOff>99787</xdr:rowOff>
    </xdr:from>
    <xdr:to>
      <xdr:col>21</xdr:col>
      <xdr:colOff>190499</xdr:colOff>
      <xdr:row>61</xdr:row>
      <xdr:rowOff>0</xdr:rowOff>
    </xdr:to>
    <xdr:graphicFrame macro="">
      <xdr:nvGraphicFramePr>
        <xdr:cNvPr id="3" name="Chart 2">
          <a:extLst>
            <a:ext uri="{FF2B5EF4-FFF2-40B4-BE49-F238E27FC236}">
              <a16:creationId xmlns:a16="http://schemas.microsoft.com/office/drawing/2014/main" id="{96B3A86C-E4A5-43B0-8E21-5D9300B32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208500</xdr:colOff>
      <xdr:row>30</xdr:row>
      <xdr:rowOff>88446</xdr:rowOff>
    </xdr:from>
    <xdr:to>
      <xdr:col>36</xdr:col>
      <xdr:colOff>158750</xdr:colOff>
      <xdr:row>61</xdr:row>
      <xdr:rowOff>6804</xdr:rowOff>
    </xdr:to>
    <xdr:graphicFrame macro="">
      <xdr:nvGraphicFramePr>
        <xdr:cNvPr id="4" name="Chart 3">
          <a:extLst>
            <a:ext uri="{FF2B5EF4-FFF2-40B4-BE49-F238E27FC236}">
              <a16:creationId xmlns:a16="http://schemas.microsoft.com/office/drawing/2014/main" id="{1543AB14-9063-4EC7-9BF0-9FD459565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15</xdr:col>
      <xdr:colOff>111125</xdr:colOff>
      <xdr:row>30</xdr:row>
      <xdr:rowOff>95250</xdr:rowOff>
    </xdr:to>
    <xdr:graphicFrame macro="">
      <xdr:nvGraphicFramePr>
        <xdr:cNvPr id="5" name="Chart 5">
          <a:extLst>
            <a:ext uri="{FF2B5EF4-FFF2-40B4-BE49-F238E27FC236}">
              <a16:creationId xmlns:a16="http://schemas.microsoft.com/office/drawing/2014/main" id="{6C13B184-1442-4110-98D2-F997954D006B}"/>
            </a:ext>
            <a:ext uri="{147F2762-F138-4A5C-976F-8EAC2B608ADB}">
              <a16:predDERef xmlns:a16="http://schemas.microsoft.com/office/drawing/2014/main" pred="{5E05A044-E99D-40D8-91C9-E544FEE9C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104322</xdr:colOff>
      <xdr:row>0</xdr:row>
      <xdr:rowOff>31751</xdr:rowOff>
    </xdr:from>
    <xdr:to>
      <xdr:col>28</xdr:col>
      <xdr:colOff>523875</xdr:colOff>
      <xdr:row>30</xdr:row>
      <xdr:rowOff>79374</xdr:rowOff>
    </xdr:to>
    <xdr:graphicFrame macro="">
      <xdr:nvGraphicFramePr>
        <xdr:cNvPr id="6" name="Chart 6">
          <a:extLst>
            <a:ext uri="{FF2B5EF4-FFF2-40B4-BE49-F238E27FC236}">
              <a16:creationId xmlns:a16="http://schemas.microsoft.com/office/drawing/2014/main" id="{69344E0D-6A24-4DC5-BEDA-54CB9E8E5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47625</xdr:colOff>
      <xdr:row>30</xdr:row>
      <xdr:rowOff>127000</xdr:rowOff>
    </xdr:to>
    <xdr:graphicFrame macro="">
      <xdr:nvGraphicFramePr>
        <xdr:cNvPr id="9" name="Chart 5">
          <a:extLst>
            <a:ext uri="{FF2B5EF4-FFF2-40B4-BE49-F238E27FC236}">
              <a16:creationId xmlns:a16="http://schemas.microsoft.com/office/drawing/2014/main" id="{464CC4C6-C327-4FA2-8FEA-AFB17C27F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24948</xdr:colOff>
      <xdr:row>0</xdr:row>
      <xdr:rowOff>0</xdr:rowOff>
    </xdr:from>
    <xdr:to>
      <xdr:col>27</xdr:col>
      <xdr:colOff>15875</xdr:colOff>
      <xdr:row>30</xdr:row>
      <xdr:rowOff>126999</xdr:rowOff>
    </xdr:to>
    <xdr:graphicFrame macro="">
      <xdr:nvGraphicFramePr>
        <xdr:cNvPr id="8" name="Chart 6">
          <a:extLst>
            <a:ext uri="{FF2B5EF4-FFF2-40B4-BE49-F238E27FC236}">
              <a16:creationId xmlns:a16="http://schemas.microsoft.com/office/drawing/2014/main" id="{534CC6A1-2647-4F94-97F2-2FD6C3071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31750</xdr:colOff>
      <xdr:row>0</xdr:row>
      <xdr:rowOff>0</xdr:rowOff>
    </xdr:from>
    <xdr:to>
      <xdr:col>42</xdr:col>
      <xdr:colOff>79375</xdr:colOff>
      <xdr:row>30</xdr:row>
      <xdr:rowOff>142875</xdr:rowOff>
    </xdr:to>
    <xdr:graphicFrame macro="">
      <xdr:nvGraphicFramePr>
        <xdr:cNvPr id="3" name="Chart 1">
          <a:extLst>
            <a:ext uri="{FF2B5EF4-FFF2-40B4-BE49-F238E27FC236}">
              <a16:creationId xmlns:a16="http://schemas.microsoft.com/office/drawing/2014/main" id="{1193C221-A402-4C93-B804-7DC23B8D6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238124</xdr:colOff>
      <xdr:row>30</xdr:row>
      <xdr:rowOff>147412</xdr:rowOff>
    </xdr:from>
    <xdr:to>
      <xdr:col>20</xdr:col>
      <xdr:colOff>222249</xdr:colOff>
      <xdr:row>62</xdr:row>
      <xdr:rowOff>127000</xdr:rowOff>
    </xdr:to>
    <xdr:graphicFrame macro="">
      <xdr:nvGraphicFramePr>
        <xdr:cNvPr id="10" name="Chart 2">
          <a:extLst>
            <a:ext uri="{FF2B5EF4-FFF2-40B4-BE49-F238E27FC236}">
              <a16:creationId xmlns:a16="http://schemas.microsoft.com/office/drawing/2014/main" id="{49E506FF-0A00-4D31-A6C5-8920F162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222250</xdr:colOff>
      <xdr:row>30</xdr:row>
      <xdr:rowOff>136071</xdr:rowOff>
    </xdr:from>
    <xdr:to>
      <xdr:col>35</xdr:col>
      <xdr:colOff>95250</xdr:colOff>
      <xdr:row>62</xdr:row>
      <xdr:rowOff>142875</xdr:rowOff>
    </xdr:to>
    <xdr:graphicFrame macro="">
      <xdr:nvGraphicFramePr>
        <xdr:cNvPr id="11" name="Chart 3">
          <a:extLst>
            <a:ext uri="{FF2B5EF4-FFF2-40B4-BE49-F238E27FC236}">
              <a16:creationId xmlns:a16="http://schemas.microsoft.com/office/drawing/2014/main" id="{B158F42C-00F8-4A27-AD16-E107F5BB1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352424</xdr:colOff>
      <xdr:row>1</xdr:row>
      <xdr:rowOff>66672</xdr:rowOff>
    </xdr:from>
    <xdr:to>
      <xdr:col>11</xdr:col>
      <xdr:colOff>398859</xdr:colOff>
      <xdr:row>36</xdr:row>
      <xdr:rowOff>166686</xdr:rowOff>
    </xdr:to>
    <xdr:graphicFrame macro="">
      <xdr:nvGraphicFramePr>
        <xdr:cNvPr id="2" name="Chart 1">
          <a:extLst>
            <a:ext uri="{FF2B5EF4-FFF2-40B4-BE49-F238E27FC236}">
              <a16:creationId xmlns:a16="http://schemas.microsoft.com/office/drawing/2014/main" id="{809CFC20-A931-4A70-B88C-C3242F3BF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27214</xdr:colOff>
      <xdr:row>1</xdr:row>
      <xdr:rowOff>113619</xdr:rowOff>
    </xdr:from>
    <xdr:to>
      <xdr:col>19</xdr:col>
      <xdr:colOff>642937</xdr:colOff>
      <xdr:row>37</xdr:row>
      <xdr:rowOff>41671</xdr:rowOff>
    </xdr:to>
    <xdr:graphicFrame macro="">
      <xdr:nvGraphicFramePr>
        <xdr:cNvPr id="5" name="Chart 4">
          <a:extLst>
            <a:ext uri="{FF2B5EF4-FFF2-40B4-BE49-F238E27FC236}">
              <a16:creationId xmlns:a16="http://schemas.microsoft.com/office/drawing/2014/main" id="{2033B917-E463-46A4-A0BF-E163C1372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21</xdr:col>
      <xdr:colOff>354012</xdr:colOff>
      <xdr:row>28</xdr:row>
      <xdr:rowOff>160336</xdr:rowOff>
    </xdr:from>
    <xdr:to>
      <xdr:col>32</xdr:col>
      <xdr:colOff>20637</xdr:colOff>
      <xdr:row>63</xdr:row>
      <xdr:rowOff>127000</xdr:rowOff>
    </xdr:to>
    <xdr:graphicFrame macro="">
      <xdr:nvGraphicFramePr>
        <xdr:cNvPr id="2" name="Chart 1">
          <a:extLst>
            <a:ext uri="{FF2B5EF4-FFF2-40B4-BE49-F238E27FC236}">
              <a16:creationId xmlns:a16="http://schemas.microsoft.com/office/drawing/2014/main" id="{79465C01-5BC2-492C-9673-BC28607B1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163512</xdr:colOff>
      <xdr:row>1</xdr:row>
      <xdr:rowOff>280986</xdr:rowOff>
    </xdr:from>
    <xdr:to>
      <xdr:col>49</xdr:col>
      <xdr:colOff>195262</xdr:colOff>
      <xdr:row>34</xdr:row>
      <xdr:rowOff>9523</xdr:rowOff>
    </xdr:to>
    <xdr:graphicFrame macro="">
      <xdr:nvGraphicFramePr>
        <xdr:cNvPr id="3" name="Chart 2">
          <a:extLst>
            <a:ext uri="{FF2B5EF4-FFF2-40B4-BE49-F238E27FC236}">
              <a16:creationId xmlns:a16="http://schemas.microsoft.com/office/drawing/2014/main" id="{3B9B0CB1-E5EC-43DC-9018-8D603AEDE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552450</xdr:colOff>
      <xdr:row>3</xdr:row>
      <xdr:rowOff>85725</xdr:rowOff>
    </xdr:from>
    <xdr:to>
      <xdr:col>10</xdr:col>
      <xdr:colOff>247650</xdr:colOff>
      <xdr:row>17</xdr:row>
      <xdr:rowOff>161925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teams2/Users/Pcooke/Downloads/Application%20Advanced%20Find%20View%20(6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oke, Phil" refreshedDate="42857.645981597219" createdVersion="4" refreshedVersion="4" minRefreshableVersion="3" recordCount="7351" xr:uid="{00000000-000A-0000-FFFF-FFFF00000000}">
  <cacheSource type="worksheet">
    <worksheetSource name="Table1" r:id="rId2"/>
  </cacheSource>
  <cacheFields count="33">
    <cacheField name="(Do Not Modify) Application" numFmtId="0">
      <sharedItems/>
    </cacheField>
    <cacheField name="(Do Not Modify) Row Checksum" numFmtId="49">
      <sharedItems/>
    </cacheField>
    <cacheField name="(Do Not Modify) Modified On" numFmtId="22">
      <sharedItems containsSemiMixedTypes="0" containsNonDate="0" containsDate="1" containsString="0" minDate="2016-03-04T10:48:43" maxDate="2017-05-02T14:06:06"/>
    </cacheField>
    <cacheField name="Reference Number (Holder) (Holder)" numFmtId="49">
      <sharedItems/>
    </cacheField>
    <cacheField name="Applicant" numFmtId="49">
      <sharedItems/>
    </cacheField>
    <cacheField name="Organisation" numFmtId="49">
      <sharedItems count="532">
        <s v="Southampton City Council"/>
        <s v="University College London (UCL)"/>
        <s v="Cheshire East Council"/>
        <s v="Imperial College London"/>
        <s v="Compufile Systems Limited"/>
        <s v="SSentif Intelligence"/>
        <s v="Herefordshire Council"/>
        <s v="Candesic Limited"/>
        <s v="University of Birmingham"/>
        <s v="The University of Manchester"/>
        <s v="Somerset County Council"/>
        <s v="BMJ"/>
        <s v="University Hospital of South Manchester NHS Foundation Trust"/>
        <s v="King's College London"/>
        <s v="Wirral Metropolitan Borough Council"/>
        <s v="University of York"/>
        <s v="Northumberland County Council"/>
        <s v="Central and North West London NHS Foundation Trust"/>
        <s v="Health &amp; Social Care Information Centre"/>
        <s v="University of Exeter"/>
        <s v="University of Southampton"/>
        <s v="University of Leeds"/>
        <s v="Newcastle University"/>
        <s v="Sheffield Teaching Hospitals NHS Foundation Trust"/>
        <s v="NHS Central Midlands Commissioning Support Unit"/>
        <s v="Woodward Associates (UK) Ltd"/>
        <s v="Device Access UK Ltd"/>
        <s v="Ernst &amp; Young"/>
        <s v="Harvey Walsh Ltd"/>
        <s v="LONDON BOROUGH OF SOUTHWARK"/>
        <s v="University of Hertfordshire"/>
        <s v="UCL Institute of Education (IoE)"/>
        <s v="Leicester City Council"/>
        <s v="Wiltshire Council "/>
        <s v="University Hospitals Birmingham NHS Foundation Trust"/>
        <s v="Buckinghamshire County Council"/>
        <s v="Salford Royal NHS Foundation Trust"/>
        <s v="RAND Europe"/>
        <s v="Barts Health NHS Trust"/>
        <s v="Neil Wilson Associates LLP"/>
        <s v="Northgate Public Services (UK) Limited"/>
        <s v="University of Essex"/>
        <s v="Cambridgeshire County Council"/>
        <s v="Nuffield Department of Medicine (NDM)"/>
        <s v="Oxford University Hospitals NHS Trust"/>
        <s v="NHS North of England Commissioning Support Unit"/>
        <s v="University of Edinburgh"/>
        <s v="UK Biobank"/>
        <s v="Medicines and Healthcare Products Regulatory Agency (MHRA)"/>
        <s v="Public Health England (PHE)"/>
        <s v="Coventry City Council"/>
        <s v="LONDON BOROUGH OF WANDSWORTH"/>
        <s v="Department of Health (DH)"/>
        <s v="University of Sheffield"/>
        <s v="Monitor"/>
        <s v="Society of Endocrinology"/>
        <s v="Methods Analytics Ltd"/>
        <s v="University of Oxford"/>
        <s v="The Nuffield Trust"/>
        <s v="Bracknell Forest Borough Council"/>
        <s v="Kingston Hospital NHS Foundation Trust"/>
        <s v="NHS South Commissioning Support Unit"/>
        <s v="Creativ Ceutical"/>
        <s v="NHS England"/>
        <s v="Tameside Metropolitan Borough Council"/>
        <s v="Wolverhampton City Council"/>
        <s v="The Walton Centre NHS Foundation Trust"/>
        <s v="City University London"/>
        <s v="Hampshire County Council"/>
        <s v="Leeds Teaching Hospitals NHS Trust"/>
        <s v="Liaison"/>
        <s v="University of Cambridge"/>
        <s v="Bristol City Council"/>
        <s v="NHS Trust Development Authority (NTDA)"/>
        <s v="North Bristol NHS Trust"/>
        <s v="King's College Hospital NHS Foundation Trust"/>
        <s v="Accession Healthcare Consulting Limited"/>
        <s v="University of Liverpool"/>
        <s v="Cardiff University"/>
        <s v="Northumberland, Tyne and Wear NHS Foundation Trust"/>
        <s v="London Borough of Sutton Council "/>
        <s v="Queen Mary University of London"/>
        <s v="Royal College of Physicians of London"/>
        <s v="Pending Allocation"/>
        <s v="SCHON KLINIK"/>
        <s v="London Borough of Richmond Upon Thames Council"/>
        <s v="Competition and Markets Authority"/>
        <s v="London School of Hygiene and Tropical Medicine"/>
        <s v="University of Glasgow"/>
        <s v="University Hospital Southampton NHS Foundation Trust"/>
        <s v="Frontier Economics Ltd"/>
        <s v="Derby City Council"/>
        <s v="Addenbrooke's Hospital"/>
        <s v="Nottingham University Hospitals NHS Trust"/>
        <s v="Clinical Practice Research Datalink (CPRD)"/>
        <s v="Worcestershire County Council"/>
        <s v="NorthWest EHealth"/>
        <s v="Luton Borough Council"/>
        <s v="CHKS Limited"/>
        <s v="Newcastle City Council"/>
        <s v="Northern Lincolnshire and Goole NHS Foundation Trust"/>
        <s v="Royal Borough of Greenwich"/>
        <s v="Suffolk County Council"/>
        <s v="Cheshire West and Chester Council"/>
        <s v="Headway"/>
        <s v="Devon County Council"/>
        <s v="NHS Central Southern Commissioning Support Unit"/>
        <s v="Derby Teaching Hospitals NHS Foundation Trust"/>
        <s v="National Institute for Health and Care Excellence (NICE)"/>
        <s v="ISD Scotland"/>
        <s v="Birmingham Women's and Children's NHS Foundation Trust"/>
        <s v="Royal Liverpool and Broadgreen University Hospitals NHS Trust"/>
        <s v="Blackpool Borough Council"/>
        <s v="NHiS"/>
        <s v="Newcastle Upon Tyne Hospitals NHS Foundation Trust"/>
        <s v="NHS Improving Quality"/>
        <s v="PA Consulting Group"/>
        <s v="Cardiff and Vale University Health Board"/>
        <s v="University Hospitals of North Midlands NHS Trust"/>
        <s v="Knowsley Metropolitan Borough Council"/>
        <s v="Genomics England"/>
        <s v="Finnamore Managament Consulting"/>
        <s v="Met Office"/>
        <s v="University of Bristol"/>
        <s v="RGA UK Services Limited"/>
        <s v="NHS London Healthy Urban Development Unit"/>
        <s v="NHS North and East London Commissioning Support Unit"/>
        <s v="University of Southern California - Santa Cruz"/>
        <s v="Cegedim RX Ltd"/>
        <s v="Private Healthcare Information Network (PHIN)"/>
        <s v="IMS Health LTD"/>
        <s v="Ramsay Health Care UK"/>
        <s v="Pacific Life Re Limited"/>
        <s v="St Helens Metropolitan Borough Council"/>
        <s v="The Clatterbridge Cancer Centre NHS Foundation Trust"/>
        <s v="Beacon Consulting"/>
        <s v="NHS Blood and Transplant (NHSBT)"/>
        <s v="Saving Faces"/>
        <s v="Imperial College London Business School"/>
        <s v="Royal National Orthopaedic Hospital NHS Trust"/>
        <s v="Asthma UK"/>
        <s v="FTI Consulting"/>
        <s v="University of London (UoL)"/>
        <s v="i5 Health"/>
        <s v="Wolfson Institute of Preventive Medicine"/>
        <s v="The Medical School - Newcastle upon Tyne"/>
        <s v="Institute of Cancer Research"/>
        <s v="Royal Brompton and Harefield NHS Trust"/>
        <s v="Nuvia Ltd"/>
        <s v="University of Aberdeen"/>
        <s v="Picker Institute Europe"/>
        <s v="Royal Derby Hospitals"/>
        <s v="St George's Hospital Medical School"/>
        <s v="Childhood Cancer Research Group"/>
        <s v="The Royal Marsden NHS Foundation Trust"/>
        <s v="Western General Hospital"/>
        <s v="Health &amp; Safety Laboratory (HSL)"/>
        <s v="Royal Free London NHS Foundation Trust"/>
        <s v="Royal Devon and Exeter NHS Foundation Trust"/>
        <s v="INSTITUTE OF CHILD HEALTH"/>
        <s v="West Hertfordshire Hospitals NHS Trust (WHHT)"/>
        <s v="Cardiff University School of Medicine"/>
        <s v="Sandwell and West Birmingham Hospitals NHS Trust"/>
        <s v="University of Warwick"/>
        <s v="Cause Action Ltd"/>
        <s v="St James University Hospital NHS Trust"/>
        <s v="Derbyshire Health NHS Foundation Trust"/>
        <s v="Gloucestershire Hospitals NHS Foundation Trust"/>
        <s v="Blackberry Hill Hospital"/>
        <s v="The Dudley Group NHS Foundation Trust"/>
        <s v="Breast Test Wales"/>
        <s v="University of Dundee"/>
        <s v="Cambridge University Hospitals NHS Foundation Trust"/>
        <s v="Ministry of Defence (MoD)"/>
        <s v="NHS Central Manchester CCG"/>
        <s v="NHS Central Register Scotland"/>
        <s v="Gateshead Health NHS Foundation Trust"/>
        <s v="CTSU - Clinical Trial Service Unit and Epidemiological Studies Unit"/>
        <s v="Intensive Care National Audit &amp; Research Centre (ICNARC)"/>
        <s v="Kings College Medical School "/>
        <s v="Royal Free &amp; University College Medical School"/>
        <s v="Imperial College Healthcare NHS Trust"/>
        <s v="University of Westminster"/>
        <s v="Royal College of Psychiatrists"/>
        <s v="Barts and the London School of Medicine and Dentistry"/>
        <s v="Buckinghamshire Healthcare NHS Trust"/>
        <s v="University of Nottingham"/>
        <s v="National CJD Surveillance Unit"/>
        <s v=""/>
        <s v="London North West Healthcare NHS Trust"/>
        <s v="Cancer Research UK"/>
        <s v="University of East Anglia"/>
        <s v="Health and Safety Executive"/>
        <s v="University College London Hospitals NHS Foundation Trust"/>
        <s v="National Centre For Social Research"/>
        <s v="Princess Anne Hospital"/>
        <s v="Institute of Psychiatry"/>
        <s v="University of Leicester"/>
        <s v="Oliver Wyman"/>
        <s v="Institute of Occupational Medicine (IOM)"/>
        <s v="Warrington Borough Council (Unitary)"/>
        <s v="Medical Research Council"/>
        <s v="Vanguard - Moorfields Eye Hospital NHS Foundation Trust"/>
        <s v="Northamptonshire County Council "/>
        <s v="Health IQ Ltd"/>
        <s v="The Royal College of Surgeons of England"/>
        <s v="Rod Gibson Associates Ltd"/>
        <s v="The Health Foundation"/>
        <s v="Monitor Group"/>
        <s v="Plymouth University"/>
        <s v="Warwickshire County Council"/>
        <s v="St George's University of London"/>
        <s v="North East Lincolnshire Council"/>
        <s v="University of Keele"/>
        <s v="Papworth Hospital NHS Foundation Trust"/>
        <s v="CLOSED - Casemix Ltd"/>
        <s v="Virgin Insight"/>
        <s v="Walnut Medical"/>
        <s v="Matrix Knowledge"/>
        <s v="Capita"/>
        <s v="Ernst and Young LLP"/>
        <s v="Institute for Medical Informatics, Biometry and Epidemiology (IBE)"/>
        <s v="Westminster City Council"/>
        <s v="Nine Health CIC"/>
        <s v="Binleys"/>
        <s v="Oregon Health &amp; Science University"/>
        <s v="The Institute for Fiscal Studies (IFS)"/>
        <s v="St Mungo’s"/>
        <s v="City Services Consultancy"/>
        <s v="North Yorkshire County Council"/>
        <s v="Torbay Council"/>
        <s v="Pharmerit International"/>
        <s v="National Audit Office"/>
        <s v="United Health LTD"/>
        <s v="Roche Products Limited"/>
        <s v="Four Eyes Insight "/>
        <s v="PricewaterhouseCoopers (PWC) LLP"/>
        <s v="Central Manchester University Hospitals NHS Foundation Trust"/>
        <s v="National Institute of Economic and Social Research"/>
        <s v="MEMBER OF THE PUBLIC"/>
        <s v="MedeAnalytics International Limited"/>
        <s v="University of Surrey"/>
        <s v="Office of National Statistics "/>
        <s v="Royal College of General Practitioners"/>
        <s v="Janssen Healthcare Innovation"/>
        <s v="Derbyshire County Council"/>
        <s v="LONDON BOROUGH OF EALING"/>
        <s v="Goldsmiths University  of London"/>
        <s v="School of Health and Related Research"/>
        <s v="Mazars LLP"/>
        <s v="Strathclyde University"/>
        <s v="Warwick Medical School"/>
        <s v="Alder Hey Children’s NHS Foundation Trust"/>
        <s v="Royal Borough of Kingston-Upon-Thames Council"/>
        <s v="Birmingham City Council"/>
        <s v="Kings College Health Centre "/>
        <s v="Newlight Consultancy"/>
        <s v="HEVA Health Evaluation"/>
        <s v="Optum Health Solutions (UK) Ltd"/>
        <s v="NHS West Norfolk CCG"/>
        <s v="Informatica Systems Ltd"/>
        <s v="Medical Research Council Clinical Trials Unit"/>
        <s v="North East Ambulance Service NHS Foundation Trust"/>
        <s v="Civil Eyes Research Ltd"/>
        <s v="2020 Delivery"/>
        <s v="Royal College of Surgeons in Ireland"/>
        <s v="KPMG LLP"/>
        <s v="Doctors.net.uk"/>
        <s v="National Institute for Cardiovascular Outcomes Research"/>
        <s v="Optimum Patient Care LTD"/>
        <s v="The Royal Orthopaedic Hospital NHS Foundation Trust"/>
        <s v="Royal College of Emergency Medicine"/>
        <s v="NHS Litigation Authority (NHS LA)"/>
        <s v="Kirsty Lucas Consulting"/>
        <s v="Res Consortium"/>
        <s v="University Medical Centre"/>
        <s v="NHS South Devon and Torbay CCG"/>
        <s v="Northumbria University"/>
        <s v="Blackburn with Darwen Borough Council"/>
        <s v="SVMPharma UK Limited"/>
        <s v="Durham University"/>
        <s v="MRC epidemiology unit"/>
        <s v="South London and Maudsley NHS Foundation Trust"/>
        <s v="BAIN &amp; COMPANY INC"/>
        <s v="Leicestershire County Council"/>
        <s v="London Borough of Lewisham Council "/>
        <s v="Institute for Fiscal Studies (IFS)"/>
        <s v="The Office of the Children's Commissioner"/>
        <s v="The Royal Society for the Prevention of Accidents (RoSPA)"/>
        <s v="Harrow Council"/>
        <s v="Calderdale Council"/>
        <s v="NHS Midlands and Lancashire Commissioning Support Unit"/>
        <s v="Gateshead Council"/>
        <s v="University Hospitals Bristol NHS Foundation Trust"/>
        <s v="CRAB Clinical Informatics"/>
        <s v="Telford and Wrekin Council"/>
        <s v="Swansea University"/>
        <s v="NHS National Services Scotland"/>
        <s v="Mansfield Advisors LLP"/>
        <s v="Manchester Mental Health and Social Care Trust"/>
        <s v="Competition &amp; Markets Authority"/>
        <s v="University of Kent"/>
        <s v="Plymouth City Council "/>
        <s v="Royal College of Paediatrics &amp; Child Health (RCPCH)"/>
        <s v="St. George's Healthcare NHS Foundation Trust"/>
        <s v="BMI Healthcare"/>
        <s v="British Society of Gastroenterology"/>
        <s v="Healthcare Quality Improvement Partnership (HQIP)"/>
        <s v="NHS Eastern Cheshire CCG"/>
        <s v="Centre for Health Service Economics &amp; Organisation"/>
        <s v="Halton Borough Council"/>
        <s v="Guy's and St Thomas' NHS Foundation Trust"/>
        <s v="St Thomas' Hospital"/>
        <s v="Thurrock Council"/>
        <s v="London School of Economics and Political Science (LSE)"/>
        <s v="Stockport Metropolitan Borough Council"/>
        <s v="LONDON BOROUGH OF ENFIELD"/>
        <s v="Food Standards Agency"/>
        <s v="Royal College of Anaesthetists"/>
        <s v="Quality Health"/>
        <s v="Health Innovation Network - South London"/>
        <s v="Hertfordshire County Council"/>
        <s v="Care Quality Commission (CQC)"/>
        <s v="St George's Hospital"/>
        <s v="Lightfoot Solutions UK Ltd"/>
        <s v="The King's Fund"/>
        <s v="Kent County Council "/>
        <s v="Dr. Foster Limited"/>
        <s v="McKinsey &amp; Company"/>
        <s v="Southend-on-Sea Borough Council (Unitary)"/>
        <s v="Oldham Metropolitan Borough Council"/>
        <s v="Isle of Wight Council"/>
        <s v="Sunderland City Council"/>
        <s v="West Sussex County Council"/>
        <s v="Norfolk County Council"/>
        <s v="Leeds City Council"/>
        <s v="Lincolnshire County Council"/>
        <s v="National Heart and Lung Institute"/>
        <s v="St James University Hospital"/>
        <s v="Closed - Newham University Hospital NHS Trust"/>
        <s v="County Durham and Darlington NHS Foundation Trust (CDDFT)"/>
        <s v="Leeds General Infirmary"/>
        <s v="Stockport NHS Foundation Trust"/>
        <s v="The Royal Bournemouth And Christchurch Hospitals NHS Foundation Trust"/>
        <s v="Oxford Radcliffe Hospital NHS Trust"/>
        <s v="Homerton University Hospital NHS Foundation Trust"/>
        <s v="Belfast Health and Social Care Trust"/>
        <s v="CORNWALL COUNCIL"/>
        <s v="James Cook University Hospital"/>
        <s v="Strangeways Research Laboratory"/>
        <s v="Whipps Cross University Hospital NHS Trust"/>
        <s v="National Perinatal Epidemiology Unit"/>
        <s v="Nottinghamshire Healthcare NHS Foundation Trust"/>
        <s v="National Centre for Stereotactic Radiosurgery"/>
        <s v="Scottish Government"/>
        <s v="NHS Doncaster CCG"/>
        <s v="Leicester Royal Infirmary NHS Trust"/>
        <s v="St. Helens and Knowsley Hospitals NHS Trust"/>
        <s v="Maidstone and Tunbridge Wells NHS Trust"/>
        <s v="Bradford Teaching Hospitals NHS Foundation Trust"/>
        <s v="Carnall Farrar"/>
        <s v="Department for Transport"/>
        <s v="London Borough of Hillingdon"/>
        <s v="Partnerships in Care"/>
        <s v="TRL"/>
        <s v="Dorset County Council"/>
        <s v="Havering London Borough Council"/>
        <s v="Chelsea and Westminster Hospital NHS Foundation Trust"/>
        <s v="Hackney Council"/>
        <s v="Redcar &amp; Cleveland Council (Unitary)"/>
        <s v="Gloucestershire County Council"/>
        <s v="London Borough of Merton Council"/>
        <s v="Bradford Metropolitan District Council"/>
        <s v="University Hospitals Coventry and Warwickshire NHS Trust"/>
        <s v="Nottingham City Council (Unitary)"/>
        <s v="East Kent Hospitals University NHS Foundation Trust"/>
        <s v="British Heart Foundation"/>
        <s v="Hull City Council(Kingston-upon-Hull)"/>
        <s v="Nottinghamshire County Council"/>
        <s v="Simplyhealth"/>
        <s v="North Lincolnshire Council"/>
        <s v="Brighton &amp; Hove City Council"/>
        <s v="LONDON BOROUGH OF BROMLEY"/>
        <s v="Bath and North East Somerset Council"/>
        <s v="Pathway Communications Ltd"/>
        <s v="LEICESTER GENERAL HOSPITAL"/>
        <s v="Dudley Metropolitan Borough Council"/>
        <s v="Hull and East Yorkshire Hospitals NHS Trust"/>
        <s v="Wigan Metropolitan Borough Council"/>
        <s v="Sefton Metropolitan Borough Council"/>
        <s v="Zephyr Health"/>
        <s v="oneSource"/>
        <s v="London Borough of Newham Council "/>
        <s v="Medway Council "/>
        <s v="Trafford Council"/>
        <s v="Royal Holloway, University of London"/>
        <s v="NHS West Suffolk CCG"/>
        <s v="NHS South, Central and West Commissioning Support Unit"/>
        <s v="Mental Health Foundation"/>
        <s v="Heart of England NHS Foundation Trust"/>
        <s v="NHS Harrow CCG"/>
        <s v="LONDON BOROUGH OF BARKING AND DAGENHAM"/>
        <s v="Michigan State University"/>
        <s v="CSC Computer Sciences Corporation"/>
        <s v="South Gloucestershire Council"/>
        <s v="Southend on sea Borough council"/>
        <s v="NHS South London Commissioning Support Unit"/>
        <s v="HM Revenue &amp; Customs"/>
        <s v="Solihull Metropolitan Borough Council"/>
        <s v="UNKNOWN"/>
        <s v="P95"/>
        <s v="Human Fertilisation &amp; Embryology Authority (HFEA)"/>
        <s v="Sheffield City Council"/>
        <s v="Cogora"/>
        <s v="NHS Brighton and Hove CCG"/>
        <s v="Liverpool John Moores University"/>
        <s v="NHS Bath and North East Somerset CCG"/>
        <s v="Oxford Academic Health Science Network"/>
        <s v="Royal College of Obstetricians and Gynaecologists (RCOG)"/>
        <s v="Essex County Council"/>
        <s v="Locala Community Partnerships CIC"/>
        <s v="Vitaccess"/>
        <s v="Deloitte"/>
        <s v="Liverpool Heart and Chest Hospital NHS Foundation Trust"/>
        <s v="Kirklees Metropolitan Council"/>
        <s v="Surrey County Council"/>
        <s v="Cumbria County Council"/>
        <s v="LONDON BOROUGH OF HARROW"/>
        <s v="London Borough of Tower Hamlets"/>
        <s v="Lancashire County Council"/>
        <s v="Islington Council "/>
        <s v="NHS Surrey and Sussex Commissioning Support Unit"/>
        <s v="NHS Newham CCG"/>
        <s v="Portsmouth City Council"/>
        <s v="NHS Yorkshire and Humber Commissioning Support Unit"/>
        <s v="Wakefield Council"/>
        <s v="South Tyneside Metropolitan Borough Council"/>
        <s v="Liverpool City Council"/>
        <s v="Office for National Statistics (ONS)"/>
        <s v="East Sussex County Council"/>
        <s v="Rochdale Borough Council"/>
        <s v="NHS Gloucestershire CCG"/>
        <s v="Guernsey Government"/>
        <s v="Prescribing Services"/>
        <s v="GPrX Data Ltd"/>
        <s v="City of York Council"/>
        <s v="Stroke Association"/>
        <s v="Shrewsbury And Telford Hospital NHS Trust"/>
        <s v="St George's University Hospitals NHS Foundation Trust"/>
        <s v="East Kent Beautiful Information"/>
        <s v="LONDON BOROUGH OF LAMBETH COUNCIL"/>
        <s v="Litcham Health Centre"/>
        <s v="London Borough of Redbridge Council "/>
        <s v="Yeovil District Hospital NHS Foundation Trust"/>
        <s v="Salford City Council"/>
        <s v="DoH - PROMs Team"/>
        <s v="Staffordshire County Council"/>
        <s v="Bury Metropolitan Borough Council"/>
        <s v="Southampton General Hosptial"/>
        <s v="NHS Greater Glasgow and Clyde Health Board"/>
        <s v="Durham County Council"/>
        <s v="Novartis Pharmaceuticals UK Ltd"/>
        <s v="IMS Health Technology Services Limited"/>
        <s v="Salford Royal"/>
        <s v="Northern Ireland Clinical Trials Unit"/>
        <s v="Frimley Park Hospital NHS Foundation Trust"/>
        <s v="ReNeuron"/>
        <s v="Royal Surrey County Hospital NHS Foundation Trust"/>
        <s v="Age UK"/>
        <s v="FAIRFIELD HOSPITAL"/>
        <s v="Experian Marketing Services"/>
        <s v="The Clinical Trials Company"/>
        <s v="Incisive Health"/>
        <s v="Beyond Compliance"/>
        <s v="LONDON BOROUGH OF BEXLEY"/>
        <s v="Membership Engagement Services"/>
        <s v="NHS Transformation Unit"/>
        <s v="Basildon and Thurrock University Hospitals NHS Foundation Trust"/>
        <s v="NHS SANDWELL AND WEST BIRMINGHAM CCG"/>
        <s v="Real Disability Services"/>
        <s v="University of Hull"/>
        <s v="Royal Liverpool University Hospital"/>
        <s v="Wessex Academic Health Science Network"/>
        <s v="Barnsley Hospital NHS Foundation Trust"/>
        <s v="KIMAL"/>
        <s v="British Association for Counselling &amp; Psychotherapy"/>
        <s v="International Health Terminology Standards Development Organisation  (IHTSDO)"/>
        <s v="University of New South Wales"/>
        <s v="NHS Walsall CCG"/>
        <s v="North East Quality Observatory System"/>
        <s v="Care UK"/>
        <s v="University Hospitals of Leicester NHS Trust"/>
        <s v="Glaxosmithkline (GSK)"/>
        <s v="Epsom &amp; St Helier University Hospitals NHS Trust"/>
        <s v="HCD Economics"/>
        <s v="Lambeth &amp; Southwark Public Health Department"/>
        <s v="NHS Bromley CCG"/>
        <s v="Office of Health Economics (OHE)"/>
        <s v="Allergy UK"/>
        <s v="Bangor University"/>
        <s v="SynNet Ltd"/>
        <s v="Ieso Digital Health"/>
        <s v="North East London Commissioning Hub"/>
        <s v="British Association of Dermatologists"/>
        <s v="Public Health Dorset"/>
        <s v="East Riding of Yorkshire Council"/>
        <s v="Nuffield Department of Population Health"/>
        <s v="Home Office"/>
        <s v="National Cancer Research Institute"/>
        <s v="Lancashire Care NHS Foundation Trust"/>
        <s v="CFE (Research and Consulting) Ltd trading as CFE Research"/>
        <s v="Surrey and Borders Partnership NHS Foundation Trust"/>
        <s v="WIDDRINGTON SURGERY"/>
        <s v="Darlington Borough Council"/>
        <s v="Department for Work and Pensions"/>
        <s v="Great Western Hospitals NHS Foundation Trust"/>
        <s v="Poole Hospital NHS Foundation Trust"/>
        <s v="ALLERGAN"/>
        <s v="NHS Improvement"/>
        <s v="Mount Vernon Cancer Centre"/>
        <s v="Bedford Borough Council"/>
        <s v="NHS Arden and Greater East Midlands Commissioning Support Unit"/>
        <s v="The Royal College of Ophthalmologists"/>
        <s v="Zimmer, Inc"/>
        <s v="3M Health"/>
        <s v="University of East London"/>
        <s v="NHS Nottingham City CCG"/>
        <s v="Trafford Metropolitan Borough Council"/>
        <s v="Milton Keynes Council"/>
        <s v="Stoke-on-Trent City Council"/>
        <s v="Lima Corporate"/>
        <s v="Plymouth Hospitals NHS Trust"/>
      </sharedItems>
    </cacheField>
    <cacheField name="Application with? (Holder) (Holder)" numFmtId="49">
      <sharedItems/>
    </cacheField>
    <cacheField name="Status" numFmtId="49">
      <sharedItems count="2">
        <s v="Active"/>
        <s v="Inactive"/>
      </sharedItems>
    </cacheField>
    <cacheField name="DSA End Date" numFmtId="14">
      <sharedItems containsNonDate="0" containsDate="1" containsString="0" containsBlank="1" minDate="1900-01-01T00:00:00" maxDate="3000-01-01T00:00:00"/>
    </cacheField>
    <cacheField name="Process Stage" numFmtId="49">
      <sharedItems/>
    </cacheField>
    <cacheField name="Process Stage (Holder) (Holder)" numFmtId="49">
      <sharedItems/>
    </cacheField>
    <cacheField name="Application Completion Status" numFmtId="49">
      <sharedItems count="9">
        <s v="Minor Versioned"/>
        <s v="Superseded Agreement"/>
        <s v="Active Agreement"/>
        <s v="Expired Agreement"/>
        <s v="In Progress"/>
        <s v="Rejected Application"/>
        <s v="Withdrawn Application"/>
        <s v=""/>
        <s v="Closed Agreement"/>
      </sharedItems>
    </cacheField>
    <cacheField name="Reference Number" numFmtId="49">
      <sharedItems/>
    </cacheField>
    <cacheField name="Is Current" numFmtId="49">
      <sharedItems/>
    </cacheField>
    <cacheField name="Is Migrated (Holder) (Holder)" numFmtId="49">
      <sharedItems/>
    </cacheField>
    <cacheField name="Status (Holder) (Holder)" numFmtId="49">
      <sharedItems count="3">
        <s v="Active"/>
        <s v="Inactive"/>
        <s v=""/>
      </sharedItems>
    </cacheField>
    <cacheField name="Application Accepted Date" numFmtId="14">
      <sharedItems containsNonDate="0" containsDate="1" containsString="0" containsBlank="1" minDate="2008-07-30T00:00:00" maxDate="2017-05-03T00:00:00" count="338">
        <m/>
        <d v="2015-11-26T00:00:00"/>
        <d v="2016-08-18T00:00:00"/>
        <d v="2017-03-09T00:00:00"/>
        <d v="2015-11-20T00:00:00"/>
        <d v="2016-06-07T00:00:00"/>
        <d v="2017-03-15T00:00:00"/>
        <d v="2015-11-23T00:00:00"/>
        <d v="2017-01-04T00:00:00"/>
        <d v="2016-08-11T00:00:00"/>
        <d v="2017-01-09T00:00:00"/>
        <d v="2015-11-30T00:00:00"/>
        <d v="2016-12-05T00:00:00"/>
        <d v="2016-06-09T00:00:00"/>
        <d v="2016-08-25T00:00:00"/>
        <d v="2016-06-02T00:00:00"/>
        <d v="2015-12-03T00:00:00"/>
        <d v="2016-02-24T00:00:00"/>
        <d v="2016-08-26T00:00:00"/>
        <d v="2017-03-14T00:00:00"/>
        <d v="2016-02-08T00:00:00"/>
        <d v="2016-06-15T00:00:00"/>
        <d v="2017-02-15T00:00:00"/>
        <d v="2015-12-07T00:00:00"/>
        <d v="2016-08-24T00:00:00"/>
        <d v="2016-10-04T00:00:00"/>
        <d v="2015-12-31T00:00:00"/>
        <d v="2015-12-11T00:00:00"/>
        <d v="2016-11-22T00:00:00"/>
        <d v="2016-07-12T00:00:00"/>
        <d v="2017-03-29T00:00:00"/>
        <d v="2016-04-04T00:00:00"/>
        <d v="2016-01-27T00:00:00"/>
        <d v="2015-12-14T00:00:00"/>
        <d v="2015-02-11T00:00:00"/>
        <d v="2015-12-22T00:00:00"/>
        <d v="2017-02-14T00:00:00"/>
        <d v="2016-01-13T00:00:00"/>
        <d v="2016-04-25T00:00:00"/>
        <d v="2017-03-08T00:00:00"/>
        <d v="2017-04-12T00:00:00"/>
        <d v="2016-01-08T00:00:00"/>
        <d v="2016-01-04T00:00:00"/>
        <d v="2016-01-11T00:00:00"/>
        <d v="2017-01-16T00:00:00"/>
        <d v="2017-03-23T00:00:00"/>
        <d v="2016-05-19T00:00:00"/>
        <d v="2016-09-20T00:00:00"/>
        <d v="2016-11-07T00:00:00"/>
        <d v="2016-11-10T00:00:00"/>
        <d v="2017-04-13T00:00:00"/>
        <d v="2015-12-29T00:00:00"/>
        <d v="2016-11-01T00:00:00"/>
        <d v="2016-12-28T00:00:00"/>
        <d v="2015-12-24T00:00:00"/>
        <d v="2016-01-07T00:00:00"/>
        <d v="2017-01-30T00:00:00"/>
        <d v="2016-09-27T00:00:00"/>
        <d v="2016-10-25T00:00:00"/>
        <d v="2016-12-29T00:00:00"/>
        <d v="2016-05-03T00:00:00"/>
        <d v="2016-01-15T00:00:00"/>
        <d v="2017-02-06T00:00:00"/>
        <d v="2016-05-25T00:00:00"/>
        <d v="2016-11-11T00:00:00"/>
        <d v="2016-12-08T00:00:00"/>
        <d v="2017-01-11T00:00:00"/>
        <d v="2016-06-17T00:00:00"/>
        <d v="2016-12-22T00:00:00"/>
        <d v="2016-01-12T00:00:00"/>
        <d v="2016-10-18T00:00:00"/>
        <d v="2016-02-04T00:00:00"/>
        <d v="2017-04-20T00:00:00"/>
        <d v="2016-06-27T00:00:00"/>
        <d v="2016-01-18T00:00:00"/>
        <d v="2016-01-14T00:00:00"/>
        <d v="2017-03-27T00:00:00"/>
        <d v="2017-04-03T00:00:00"/>
        <d v="2017-01-18T00:00:00"/>
        <d v="2017-04-10T00:00:00"/>
        <d v="2016-08-17T00:00:00"/>
        <d v="2017-02-10T00:00:00"/>
        <d v="2016-01-20T00:00:00"/>
        <d v="2017-04-06T00:00:00"/>
        <d v="2016-01-21T00:00:00"/>
        <d v="2017-04-18T00:00:00"/>
        <d v="2016-01-19T00:00:00"/>
        <d v="2016-06-01T00:00:00"/>
        <d v="2016-10-31T00:00:00"/>
        <d v="2017-04-24T00:00:00"/>
        <d v="2016-01-22T00:00:00"/>
        <d v="2016-04-29T00:00:00"/>
        <d v="2017-03-07T00:00:00"/>
        <d v="2016-09-07T00:00:00"/>
        <d v="2017-03-22T00:00:00"/>
        <d v="2016-10-11T00:00:00"/>
        <d v="2017-01-13T00:00:00"/>
        <d v="2016-01-25T00:00:00"/>
        <d v="2016-01-26T00:00:00"/>
        <d v="2016-02-01T00:00:00"/>
        <d v="2016-01-28T00:00:00"/>
        <d v="2016-09-28T00:00:00"/>
        <d v="2017-02-09T00:00:00"/>
        <d v="2016-11-21T00:00:00"/>
        <d v="2016-02-05T00:00:00"/>
        <d v="2016-07-05T00:00:00"/>
        <d v="2017-01-20T00:00:00"/>
        <d v="2017-03-28T00:00:00"/>
        <d v="2016-02-03T00:00:00"/>
        <d v="2017-04-25T00:00:00"/>
        <d v="2016-09-15T00:00:00"/>
        <d v="2016-12-06T00:00:00"/>
        <d v="2017-02-08T00:00:00"/>
        <d v="2015-08-01T00:00:00"/>
        <d v="2016-07-06T00:00:00"/>
        <d v="2016-04-12T00:00:00"/>
        <d v="2017-02-20T00:00:00"/>
        <d v="2016-10-05T00:00:00"/>
        <d v="2015-11-14T00:00:00"/>
        <d v="2016-06-20T00:00:00"/>
        <d v="2016-07-29T00:00:00"/>
        <d v="2017-02-27T00:00:00"/>
        <d v="2016-07-18T00:00:00"/>
        <d v="2016-11-29T00:00:00"/>
        <d v="2016-07-04T00:00:00"/>
        <d v="2017-03-24T00:00:00"/>
        <d v="2008-07-30T00:00:00"/>
        <d v="2017-01-31T00:00:00"/>
        <d v="2016-06-08T00:00:00"/>
        <d v="2016-05-23T00:00:00"/>
        <d v="2017-01-06T00:00:00"/>
        <d v="2016-07-21T00:00:00"/>
        <d v="2016-06-06T00:00:00"/>
        <d v="2016-11-28T00:00:00"/>
        <d v="2016-09-21T00:00:00"/>
        <d v="2016-11-02T00:00:00"/>
        <d v="2016-09-26T00:00:00"/>
        <d v="2016-06-13T00:00:00"/>
        <d v="2016-12-09T00:00:00"/>
        <d v="2012-03-31T00:00:00"/>
        <d v="2016-07-07T00:00:00"/>
        <d v="2016-09-30T00:00:00"/>
        <d v="2017-01-23T00:00:00"/>
        <d v="2016-06-10T00:00:00"/>
        <d v="2016-08-09T00:00:00"/>
        <d v="2016-08-02T00:00:00"/>
        <d v="2016-05-11T00:00:00"/>
        <d v="2016-11-14T00:00:00"/>
        <d v="2016-12-14T00:00:00"/>
        <d v="2016-05-31T00:00:00"/>
        <d v="2017-02-28T00:00:00"/>
        <d v="2016-02-11T00:00:00"/>
        <d v="2017-02-03T00:00:00"/>
        <d v="2016-08-22T00:00:00"/>
        <d v="2016-02-09T00:00:00"/>
        <d v="2017-02-22T00:00:00"/>
        <d v="2016-02-18T00:00:00"/>
        <d v="2016-12-16T00:00:00"/>
        <d v="2016-02-15T00:00:00"/>
        <d v="2016-12-19T00:00:00"/>
        <d v="2016-11-16T00:00:00"/>
        <d v="2016-12-02T00:00:00"/>
        <d v="2017-04-28T00:00:00"/>
        <d v="2016-07-08T00:00:00"/>
        <d v="2016-09-22T00:00:00"/>
        <d v="2017-02-17T00:00:00"/>
        <d v="2016-08-19T00:00:00"/>
        <d v="2016-07-19T00:00:00"/>
        <d v="2016-10-20T00:00:00"/>
        <d v="2017-03-17T00:00:00"/>
        <d v="2016-02-25T00:00:00"/>
        <d v="2017-02-23T00:00:00"/>
        <d v="2016-03-03T00:00:00"/>
        <d v="2016-02-23T00:00:00"/>
        <d v="2016-11-08T00:00:00"/>
        <d v="2016-04-08T00:00:00"/>
        <d v="2016-04-28T00:00:00"/>
        <d v="2016-03-12T00:00:00"/>
        <d v="2016-04-18T00:00:00"/>
        <d v="2016-04-26T00:00:00"/>
        <d v="2016-07-27T00:00:00"/>
        <d v="2016-05-18T00:00:00"/>
        <d v="2016-06-21T00:00:00"/>
        <d v="2016-05-27T00:00:00"/>
        <d v="2016-10-26T00:00:00"/>
        <d v="2016-06-30T00:00:00"/>
        <d v="2016-07-01T00:00:00"/>
        <d v="2016-04-20T00:00:00"/>
        <d v="2016-05-12T00:00:00"/>
        <d v="2016-04-19T00:00:00"/>
        <d v="2016-12-07T00:00:00"/>
        <d v="2017-03-30T00:00:00"/>
        <d v="2016-10-10T00:00:00"/>
        <d v="2016-03-30T00:00:00"/>
        <d v="2016-09-01T00:00:00"/>
        <d v="2016-05-13T00:00:00"/>
        <d v="2016-03-31T00:00:00"/>
        <d v="2016-08-16T00:00:00"/>
        <d v="2016-09-14T00:00:00"/>
        <d v="2016-04-22T00:00:00"/>
        <d v="2016-04-13T00:00:00"/>
        <d v="2015-11-12T00:00:00"/>
        <d v="2016-05-16T00:00:00"/>
        <d v="2016-05-24T00:00:00"/>
        <d v="2016-08-31T00:00:00"/>
        <d v="2016-06-22T00:00:00"/>
        <d v="2016-08-03T00:00:00"/>
        <d v="2017-01-24T00:00:00"/>
        <d v="2016-07-26T00:00:00"/>
        <d v="2014-09-05T00:00:00"/>
        <d v="2014-04-01T00:00:00"/>
        <d v="2016-09-23T00:00:00"/>
        <d v="2014-10-15T00:00:00"/>
        <d v="2017-01-05T00:00:00"/>
        <d v="2016-03-05T00:00:00"/>
        <d v="2017-01-12T00:00:00"/>
        <d v="2017-01-10T00:00:00"/>
        <d v="2017-04-26T00:00:00"/>
        <d v="2016-10-24T00:00:00"/>
        <d v="2016-02-16T00:00:00"/>
        <d v="2014-11-28T00:00:00"/>
        <d v="2016-09-19T00:00:00"/>
        <d v="2014-12-10T00:00:00"/>
        <d v="2015-07-08T00:00:00"/>
        <d v="2014-12-17T00:00:00"/>
        <d v="2015-02-13T00:00:00"/>
        <d v="2016-09-09T00:00:00"/>
        <d v="2016-09-13T00:00:00"/>
        <d v="2016-06-28T00:00:00"/>
        <d v="2015-10-21T00:00:00"/>
        <d v="2015-09-11T00:00:00"/>
        <d v="2016-03-16T00:00:00"/>
        <d v="2015-03-26T00:00:00"/>
        <d v="2015-01-29T00:00:00"/>
        <d v="2017-04-04T00:00:00"/>
        <d v="2016-10-19T00:00:00"/>
        <d v="2017-02-01T00:00:00"/>
        <d v="2016-10-28T00:00:00"/>
        <d v="2015-03-16T00:00:00"/>
        <d v="2016-08-04T00:00:00"/>
        <d v="2016-06-29T00:00:00"/>
        <d v="2017-04-27T00:00:00"/>
        <d v="2016-11-24T00:00:00"/>
        <d v="2015-06-22T00:00:00"/>
        <d v="2015-03-20T00:00:00"/>
        <d v="2015-03-23T00:00:00"/>
        <d v="2016-07-11T00:00:00"/>
        <d v="2017-02-21T00:00:00"/>
        <d v="2015-04-17T00:00:00"/>
        <d v="2016-08-23T00:00:00"/>
        <d v="2016-04-24T00:00:00"/>
        <d v="2016-05-17T00:00:00"/>
        <d v="2015-04-07T00:00:00"/>
        <d v="2015-04-08T00:00:00"/>
        <d v="2015-05-14T00:00:00"/>
        <d v="2016-08-15T00:00:00"/>
        <d v="2016-11-30T00:00:00"/>
        <d v="2015-05-01T00:00:00"/>
        <d v="2015-08-12T00:00:00"/>
        <d v="2016-07-15T00:00:00"/>
        <d v="2015-05-19T00:00:00"/>
        <d v="2015-12-09T00:00:00"/>
        <d v="2017-01-07T00:00:00"/>
        <d v="2015-05-29T00:00:00"/>
        <d v="2016-07-25T00:00:00"/>
        <d v="2016-08-12T00:00:00"/>
        <d v="2017-04-19T00:00:00"/>
        <d v="2016-11-17T00:00:00"/>
        <d v="2015-06-17T00:00:00"/>
        <d v="2015-06-09T00:00:00"/>
        <d v="2016-08-05T00:00:00"/>
        <d v="2015-06-18T00:00:00"/>
        <d v="2015-07-06T00:00:00"/>
        <d v="2017-03-10T00:00:00"/>
        <d v="2016-09-06T00:00:00"/>
        <d v="2016-10-12T00:00:00"/>
        <d v="2016-09-08T00:00:00"/>
        <d v="2016-10-17T00:00:00"/>
        <d v="2015-09-24T00:00:00"/>
        <d v="2016-04-06T00:00:00"/>
        <d v="2017-03-13T00:00:00"/>
        <d v="2016-12-01T00:00:00"/>
        <d v="2017-01-25T00:00:00"/>
        <d v="2015-08-18T00:00:00"/>
        <d v="2016-11-18T00:00:00"/>
        <d v="2015-09-07T00:00:00"/>
        <d v="2015-10-23T00:00:00"/>
        <d v="2015-12-02T00:00:00"/>
        <d v="2015-09-09T00:00:00"/>
        <d v="2015-10-30T00:00:00"/>
        <d v="2017-01-27T00:00:00"/>
        <d v="2015-09-14T00:00:00"/>
        <d v="2017-01-01T00:00:00"/>
        <d v="2015-11-19T00:00:00"/>
        <d v="2015-09-18T00:00:00"/>
        <d v="2015-10-14T00:00:00"/>
        <d v="2017-03-06T00:00:00"/>
        <d v="2017-04-05T00:00:00"/>
        <d v="2015-10-08T00:00:00"/>
        <d v="2016-08-10T00:00:00"/>
        <d v="2015-09-29T00:00:00"/>
        <d v="2015-10-27T00:00:00"/>
        <d v="2017-01-17T00:00:00"/>
        <d v="2015-11-02T00:00:00"/>
        <d v="2015-10-06T00:00:00"/>
        <d v="2015-10-19T00:00:00"/>
        <d v="2016-06-16T00:00:00"/>
        <d v="2015-10-22T00:00:00"/>
        <d v="2016-01-29T00:00:00"/>
        <d v="2017-02-24T00:00:00"/>
        <d v="2015-12-30T00:00:00"/>
        <d v="2017-03-31T00:00:00"/>
        <d v="2015-11-10T00:00:00"/>
        <d v="2016-09-12T00:00:00"/>
        <d v="2015-12-23T00:00:00"/>
        <d v="2015-11-13T00:00:00"/>
        <d v="2015-11-09T00:00:00"/>
        <d v="2016-11-03T00:00:00"/>
        <d v="2017-03-02T00:00:00"/>
        <d v="2017-01-19T00:00:00"/>
        <d v="2017-03-01T00:00:00"/>
        <d v="2016-07-14T00:00:00"/>
        <d v="2017-02-13T00:00:00"/>
        <d v="2017-04-21T00:00:00"/>
        <d v="2016-08-08T00:00:00"/>
        <d v="2016-07-22T00:00:00"/>
        <d v="2016-09-05T00:00:00"/>
        <d v="2016-08-01T00:00:00"/>
        <d v="2016-08-14T00:00:00"/>
        <d v="2016-08-30T00:00:00"/>
        <d v="2016-11-04T00:00:00"/>
        <d v="2017-04-07T00:00:00"/>
        <d v="2016-02-07T00:00:00"/>
        <d v="2017-03-03T00:00:00"/>
        <d v="2017-02-16T00:00:00"/>
        <d v="2017-04-11T00:00:00"/>
        <d v="2017-05-02T00:00:00"/>
        <d v="2017-03-20T00:00:00"/>
      </sharedItems>
      <fieldGroup par="31" base="16">
        <rangePr groupBy="months" startDate="2008-07-30T00:00:00" endDate="2017-05-03T00:00:00"/>
        <groupItems count="14">
          <s v="(blank)"/>
          <s v="Jan"/>
          <s v="Feb"/>
          <s v="Mar"/>
          <s v="Apr"/>
          <s v="May"/>
          <s v="Jun"/>
          <s v="Jul"/>
          <s v="Aug"/>
          <s v="Sep"/>
          <s v="Oct"/>
          <s v="Nov"/>
          <s v="Dec"/>
          <s v="&gt;03/05/2017"/>
        </groupItems>
      </fieldGroup>
    </cacheField>
    <cacheField name="Customer Approved DSA" numFmtId="14">
      <sharedItems containsNonDate="0" containsDate="1" containsString="0" containsBlank="1" minDate="2016-03-04T00:00:00" maxDate="2017-05-03T00:00:00" count="255">
        <m/>
        <d v="2016-04-05T00:00:00"/>
        <d v="2016-10-03T00:00:00"/>
        <d v="2017-04-13T00:00:00"/>
        <d v="2016-03-15T00:00:00"/>
        <d v="2016-07-06T00:00:00"/>
        <d v="2017-04-28T00:00:00"/>
        <d v="2016-03-11T00:00:00"/>
        <d v="2016-03-24T00:00:00"/>
        <d v="2017-01-03T00:00:00"/>
        <d v="2017-02-01T00:00:00"/>
        <d v="2016-05-05T00:00:00"/>
        <d v="2017-01-12T00:00:00"/>
        <d v="2016-07-13T00:00:00"/>
        <d v="2016-11-21T00:00:00"/>
        <d v="2016-09-21T00:00:00"/>
        <d v="2016-09-19T00:00:00"/>
        <d v="2016-03-17T00:00:00"/>
        <d v="2016-09-26T00:00:00"/>
        <d v="2016-07-12T00:00:00"/>
        <d v="2016-08-31T00:00:00"/>
        <d v="2016-06-03T00:00:00"/>
        <d v="2016-06-30T00:00:00"/>
        <d v="2016-04-22T00:00:00"/>
        <d v="2016-08-01T00:00:00"/>
        <d v="2016-03-23T00:00:00"/>
        <d v="2016-11-11T00:00:00"/>
        <d v="2017-01-30T00:00:00"/>
        <d v="2017-02-17T00:00:00"/>
        <d v="2016-05-04T00:00:00"/>
        <d v="2016-03-09T00:00:00"/>
        <d v="2016-05-24T00:00:00"/>
        <d v="2016-10-19T00:00:00"/>
        <d v="2017-02-08T00:00:00"/>
        <d v="2016-07-15T00:00:00"/>
        <d v="2016-04-13T00:00:00"/>
        <d v="2016-09-12T00:00:00"/>
        <d v="2017-04-21T00:00:00"/>
        <d v="2016-07-21T00:00:00"/>
        <d v="2016-09-09T00:00:00"/>
        <d v="2016-10-26T00:00:00"/>
        <d v="2016-12-22T00:00:00"/>
        <d v="2016-03-31T00:00:00"/>
        <d v="2017-02-22T00:00:00"/>
        <d v="2016-03-07T00:00:00"/>
        <d v="2016-09-28T00:00:00"/>
        <d v="2017-05-02T00:00:00"/>
        <d v="2016-05-25T00:00:00"/>
        <d v="2016-08-18T00:00:00"/>
        <d v="2016-12-05T00:00:00"/>
        <d v="2016-03-04T00:00:00"/>
        <d v="2016-10-21T00:00:00"/>
        <d v="2016-12-20T00:00:00"/>
        <d v="2016-08-08T00:00:00"/>
        <d v="2016-09-06T00:00:00"/>
        <d v="2017-04-24T00:00:00"/>
        <d v="2016-06-29T00:00:00"/>
        <d v="2016-12-08T00:00:00"/>
        <d v="2016-12-15T00:00:00"/>
        <d v="2017-03-13T00:00:00"/>
        <d v="2016-10-06T00:00:00"/>
        <d v="2016-09-16T00:00:00"/>
        <d v="2017-03-01T00:00:00"/>
        <d v="2016-05-13T00:00:00"/>
        <d v="2016-05-23T00:00:00"/>
        <d v="2016-07-07T00:00:00"/>
        <d v="2016-07-29T00:00:00"/>
        <d v="2017-04-19T00:00:00"/>
        <d v="2016-08-25T00:00:00"/>
        <d v="2016-03-20T00:00:00"/>
        <d v="2016-09-02T00:00:00"/>
        <d v="2016-07-20T00:00:00"/>
        <d v="2016-08-04T00:00:00"/>
        <d v="2016-08-19T00:00:00"/>
        <d v="2016-08-05T00:00:00"/>
        <d v="2016-09-23T00:00:00"/>
        <d v="2016-05-27T00:00:00"/>
        <d v="2016-07-25T00:00:00"/>
        <d v="2016-10-10T00:00:00"/>
        <d v="2016-04-11T00:00:00"/>
        <d v="2016-04-08T00:00:00"/>
        <d v="2016-07-11T00:00:00"/>
        <d v="2017-04-12T00:00:00"/>
        <d v="2016-03-18T00:00:00"/>
        <d v="2016-05-26T00:00:00"/>
        <d v="2017-04-20T00:00:00"/>
        <d v="2016-08-02T00:00:00"/>
        <d v="2016-09-13T00:00:00"/>
        <d v="2016-07-28T00:00:00"/>
        <d v="2016-07-14T00:00:00"/>
        <d v="2016-03-22T00:00:00"/>
        <d v="2016-03-14T00:00:00"/>
        <d v="2016-06-20T00:00:00"/>
        <d v="2016-06-01T00:00:00"/>
        <d v="2016-12-09T00:00:00"/>
        <d v="2016-05-31T00:00:00"/>
        <d v="2016-07-26T00:00:00"/>
        <d v="2017-03-24T00:00:00"/>
        <d v="2017-03-29T00:00:00"/>
        <d v="2016-10-20T00:00:00"/>
        <d v="2017-01-23T00:00:00"/>
        <d v="2016-03-10T00:00:00"/>
        <d v="2016-03-16T00:00:00"/>
        <d v="2016-06-10T00:00:00"/>
        <d v="2016-07-05T00:00:00"/>
        <d v="2016-12-02T00:00:00"/>
        <d v="2016-07-19T00:00:00"/>
        <d v="2017-02-23T00:00:00"/>
        <d v="2016-03-30T00:00:00"/>
        <d v="2017-03-27T00:00:00"/>
        <d v="2016-10-17T00:00:00"/>
        <d v="2017-02-20T00:00:00"/>
        <d v="2016-03-29T00:00:00"/>
        <d v="2016-07-27T00:00:00"/>
        <d v="2016-06-27T00:00:00"/>
        <d v="2016-04-07T00:00:00"/>
        <d v="2016-04-04T00:00:00"/>
        <d v="2017-01-25T00:00:00"/>
        <d v="2016-03-21T00:00:00"/>
        <d v="2016-08-11T00:00:00"/>
        <d v="2016-03-08T00:00:00"/>
        <d v="2016-10-31T00:00:00"/>
        <d v="2016-03-19T00:00:00"/>
        <d v="2017-03-07T00:00:00"/>
        <d v="2017-04-29T00:00:00"/>
        <d v="2016-04-06T00:00:00"/>
        <d v="2016-08-17T00:00:00"/>
        <d v="2016-08-30T00:00:00"/>
        <d v="2017-03-10T00:00:00"/>
        <d v="2016-11-28T00:00:00"/>
        <d v="2017-02-10T00:00:00"/>
        <d v="2016-09-05T00:00:00"/>
        <d v="2016-08-23T00:00:00"/>
        <d v="2016-10-13T00:00:00"/>
        <d v="2016-11-24T00:00:00"/>
        <d v="2017-02-06T00:00:00"/>
        <d v="2016-12-12T00:00:00"/>
        <d v="2016-11-22T00:00:00"/>
        <d v="2016-05-19T00:00:00"/>
        <d v="2016-08-09T00:00:00"/>
        <d v="2017-03-20T00:00:00"/>
        <d v="2016-07-01T00:00:00"/>
        <d v="2017-02-28T00:00:00"/>
        <d v="2016-10-05T00:00:00"/>
        <d v="2017-01-18T00:00:00"/>
        <d v="2016-12-21T00:00:00"/>
        <d v="2017-01-27T00:00:00"/>
        <d v="2017-02-15T00:00:00"/>
        <d v="2016-06-21T00:00:00"/>
        <d v="2017-01-31T00:00:00"/>
        <d v="2016-11-03T00:00:00"/>
        <d v="2016-12-01T00:00:00"/>
        <d v="2017-01-10T00:00:00"/>
        <d v="2016-12-23T00:00:00"/>
        <d v="2017-02-02T00:00:00"/>
        <d v="2016-08-15T00:00:00"/>
        <d v="2017-01-26T00:00:00"/>
        <d v="2016-06-14T00:00:00"/>
        <d v="2016-06-22T00:00:00"/>
        <d v="2016-07-04T00:00:00"/>
        <d v="2017-03-21T00:00:00"/>
        <d v="2016-08-26T00:00:00"/>
        <d v="2016-06-02T00:00:00"/>
        <d v="2016-11-12T00:00:00"/>
        <d v="2017-03-14T00:00:00"/>
        <d v="2017-04-18T00:00:00"/>
        <d v="2016-11-16T00:00:00"/>
        <d v="2017-02-14T00:00:00"/>
        <d v="2016-11-15T00:00:00"/>
        <d v="2016-09-07T00:00:00"/>
        <d v="2017-02-03T00:00:00"/>
        <d v="2016-10-25T00:00:00"/>
        <d v="2017-02-21T00:00:00"/>
        <d v="2016-08-24T00:00:00"/>
        <d v="2017-02-19T00:00:00"/>
        <d v="2017-04-10T00:00:00"/>
        <d v="2017-03-06T00:00:00"/>
        <d v="2016-05-16T00:00:00"/>
        <d v="2016-11-09T00:00:00"/>
        <d v="2016-06-28T00:00:00"/>
        <d v="2016-09-20T00:00:00"/>
        <d v="2016-07-08T00:00:00"/>
        <d v="2016-06-09T00:00:00"/>
        <d v="2016-11-13T00:00:00"/>
        <d v="2016-09-01T00:00:00"/>
        <d v="2016-10-12T00:00:00"/>
        <d v="2016-09-27T00:00:00"/>
        <d v="2016-11-18T00:00:00"/>
        <d v="2017-04-27T00:00:00"/>
        <d v="2016-06-06T00:00:00"/>
        <d v="2017-01-16T00:00:00"/>
        <d v="2016-11-25T00:00:00"/>
        <d v="2017-03-15T00:00:00"/>
        <d v="2016-12-06T00:00:00"/>
        <d v="2016-11-30T00:00:00"/>
        <d v="2016-12-07T00:00:00"/>
        <d v="2017-02-07T00:00:00"/>
        <d v="2017-02-27T00:00:00"/>
        <d v="2017-04-26T00:00:00"/>
        <d v="2017-01-20T00:00:00"/>
        <d v="2017-03-22T00:00:00"/>
        <d v="2016-10-04T00:00:00"/>
        <d v="2017-01-24T00:00:00"/>
        <d v="2016-05-09T00:00:00"/>
        <d v="2016-05-03T00:00:00"/>
        <d v="2017-04-04T00:00:00"/>
        <d v="2016-11-10T00:00:00"/>
        <d v="2016-11-02T00:00:00"/>
        <d v="2017-01-06T00:00:00"/>
        <d v="2016-09-22T00:00:00"/>
        <d v="2017-03-28T00:00:00"/>
        <d v="2016-05-20T00:00:00"/>
        <d v="2017-02-09T00:00:00"/>
        <d v="2016-12-16T00:00:00"/>
        <d v="2016-11-07T00:00:00"/>
        <d v="2016-10-28T00:00:00"/>
        <d v="2016-10-11T00:00:00"/>
        <d v="2017-02-16T00:00:00"/>
        <d v="2017-02-24T00:00:00"/>
        <d v="2017-04-03T00:00:00"/>
        <d v="2016-08-16T00:00:00"/>
        <d v="2016-05-21T00:00:00"/>
        <d v="2017-01-05T00:00:00"/>
        <d v="2017-03-08T00:00:00"/>
        <d v="2016-12-19T00:00:00"/>
        <d v="2017-03-30T00:00:00"/>
        <d v="2016-06-24T00:00:00"/>
        <d v="2016-03-25T00:00:00"/>
        <d v="2016-05-10T00:00:00"/>
        <d v="2016-04-01T00:00:00"/>
        <d v="2016-12-13T00:00:00"/>
        <d v="2016-09-14T00:00:00"/>
        <d v="2016-09-08T00:00:00"/>
        <d v="2016-05-06T00:00:00"/>
        <d v="2016-09-30T00:00:00"/>
        <d v="2017-01-19T00:00:00"/>
        <d v="2017-04-25T00:00:00"/>
        <d v="2017-04-06T00:00:00"/>
        <d v="2016-10-27T00:00:00"/>
        <d v="2017-03-02T00:00:00"/>
        <d v="2017-04-11T00:00:00"/>
        <d v="2017-03-17T00:00:00"/>
        <d v="2017-01-04T00:00:00"/>
        <d v="2016-11-14T00:00:00"/>
        <d v="2017-04-23T00:00:00"/>
        <d v="2017-02-13T00:00:00"/>
        <d v="2017-04-05T00:00:00"/>
        <d v="2017-01-17T00:00:00"/>
        <d v="2016-10-14T00:00:00"/>
        <d v="2016-10-24T00:00:00"/>
        <d v="2016-11-23T00:00:00"/>
        <d v="2017-03-23T00:00:00"/>
        <d v="2017-03-31T00:00:00"/>
        <d v="2017-01-13T00:00:00"/>
        <d v="2017-01-09T00:00:00"/>
      </sharedItems>
      <fieldGroup par="32" base="17">
        <rangePr groupBy="months" startDate="2016-03-04T00:00:00" endDate="2017-05-03T00:00:00"/>
        <groupItems count="14">
          <s v="(blank)"/>
          <s v="Jan"/>
          <s v="Feb"/>
          <s v="Mar"/>
          <s v="Apr"/>
          <s v="May"/>
          <s v="Jun"/>
          <s v="Jul"/>
          <s v="Aug"/>
          <s v="Sep"/>
          <s v="Oct"/>
          <s v="Nov"/>
          <s v="Dec"/>
          <s v="&gt;03/05/2017"/>
        </groupItems>
      </fieldGroup>
    </cacheField>
    <cacheField name="Rejection (Holder) (Holder)" numFmtId="49">
      <sharedItems/>
    </cacheField>
    <cacheField name="Organisation Type (Organisation) (Organisation)" numFmtId="49">
      <sharedItems count="26">
        <s v="Local Authority"/>
        <s v="Academic"/>
        <s v="Consultancy"/>
        <s v="Supplier"/>
        <s v="Commercial"/>
        <s v="NHS Foundation Trust"/>
        <s v="Agency/Public Body"/>
        <s v="Commisioning Support Unit (CSU)"/>
        <s v="SME"/>
        <s v="Research"/>
        <s v="NHS Trust"/>
        <s v="Charity"/>
        <s v="Ministerial Department"/>
        <s v=""/>
        <s v="Mental Health Service Provider"/>
        <s v="Hospital"/>
        <s v="Clinical Commissioning Group (CCG)"/>
        <s v="Care Home"/>
        <s v="Media"/>
        <s v="Legal Sector"/>
        <s v="GP Practice"/>
        <s v="Mental Health Trust"/>
        <s v="Private Healthcare"/>
        <s v="NHS Treatment Centre"/>
        <s v="Area Team"/>
        <s v="Society"/>
      </sharedItems>
    </cacheField>
    <cacheField name="Complexity" numFmtId="49">
      <sharedItems/>
    </cacheField>
    <cacheField name="Case Officer" numFmtId="49">
      <sharedItems/>
    </cacheField>
    <cacheField name="DAO" numFmtId="49">
      <sharedItems/>
    </cacheField>
    <cacheField name="Patient Objections Applied? (old)" numFmtId="49">
      <sharedItems/>
    </cacheField>
    <cacheField name="Case Administrator (Holder) (Holder)" numFmtId="49">
      <sharedItems/>
    </cacheField>
    <cacheField name="Modified On" numFmtId="22">
      <sharedItems containsSemiMixedTypes="0" containsNonDate="0" containsDate="1" containsString="0" minDate="2016-03-04T10:48:43" maxDate="2017-05-02T14:06:06"/>
    </cacheField>
    <cacheField name="Created On" numFmtId="22">
      <sharedItems containsSemiMixedTypes="0" containsNonDate="0" containsDate="1" containsString="0" minDate="2016-02-27T08:59:08" maxDate="2017-05-02T14:04:58"/>
    </cacheField>
    <cacheField name="Application Completion Date" numFmtId="14">
      <sharedItems containsNonDate="0" containsDate="1" containsString="0" containsBlank="1" minDate="2016-07-05T00:00:00" maxDate="2017-05-03T00:00:00"/>
    </cacheField>
    <cacheField name="CRM Release" numFmtId="49">
      <sharedItems/>
    </cacheField>
    <cacheField name="Application Accepted Date (Holder) (Holder)" numFmtId="14">
      <sharedItems containsNonDate="0" containsDate="1" containsString="0" containsBlank="1" minDate="2008-07-30T00:00:00" maxDate="2017-05-03T00:00:00"/>
    </cacheField>
    <cacheField name="Column1" numFmtId="0">
      <sharedItems containsBlank="1" count="2">
        <m/>
        <s v="x"/>
      </sharedItems>
    </cacheField>
    <cacheField name="Years" numFmtId="0" databaseField="0">
      <fieldGroup base="16">
        <rangePr groupBy="years" startDate="2008-07-30T00:00:00" endDate="2017-05-03T00:00:00"/>
        <groupItems count="12">
          <s v="&lt;30/07/2008"/>
          <s v="2008"/>
          <s v="2009"/>
          <s v="2010"/>
          <s v="2011"/>
          <s v="2012"/>
          <s v="2013"/>
          <s v="2014"/>
          <s v="2015"/>
          <s v="2016"/>
          <s v="2017"/>
          <s v="&gt;03/05/2017"/>
        </groupItems>
      </fieldGroup>
    </cacheField>
    <cacheField name="Years2" numFmtId="0" databaseField="0">
      <fieldGroup base="17">
        <rangePr groupBy="years" startDate="2016-03-04T00:00:00" endDate="2017-05-03T00:00:00"/>
        <groupItems count="4">
          <s v="&lt;04/03/2016"/>
          <s v="2016"/>
          <s v="2017"/>
          <s v="&gt;03/0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51">
  <r>
    <s v="0a3861bf-9ff8-e511-8106-1458d043a750"/>
    <s v="yRfZ7xq5Zx7uV0szbuZYnnVtT02KONe0Teg5C7+sJ6TBglBR9YZTKiDXpFzfcEXJgDhuTT+puJY9RhYRzP0K0w=="/>
    <d v="2017-04-13T15:03:26"/>
    <s v="DARS-NIC-00574-V2H1F-v2"/>
    <s v="Dan King"/>
    <x v="0"/>
    <s v="With HSCIC"/>
    <x v="0"/>
    <m/>
    <s v=""/>
    <s v="5a DSA Active"/>
    <x v="0"/>
    <s v="DARS-NIC-00574-V2H1F-v0.0"/>
    <s v=""/>
    <s v="No"/>
    <x v="0"/>
    <x v="0"/>
    <x v="0"/>
    <s v="No"/>
    <x v="0"/>
    <s v=""/>
    <s v=""/>
    <s v=""/>
    <s v="No"/>
    <s v="Emma Russell"/>
    <d v="2017-04-13T15:03:26"/>
    <d v="2016-04-02T06:54:35"/>
    <m/>
    <s v=""/>
    <d v="2017-03-09T00:00:00"/>
    <x v="0"/>
  </r>
  <r>
    <s v="63ce8455-7673-44aa-8d8c-1d206933fe54"/>
    <s v="QOqNZ12QhMCMUTXTqitCi2V5tn0hmm814/wUHkQhaE/9urHhNYEFKMVtx/gR6zZ6aR8geNr5UgmygVWIsedvEQ=="/>
    <d v="2017-04-13T15:03:26"/>
    <s v="DARS-NIC-00574-V2H1F-v2"/>
    <s v="Dan King"/>
    <x v="0"/>
    <s v="With HSCIC"/>
    <x v="0"/>
    <d v="2016-08-31T00:00:00"/>
    <s v=""/>
    <s v="5a DSA Active"/>
    <x v="1"/>
    <s v="DARS-NIC-00574-V2H1F-v0.1"/>
    <s v="No"/>
    <s v="No"/>
    <x v="0"/>
    <x v="1"/>
    <x v="1"/>
    <s v="No"/>
    <x v="0"/>
    <s v=""/>
    <s v="Georgina Platt"/>
    <s v="Gaynor Dalton"/>
    <s v="No"/>
    <s v="Emma Russell"/>
    <d v="2017-04-13T15:03:26"/>
    <d v="2016-04-02T07:37:38"/>
    <d v="2016-10-03T00:00:00"/>
    <s v=""/>
    <d v="2017-03-09T00:00:00"/>
    <x v="0"/>
  </r>
  <r>
    <s v="68fa3448-9e25-46bd-a169-251c98230cd7"/>
    <s v="wEPExK3kWjXN1z4dq37Ta8HcSFspcz0DT/7MJ+218vtmVYjqf/pLUQCRM0vtJY+6qpzZqy7Zy4ERenff00oXjg=="/>
    <d v="2017-04-13T15:03:26"/>
    <s v="DARS-NIC-00574-V2H1F-v2"/>
    <s v="Dan King"/>
    <x v="0"/>
    <s v="With HSCIC"/>
    <x v="0"/>
    <m/>
    <s v="1c Application In Progress"/>
    <s v="5a DSA Active"/>
    <x v="0"/>
    <s v="DARS-NIC-00574-V2H1F-v1.0"/>
    <s v="No"/>
    <s v="No"/>
    <x v="0"/>
    <x v="1"/>
    <x v="0"/>
    <s v="No"/>
    <x v="0"/>
    <s v=""/>
    <s v="Georgina Platt"/>
    <s v="Gaynor Dalton"/>
    <s v="No"/>
    <s v="Emma Russell"/>
    <d v="2017-04-13T15:03:26"/>
    <d v="2016-08-17T12:27:04"/>
    <d v="2016-08-10T00:00:00"/>
    <s v=""/>
    <d v="2017-03-09T00:00:00"/>
    <x v="0"/>
  </r>
  <r>
    <s v="4ae5e457-7d54-4c6e-bf35-e1995d532d9c"/>
    <s v="YyRL6eqwqh5BQLvM9nbkQgkmX++CoabqIUBqzASASB2446fAU5O2/jCHuQqx5C5fPxpLticXWnlpM+tbE6pm2A=="/>
    <d v="2017-04-13T15:03:26"/>
    <s v="DARS-NIC-00574-V2H1F-v2"/>
    <s v="Dan King"/>
    <x v="0"/>
    <s v="With HSCIC"/>
    <x v="0"/>
    <m/>
    <s v="1c Application In Progress"/>
    <s v="5a DSA Active"/>
    <x v="0"/>
    <s v="DARS-NIC-00574-V2H1F-v1.1"/>
    <s v="No"/>
    <s v="No"/>
    <x v="0"/>
    <x v="1"/>
    <x v="0"/>
    <s v="No"/>
    <x v="0"/>
    <s v=""/>
    <s v="Georgina Platt"/>
    <s v="Gaynor Dalton"/>
    <s v="No"/>
    <s v="Emma Russell"/>
    <d v="2017-04-13T15:03:26"/>
    <d v="2016-08-17T14:15:10"/>
    <d v="2016-08-10T00:00:00"/>
    <s v=""/>
    <d v="2017-03-09T00:00:00"/>
    <x v="0"/>
  </r>
  <r>
    <s v="89adb719-ad99-499d-ba3d-93c27e33b727"/>
    <s v="0SMR7B0HXk/7jZKZTj7OpUcjbUql+KZyCdmlI9CIg63IsYh9OkDu/vxm56zAXlX1bEGDhZKnH4j4IuW37yXHAA=="/>
    <d v="2017-04-13T15:03:26"/>
    <s v="DARS-NIC-00574-V2H1F-v2"/>
    <s v="Dan King"/>
    <x v="0"/>
    <s v="With HSCIC"/>
    <x v="0"/>
    <m/>
    <s v="1c Application In Progress"/>
    <s v="5a DSA Active"/>
    <x v="0"/>
    <s v="DARS-NIC-00574-V2H1F-v1.2"/>
    <s v="No"/>
    <s v="No"/>
    <x v="0"/>
    <x v="1"/>
    <x v="0"/>
    <s v="No"/>
    <x v="0"/>
    <s v=""/>
    <s v="Georgina Platt"/>
    <s v="Gaynor Dalton"/>
    <s v="No"/>
    <s v="Emma Russell"/>
    <d v="2017-04-13T15:03:26"/>
    <d v="2016-08-18T08:24:57"/>
    <d v="2016-08-10T00:00:00"/>
    <s v=""/>
    <d v="2017-03-09T00:00:00"/>
    <x v="0"/>
  </r>
  <r>
    <s v="98f11a00-d718-4462-ac24-90997411c14d"/>
    <s v="+S0OQtlebHj8GK0gY3etTvNfOKGkIntV9kI8kdjoiBcG7L+kxs640UlOONCpVcO0+aW0gfFaYDZ1v5qPxRPtow=="/>
    <d v="2017-04-13T15:03:26"/>
    <s v="DARS-NIC-00574-V2H1F-v2"/>
    <s v="Dan King"/>
    <x v="0"/>
    <s v="With HSCIC"/>
    <x v="0"/>
    <m/>
    <s v="2c Initial Assessment"/>
    <s v="5a DSA Active"/>
    <x v="0"/>
    <s v="DARS-NIC-00574-V2H1F-v1.3"/>
    <s v="No"/>
    <s v="No"/>
    <x v="0"/>
    <x v="2"/>
    <x v="0"/>
    <s v="No"/>
    <x v="0"/>
    <s v=""/>
    <s v="Richard Webster"/>
    <s v="Gaynor Dalton"/>
    <s v="No"/>
    <s v="Emma Russell"/>
    <d v="2017-04-13T15:03:26"/>
    <d v="2016-08-18T11:08:33"/>
    <d v="2016-08-10T00:00:00"/>
    <s v=""/>
    <d v="2017-03-09T00:00:00"/>
    <x v="0"/>
  </r>
  <r>
    <s v="0bbcea23-8bf2-454d-bbd8-ee2b8805bfe0"/>
    <s v="yEhJ4BMucgluaJiV7x0j+MhVuiHl0+wLyCH9hBVuLfgxyPfkpxf4+nZQsFkANAJc86FGUjMTxsnHcyNdbXTQqg=="/>
    <d v="2017-04-20T12:23:57"/>
    <s v="DARS-NIC-00574-V2H1F-v2"/>
    <s v="Dan King"/>
    <x v="0"/>
    <s v="With HSCIC"/>
    <x v="0"/>
    <d v="2017-03-31T00:00:00"/>
    <s v="2c Initial Assessment"/>
    <s v="5a DSA Active"/>
    <x v="0"/>
    <s v="DARS-NIC-00574-V2H1F-v1.4"/>
    <s v="No"/>
    <s v="No"/>
    <x v="0"/>
    <x v="2"/>
    <x v="0"/>
    <s v="No"/>
    <x v="0"/>
    <s v=""/>
    <s v="Emma Lawler"/>
    <s v="Jennifer Donald"/>
    <s v="No"/>
    <s v="Emma Russell"/>
    <d v="2017-04-20T12:23:57"/>
    <d v="2016-08-25T16:42:08"/>
    <d v="2016-08-10T00:00:00"/>
    <s v=""/>
    <d v="2017-03-09T00:00:00"/>
    <x v="0"/>
  </r>
  <r>
    <s v="08734a5c-e19d-45ef-82c4-81e00028a075"/>
    <s v="BycVS0vwwzm/7A4uFSMXCvGp/Lo0ip8iBn1WV14pbi0Kw0JU7L0OwblsnlOq8Pbj95UUluW/vLTjpjrPi4Sq7A=="/>
    <d v="2017-04-13T15:03:12"/>
    <s v="DARS-NIC-00574-V2H1F-v2"/>
    <s v="Dan King"/>
    <x v="0"/>
    <s v="With HSCIC"/>
    <x v="0"/>
    <d v="2017-03-31T00:00:00"/>
    <s v="5a DSA Active"/>
    <s v="5a DSA Active"/>
    <x v="1"/>
    <s v="DARS-NIC-00574-V2H1F-v1.5"/>
    <s v="No"/>
    <s v="No"/>
    <x v="0"/>
    <x v="2"/>
    <x v="2"/>
    <s v="No"/>
    <x v="0"/>
    <s v=""/>
    <s v="Richard Webster"/>
    <s v="Gaynor Dalton"/>
    <s v="No"/>
    <s v="Emma Russell"/>
    <d v="2017-04-13T15:03:12"/>
    <d v="2016-09-12T15:23:07"/>
    <d v="2017-04-13T00:00:00"/>
    <s v=""/>
    <d v="2017-03-09T00:00:00"/>
    <x v="1"/>
  </r>
  <r>
    <s v="15ad8a73-2bab-48a6-9706-b4c3525ce832"/>
    <s v="nA3xj1wfSd9AULSivvOaPdL9ZNJ/0oZk/maa0C6Nge8jBiE3TDcX0hmw+lUbs6AghSGBneei10v52wpoqYif4g=="/>
    <d v="2017-04-13T15:03:26"/>
    <s v="DARS-NIC-00574-V2H1F-v2"/>
    <s v="Dan King"/>
    <x v="0"/>
    <s v="With HSCIC"/>
    <x v="0"/>
    <m/>
    <s v="1c Application In Progress"/>
    <s v="5a DSA Active"/>
    <x v="0"/>
    <s v="DARS-NIC-00574-V2H1F-v2.0"/>
    <s v="No"/>
    <s v="No"/>
    <x v="0"/>
    <x v="2"/>
    <x v="0"/>
    <s v="No"/>
    <x v="0"/>
    <s v=""/>
    <s v="Richard Webster"/>
    <s v="Gaynor Dalton"/>
    <s v="No"/>
    <s v="Emma Russell"/>
    <d v="2017-04-13T15:03:26"/>
    <d v="2017-03-08T10:58:13"/>
    <m/>
    <s v=""/>
    <d v="2017-03-09T00:00:00"/>
    <x v="0"/>
  </r>
  <r>
    <s v="2191fcde-58d1-4642-a1c3-f05ae1ec625e"/>
    <s v="qtOVd7JYggML2Nfh7y0lUBBwRr5106jJYKAampS//A0hGKH3N8+FhJsjzMfOOOtxhV+6L2zQLB9WELEx5/tTcw=="/>
    <d v="2017-04-13T15:03:26"/>
    <s v="DARS-NIC-00574-V2H1F-v2"/>
    <s v="Dan King"/>
    <x v="0"/>
    <s v="With HSCIC"/>
    <x v="0"/>
    <d v="2018-03-31T00:00:00"/>
    <s v="2c Initial Assessment"/>
    <s v="5a DSA Active"/>
    <x v="0"/>
    <s v="DARS-NIC-00574-V2H1F-v2.1"/>
    <s v="No"/>
    <s v="No"/>
    <x v="0"/>
    <x v="3"/>
    <x v="0"/>
    <s v="No"/>
    <x v="0"/>
    <s v="Medium"/>
    <s v="Tracy Taylor"/>
    <s v="Duncan Easton"/>
    <s v="No"/>
    <s v="Emma Russell"/>
    <d v="2017-04-13T15:03:26"/>
    <d v="2017-03-08T12:42:43"/>
    <m/>
    <s v=""/>
    <d v="2017-03-09T00:00:00"/>
    <x v="0"/>
  </r>
  <r>
    <s v="fca421d7-573c-4c84-8a2b-9d95d1f9cb68"/>
    <s v="WA9tEcI5q0KpSJ9UCvGik4m5SB7UAR9hvA38VGLkIH74hpnqi5QGduXO1gsUf8EcyjZHhBlR4ODijcni8XAfrA=="/>
    <d v="2017-04-19T10:50:24"/>
    <s v="DARS-NIC-00574-V2H1F-v2"/>
    <s v="Dan King"/>
    <x v="0"/>
    <s v="With HSCIC"/>
    <x v="0"/>
    <d v="2018-03-31T00:00:00"/>
    <s v="5a DSA Active"/>
    <s v="5a DSA Active"/>
    <x v="2"/>
    <s v="DARS-NIC-00574-V2H1F-v2.2"/>
    <s v="Yes"/>
    <s v="No"/>
    <x v="0"/>
    <x v="3"/>
    <x v="3"/>
    <s v="No"/>
    <x v="0"/>
    <s v="Medium"/>
    <s v="Tracy Taylor"/>
    <s v="Duncan Easton"/>
    <s v="No"/>
    <s v="Emma Russell"/>
    <d v="2017-04-19T10:50:24"/>
    <d v="2017-04-03T11:40:05"/>
    <d v="2017-04-13T00:00:00"/>
    <s v=""/>
    <d v="2017-03-09T00:00:00"/>
    <x v="1"/>
  </r>
  <r>
    <s v="cbf304ec-71e4-e511-80f7-3863bb357fa0"/>
    <s v="TtRqX4YQ32yviXgt0QHBf2NpJSxruttnK7fL2FYdgv1sjDFCxyjENoceZHG5Ecaah+LPD/qj2rcJm6mgEIvKcw=="/>
    <d v="2017-04-11T14:01:06"/>
    <s v="DARS-NIC-00656-V0Z4C-v0"/>
    <s v="Daniel Hale"/>
    <x v="1"/>
    <s v="With HSCIC"/>
    <x v="0"/>
    <d v="2016-12-31T00:00:00"/>
    <s v=""/>
    <s v="5a DSA Active"/>
    <x v="3"/>
    <s v="DARS-NIC-00656-V0Z4C-v0.0"/>
    <s v="Yes"/>
    <s v="Yes"/>
    <x v="0"/>
    <x v="4"/>
    <x v="4"/>
    <s v="No"/>
    <x v="1"/>
    <s v="Complex"/>
    <s v="Nicola Bootland"/>
    <s v=""/>
    <s v="No"/>
    <s v="Joanna Rose"/>
    <d v="2017-04-11T14:01:06"/>
    <d v="2016-03-07T14:36:08"/>
    <m/>
    <s v=""/>
    <d v="2015-11-20T00:00:00"/>
    <x v="0"/>
  </r>
  <r>
    <s v="646014cd-ec0a-e611-8106-1458d043a570"/>
    <s v="/AQvY+JFYSrUgkpaYmLrck/LXt0UlrSe43Gl3g81xdpsAljjF1gIPY8w5B0P7FowYsYRRdTTZxIuL9WL1gmi7w=="/>
    <d v="2017-04-28T09:36:27"/>
    <s v="DARS-NIC-00747-G8G0Z-v1"/>
    <s v="Sara Deakin"/>
    <x v="2"/>
    <s v="With HSCIC"/>
    <x v="0"/>
    <m/>
    <s v=""/>
    <s v="5a DSA Active"/>
    <x v="0"/>
    <s v="DARS-NIC-00747-G8G0Z-v0.0"/>
    <s v="No"/>
    <s v="No"/>
    <x v="0"/>
    <x v="0"/>
    <x v="0"/>
    <s v="No"/>
    <x v="0"/>
    <s v=""/>
    <s v=""/>
    <s v=""/>
    <s v="Yes"/>
    <s v="Emma Russell"/>
    <d v="2017-04-28T09:36:27"/>
    <d v="2016-04-25T13:51:35"/>
    <m/>
    <s v=""/>
    <d v="2017-03-15T00:00:00"/>
    <x v="0"/>
  </r>
  <r>
    <s v="d78af624-7ba0-47d2-9024-064eed03bda8"/>
    <s v="/P9smKox51tmcT0rp1MlTTN8RUJlg9ZuUfVNkcE1AvJc/65BMDvphTl7p+e8vHIdl/enCSzk2ORx3j0ETOBBcw=="/>
    <d v="2017-04-28T09:36:27"/>
    <s v="DARS-NIC-00747-G8G0Z-v1"/>
    <s v="Sara Deakin"/>
    <x v="2"/>
    <s v="With HSCIC"/>
    <x v="0"/>
    <d v="2017-03-31T00:00:00"/>
    <s v="2c Initial Assessment"/>
    <s v="5a DSA Active"/>
    <x v="0"/>
    <s v="DARS-NIC-00747-G8G0Z-v0.1"/>
    <s v="No"/>
    <s v="No"/>
    <x v="0"/>
    <x v="5"/>
    <x v="0"/>
    <s v="No"/>
    <x v="0"/>
    <s v="Medium"/>
    <s v="Adam Grindrod"/>
    <s v=""/>
    <s v="No"/>
    <s v="Emma Russell"/>
    <d v="2017-04-28T09:36:27"/>
    <d v="2016-06-03T12:57:38"/>
    <m/>
    <s v=""/>
    <d v="2017-03-15T00:00:00"/>
    <x v="0"/>
  </r>
  <r>
    <s v="ce460cbf-9105-4d59-90a5-fea1c1990e4d"/>
    <s v="7l8W68Rs+7OD2YnAxdMG3N6nMl+RwvJFzS/lcKFGH3JQo4eNvaIShrZ8saAufq4CQMuC20/R9hswYq3+Ei0QtQ=="/>
    <d v="2017-04-28T09:36:05"/>
    <s v="DARS-NIC-00747-G8G0Z-v1"/>
    <s v="Sara Deakin"/>
    <x v="2"/>
    <s v="With HSCIC"/>
    <x v="0"/>
    <d v="2017-03-31T00:00:00"/>
    <s v="5a DSA Active"/>
    <s v="5a DSA Active"/>
    <x v="1"/>
    <s v="DARS-NIC-00747-G8G0Z-v0.2"/>
    <s v="No"/>
    <s v="No"/>
    <x v="0"/>
    <x v="5"/>
    <x v="5"/>
    <s v="No"/>
    <x v="0"/>
    <s v="Medium"/>
    <s v="Adam Grindrod"/>
    <s v="Richard Langley"/>
    <s v="No"/>
    <s v="Emma Russell"/>
    <d v="2017-04-28T09:36:05"/>
    <d v="2016-06-08T11:14:03"/>
    <d v="2017-04-28T00:00:00"/>
    <s v=""/>
    <d v="2017-03-15T00:00:00"/>
    <x v="1"/>
  </r>
  <r>
    <s v="d0c4fdc2-9220-4560-b3a5-77d6538f989d"/>
    <s v="jAzRRpLClFIrABUzgN6/uCiMaAdidVXM4dCSeh9HfqfiR/4VMv7uFfbE2Jukzu1O++02Ia/S/C4TrmaEQ1s9Lg=="/>
    <d v="2017-04-28T09:36:27"/>
    <s v="DARS-NIC-00747-G8G0Z-v1"/>
    <s v="Sara Deakin"/>
    <x v="2"/>
    <s v="With HSCIC"/>
    <x v="0"/>
    <m/>
    <s v="1c Application In Progress"/>
    <s v="5a DSA Active"/>
    <x v="0"/>
    <s v="DARS-NIC-00747-G8G0Z-v1.0"/>
    <s v="No"/>
    <s v="No"/>
    <x v="0"/>
    <x v="5"/>
    <x v="0"/>
    <s v="No"/>
    <x v="0"/>
    <s v="Medium"/>
    <s v="Adam Grindrod"/>
    <s v="Richard Langley"/>
    <s v="No"/>
    <s v="Emma Russell"/>
    <d v="2017-04-28T09:36:27"/>
    <d v="2016-10-27T10:28:29"/>
    <d v="2016-08-01T00:00:00"/>
    <s v=""/>
    <d v="2017-03-15T00:00:00"/>
    <x v="0"/>
  </r>
  <r>
    <s v="a7675383-d542-4fe2-88eb-695b78cf478b"/>
    <s v="+TV/Y7nTpEDauM8EQ0+yxWdqy2fQFrXOIXu4gYLLwVrO9U4bHrxyazL4bEl7Uk6JoPtJ6CGkEsAnqDFpF1GHbw=="/>
    <d v="2017-04-28T09:36:27"/>
    <s v="DARS-NIC-00747-G8G0Z-v1"/>
    <s v="Sara Deakin"/>
    <x v="2"/>
    <s v="With HSCIC"/>
    <x v="0"/>
    <d v="2018-03-31T00:00:00"/>
    <s v="2c Initial Assessment"/>
    <s v="5a DSA Active"/>
    <x v="0"/>
    <s v="DARS-NIC-00747-G8G0Z-v1.1"/>
    <s v="No"/>
    <s v="No"/>
    <x v="0"/>
    <x v="6"/>
    <x v="0"/>
    <s v="No"/>
    <x v="0"/>
    <s v="Medium"/>
    <s v="Tracy Taylor"/>
    <s v="Duncan Easton"/>
    <s v="No"/>
    <s v="Emma Russell"/>
    <d v="2017-04-28T09:36:27"/>
    <d v="2017-03-14T13:28:21"/>
    <d v="2016-08-01T00:00:00"/>
    <s v=""/>
    <d v="2017-03-15T00:00:00"/>
    <x v="0"/>
  </r>
  <r>
    <s v="92144c6d-2865-4f41-8f1d-245be3c06431"/>
    <s v="jPGAr7XtDT1sbYaAyqjB8tnrP/AEGOZWnFrT7972zwZMcjBuRF7/WzRWHBSBQqy72p0t1XoFLnS78tLOsOVT0w=="/>
    <d v="2017-04-28T09:36:26"/>
    <s v="DARS-NIC-00747-G8G0Z-v1"/>
    <s v="Sara Deakin"/>
    <x v="2"/>
    <s v="With HSCIC"/>
    <x v="0"/>
    <d v="2018-03-31T00:00:00"/>
    <s v="5a DSA Active"/>
    <s v="5a DSA Active"/>
    <x v="2"/>
    <s v="DARS-NIC-00747-G8G0Z-v1.2"/>
    <s v="Yes"/>
    <s v="No"/>
    <x v="0"/>
    <x v="6"/>
    <x v="6"/>
    <s v="No"/>
    <x v="0"/>
    <s v="Medium"/>
    <s v="Tracy Taylor"/>
    <s v="Duncan Easton"/>
    <s v="No"/>
    <s v="Emma Russell"/>
    <d v="2017-04-28T09:36:26"/>
    <d v="2017-04-04T07:32:36"/>
    <d v="2017-04-28T00:00:00"/>
    <s v=""/>
    <d v="2017-03-15T00:00:00"/>
    <x v="1"/>
  </r>
  <r>
    <s v="f5ddee50-f4e1-e511-80f7-3863bb357fa0"/>
    <s v="3TliPpO/MwFqe+f0OrcS5xg4hxBd46KZyxUzSIhqtuZ9i2m/CdqtAGLqdojpjd5Q75uFO4qlpxOxpOD2XkmSzw=="/>
    <d v="2017-04-25T10:43:32"/>
    <s v="DARS-NIC-01189-Y2V3W-v1"/>
    <s v="Peter Burnley"/>
    <x v="3"/>
    <s v="With Customer"/>
    <x v="0"/>
    <d v="2016-12-31T00:00:00"/>
    <s v=""/>
    <s v="4e With Customer To Sign DSA"/>
    <x v="3"/>
    <s v="DARS-NIC-01189-Y2V3W-v0.0"/>
    <s v="No"/>
    <s v="Yes"/>
    <x v="0"/>
    <x v="7"/>
    <x v="7"/>
    <s v="No"/>
    <x v="1"/>
    <s v=""/>
    <s v="Charlotte Skinner"/>
    <s v=""/>
    <s v="No"/>
    <s v="Emma Russell"/>
    <d v="2017-04-25T10:43:32"/>
    <d v="2016-03-04T10:31:57"/>
    <m/>
    <s v=""/>
    <d v="2017-01-04T00:00:00"/>
    <x v="0"/>
  </r>
  <r>
    <s v="b7b6df6c-05f8-480b-81fe-179a2dc3a43f"/>
    <s v="8KKdvXkr16QHgNhnJ34vIRCtiMjffXCpgfDbJOJzbW1/BZtN6pw8/Y8iiK53E58erQ3+mWYNIJSQzgXf9co2tg=="/>
    <d v="2017-04-25T10:43:32"/>
    <s v="DARS-NIC-01189-Y2V3W-v1"/>
    <s v="Peter Burnley"/>
    <x v="3"/>
    <s v="With Customer"/>
    <x v="0"/>
    <m/>
    <s v="1c Application In Progress"/>
    <s v="4e With Customer To Sign DSA"/>
    <x v="0"/>
    <s v="DARS-NIC-01189-Y2V3W-v1.0"/>
    <s v="No"/>
    <s v="Yes"/>
    <x v="0"/>
    <x v="7"/>
    <x v="0"/>
    <s v="No"/>
    <x v="1"/>
    <s v=""/>
    <s v="Charlotte Skinner"/>
    <s v="Jennifer Redman"/>
    <s v="No"/>
    <s v="Emma Russell"/>
    <d v="2017-04-25T10:43:32"/>
    <d v="2016-12-29T20:02:44"/>
    <m/>
    <s v=""/>
    <d v="2017-01-04T00:00:00"/>
    <x v="0"/>
  </r>
  <r>
    <s v="6055966e-823f-49a6-9d7e-3abb9aa3005c"/>
    <s v="Bqj3uVnSca94Yu/MfPBijPElHUX4L7N/JU1PPOXHiY5Rqut6ZsxFFZkEDfBLIkHy1oLc9AaiGHy/4RVXlzUy+g=="/>
    <d v="2017-04-25T10:43:32"/>
    <s v="DARS-NIC-01189-Y2V3W-v1"/>
    <s v="Peter Burnley"/>
    <x v="3"/>
    <s v="With Customer"/>
    <x v="0"/>
    <d v="2017-12-31T00:00:00"/>
    <s v="2c Initial Assessment"/>
    <s v="4e With Customer To Sign DSA"/>
    <x v="0"/>
    <s v="DARS-NIC-01189-Y2V3W-v1.1"/>
    <s v="No"/>
    <s v="Yes"/>
    <x v="0"/>
    <x v="8"/>
    <x v="0"/>
    <s v="No"/>
    <x v="1"/>
    <s v="Complex"/>
    <s v="Dan Goodwin"/>
    <s v="Dave Cronin"/>
    <s v="No"/>
    <s v="Emma Russell"/>
    <d v="2017-04-25T10:43:32"/>
    <d v="2016-12-30T14:04:23"/>
    <m/>
    <s v=""/>
    <d v="2017-01-04T00:00:00"/>
    <x v="0"/>
  </r>
  <r>
    <s v="f03e433a-e674-4334-8b9b-02a99208fcfd"/>
    <s v="f5WjikdgOqmqKVGaj8RIeavLhMRvMAT+l7VjYZ15F5NohwGQ64wdV66u7niO/tNTyri8TY4GXrar9GNP+S8Gcg=="/>
    <d v="2017-04-25T10:43:37"/>
    <s v="DARS-NIC-01189-Y2V3W-v1"/>
    <s v="Peter Burnley"/>
    <x v="3"/>
    <s v="With Customer"/>
    <x v="0"/>
    <d v="2017-07-31T00:00:00"/>
    <s v="4e With Customer To Sign DSA"/>
    <s v="4e With Customer To Sign DSA"/>
    <x v="4"/>
    <s v="DARS-NIC-01189-Y2V3W-v1.2"/>
    <s v="Yes"/>
    <s v="Yes"/>
    <x v="0"/>
    <x v="8"/>
    <x v="0"/>
    <s v="No"/>
    <x v="1"/>
    <s v="Complex"/>
    <s v="Dan Goodwin"/>
    <s v="Dave Cronin"/>
    <s v="No"/>
    <s v="Emma Russell"/>
    <d v="2017-04-25T10:43:37"/>
    <d v="2017-01-10T11:56:58"/>
    <m/>
    <s v=""/>
    <d v="2017-01-04T00:00:00"/>
    <x v="0"/>
  </r>
  <r>
    <s v="5c682e1c-10e9-e511-80f6-3863bb363030"/>
    <s v="Ia/jLx7Vvx4kKB/4cmHKY1gzNY4xYOdjcEKvnw6O463IgsjzR3app2D7Nrn4eQoQQQuZdnRYZI6Sj2dlVMAqrQ=="/>
    <d v="2017-02-01T08:34:42"/>
    <s v="DARS-NIC-01207-V9G9P-v2"/>
    <s v="Matthew Beckett"/>
    <x v="4"/>
    <s v="With HSCIC"/>
    <x v="0"/>
    <d v="2016-08-31T00:00:00"/>
    <s v=""/>
    <s v="5a DSA Active"/>
    <x v="1"/>
    <s v="DARS-NIC-01207-V9G9P-v0.0"/>
    <s v="No"/>
    <s v="Yes"/>
    <x v="0"/>
    <x v="0"/>
    <x v="8"/>
    <s v="No"/>
    <x v="2"/>
    <s v=""/>
    <s v="Richard Webster"/>
    <s v=""/>
    <s v="No"/>
    <s v="Emma Russell"/>
    <d v="2017-02-01T08:34:42"/>
    <d v="2016-03-13T11:38:32"/>
    <d v="2017-01-03T00:00:00"/>
    <s v=""/>
    <d v="2017-01-09T00:00:00"/>
    <x v="0"/>
  </r>
  <r>
    <s v="7f909cf5-c15f-4d33-84b7-a27c4d6bdd21"/>
    <s v="MXL54bl5+TMDtImcyZ5Px/bEM6DOlnY728dQ3DroQGJHFOpBJS5Q8vPm/7qoJLlPh+1ngUspi4n8+iP8ZMj0UA=="/>
    <d v="2017-02-01T08:34:42"/>
    <s v="DARS-NIC-01207-V9G9P-v2"/>
    <s v="Matthew Beckett"/>
    <x v="4"/>
    <s v="With HSCIC"/>
    <x v="0"/>
    <m/>
    <s v="1c Application In Progress"/>
    <s v="5a DSA Active"/>
    <x v="0"/>
    <s v="DARS-NIC-01207-V9G9P-v1.0"/>
    <s v="No"/>
    <s v="Yes"/>
    <x v="0"/>
    <x v="0"/>
    <x v="0"/>
    <s v="No"/>
    <x v="2"/>
    <s v=""/>
    <s v="Richard Webster"/>
    <s v="Jennifer Redman"/>
    <s v="No"/>
    <s v="Emma Russell"/>
    <d v="2017-02-01T08:34:42"/>
    <d v="2016-08-09T15:32:57"/>
    <m/>
    <s v=""/>
    <d v="2017-01-09T00:00:00"/>
    <x v="0"/>
  </r>
  <r>
    <s v="471c6e68-26a0-47cb-ad15-f10178bb4c9d"/>
    <s v="RVwE2y/jBY5KzGXohIVxYZAXoAauuMBXbq1+UY69v4gLJEopHbb7ROYxIcTbhg5bdu9QfUR23Fmg1+bOturQ1Q=="/>
    <d v="2017-02-01T08:34:42"/>
    <s v="DARS-NIC-01207-V9G9P-v2"/>
    <s v="Matthew Beckett"/>
    <x v="4"/>
    <s v="With HSCIC"/>
    <x v="0"/>
    <m/>
    <s v="2c Initial Assessment"/>
    <s v="5a DSA Active"/>
    <x v="0"/>
    <s v="DARS-NIC-01207-V9G9P-v1.1"/>
    <s v="No"/>
    <s v="Yes"/>
    <x v="0"/>
    <x v="9"/>
    <x v="0"/>
    <s v="No"/>
    <x v="2"/>
    <s v=""/>
    <s v="Georgina Platt"/>
    <s v="Gaynor Dalton"/>
    <s v="No"/>
    <s v="Emma Russell"/>
    <d v="2017-02-01T08:34:42"/>
    <d v="2016-08-09T16:37:43"/>
    <m/>
    <s v=""/>
    <d v="2017-01-09T00:00:00"/>
    <x v="0"/>
  </r>
  <r>
    <s v="5a433961-b1a8-4cb0-a5ae-5c982e4a0370"/>
    <s v="Q0YlbURa3Lf/oW463uQPK6Y3xiuEapC+A4muF+EcVbemIdJBwcAvQrD+mrO+ps/7+FO8uPGmGfsVFcO3t189SA=="/>
    <d v="2017-02-01T08:34:42"/>
    <s v="DARS-NIC-01207-V9G9P-v2"/>
    <s v="Matthew Beckett"/>
    <x v="4"/>
    <s v="With HSCIC"/>
    <x v="0"/>
    <m/>
    <s v="2c Initial Assessment"/>
    <s v="5a DSA Active"/>
    <x v="0"/>
    <s v="DARS-NIC-01207-V9G9P-v1.2"/>
    <s v="No"/>
    <s v="Yes"/>
    <x v="0"/>
    <x v="9"/>
    <x v="0"/>
    <s v="No"/>
    <x v="2"/>
    <s v=""/>
    <s v="Georgina Platt"/>
    <s v="Richard Langley"/>
    <s v="No"/>
    <s v="Emma Russell"/>
    <d v="2017-02-01T08:34:42"/>
    <d v="2016-08-18T10:45:02"/>
    <m/>
    <s v=""/>
    <d v="2017-01-09T00:00:00"/>
    <x v="0"/>
  </r>
  <r>
    <s v="87899c73-a9d8-4429-8c25-5f967ff39c89"/>
    <s v="H0fihc6u3w5dhoxPgKi2x7VFuPs23BPtUxgJbJnYS1V/ZrVnL81Z2lZJrgQzfBBfcwbIm33J7mIRYBwZgBhfaQ=="/>
    <d v="2017-02-01T08:34:42"/>
    <s v="DARS-NIC-01207-V9G9P-v2"/>
    <s v="Matthew Beckett"/>
    <x v="4"/>
    <s v="With HSCIC"/>
    <x v="0"/>
    <m/>
    <s v="2c Initial Assessment"/>
    <s v="5a DSA Active"/>
    <x v="0"/>
    <s v="DARS-NIC-01207-V9G9P-v1.3"/>
    <s v="No"/>
    <s v="Yes"/>
    <x v="0"/>
    <x v="9"/>
    <x v="0"/>
    <s v="No"/>
    <x v="2"/>
    <s v=""/>
    <s v="Georgina Platt"/>
    <s v="Richard Langley"/>
    <s v="No"/>
    <s v="Emma Russell"/>
    <d v="2017-02-01T08:34:42"/>
    <d v="2016-10-05T16:08:16"/>
    <m/>
    <s v=""/>
    <d v="2017-01-09T00:00:00"/>
    <x v="0"/>
  </r>
  <r>
    <s v="d1f41255-e4e7-4852-8ae6-47be282c699a"/>
    <s v="go9h7spPBBGDhMpnKZB2R0DeCux3Pl5JqYh7axkwD2xNZ1gZGqs9YXzajqrswHV6Za9zDoTuxj33icuKyW2kdg=="/>
    <d v="2017-02-01T08:34:42"/>
    <s v="DARS-NIC-01207-V9G9P-v2"/>
    <s v="Matthew Beckett"/>
    <x v="4"/>
    <s v="With HSCIC"/>
    <x v="0"/>
    <d v="2017-09-01T00:00:00"/>
    <s v="2c Initial Assessment"/>
    <s v="5a DSA Active"/>
    <x v="0"/>
    <s v="DARS-NIC-01207-V9G9P-v1.4"/>
    <s v="No"/>
    <s v="Yes"/>
    <x v="0"/>
    <x v="9"/>
    <x v="0"/>
    <s v="No"/>
    <x v="2"/>
    <s v=""/>
    <s v="Georgina Platt"/>
    <s v="Richard Langley"/>
    <s v="No"/>
    <s v="Emma Russell"/>
    <d v="2017-02-01T08:34:42"/>
    <d v="2016-10-11T15:35:32"/>
    <m/>
    <s v=""/>
    <d v="2017-01-09T00:00:00"/>
    <x v="0"/>
  </r>
  <r>
    <s v="b4f8a87d-8e15-47e8-8631-07ea18b94583"/>
    <s v="xitLqHVHtls3gfhtpEuz2CbpUEuu25shLO+XWBWOL9HRP+jK7q5C3cYut/FpB5i4X0MH6V3Hak4HoABi9zvDeg=="/>
    <d v="2017-02-01T08:35:07"/>
    <s v="DARS-NIC-01207-V9G9P-v2"/>
    <s v="Matthew Beckett"/>
    <x v="4"/>
    <s v="With HSCIC"/>
    <x v="0"/>
    <d v="2017-09-01T00:00:00"/>
    <s v="5a DSA Active"/>
    <s v="5a DSA Active"/>
    <x v="1"/>
    <s v="DARS-NIC-01207-V9G9P-v1.5"/>
    <s v="No"/>
    <s v="Yes"/>
    <x v="0"/>
    <x v="9"/>
    <x v="9"/>
    <s v="No"/>
    <x v="2"/>
    <s v=""/>
    <s v="Georgina Platt"/>
    <s v="Richard Langley"/>
    <s v="No"/>
    <s v="Emma Russell"/>
    <d v="2017-02-01T08:35:07"/>
    <d v="2016-10-25T15:11:46"/>
    <d v="2017-02-01T00:00:00"/>
    <s v=""/>
    <d v="2017-01-09T00:00:00"/>
    <x v="1"/>
  </r>
  <r>
    <s v="cea66d3c-0c7a-4729-b653-1824e6f65b95"/>
    <s v="JXGGzD9p5O+ijDX3mVbXFrU5bIajoEYDSbiYbqa1Z2v32XF3IonQgnjPz/cbU8k5RET+/QBqx0ndUoHsfXFzxQ=="/>
    <d v="2017-02-01T08:34:42"/>
    <s v="DARS-NIC-01207-V9G9P-v2"/>
    <s v="Matthew Beckett"/>
    <x v="4"/>
    <s v="With HSCIC"/>
    <x v="0"/>
    <m/>
    <s v="1c Application In Progress"/>
    <s v="5a DSA Active"/>
    <x v="0"/>
    <s v="DARS-NIC-01207-V9G9P-v2.0"/>
    <s v="No"/>
    <s v="Yes"/>
    <x v="0"/>
    <x v="9"/>
    <x v="0"/>
    <s v="No"/>
    <x v="2"/>
    <s v=""/>
    <s v="Georgina Platt"/>
    <s v="Richard Langley"/>
    <s v="No"/>
    <s v="Emma Russell"/>
    <d v="2017-02-01T08:34:42"/>
    <d v="2017-01-09T16:13:15"/>
    <m/>
    <s v=""/>
    <d v="2017-01-09T00:00:00"/>
    <x v="0"/>
  </r>
  <r>
    <s v="9c7b4eef-cbfa-43c3-85fb-1d8828eca512"/>
    <s v="yxjl56mJ1+4sjsDGfSCRobFeY3crXvM6tLi00iHTy/cyAGKhINeP0NagyMGBJldGEzlETZMAq+iuErxkPHt2rQ=="/>
    <d v="2017-02-01T08:34:42"/>
    <s v="DARS-NIC-01207-V9G9P-v2"/>
    <s v="Matthew Beckett"/>
    <x v="4"/>
    <s v="With HSCIC"/>
    <x v="0"/>
    <d v="2017-06-01T00:00:00"/>
    <s v="2c Initial Assessment"/>
    <s v="5a DSA Active"/>
    <x v="0"/>
    <s v="DARS-NIC-01207-V9G9P-v2.1"/>
    <s v="No"/>
    <s v="Yes"/>
    <x v="0"/>
    <x v="10"/>
    <x v="0"/>
    <s v="No"/>
    <x v="2"/>
    <s v=""/>
    <s v="Georgina Platt"/>
    <s v="Richard Langley"/>
    <s v="No"/>
    <s v="Emma Russell"/>
    <d v="2017-02-01T08:34:42"/>
    <d v="2017-01-09T16:19:07"/>
    <m/>
    <s v=""/>
    <d v="2017-01-09T00:00:00"/>
    <x v="0"/>
  </r>
  <r>
    <s v="6f12746a-917f-4d35-be28-e328405ba15e"/>
    <s v="3CO5LT9ru4viqz4IPpculHDHmPObH0xzeZ1T7rIB7IpZXcaI7M/CSdsrp3h3lwcz3n9WNdc8VVM+lZyB/oKyOw=="/>
    <d v="2017-02-01T08:35:13"/>
    <s v="DARS-NIC-01207-V9G9P-v2"/>
    <s v="Matthew Beckett"/>
    <x v="4"/>
    <s v="With HSCIC"/>
    <x v="0"/>
    <d v="2017-09-01T00:00:00"/>
    <s v="5a DSA Active"/>
    <s v="5a DSA Active"/>
    <x v="2"/>
    <s v="DARS-NIC-01207-V9G9P-v2.2"/>
    <s v="Yes"/>
    <s v="Yes"/>
    <x v="0"/>
    <x v="10"/>
    <x v="10"/>
    <s v="No"/>
    <x v="2"/>
    <s v=""/>
    <s v="Georgina Platt"/>
    <s v="Richard Langley"/>
    <s v="No"/>
    <s v="Emma Russell"/>
    <d v="2017-02-01T08:35:13"/>
    <d v="2017-01-09T16:24:48"/>
    <d v="2017-02-01T00:00:00"/>
    <s v=""/>
    <d v="2017-01-09T00:00:00"/>
    <x v="1"/>
  </r>
  <r>
    <s v="321b4f83-05e9-e511-80f6-3863bb363030"/>
    <s v="fYba10VIwv3WTzBPQLF8yVXAy0gQ+AkYKBgrXWBb1ZI6+7D23QpQd3kmTtgYzOQtffaTzzNRPCesjiitOwDq6g=="/>
    <d v="2016-06-29T15:27:01"/>
    <s v="DARS-NIC-01361-F6R5P-v1"/>
    <s v="Judy Aldred"/>
    <x v="5"/>
    <s v="With Customer"/>
    <x v="0"/>
    <d v="2016-04-30T00:00:00"/>
    <s v=""/>
    <s v="1c Application In Progress"/>
    <x v="0"/>
    <s v="DARS-NIC-01361-F6R5P-v0.0"/>
    <s v=""/>
    <s v="Yes"/>
    <x v="0"/>
    <x v="0"/>
    <x v="0"/>
    <s v="No"/>
    <x v="3"/>
    <s v="Medium"/>
    <s v="Adam Grindrod"/>
    <s v="Richard Langley"/>
    <s v="No"/>
    <s v="Joanna Rose"/>
    <d v="2016-06-29T15:27:01"/>
    <d v="2016-03-13T10:22:40"/>
    <m/>
    <s v=""/>
    <m/>
    <x v="0"/>
  </r>
  <r>
    <s v="4448746e-bbde-41fa-805c-c5860ecba392"/>
    <s v="Vpu4+5hm0TjhbbqPCtA8LZQbiHHLtWcCV5c3rBC/EB9LFie134Wu0KWENRvCYRf10EWRUfvtym7c8O1tbKFfHg=="/>
    <d v="2016-06-29T15:27:01"/>
    <s v="DARS-NIC-01361-F6R5P-v1"/>
    <s v="Judy Aldred"/>
    <x v="5"/>
    <s v="With Customer"/>
    <x v="0"/>
    <d v="2016-04-30T00:00:00"/>
    <s v=""/>
    <s v="1c Application In Progress"/>
    <x v="0"/>
    <s v="DARS-NIC-01361-F6R5P-v0.1"/>
    <s v=""/>
    <s v="Yes"/>
    <x v="0"/>
    <x v="0"/>
    <x v="0"/>
    <s v="No"/>
    <x v="3"/>
    <s v="Medium"/>
    <s v="Adam Grindrod"/>
    <s v="Richard Langley"/>
    <s v="No"/>
    <s v="Joanna Rose"/>
    <d v="2016-06-29T15:27:01"/>
    <d v="2016-03-30T08:19:42"/>
    <m/>
    <s v=""/>
    <m/>
    <x v="0"/>
  </r>
  <r>
    <s v="deb98dc6-49e5-4800-ab5a-db24e9571894"/>
    <s v="y3CE55TTXlt/VM3Te+u70YpV2+PtWLoJE+oyDW81gjOyDJFo8WNhHIZO7g+/wj0fW2jE3jVf4Dj7YjuSJG3neg=="/>
    <d v="2016-06-29T15:27:01"/>
    <s v="DARS-NIC-01361-F6R5P-v1"/>
    <s v="Judy Aldred"/>
    <x v="5"/>
    <s v="With Customer"/>
    <x v="0"/>
    <d v="2016-04-30T00:00:00"/>
    <s v=""/>
    <s v="1c Application In Progress"/>
    <x v="0"/>
    <s v="DARS-NIC-01361-F6R5P-v0.2"/>
    <s v=""/>
    <s v="Yes"/>
    <x v="0"/>
    <x v="0"/>
    <x v="0"/>
    <s v="No"/>
    <x v="3"/>
    <s v="Medium"/>
    <s v="Adam Grindrod"/>
    <s v="Richard Langley"/>
    <s v="No"/>
    <s v="Joanna Rose"/>
    <d v="2016-06-29T15:27:01"/>
    <d v="2016-03-30T08:19:51"/>
    <m/>
    <s v=""/>
    <m/>
    <x v="0"/>
  </r>
  <r>
    <s v="d3063e98-c4ee-426b-b1f0-90d3e58f3903"/>
    <s v="6/p/XElplzM5v4TUtK/THOdIr9fAz5dcyC0sQyckwtrOvxSZ99uuMZ3RoGnamxRUA0YRmkh6wcH0iFZfXQUOaA=="/>
    <d v="2016-06-29T15:27:01"/>
    <s v="DARS-NIC-01361-F6R5P-v1"/>
    <s v="Judy Aldred"/>
    <x v="5"/>
    <s v="With Customer"/>
    <x v="0"/>
    <d v="2016-04-30T00:00:00"/>
    <s v=""/>
    <s v="1c Application In Progress"/>
    <x v="0"/>
    <s v="DARS-NIC-01361-F6R5P-v0.3"/>
    <s v=""/>
    <s v="Yes"/>
    <x v="0"/>
    <x v="0"/>
    <x v="0"/>
    <s v="No"/>
    <x v="3"/>
    <s v="Medium"/>
    <s v="Adam Grindrod"/>
    <s v="Richard Langley"/>
    <s v="No"/>
    <s v="Joanna Rose"/>
    <d v="2016-06-29T15:27:01"/>
    <d v="2016-03-30T08:22:27"/>
    <m/>
    <s v=""/>
    <m/>
    <x v="0"/>
  </r>
  <r>
    <s v="2b67d7d0-a630-41b4-b5e7-0968c7bc741e"/>
    <s v="HfbbL7Cvq9dnMCCNd37QDabpzmeo0VFqIM5OjPgQHSjzgCO7yhHW28l9WRGHcZq9abl+rHxlRMMQ1KFbZvm9eA=="/>
    <d v="2016-06-29T15:27:01"/>
    <s v="DARS-NIC-01361-F6R5P-v1"/>
    <s v="Judy Aldred"/>
    <x v="5"/>
    <s v="With Customer"/>
    <x v="0"/>
    <d v="2016-04-30T00:00:00"/>
    <s v=""/>
    <s v="1c Application In Progress"/>
    <x v="0"/>
    <s v="DARS-NIC-01361-F6R5P-v0.4"/>
    <s v=""/>
    <s v="Yes"/>
    <x v="0"/>
    <x v="11"/>
    <x v="0"/>
    <s v="No"/>
    <x v="3"/>
    <s v="Medium"/>
    <s v="Adam Grindrod"/>
    <s v="Richard Langley"/>
    <s v="No"/>
    <s v="Joanna Rose"/>
    <d v="2016-06-29T15:27:01"/>
    <d v="2016-04-10T12:24:07"/>
    <m/>
    <s v=""/>
    <m/>
    <x v="0"/>
  </r>
  <r>
    <s v="06635ec9-54a7-4876-b10f-46ae0b1a4d30"/>
    <s v="8L0QUt5XS7N6WNW6tNcHqCBK5uzmis4mWaRDpBcWiuOcjMHEOhQ0ATgeJr4y8ytkrGA+UkKta/35whXuQzvcrw=="/>
    <d v="2016-06-29T15:27:01"/>
    <s v="DARS-NIC-01361-F6R5P-v1"/>
    <s v="Judy Aldred"/>
    <x v="5"/>
    <s v="With Customer"/>
    <x v="0"/>
    <d v="2016-04-30T00:00:00"/>
    <s v=""/>
    <s v="1c Application In Progress"/>
    <x v="0"/>
    <s v="DARS-NIC-01361-F6R5P-v0.5"/>
    <s v=""/>
    <s v="Yes"/>
    <x v="0"/>
    <x v="11"/>
    <x v="0"/>
    <s v="No"/>
    <x v="3"/>
    <s v="Medium"/>
    <s v="Adam Grindrod"/>
    <s v="Richard Langley"/>
    <s v="No"/>
    <s v="Joanna Rose"/>
    <d v="2016-06-29T15:27:01"/>
    <d v="2016-04-13T07:59:18"/>
    <m/>
    <s v=""/>
    <m/>
    <x v="0"/>
  </r>
  <r>
    <s v="d33e0887-b5f6-450c-94bc-70af10460756"/>
    <s v="pKnGazVlkCjqIWvAlyG0y8maEOiIwdLU5Gu+xZHYLG6YqnydGTQF93JY2Fnp9uXsdaC51VrHMbBTBoST5PUqWA=="/>
    <d v="2016-06-29T15:27:01"/>
    <s v="DARS-NIC-01361-F6R5P-v1"/>
    <s v="Judy Aldred"/>
    <x v="5"/>
    <s v="With Customer"/>
    <x v="0"/>
    <d v="2016-04-30T00:00:00"/>
    <s v=""/>
    <s v="1c Application In Progress"/>
    <x v="0"/>
    <s v="DARS-NIC-01361-F6R5P-v0.6"/>
    <s v=""/>
    <s v="Yes"/>
    <x v="0"/>
    <x v="11"/>
    <x v="0"/>
    <s v="No"/>
    <x v="3"/>
    <s v="Medium"/>
    <s v="Adam Grindrod"/>
    <s v="Richard Langley"/>
    <s v="No"/>
    <s v="Joanna Rose"/>
    <d v="2016-06-29T15:27:01"/>
    <d v="2016-04-18T12:09:43"/>
    <m/>
    <s v=""/>
    <m/>
    <x v="0"/>
  </r>
  <r>
    <s v="db5b5c07-7ed7-4315-823f-77048d049373"/>
    <s v="oI9tOfRF6KY+GXw+qHZj2j1ySX2p1hEHB7jUobCLC/RcJHIkwtnyyz99nQlMOt/KNnrQE76Z6MlM9bkB/o/GNA=="/>
    <d v="2016-08-02T09:48:39"/>
    <s v="DARS-NIC-01361-F6R5P-v1"/>
    <s v="Judy Aldred"/>
    <x v="5"/>
    <s v="With Customer"/>
    <x v="0"/>
    <d v="2016-04-30T00:00:00"/>
    <s v=""/>
    <s v="1c Application In Progress"/>
    <x v="3"/>
    <s v="DARS-NIC-01361-F6R5P-v0.7"/>
    <s v="No"/>
    <s v="Yes"/>
    <x v="0"/>
    <x v="11"/>
    <x v="11"/>
    <s v="No"/>
    <x v="3"/>
    <s v="Medium"/>
    <s v="Adam Grindrod"/>
    <s v="Richard Langley"/>
    <s v="No"/>
    <s v="Joanna Rose"/>
    <d v="2016-08-02T09:48:39"/>
    <d v="2016-04-22T08:47:32"/>
    <m/>
    <s v=""/>
    <m/>
    <x v="1"/>
  </r>
  <r>
    <s v="f26724d8-18e1-4ded-a8af-7c613d40790c"/>
    <s v="C2FuYS7nknjSTpqT8NFYlgY00oIKHGQKr6rookj6S4wGk+x0hZoq4Y0/tzXmTOvr7W2Isy4DqRt3+P5dMbHoJw=="/>
    <d v="2016-08-02T09:48:39"/>
    <s v="DARS-NIC-01361-F6R5P-v1"/>
    <s v="Judy Aldred"/>
    <x v="5"/>
    <s v="With Customer"/>
    <x v="0"/>
    <d v="2016-04-30T00:00:00"/>
    <s v="1c Application In Progress"/>
    <s v="1c Application In Progress"/>
    <x v="4"/>
    <s v="DARS-NIC-01361-F6R5P-v1.0"/>
    <s v="Yes"/>
    <s v="Yes"/>
    <x v="0"/>
    <x v="11"/>
    <x v="0"/>
    <s v="No"/>
    <x v="3"/>
    <s v="Medium"/>
    <s v="Adam Grindrod"/>
    <s v="Richard Langley"/>
    <s v="No"/>
    <s v="Joanna Rose"/>
    <d v="2016-08-02T09:48:39"/>
    <d v="2016-06-29T15:26:52"/>
    <m/>
    <s v=""/>
    <m/>
    <x v="0"/>
  </r>
  <r>
    <s v="9cc68f98-12e2-e511-8104-1458d043a750"/>
    <s v="tsTcrE8Rult37X2dMVyJcAAGgJjY/Ds0FguWTGJGDSRDQCvxdsqGyZVQkR6LKaeeeRaXHQSS3Kl0Q1RjJJJ+3w=="/>
    <d v="2017-01-12T16:12:06"/>
    <s v="DARS-NIC-02077-R7M9C-v1"/>
    <s v="Gavin Donaldson"/>
    <x v="3"/>
    <s v="With HSCIC"/>
    <x v="0"/>
    <d v="2016-10-30T00:00:00"/>
    <s v=""/>
    <s v="5a DSA Active"/>
    <x v="1"/>
    <s v="DARS-NIC-02077-R7M9C-v0.0"/>
    <s v="No"/>
    <s v="Yes"/>
    <x v="0"/>
    <x v="0"/>
    <x v="7"/>
    <s v="No"/>
    <x v="1"/>
    <s v="Standard"/>
    <s v="Charlotte Skinner"/>
    <s v="Jennifer Donald"/>
    <s v="No"/>
    <s v="Emma Russell"/>
    <d v="2017-01-12T16:12:06"/>
    <d v="2016-03-04T14:08:43"/>
    <d v="2017-01-12T00:00:00"/>
    <s v=""/>
    <d v="2016-12-05T00:00:00"/>
    <x v="0"/>
  </r>
  <r>
    <s v="43da4607-fc53-4318-9cb1-47478dd2bda6"/>
    <s v="WsGHwDMB8HNsF0zhghMxXbqAcSv49oU6AxfnPYXYkBrqLsuW4Tpj/AHfT/4OBt3qHgAmTW+6Aot+m/xA7HU+tw=="/>
    <d v="2017-01-12T16:12:02"/>
    <s v="DARS-NIC-02077-R7M9C-v1"/>
    <s v="Gavin Donaldson"/>
    <x v="3"/>
    <s v="With HSCIC"/>
    <x v="0"/>
    <m/>
    <s v="1c Application In Progress"/>
    <s v="5a DSA Active"/>
    <x v="0"/>
    <s v="DARS-NIC-02077-R7M9C-v1.0"/>
    <s v="No"/>
    <s v="Yes"/>
    <x v="0"/>
    <x v="0"/>
    <x v="0"/>
    <s v="No"/>
    <x v="1"/>
    <s v="Standard"/>
    <s v="Charlotte Skinner"/>
    <s v="Jennifer Redman"/>
    <s v="No"/>
    <s v="Emma Russell"/>
    <d v="2017-01-12T16:12:02"/>
    <d v="2016-11-18T11:42:53"/>
    <m/>
    <s v=""/>
    <d v="2016-12-05T00:00:00"/>
    <x v="0"/>
  </r>
  <r>
    <s v="1b34e2a2-b351-4de4-b18e-bd26a8c127fb"/>
    <s v="1m6KjeSPQ3X9GgK3Gppv98D+9qatEWuAy1CWjKdg++LYG0ORxf9v/xJu6IFlBmYOuHGVDs1aVvD1J58Af0d3iw=="/>
    <d v="2017-01-12T16:12:02"/>
    <s v="DARS-NIC-02077-R7M9C-v1"/>
    <s v="Gavin Donaldson"/>
    <x v="3"/>
    <s v="With HSCIC"/>
    <x v="0"/>
    <d v="2017-03-31T00:00:00"/>
    <s v="2c Initial Assessment"/>
    <s v="5a DSA Active"/>
    <x v="0"/>
    <s v="DARS-NIC-02077-R7M9C-v1.1"/>
    <s v="No"/>
    <s v="Yes"/>
    <x v="0"/>
    <x v="12"/>
    <x v="0"/>
    <s v="No"/>
    <x v="1"/>
    <s v="Complex"/>
    <s v="Dan Goodwin"/>
    <s v="Dave Cronin"/>
    <s v="No"/>
    <s v="Emma Russell"/>
    <d v="2017-01-12T16:12:02"/>
    <d v="2016-11-18T12:07:53"/>
    <m/>
    <s v="Release 2.3"/>
    <d v="2016-12-05T00:00:00"/>
    <x v="0"/>
  </r>
  <r>
    <s v="c04b306e-3d10-4399-9e28-845171593e67"/>
    <s v="VtKkIe5m9y/9zOrK+g6XrYD5dfsd4kMMp3yvKA32wkFB8Op30/jEmQVoAU3jFJsZ1KhjerDje+U92/GwvYT6LQ=="/>
    <d v="2017-01-31T10:01:29"/>
    <s v="DARS-NIC-02077-R7M9C-v1"/>
    <s v="Gavin Donaldson"/>
    <x v="3"/>
    <s v="With HSCIC"/>
    <x v="0"/>
    <d v="2017-10-31T00:00:00"/>
    <s v="5a DSA Active"/>
    <s v="5a DSA Active"/>
    <x v="2"/>
    <s v="DARS-NIC-02077-R7M9C-v1.2"/>
    <s v="Yes"/>
    <s v="Yes"/>
    <x v="0"/>
    <x v="12"/>
    <x v="12"/>
    <s v="No"/>
    <x v="1"/>
    <s v="Complex"/>
    <s v="Dan Goodwin"/>
    <s v="Dave Cronin"/>
    <s v="No"/>
    <s v="Emma Russell"/>
    <d v="2017-01-31T10:01:29"/>
    <d v="2016-12-22T13:02:30"/>
    <d v="2017-01-12T00:00:00"/>
    <s v="Release 2.3"/>
    <d v="2016-12-05T00:00:00"/>
    <x v="1"/>
  </r>
  <r>
    <s v="b31a54c1-5d22-e611-80ea-5065f38a99f1"/>
    <s v="QkEJA440ij3pAMEbnoi+Vqm7ixtuMqCNngJUoqt6CpLrMW+SwhqizAxjbmJHMXfOdCxbq7N+8U4ZyLj1ES9xBQ=="/>
    <d v="2017-04-13T08:33:26"/>
    <s v="DARS-NIC-02292-T4P9N-v2"/>
    <s v="Kathleen Spanjers"/>
    <x v="6"/>
    <s v="With Customer"/>
    <x v="0"/>
    <m/>
    <s v="1c Application In Progress"/>
    <s v="1c Application In Progress"/>
    <x v="0"/>
    <s v="DARS-NIC-02292-T4P9N-v0.0"/>
    <s v="No"/>
    <s v="No"/>
    <x v="0"/>
    <x v="0"/>
    <x v="0"/>
    <s v="No"/>
    <x v="0"/>
    <s v=""/>
    <s v=""/>
    <s v=""/>
    <s v="Yes"/>
    <s v="Alexandra Day"/>
    <d v="2017-04-13T08:33:26"/>
    <d v="2016-05-25T09:48:03"/>
    <m/>
    <s v=""/>
    <m/>
    <x v="0"/>
  </r>
  <r>
    <s v="561f67d2-d184-4c98-90fb-5f241110b52e"/>
    <s v="xW+JgU5VZmSXY3a2KgA3ovrUbGiBVCFEMCWrN73ZTOHgttu0yZT8h4foV7suNUpgXL4FEjvUope77xRxBp3XPQ=="/>
    <d v="2017-04-13T08:33:26"/>
    <s v="DARS-NIC-02292-T4P9N-v2"/>
    <s v="Kathleen Spanjers"/>
    <x v="6"/>
    <s v="With Customer"/>
    <x v="0"/>
    <m/>
    <s v="2c Initial Assessment"/>
    <s v="1c Application In Progress"/>
    <x v="0"/>
    <s v="DARS-NIC-02292-T4P9N-v0.1"/>
    <s v="No"/>
    <s v="No"/>
    <x v="0"/>
    <x v="13"/>
    <x v="0"/>
    <s v="No"/>
    <x v="0"/>
    <s v=""/>
    <s v="Adam Grindrod"/>
    <s v=""/>
    <s v="Yes"/>
    <s v="Alexandra Day"/>
    <d v="2017-04-13T08:33:26"/>
    <d v="2016-06-09T10:07:18"/>
    <m/>
    <s v=""/>
    <m/>
    <x v="0"/>
  </r>
  <r>
    <s v="a929583e-1ffa-4278-a735-ff66b1807c16"/>
    <s v="rYoODJTnv2lOv0oEJmU67MnZI1kdvZzOAU6BN/dYGV1a2mzBqpFJsDP6ffmVA3wsG1VEpkvDoaBdZF2AH0Q/nQ=="/>
    <d v="2017-04-13T08:33:26"/>
    <s v="DARS-NIC-02292-T4P9N-v2"/>
    <s v="Kathleen Spanjers"/>
    <x v="6"/>
    <s v="With Customer"/>
    <x v="0"/>
    <m/>
    <s v="2d Action Plan Active"/>
    <s v="1c Application In Progress"/>
    <x v="0"/>
    <s v="DARS-NIC-02292-T4P9N-v0.2"/>
    <s v="No"/>
    <s v="No"/>
    <x v="0"/>
    <x v="13"/>
    <x v="0"/>
    <s v="No"/>
    <x v="0"/>
    <s v=""/>
    <s v="Adam Grindrod"/>
    <s v=""/>
    <s v="Yes"/>
    <s v="Alexandra Day"/>
    <d v="2017-04-13T08:33:26"/>
    <d v="2016-06-09T10:09:04"/>
    <m/>
    <s v=""/>
    <m/>
    <x v="0"/>
  </r>
  <r>
    <s v="e92224c3-a538-4ad1-8126-7f481114586a"/>
    <s v="1KJuzgAC1DovfePuehTcRJSL0w3zmQsXAxYnN4F/nq4Z+LcsybqRJDN6k72L664IPLphLux24heOyGzsD8Rjwg=="/>
    <d v="2017-04-13T08:33:26"/>
    <s v="DARS-NIC-02292-T4P9N-v2"/>
    <s v="Kathleen Spanjers"/>
    <x v="6"/>
    <s v="With Customer"/>
    <x v="0"/>
    <m/>
    <s v="2c Initial Assessment"/>
    <s v="1c Application In Progress"/>
    <x v="0"/>
    <s v="DARS-NIC-02292-T4P9N-v0.3"/>
    <s v="No"/>
    <s v="No"/>
    <x v="0"/>
    <x v="13"/>
    <x v="0"/>
    <s v="No"/>
    <x v="0"/>
    <s v=""/>
    <s v="Adam Grindrod"/>
    <s v=""/>
    <s v="Yes"/>
    <s v="Alexandra Day"/>
    <d v="2017-04-13T08:33:26"/>
    <d v="2016-06-09T10:39:31"/>
    <m/>
    <s v=""/>
    <m/>
    <x v="0"/>
  </r>
  <r>
    <s v="0822a2fb-e974-46aa-acd3-1e5e54bd5913"/>
    <s v="IA2C7izIBqo8ySI8r/xh6sED6KRa3V5mFGZqHQ+snF+svx9LY88esgqinNy/EGK0lKeW7gEOu00//E51cCSvwQ=="/>
    <d v="2017-04-13T08:33:26"/>
    <s v="DARS-NIC-02292-T4P9N-v2"/>
    <s v="Kathleen Spanjers"/>
    <x v="6"/>
    <s v="With Customer"/>
    <x v="0"/>
    <d v="2016-08-31T00:00:00"/>
    <s v="5a DSA Active"/>
    <s v="1c Application In Progress"/>
    <x v="1"/>
    <s v="DARS-NIC-02292-T4P9N-v0.4"/>
    <s v="No"/>
    <s v="No"/>
    <x v="0"/>
    <x v="13"/>
    <x v="13"/>
    <s v="No"/>
    <x v="0"/>
    <s v=""/>
    <s v="Adam Grindrod"/>
    <s v=""/>
    <s v="No"/>
    <s v="Alexandra Day"/>
    <d v="2017-04-13T08:33:26"/>
    <d v="2016-06-09T10:40:16"/>
    <d v="2016-11-21T00:00:00"/>
    <s v=""/>
    <m/>
    <x v="1"/>
  </r>
  <r>
    <s v="b6309c75-f3b9-4a9e-9a4a-ea5bcc8969ef"/>
    <s v="POYzzsoC4rergJ8CMcCe1OlYALC5x59LkB+RQ+KkL4w+wb2WnolcMuDfT/whw+cfVQsh0JGFVcMIxDBpEaOMhQ=="/>
    <d v="2017-04-13T08:33:26"/>
    <s v="DARS-NIC-02292-T4P9N-v2"/>
    <s v="Kathleen Spanjers"/>
    <x v="6"/>
    <s v="With Customer"/>
    <x v="0"/>
    <m/>
    <s v="1c Application In Progress"/>
    <s v="1c Application In Progress"/>
    <x v="0"/>
    <s v="DARS-NIC-02292-T4P9N-v1.0"/>
    <s v="No"/>
    <s v="No"/>
    <x v="0"/>
    <x v="13"/>
    <x v="0"/>
    <s v="No"/>
    <x v="0"/>
    <s v=""/>
    <s v="Adam Grindrod"/>
    <s v="Gaynor Dalton"/>
    <s v="No"/>
    <s v="Alexandra Day"/>
    <d v="2017-04-13T08:33:26"/>
    <d v="2016-08-25T09:41:14"/>
    <m/>
    <s v=""/>
    <m/>
    <x v="0"/>
  </r>
  <r>
    <s v="0c68c449-ced4-4ab2-b6ea-16e7e165cf10"/>
    <s v="iPNU2BVncrpf1wranI7YWG48z2QxKWKkpnwzqie0nscQbIYQADR0pUhwH8zOJkNWBOsUTPrKDPUszbrYX0NVNg=="/>
    <d v="2017-04-13T08:33:26"/>
    <s v="DARS-NIC-02292-T4P9N-v2"/>
    <s v="Kathleen Spanjers"/>
    <x v="6"/>
    <s v="With Customer"/>
    <x v="0"/>
    <d v="2017-03-31T00:00:00"/>
    <s v="2c Initial Assessment"/>
    <s v="1c Application In Progress"/>
    <x v="0"/>
    <s v="DARS-NIC-02292-T4P9N-v1.1"/>
    <s v="No"/>
    <s v="No"/>
    <x v="0"/>
    <x v="14"/>
    <x v="0"/>
    <s v="No"/>
    <x v="0"/>
    <s v=""/>
    <s v="Tracy Taylor"/>
    <s v="Gaynor Dalton"/>
    <s v="No"/>
    <s v="Alexandra Day"/>
    <d v="2017-04-13T08:33:26"/>
    <d v="2016-08-25T09:44:47"/>
    <m/>
    <s v=""/>
    <m/>
    <x v="0"/>
  </r>
  <r>
    <s v="7d5fec77-f491-4c07-a8b6-ddf8d1c7823b"/>
    <s v="cMBBbkavL5KEvLyKd6cVPt966PwFY0XRax7sC/jx6X3ziRS7aDt88ECXa4AsYRoFJlIpk1AHOvM7DaNrez2tlA=="/>
    <d v="2017-04-13T08:34:05"/>
    <s v="DARS-NIC-02292-T4P9N-v2"/>
    <s v="Kathleen Spanjers"/>
    <x v="6"/>
    <s v="With Customer"/>
    <x v="0"/>
    <d v="2017-03-31T00:00:00"/>
    <s v="5a DSA Active"/>
    <s v="1c Application In Progress"/>
    <x v="3"/>
    <s v="DARS-NIC-02292-T4P9N-v1.2"/>
    <s v="No"/>
    <s v="No"/>
    <x v="0"/>
    <x v="14"/>
    <x v="14"/>
    <s v="No"/>
    <x v="0"/>
    <s v=""/>
    <s v="Tracy Taylor"/>
    <s v="Jennifer Donald"/>
    <s v="No"/>
    <s v="Alexandra Day"/>
    <d v="2017-04-13T08:34:05"/>
    <d v="2016-08-25T09:50:32"/>
    <d v="2016-11-21T00:00:00"/>
    <s v=""/>
    <m/>
    <x v="1"/>
  </r>
  <r>
    <s v="5e1b9ae7-8e45-46af-be17-dcacf959d23c"/>
    <s v="RIzc/NaV+pPFe0hw579botensqf2yNMdPXgSfOWN24x7zEh31shAHM4xhT20Tys6zy1Ecq4+MBlFfqyOoSX/7Q=="/>
    <d v="2017-04-26T09:17:39"/>
    <s v="DARS-NIC-02292-T4P9N-v2"/>
    <s v="Kathleen Spanjers"/>
    <x v="6"/>
    <s v="With Customer"/>
    <x v="0"/>
    <m/>
    <s v="1c Application In Progress"/>
    <s v="1c Application In Progress"/>
    <x v="4"/>
    <s v="DARS-NIC-02292-T4P9N-v2.0"/>
    <s v="Yes"/>
    <s v="No"/>
    <x v="0"/>
    <x v="0"/>
    <x v="0"/>
    <s v="No"/>
    <x v="0"/>
    <s v=""/>
    <s v="Tracy Taylor"/>
    <s v="Jennifer Donald"/>
    <s v="No"/>
    <s v="Alexandra Day"/>
    <d v="2017-04-26T09:17:39"/>
    <d v="2017-04-13T08:33:07"/>
    <m/>
    <s v=""/>
    <m/>
    <x v="0"/>
  </r>
  <r>
    <s v="9f729ce1-69fd-e511-80f6-3863bb358e28"/>
    <s v="Z7KAIVrwbXb6hpdDrN1Lvx6ak9KnBHBnIkqC1oKFU/UaPV1t3x0HxS+1chT6TEeR6ypHIi8R2NmPUlR7DHG1gw=="/>
    <d v="2016-06-09T11:06:11"/>
    <s v="DARS-NIC-02502-X5T0S-v0"/>
    <s v="Paul Fegan"/>
    <x v="7"/>
    <s v="With Customer"/>
    <x v="0"/>
    <m/>
    <s v=""/>
    <s v="2d Action Plan Active"/>
    <x v="0"/>
    <s v="DARS-NIC-02502-X5T0S-v0.0"/>
    <s v=""/>
    <s v="No"/>
    <x v="0"/>
    <x v="0"/>
    <x v="0"/>
    <s v="Yes"/>
    <x v="4"/>
    <s v=""/>
    <s v=""/>
    <s v=""/>
    <s v="Yes"/>
    <s v="Emma Russell"/>
    <d v="2016-06-09T11:06:11"/>
    <d v="2016-04-08T09:11:35"/>
    <m/>
    <s v=""/>
    <d v="2016-06-02T00:00:00"/>
    <x v="0"/>
  </r>
  <r>
    <s v="1125fcd7-2527-433d-903a-fce21f9d47eb"/>
    <s v="3FzwlIBco9hJVDDV6vKLh5Gt3q9JBcFtneU56GHXQKfFqLO/nN7FKB9HBi3pP/CegsHqX+aJxxCfzKqh9CEbKg=="/>
    <d v="2016-06-09T11:06:11"/>
    <s v="DARS-NIC-02502-X5T0S-v0"/>
    <s v="Paul Fegan"/>
    <x v="7"/>
    <s v="With Customer"/>
    <x v="0"/>
    <m/>
    <s v=""/>
    <s v="2d Action Plan Active"/>
    <x v="0"/>
    <s v="DARS-NIC-02502-X5T0S-v0.1"/>
    <s v=""/>
    <s v="No"/>
    <x v="0"/>
    <x v="0"/>
    <x v="0"/>
    <s v="Yes"/>
    <x v="4"/>
    <s v=""/>
    <s v=""/>
    <s v=""/>
    <s v="Yes"/>
    <s v="Emma Russell"/>
    <d v="2016-06-09T11:06:11"/>
    <d v="2016-04-19T14:04:50"/>
    <m/>
    <s v=""/>
    <d v="2016-06-02T00:00:00"/>
    <x v="0"/>
  </r>
  <r>
    <s v="f8562fa3-5ce2-448c-810e-7f5b1015ad8a"/>
    <s v="pVMFjpniIcwkFHWvltI7MkJGPS2f8VFXETH722AwRSXowuWbWhNGBoW7y0XDUvjFborMebxr0gIPmvr+iUw5jg=="/>
    <d v="2016-11-01T10:14:40"/>
    <s v="DARS-NIC-02502-X5T0S-v0"/>
    <s v="Ruchi Patel"/>
    <x v="7"/>
    <s v="With Customer"/>
    <x v="0"/>
    <d v="2017-06-22T00:00:00"/>
    <s v="2d Action Plan Active"/>
    <s v="2d Action Plan Active"/>
    <x v="5"/>
    <s v="DARS-NIC-02502-X5T0S-v0.10"/>
    <s v="Yes"/>
    <s v="No"/>
    <x v="0"/>
    <x v="15"/>
    <x v="0"/>
    <s v="Yes"/>
    <x v="4"/>
    <s v="Standard"/>
    <s v="Nicola Bootland"/>
    <s v="Richard Langley"/>
    <s v="No"/>
    <s v="Emma Russell"/>
    <d v="2016-11-01T10:14:40"/>
    <d v="2016-06-09T11:06:18"/>
    <d v="2016-11-01T00:00:00"/>
    <s v=""/>
    <d v="2016-06-02T00:00:00"/>
    <x v="0"/>
  </r>
  <r>
    <s v="7d448318-5236-4627-a7cd-01c490801ab7"/>
    <s v="3F0AOWKQUto6RPhnI9vZsDKml1bt83703XJLJM1nLBeOU/h1iJYEBXVaiNlLgYouatSIfzXpq8NO+Z1zlRiX9g=="/>
    <d v="2016-06-09T11:06:11"/>
    <s v="DARS-NIC-02502-X5T0S-v0"/>
    <s v="Paul Fegan"/>
    <x v="7"/>
    <s v="With Customer"/>
    <x v="0"/>
    <m/>
    <s v=""/>
    <s v="2d Action Plan Active"/>
    <x v="0"/>
    <s v="DARS-NIC-02502-X5T0S-v0.2"/>
    <s v=""/>
    <s v="No"/>
    <x v="0"/>
    <x v="0"/>
    <x v="0"/>
    <s v="Yes"/>
    <x v="4"/>
    <s v=""/>
    <s v=""/>
    <s v=""/>
    <s v="Yes"/>
    <s v="Emma Russell"/>
    <d v="2016-06-09T11:06:11"/>
    <d v="2016-04-20T09:42:58"/>
    <m/>
    <s v=""/>
    <d v="2016-06-02T00:00:00"/>
    <x v="0"/>
  </r>
  <r>
    <s v="ee2eacf1-36dd-48ad-a389-2e34bb61da09"/>
    <s v="I3J51jEK/f4XuhHR6IaoH4dQWr1JCJIRZBT2VabSva1jdL5/0qYfzyZrCEvJQu6WURbLVqpDCbsMYYDOKaY7zA=="/>
    <d v="2016-06-09T11:06:11"/>
    <s v="DARS-NIC-02502-X5T0S-v0"/>
    <s v="Paul Fegan"/>
    <x v="7"/>
    <s v="With Customer"/>
    <x v="0"/>
    <m/>
    <s v=""/>
    <s v="2d Action Plan Active"/>
    <x v="0"/>
    <s v="DARS-NIC-02502-X5T0S-v0.3"/>
    <s v=""/>
    <s v="No"/>
    <x v="0"/>
    <x v="0"/>
    <x v="0"/>
    <s v="Yes"/>
    <x v="4"/>
    <s v=""/>
    <s v=""/>
    <s v=""/>
    <s v="Yes"/>
    <s v="Emma Russell"/>
    <d v="2016-06-09T11:06:11"/>
    <d v="2016-04-20T12:26:05"/>
    <m/>
    <s v=""/>
    <d v="2016-06-02T00:00:00"/>
    <x v="0"/>
  </r>
  <r>
    <s v="89d15b5c-729e-4263-af16-ed3e60b9f284"/>
    <s v="W7XTrvZKT+ZBmm6tNts80eigz2lerlXqlX9wWIRtZBUAS1LJ541T2XFaxn0kY9DUFD0bfrYQ38y59xTIVyCLfQ=="/>
    <d v="2016-06-09T11:06:11"/>
    <s v="DARS-NIC-02502-X5T0S-v0"/>
    <s v="Paul Fegan"/>
    <x v="7"/>
    <s v="With Customer"/>
    <x v="0"/>
    <m/>
    <s v=""/>
    <s v="2d Action Plan Active"/>
    <x v="0"/>
    <s v="DARS-NIC-02502-X5T0S-v0.4"/>
    <s v="No"/>
    <s v="No"/>
    <x v="0"/>
    <x v="0"/>
    <x v="0"/>
    <s v="Yes"/>
    <x v="4"/>
    <s v=""/>
    <s v=""/>
    <s v=""/>
    <s v="Yes"/>
    <s v="Emma Russell"/>
    <d v="2016-06-09T11:06:11"/>
    <d v="2016-04-20T14:00:55"/>
    <m/>
    <s v=""/>
    <d v="2016-06-02T00:00:00"/>
    <x v="0"/>
  </r>
  <r>
    <s v="96067108-6e42-446f-a289-fe56500ce94f"/>
    <s v="eGt8ngcSt23HDnQLKgj7iNt/nqI/Urt2yieUx78x6kMkD84xgn9z496s3bTSyHVCMq5Yy2rx6jWMsmARkGsbxg=="/>
    <d v="2016-06-09T11:06:11"/>
    <s v="DARS-NIC-02502-X5T0S-v0"/>
    <s v="Paul Fegan"/>
    <x v="7"/>
    <s v="With Customer"/>
    <x v="0"/>
    <m/>
    <s v="2a Case Admin Check"/>
    <s v="2d Action Plan Active"/>
    <x v="0"/>
    <s v="DARS-NIC-02502-X5T0S-v0.5"/>
    <s v="No"/>
    <s v="No"/>
    <x v="0"/>
    <x v="0"/>
    <x v="0"/>
    <s v="Yes"/>
    <x v="4"/>
    <s v=""/>
    <s v=""/>
    <s v=""/>
    <s v="Yes"/>
    <s v="Emma Russell"/>
    <d v="2016-06-09T11:06:11"/>
    <d v="2016-06-01T14:19:19"/>
    <m/>
    <s v=""/>
    <d v="2016-06-02T00:00:00"/>
    <x v="0"/>
  </r>
  <r>
    <s v="ec398c1a-fc56-418f-ae2e-f9ba0d5e9df3"/>
    <s v="5nwOr9EGjJiuVNZ5ybhAFwWCdPw9iDlmXLqw6rW952Diky7iiODXicBbLa55TLqMdaR5ZoEhkd3x8tWsyaOeMg=="/>
    <d v="2016-06-09T11:06:11"/>
    <s v="DARS-NIC-02502-X5T0S-v0"/>
    <s v="Paul Fegan"/>
    <x v="7"/>
    <s v="With Customer"/>
    <x v="0"/>
    <m/>
    <s v="1c Application In Progress"/>
    <s v="2d Action Plan Active"/>
    <x v="0"/>
    <s v="DARS-NIC-02502-X5T0S-v0.6"/>
    <s v="No"/>
    <s v="No"/>
    <x v="0"/>
    <x v="0"/>
    <x v="0"/>
    <s v="Yes"/>
    <x v="4"/>
    <s v=""/>
    <s v=""/>
    <s v=""/>
    <s v="Yes"/>
    <s v="Emma Russell"/>
    <d v="2016-06-09T11:06:11"/>
    <d v="2016-06-01T14:47:07"/>
    <m/>
    <s v=""/>
    <d v="2016-06-02T00:00:00"/>
    <x v="0"/>
  </r>
  <r>
    <s v="4d94fefa-e5a3-4ca3-9e63-83b70843c1df"/>
    <s v="FmfN4/2Ej6Sa3+Q23LK9EZG+ksRWq0M/ngYgX2NwUs4u3ehjaagrwIBygQSBvixDvQdrJujABPRw5n24f691Tw=="/>
    <d v="2016-06-09T11:06:11"/>
    <s v="DARS-NIC-02502-X5T0S-v0"/>
    <s v="Ruchi Patel"/>
    <x v="7"/>
    <s v="With Customer"/>
    <x v="0"/>
    <m/>
    <s v="2c Initial Assessment"/>
    <s v="2d Action Plan Active"/>
    <x v="0"/>
    <s v="DARS-NIC-02502-X5T0S-v0.7"/>
    <s v="No"/>
    <s v="No"/>
    <x v="0"/>
    <x v="15"/>
    <x v="0"/>
    <s v="Yes"/>
    <x v="4"/>
    <s v=""/>
    <s v="Nicola Bootland"/>
    <s v="Richard Langley"/>
    <s v="No"/>
    <s v="Emma Russell"/>
    <d v="2016-06-09T11:06:11"/>
    <d v="2016-06-01T14:59:09"/>
    <m/>
    <s v=""/>
    <d v="2016-06-02T00:00:00"/>
    <x v="0"/>
  </r>
  <r>
    <s v="792b8e99-9d67-4b66-ad60-f8f001108fed"/>
    <s v="RJjrb3hC/DF2QISA5wPcHfg8Z6D8XDQmNo2XOsYEGzYnt3K9OmN4RP6PDwT9XZ+u2vaHQphbr4PcBP2EGhamIQ=="/>
    <d v="2016-06-09T11:06:11"/>
    <s v="DARS-NIC-02502-X5T0S-v0"/>
    <s v="Ruchi Patel"/>
    <x v="7"/>
    <s v="With Customer"/>
    <x v="0"/>
    <m/>
    <s v="2c Initial Assessment"/>
    <s v="2d Action Plan Active"/>
    <x v="0"/>
    <s v="DARS-NIC-02502-X5T0S-v0.8"/>
    <s v="No"/>
    <s v="No"/>
    <x v="0"/>
    <x v="15"/>
    <x v="0"/>
    <s v="Yes"/>
    <x v="4"/>
    <s v=""/>
    <s v="Nicola Bootland"/>
    <s v="Richard Langley"/>
    <s v="No"/>
    <s v="Emma Russell"/>
    <d v="2016-06-09T11:06:11"/>
    <d v="2016-06-06T15:58:31"/>
    <m/>
    <s v=""/>
    <d v="2016-06-02T00:00:00"/>
    <x v="0"/>
  </r>
  <r>
    <s v="04398774-94f2-42fd-aa69-d094e1b9d224"/>
    <s v="20uqAsWP0XIT70a2l9PfzV9WXhl4fwx+lL0VWlrmguwgOEHVdbVbWGSYOGtm2nzj4PWAJWp+APzAdh4fB7enSg=="/>
    <d v="2016-06-09T11:06:22"/>
    <s v="DARS-NIC-02502-X5T0S-v0"/>
    <s v="Ruchi Patel"/>
    <x v="7"/>
    <s v="With Customer"/>
    <x v="0"/>
    <d v="2017-06-22T00:00:00"/>
    <s v="2c Initial Assessment"/>
    <s v="2d Action Plan Active"/>
    <x v="0"/>
    <s v="DARS-NIC-02502-X5T0S-v0.9"/>
    <s v="No"/>
    <s v="No"/>
    <x v="0"/>
    <x v="15"/>
    <x v="0"/>
    <s v="Yes"/>
    <x v="4"/>
    <s v="Standard"/>
    <s v="Nicola Bootland"/>
    <s v="Richard Langley"/>
    <s v="No"/>
    <s v="Emma Russell"/>
    <d v="2016-06-09T11:06:22"/>
    <d v="2016-06-06T16:07:13"/>
    <m/>
    <s v=""/>
    <d v="2016-06-02T00:00:00"/>
    <x v="0"/>
  </r>
  <r>
    <s v="39dc3258-f4e1-e511-8104-1458d043a750"/>
    <s v="l+5g/1a4McwpSNLLPeJUVHG15apP1LElORrACMUL/QNBv7tR3So2SFyo+emaUMMGlW74osUJU6J0y6sBh8vmkA=="/>
    <d v="2017-02-07T12:36:55"/>
    <s v="DARS-NIC-02544-M7M7G-v0"/>
    <s v="Gavin Rudge"/>
    <x v="8"/>
    <s v="With HSCIC"/>
    <x v="0"/>
    <d v="2016-12-30T00:00:00"/>
    <s v=""/>
    <s v="5a DSA Active"/>
    <x v="3"/>
    <s v="DARS-NIC-02544-M7M7G-v0.0"/>
    <s v="Yes"/>
    <s v="Yes"/>
    <x v="0"/>
    <x v="0"/>
    <x v="7"/>
    <s v="No"/>
    <x v="1"/>
    <s v=""/>
    <s v="Charlotte Skinner"/>
    <s v=""/>
    <s v="No"/>
    <s v="Joanna Rose"/>
    <d v="2017-02-07T12:36:55"/>
    <d v="2016-03-04T10:32:09"/>
    <m/>
    <s v=""/>
    <m/>
    <x v="0"/>
  </r>
  <r>
    <s v="63f7bd6f-93df-e511-80fe-3863bb358f90"/>
    <s v="au6rqK06684R3bR1cc0orq/xulAJ0EDS6MolQhYvRWHR3UsYpSxXyKIhsQZ2e4fjX0ZFQ7gJohT21Vcq6TsF7w=="/>
    <d v="2016-09-21T14:03:50"/>
    <s v="DARS-NIC-02917-B0Y3G-v0"/>
    <s v="Rachel Meacock"/>
    <x v="9"/>
    <s v="With HSCIC"/>
    <x v="0"/>
    <m/>
    <s v=""/>
    <s v="5a DSA Active"/>
    <x v="0"/>
    <s v="DARS-NIC-02917-B0Y3G-v0.0"/>
    <s v=""/>
    <s v="Yes"/>
    <x v="0"/>
    <x v="0"/>
    <x v="0"/>
    <s v="No"/>
    <x v="1"/>
    <s v=""/>
    <s v=""/>
    <s v=""/>
    <s v="No"/>
    <s v="Joanna Rose"/>
    <d v="2016-09-21T14:03:50"/>
    <d v="2016-03-01T09:53:25"/>
    <m/>
    <s v=""/>
    <m/>
    <x v="0"/>
  </r>
  <r>
    <s v="b1993925-4501-4299-ac73-45d98c5d27eb"/>
    <s v="4x/P/Bn5uzS+u/Kh0/hn6ds8Fa87eQ4a88RkQBJ0UdZ6kIKftHawQd4Psea9G8ubeNUAGa5kT9gEjJGgToYu2w=="/>
    <d v="2016-09-21T14:03:50"/>
    <s v="DARS-NIC-02917-B0Y3G-v0"/>
    <s v="Rachel Meacock"/>
    <x v="9"/>
    <s v="With HSCIC"/>
    <x v="0"/>
    <m/>
    <s v=""/>
    <s v="5a DSA Active"/>
    <x v="0"/>
    <s v="DARS-NIC-02917-B0Y3G-v0.1"/>
    <s v=""/>
    <s v="Yes"/>
    <x v="0"/>
    <x v="0"/>
    <x v="0"/>
    <s v="No"/>
    <x v="1"/>
    <s v=""/>
    <s v=""/>
    <s v=""/>
    <s v="No"/>
    <s v="Joanna Rose"/>
    <d v="2016-09-21T14:03:50"/>
    <d v="2016-03-16T09:13:38"/>
    <m/>
    <s v=""/>
    <m/>
    <x v="0"/>
  </r>
  <r>
    <s v="96cf9131-7f67-4ed3-8da7-b7a5413e94df"/>
    <s v="4m/Vh2FG+wsMjvL2u5vDmnIoJOCntA9oc6OJG4EfIsY0YS6/CKzzk3DibYC9uI5eYUYLWRTIdS5tmKnK7o43OA=="/>
    <d v="2017-01-25T09:59:38"/>
    <s v="DARS-NIC-02917-B0Y3G-v0"/>
    <s v="Rachel Meacock"/>
    <x v="9"/>
    <s v="With HSCIC"/>
    <x v="0"/>
    <d v="2017-07-31T00:00:00"/>
    <s v="5a DSA Active"/>
    <s v="5a DSA Active"/>
    <x v="2"/>
    <s v="DARS-NIC-02917-B0Y3G-v0.10"/>
    <s v="Yes"/>
    <s v="Yes"/>
    <x v="0"/>
    <x v="16"/>
    <x v="15"/>
    <s v="No"/>
    <x v="1"/>
    <s v="Medium"/>
    <s v="Nicola Bootland"/>
    <s v="Richard Langley"/>
    <s v="No"/>
    <s v="Joanna Rose"/>
    <d v="2017-01-25T09:59:38"/>
    <d v="2016-07-21T15:15:15"/>
    <d v="2016-09-21T00:00:00"/>
    <s v=""/>
    <m/>
    <x v="1"/>
  </r>
  <r>
    <s v="6f02f794-2c32-4421-96b5-d63cc0c2f66e"/>
    <s v="Rstv2yOn7TiiA2bXzXFxHpEr0MjJFy+qoEZbJHmrMZf/Ze5ir7G+EpQ8FE0uNHmyvTZf/WtplMadM8lsLLepIg=="/>
    <d v="2016-09-21T14:03:50"/>
    <s v="DARS-NIC-02917-B0Y3G-v0"/>
    <s v="Rachel Meacock"/>
    <x v="9"/>
    <s v="With HSCIC"/>
    <x v="0"/>
    <m/>
    <s v=""/>
    <s v="5a DSA Active"/>
    <x v="0"/>
    <s v="DARS-NIC-02917-B0Y3G-v0.2"/>
    <s v=""/>
    <s v="Yes"/>
    <x v="0"/>
    <x v="16"/>
    <x v="0"/>
    <s v="No"/>
    <x v="1"/>
    <s v=""/>
    <s v="Nicola Bootland"/>
    <s v=""/>
    <s v="No"/>
    <s v="Joanna Rose"/>
    <d v="2016-09-21T14:03:50"/>
    <d v="2016-04-10T12:25:29"/>
    <m/>
    <s v=""/>
    <m/>
    <x v="0"/>
  </r>
  <r>
    <s v="3d18626d-168b-4a7a-b094-f8f17d21b666"/>
    <s v="7lqUPqhS+1fFp5lpett+x418KfDOY0+QC9iA+qUDeOwETZcK9zCXhoOlz17GYFhMG8Ab3m1uUTSVJ3u8+8N0+g=="/>
    <d v="2016-09-21T14:03:50"/>
    <s v="DARS-NIC-02917-B0Y3G-v0"/>
    <s v="Rachel Meacock"/>
    <x v="9"/>
    <s v="With HSCIC"/>
    <x v="0"/>
    <m/>
    <s v=""/>
    <s v="5a DSA Active"/>
    <x v="0"/>
    <s v="DARS-NIC-02917-B0Y3G-v0.3"/>
    <s v=""/>
    <s v="Yes"/>
    <x v="0"/>
    <x v="16"/>
    <x v="0"/>
    <s v="No"/>
    <x v="1"/>
    <s v="Medium"/>
    <s v="Nicola Bootland"/>
    <s v="Richard Langley"/>
    <s v="No"/>
    <s v="Joanna Rose"/>
    <d v="2016-09-21T14:03:50"/>
    <d v="2016-04-25T09:11:04"/>
    <m/>
    <s v=""/>
    <m/>
    <x v="0"/>
  </r>
  <r>
    <s v="7772ef20-13f6-4ea3-832c-616b87d3553d"/>
    <s v="EYW/rpq4hqs+6fUvzwQKTf3XpEjSVu3f4w/CN9A7FcaXKlSLQnKQ2vLNb+GOlloFroU7bChv7R7P9DyFbOKYQQ=="/>
    <d v="2016-09-21T14:03:50"/>
    <s v="DARS-NIC-02917-B0Y3G-v0"/>
    <s v="Rachel Meacock"/>
    <x v="9"/>
    <s v="With HSCIC"/>
    <x v="0"/>
    <m/>
    <s v=""/>
    <s v="5a DSA Active"/>
    <x v="0"/>
    <s v="DARS-NIC-02917-B0Y3G-v0.4"/>
    <s v=""/>
    <s v="Yes"/>
    <x v="0"/>
    <x v="16"/>
    <x v="0"/>
    <s v="No"/>
    <x v="1"/>
    <s v="Medium"/>
    <s v="Nicola Bootland"/>
    <s v="Richard Langley"/>
    <s v="No"/>
    <s v="Joanna Rose"/>
    <d v="2016-09-21T14:03:50"/>
    <d v="2016-04-26T11:52:58"/>
    <m/>
    <s v=""/>
    <m/>
    <x v="0"/>
  </r>
  <r>
    <s v="05a36800-04bb-4f0d-aaff-007c68038c6d"/>
    <s v="PeaNO6ZnjGRJZUMSo65JGyEHDHr1Xds9/WpLOKFlbdngrlL+x4LfWVZO+99oyAEL4QA9skHsCUPorGuZ7HBOPw=="/>
    <d v="2016-09-21T14:03:50"/>
    <s v="DARS-NIC-02917-B0Y3G-v0"/>
    <s v="Rachel Meacock"/>
    <x v="9"/>
    <s v="With HSCIC"/>
    <x v="0"/>
    <m/>
    <s v=""/>
    <s v="5a DSA Active"/>
    <x v="0"/>
    <s v="DARS-NIC-02917-B0Y3G-v0.5"/>
    <s v=""/>
    <s v="Yes"/>
    <x v="0"/>
    <x v="16"/>
    <x v="0"/>
    <s v="No"/>
    <x v="1"/>
    <s v="Medium"/>
    <s v="Nicola Bootland"/>
    <s v="Richard Langley"/>
    <s v="No"/>
    <s v="Joanna Rose"/>
    <d v="2016-09-21T14:03:50"/>
    <d v="2016-04-26T12:38:47"/>
    <m/>
    <s v=""/>
    <m/>
    <x v="0"/>
  </r>
  <r>
    <s v="cdb470e4-1567-492e-8ded-403e76a624e1"/>
    <s v="aNqf7yyarE5RLBOSBAcTPS0ScHnaNGnAofiYjD/1WVn4JhSh2qXCh4ONFbzo2CQUiLRfWwmX81ylEumBxOTTFg=="/>
    <d v="2016-09-21T14:03:50"/>
    <s v="DARS-NIC-02917-B0Y3G-v0"/>
    <s v="Rachel Meacock"/>
    <x v="9"/>
    <s v="With HSCIC"/>
    <x v="0"/>
    <m/>
    <s v=""/>
    <s v="5a DSA Active"/>
    <x v="0"/>
    <s v="DARS-NIC-02917-B0Y3G-v0.6"/>
    <s v=""/>
    <s v="Yes"/>
    <x v="0"/>
    <x v="16"/>
    <x v="0"/>
    <s v="No"/>
    <x v="1"/>
    <s v="Medium"/>
    <s v="Nicola Bootland"/>
    <s v="Richard Langley"/>
    <s v="No"/>
    <s v="Joanna Rose"/>
    <d v="2016-09-21T14:03:50"/>
    <d v="2016-04-26T14:12:12"/>
    <m/>
    <s v=""/>
    <m/>
    <x v="0"/>
  </r>
  <r>
    <s v="916782c3-64e4-4a8f-b7f6-573112c720b3"/>
    <s v="+wKk3MPfDQgLYRkLR5id3H6I3tKufFrMyCuzUUrrzfrB+HD4VqcmLLPvYj+WAqLSzG9uRJD1IknDFsn6lcpS7w=="/>
    <d v="2016-09-21T14:03:50"/>
    <s v="DARS-NIC-02917-B0Y3G-v0"/>
    <s v="Rachel Meacock"/>
    <x v="9"/>
    <s v="With HSCIC"/>
    <x v="0"/>
    <m/>
    <s v=""/>
    <s v="5a DSA Active"/>
    <x v="0"/>
    <s v="DARS-NIC-02917-B0Y3G-v0.7"/>
    <s v=""/>
    <s v="Yes"/>
    <x v="0"/>
    <x v="16"/>
    <x v="0"/>
    <s v="No"/>
    <x v="1"/>
    <s v="Medium"/>
    <s v="Nicola Bootland"/>
    <s v="Richard Langley"/>
    <s v="No"/>
    <s v="Joanna Rose"/>
    <d v="2016-09-21T14:03:50"/>
    <d v="2016-04-28T15:21:58"/>
    <m/>
    <s v=""/>
    <m/>
    <x v="0"/>
  </r>
  <r>
    <s v="d737a8ef-c8aa-4062-8e38-432e438c3ce9"/>
    <s v="8X2xOYzo7PxPFxuW5hIEN03kp5UcCveqxGTfaqMkhGD6ZO1SNvRLTNzLXVn5OShHGAjPl5JRy7iiK0X3ZAHqTw=="/>
    <d v="2016-09-21T14:03:50"/>
    <s v="DARS-NIC-02917-B0Y3G-v0"/>
    <s v="Rachel Meacock"/>
    <x v="9"/>
    <s v="With HSCIC"/>
    <x v="0"/>
    <d v="2018-02-28T00:00:00"/>
    <s v="2c Initial Assessment"/>
    <s v="5a DSA Active"/>
    <x v="0"/>
    <s v="DARS-NIC-02917-B0Y3G-v0.8"/>
    <s v="No"/>
    <s v="Yes"/>
    <x v="0"/>
    <x v="16"/>
    <x v="0"/>
    <s v="No"/>
    <x v="1"/>
    <s v="Medium"/>
    <s v="Nicola Bootland"/>
    <s v="Richard Langley"/>
    <s v="No"/>
    <s v="Joanna Rose"/>
    <d v="2016-09-21T14:03:50"/>
    <d v="2016-05-04T13:04:36"/>
    <m/>
    <s v=""/>
    <m/>
    <x v="0"/>
  </r>
  <r>
    <s v="3c6252de-7f8e-43f9-ad81-b3eec5494e92"/>
    <s v="rnLf3TDCmhqIZ5cixFC89lox2bcqvx+nBtp9geA1CIDA3tXKwtxe2a+HVTVAYmlNSRfxZHt2wKSPlm2BlETPgg=="/>
    <d v="2016-09-21T14:03:50"/>
    <s v="DARS-NIC-02917-B0Y3G-v0"/>
    <s v="Rachel Meacock"/>
    <x v="9"/>
    <s v="With HSCIC"/>
    <x v="0"/>
    <d v="2018-02-28T00:00:00"/>
    <s v="2c Initial Assessment"/>
    <s v="5a DSA Active"/>
    <x v="0"/>
    <s v="DARS-NIC-02917-B0Y3G-v0.9"/>
    <s v="No"/>
    <s v="Yes"/>
    <x v="0"/>
    <x v="16"/>
    <x v="0"/>
    <s v="No"/>
    <x v="1"/>
    <s v="Medium"/>
    <s v="Nicola Bootland"/>
    <s v="Richard Langley"/>
    <s v="No"/>
    <s v="Joanna Rose"/>
    <d v="2016-09-21T14:03:50"/>
    <d v="2016-07-11T11:59:48"/>
    <m/>
    <s v=""/>
    <m/>
    <x v="0"/>
  </r>
  <r>
    <s v="72805c28-27e1-e511-80f7-3863bb357fa0"/>
    <s v="6MnMhae9QH4EytIM2RnUW4pgHmjDlq3jGX5P0RZXZiZ6UMDtMktlhpO1pn1Ji34N1bqJrbEkuWB53ErPY5QOAQ=="/>
    <d v="2016-05-13T11:17:45"/>
    <s v="DARS-NIC-03048-G4D0R-v0"/>
    <s v="Philip Curran"/>
    <x v="1"/>
    <s v="With Customer"/>
    <x v="0"/>
    <m/>
    <s v=""/>
    <s v="2d Action Plan Active"/>
    <x v="0"/>
    <s v="DARS-NIC-03048-G4D0R-v0.0"/>
    <s v=""/>
    <s v="Yes"/>
    <x v="0"/>
    <x v="0"/>
    <x v="0"/>
    <s v="Yes"/>
    <x v="1"/>
    <s v=""/>
    <s v=""/>
    <s v=""/>
    <s v="No"/>
    <s v="Joanna Rose"/>
    <d v="2016-05-13T11:17:45"/>
    <d v="2016-03-03T10:03:25"/>
    <m/>
    <s v=""/>
    <d v="2016-02-24T00:00:00"/>
    <x v="0"/>
  </r>
  <r>
    <s v="71c33688-bd05-44ad-a5d8-6de764d128fa"/>
    <s v="c/nBwRIeLQodg4tnbu2WbVKTfkFLafJpPYNoZ1Uo4SAoSxVwvuQJAV954/w2tmDU5LmveUn4XjFfiy3AsoLdYQ=="/>
    <d v="2016-05-13T11:17:45"/>
    <s v="DARS-NIC-03048-G4D0R-v0"/>
    <s v="Philip Curran"/>
    <x v="1"/>
    <s v="With Customer"/>
    <x v="0"/>
    <m/>
    <s v=""/>
    <s v="2d Action Plan Active"/>
    <x v="0"/>
    <s v="DARS-NIC-03048-G4D0R-v0.1"/>
    <s v=""/>
    <s v="Yes"/>
    <x v="0"/>
    <x v="0"/>
    <x v="0"/>
    <s v="Yes"/>
    <x v="1"/>
    <s v=""/>
    <s v=""/>
    <s v=""/>
    <s v="No"/>
    <s v="Joanna Rose"/>
    <d v="2016-05-13T11:17:45"/>
    <d v="2016-03-30T14:40:52"/>
    <m/>
    <s v=""/>
    <d v="2016-02-24T00:00:00"/>
    <x v="0"/>
  </r>
  <r>
    <s v="eebca1ac-51f9-4627-a954-a2e7c6e4dd69"/>
    <s v="uTQDsSVTnDpW95mssUJW5EN+4DdNWh3+s8i/u8IO01aAg7IGsAuh2b1+MujfhST7Uf3VbCH3WiIH3BZwjSb7HA=="/>
    <d v="2016-08-02T09:48:39"/>
    <s v="DARS-NIC-03048-G4D0R-v0"/>
    <s v="Philip Curran"/>
    <x v="1"/>
    <s v="With Customer"/>
    <x v="0"/>
    <m/>
    <s v=""/>
    <s v="2d Action Plan Active"/>
    <x v="5"/>
    <s v="DARS-NIC-03048-G4D0R-v0.2"/>
    <s v="Yes"/>
    <s v="Yes"/>
    <x v="0"/>
    <x v="17"/>
    <x v="0"/>
    <s v="Yes"/>
    <x v="1"/>
    <s v=""/>
    <s v="Carla Howgate"/>
    <s v="Dave Cronin"/>
    <s v="No"/>
    <s v="Joanna Rose"/>
    <d v="2016-08-02T09:48:39"/>
    <d v="2016-04-10T12:26:49"/>
    <m/>
    <s v=""/>
    <d v="2016-02-24T00:00:00"/>
    <x v="0"/>
  </r>
  <r>
    <s v="ab2053aa-5d22-e611-80ea-5065f38a99f1"/>
    <s v="2FUQrGzWC6LCP4MbOrfqeoLbMA79X0OaUtrms9X9REWo8RJUWk8/fBbPuVrTHxWsvqBnX71N+Wy3uKRrJndBeg=="/>
    <d v="2017-04-28T08:29:01"/>
    <s v="DARS-NIC-03075-X3M3H-v2"/>
    <s v="Irina Holland"/>
    <x v="10"/>
    <s v="With HSCIC"/>
    <x v="0"/>
    <m/>
    <s v="1c Application In Progress"/>
    <s v="3a With DAO"/>
    <x v="0"/>
    <s v="DARS-NIC-03075-X3M3H-v0.0"/>
    <s v="No"/>
    <s v="No"/>
    <x v="0"/>
    <x v="0"/>
    <x v="0"/>
    <s v="No"/>
    <x v="0"/>
    <s v=""/>
    <s v=""/>
    <s v=""/>
    <s v="Yes"/>
    <s v="Emma Russell"/>
    <d v="2017-04-28T08:29:01"/>
    <d v="2016-05-25T09:47:24"/>
    <m/>
    <s v=""/>
    <d v="2017-03-14T00:00:00"/>
    <x v="0"/>
  </r>
  <r>
    <s v="c04220e5-b71e-4fd1-974e-9028c5e52389"/>
    <s v="dyc7nDSgqzHpKZjYvCpyyt3b80rHXxxJ6B9QDNy5GsTW/R8WzL/G7pVtv/ZDi6Ggt/YfudmlzqnqBnNyT0Ztvw=="/>
    <d v="2017-04-28T08:29:01"/>
    <s v="DARS-NIC-03075-X3M3H-v2"/>
    <s v="Irina Holland"/>
    <x v="10"/>
    <s v="With HSCIC"/>
    <x v="0"/>
    <d v="2016-08-31T00:00:00"/>
    <s v="2a Case Admin Check"/>
    <s v="3a With DAO"/>
    <x v="0"/>
    <s v="DARS-NIC-03075-X3M3H-v0.1"/>
    <s v="No"/>
    <s v="No"/>
    <x v="0"/>
    <x v="0"/>
    <x v="0"/>
    <s v="No"/>
    <x v="0"/>
    <s v=""/>
    <s v="Adam Grindrod"/>
    <s v=""/>
    <s v="Yes"/>
    <s v="Emma Russell"/>
    <d v="2017-04-28T08:29:01"/>
    <d v="2016-06-09T09:13:55"/>
    <m/>
    <s v=""/>
    <d v="2017-03-14T00:00:00"/>
    <x v="0"/>
  </r>
  <r>
    <s v="932bc732-dbf0-4145-a9cf-d83e5bef55be"/>
    <s v="sGSmugW/EwsrDu476uQPjcdjedXsTVHSYYO2XfMVlL4R3fwWhli8uyk4fmla/lZjmfHKtHUBbDcaHypncIJ50w=="/>
    <d v="2017-04-28T08:29:01"/>
    <s v="DARS-NIC-03075-X3M3H-v2"/>
    <s v="Irina Holland"/>
    <x v="10"/>
    <s v="With HSCIC"/>
    <x v="0"/>
    <d v="2016-08-31T00:00:00"/>
    <s v="1c Application In Progress"/>
    <s v="3a With DAO"/>
    <x v="0"/>
    <s v="DARS-NIC-03075-X3M3H-v0.2"/>
    <s v="No"/>
    <s v="No"/>
    <x v="0"/>
    <x v="0"/>
    <x v="0"/>
    <s v="No"/>
    <x v="0"/>
    <s v=""/>
    <s v="Adam Grindrod"/>
    <s v=""/>
    <s v="Yes"/>
    <s v="Emma Russell"/>
    <d v="2017-04-28T08:29:01"/>
    <d v="2016-06-09T09:19:05"/>
    <m/>
    <s v=""/>
    <d v="2017-03-14T00:00:00"/>
    <x v="0"/>
  </r>
  <r>
    <s v="5a7f7a00-0ef4-4a5b-9010-2f698b3b7e6d"/>
    <s v="szrpVVbItJOvIkYiYsJvKjw/oKNcNsUg7zRVPff/THTccU1KbrbKgmGlADnf57PgcHuSuJDARbTGn6oiVsnd2Q=="/>
    <d v="2017-04-28T08:29:01"/>
    <s v="DARS-NIC-03075-X3M3H-v2"/>
    <s v="Irina Holland"/>
    <x v="10"/>
    <s v="With HSCIC"/>
    <x v="0"/>
    <d v="2016-08-31T00:00:00"/>
    <s v="2c Initial Assessment"/>
    <s v="3a With DAO"/>
    <x v="0"/>
    <s v="DARS-NIC-03075-X3M3H-v0.3"/>
    <s v="No"/>
    <s v="No"/>
    <x v="0"/>
    <x v="13"/>
    <x v="0"/>
    <s v="No"/>
    <x v="0"/>
    <s v=""/>
    <s v="Adam Grindrod"/>
    <s v="Stephen Hudson"/>
    <s v="No"/>
    <s v="Emma Russell"/>
    <d v="2017-04-28T08:29:01"/>
    <d v="2016-06-09T09:30:43"/>
    <m/>
    <s v=""/>
    <d v="2017-03-14T00:00:00"/>
    <x v="0"/>
  </r>
  <r>
    <s v="c9cea924-2d66-4129-a0f3-bac98b33c163"/>
    <s v="/fRHBWPVGgME1wLPJ2+mQVA66FdY5pUkFMdkIgsCsju919e+ZASp4SZhyW10WQoHqPDUbSvAlU1CVNZVVNABaQ=="/>
    <d v="2017-04-28T08:29:01"/>
    <s v="DARS-NIC-03075-X3M3H-v2"/>
    <s v="Irina Holland"/>
    <x v="10"/>
    <s v="With HSCIC"/>
    <x v="0"/>
    <d v="2016-08-31T00:00:00"/>
    <s v="5a DSA Active"/>
    <s v="3a With DAO"/>
    <x v="1"/>
    <s v="DARS-NIC-03075-X3M3H-v0.4"/>
    <s v="No"/>
    <s v="No"/>
    <x v="0"/>
    <x v="13"/>
    <x v="13"/>
    <s v="No"/>
    <x v="0"/>
    <s v=""/>
    <s v="Adam Grindrod"/>
    <s v="Gaynor Dalton"/>
    <s v="No"/>
    <s v="Emma Russell"/>
    <d v="2017-04-28T08:29:01"/>
    <d v="2016-06-09T09:55:21"/>
    <d v="2016-09-19T00:00:00"/>
    <s v=""/>
    <d v="2017-03-14T00:00:00"/>
    <x v="1"/>
  </r>
  <r>
    <s v="b21b254d-4f16-4e47-bb60-465c1f9e095a"/>
    <s v="Jm6blxaGXgyFXkaotfyHFESOfgz4kB6qdgZ3pH9TNqzaRKroXJKOBxIBy1lsgQEwBLYWH9M4Mpj3IyoOBbn/ZQ=="/>
    <d v="2017-04-28T08:29:01"/>
    <s v="DARS-NIC-03075-X3M3H-v2"/>
    <s v="Irina Holland"/>
    <x v="10"/>
    <s v="With HSCIC"/>
    <x v="0"/>
    <m/>
    <s v="1c Application In Progress"/>
    <s v="3a With DAO"/>
    <x v="0"/>
    <s v="DARS-NIC-03075-X3M3H-v1.0"/>
    <s v="No"/>
    <s v="No"/>
    <x v="0"/>
    <x v="13"/>
    <x v="0"/>
    <s v="No"/>
    <x v="0"/>
    <s v=""/>
    <s v="Adam Grindrod"/>
    <s v="Gaynor Dalton"/>
    <s v="No"/>
    <s v="Emma Russell"/>
    <d v="2017-04-28T08:29:01"/>
    <d v="2016-08-26T10:37:44"/>
    <m/>
    <s v=""/>
    <d v="2017-03-14T00:00:00"/>
    <x v="0"/>
  </r>
  <r>
    <s v="956fb025-7650-4812-82bd-adf050fde7dc"/>
    <s v="0aGqTC4h7KE1LBHdBpizXX7YqcC3BgHmqkkgtTKU8WQtxzH2MK8MN59IT76mU/zllqity6MMGu/kuASPtJBUxQ=="/>
    <d v="2017-04-28T08:29:01"/>
    <s v="DARS-NIC-03075-X3M3H-v2"/>
    <s v="Irina Holland"/>
    <x v="10"/>
    <s v="With HSCIC"/>
    <x v="0"/>
    <d v="2017-03-31T00:00:00"/>
    <s v="2c Initial Assessment"/>
    <s v="3a With DAO"/>
    <x v="0"/>
    <s v="DARS-NIC-03075-X3M3H-v1.1"/>
    <s v="No"/>
    <s v="No"/>
    <x v="0"/>
    <x v="18"/>
    <x v="0"/>
    <s v="No"/>
    <x v="0"/>
    <s v=""/>
    <s v="Tracy Taylor"/>
    <s v="Gaynor Dalton"/>
    <s v="No"/>
    <s v="Emma Russell"/>
    <d v="2017-04-28T08:29:01"/>
    <d v="2016-08-26T10:41:33"/>
    <m/>
    <s v=""/>
    <d v="2017-03-14T00:00:00"/>
    <x v="0"/>
  </r>
  <r>
    <s v="9e06a3e2-9131-44db-8673-3c95e982de3a"/>
    <s v="n9BCOZ1Ivl8IhqsCR/gFszONyCnThSsi+Ms/NVY5fKIaBLzTbgA0dp4fL/NDkkhmBrX1cLN+WgB50AEeknDAFQ=="/>
    <d v="2017-04-28T08:29:01"/>
    <s v="DARS-NIC-03075-X3M3H-v2"/>
    <s v="Irina Holland"/>
    <x v="10"/>
    <s v="With HSCIC"/>
    <x v="0"/>
    <d v="2017-03-31T00:00:00"/>
    <s v="5a DSA Active"/>
    <s v="3a With DAO"/>
    <x v="3"/>
    <s v="DARS-NIC-03075-X3M3H-v1.2"/>
    <s v="No"/>
    <s v="No"/>
    <x v="0"/>
    <x v="18"/>
    <x v="16"/>
    <s v="No"/>
    <x v="0"/>
    <s v=""/>
    <s v="Tracy Taylor"/>
    <s v="Gaynor Dalton"/>
    <s v="No"/>
    <s v="Emma Russell"/>
    <d v="2017-04-28T08:29:01"/>
    <d v="2016-08-26T10:44:21"/>
    <d v="2016-09-19T00:00:00"/>
    <s v=""/>
    <d v="2017-03-14T00:00:00"/>
    <x v="1"/>
  </r>
  <r>
    <s v="04080609-2035-4134-bd25-32138cdf67d4"/>
    <s v="QlnxtuARMRDuS7bgQJJZXBszMksZM1wovH1y3VO4k4VmEjyUJ74y3O3e+KYi+pR8vPdxqBkjDoemkcILcJdLKQ=="/>
    <d v="2017-04-28T08:29:01"/>
    <s v="DARS-NIC-03075-X3M3H-v2"/>
    <s v="Irina Holland"/>
    <x v="10"/>
    <s v="With HSCIC"/>
    <x v="0"/>
    <m/>
    <s v="1c Application In Progress"/>
    <s v="3a With DAO"/>
    <x v="0"/>
    <s v="DARS-NIC-03075-X3M3H-v2.0"/>
    <s v="No"/>
    <s v="No"/>
    <x v="0"/>
    <x v="18"/>
    <x v="0"/>
    <s v="No"/>
    <x v="0"/>
    <s v=""/>
    <s v="Tracy Taylor"/>
    <s v="Gaynor Dalton"/>
    <s v="No"/>
    <s v="Emma Russell"/>
    <d v="2017-04-28T08:29:01"/>
    <d v="2017-03-13T16:14:59"/>
    <m/>
    <s v=""/>
    <d v="2017-03-14T00:00:00"/>
    <x v="0"/>
  </r>
  <r>
    <s v="6ef42940-1f8a-46b2-ab06-71137b56407b"/>
    <s v="W864WhAF05uIEbJymjafFt4w/nJp+URjhAFZQTqXQz9zB0gNJa6QqHji3IOCYrJ4Z2eU/ROWNxkEnXuEmDJ09Q=="/>
    <d v="2017-04-28T08:29:01"/>
    <s v="DARS-NIC-03075-X3M3H-v2"/>
    <s v="Irina Holland"/>
    <x v="10"/>
    <s v="With HSCIC"/>
    <x v="0"/>
    <m/>
    <s v="2c Initial Assessment"/>
    <s v="3a With DAO"/>
    <x v="0"/>
    <s v="DARS-NIC-03075-X3M3H-v2.1"/>
    <s v="No"/>
    <s v="No"/>
    <x v="0"/>
    <x v="19"/>
    <x v="0"/>
    <s v="No"/>
    <x v="0"/>
    <s v=""/>
    <s v="Elizabeth Flaherty"/>
    <s v="Duncan Easton"/>
    <s v="No"/>
    <s v="Emma Russell"/>
    <d v="2017-04-28T08:29:01"/>
    <d v="2017-03-13T16:58:28"/>
    <m/>
    <s v=""/>
    <d v="2017-03-14T00:00:00"/>
    <x v="0"/>
  </r>
  <r>
    <s v="296bb56b-5f35-4409-b1b8-324497723a7a"/>
    <s v="dSWsIMnvmTBabRFM1o21OoPijQkskvLibeQ0AVXDCAx8Utjdw1+tFBfYC13Yi2PB41bN1VwXNqTmDUXjhuIHWg=="/>
    <d v="2017-04-28T08:29:42"/>
    <s v="DARS-NIC-03075-X3M3H-v2"/>
    <s v="Jack Layton"/>
    <x v="10"/>
    <s v="With HSCIC"/>
    <x v="0"/>
    <d v="2018-03-31T00:00:00"/>
    <s v="2c Initial Assessment"/>
    <s v="3a With DAO"/>
    <x v="0"/>
    <s v="DARS-NIC-03075-X3M3H-v2.2"/>
    <s v="No"/>
    <s v="No"/>
    <x v="0"/>
    <x v="19"/>
    <x v="0"/>
    <s v="No"/>
    <x v="0"/>
    <s v=""/>
    <s v="Elizabeth Flaherty"/>
    <s v="Duncan Easton"/>
    <s v="No"/>
    <s v="Emma Russell"/>
    <d v="2017-04-28T08:29:42"/>
    <d v="2017-04-12T06:18:47"/>
    <m/>
    <s v=""/>
    <d v="2017-03-14T00:00:00"/>
    <x v="0"/>
  </r>
  <r>
    <s v="8773f188-0715-48dd-86a8-f8df83e212b4"/>
    <s v="WOKetVccSBtFqfEaSy7t7srkv/p72BB9Frs1PXyX5tiLc/dfaBSyVcL+vRTfPnY4V48H9ysgxtZC4hf41aAeMg=="/>
    <d v="2017-04-28T08:29:42"/>
    <s v="DARS-NIC-03075-X3M3H-v2"/>
    <s v="Jack Layton"/>
    <x v="10"/>
    <s v="With HSCIC"/>
    <x v="0"/>
    <d v="2018-03-31T00:00:00"/>
    <s v="3a With DAO"/>
    <s v="3a With DAO"/>
    <x v="4"/>
    <s v="DARS-NIC-03075-X3M3H-v2.3"/>
    <s v="Yes"/>
    <s v="No"/>
    <x v="0"/>
    <x v="19"/>
    <x v="0"/>
    <s v="No"/>
    <x v="0"/>
    <s v=""/>
    <s v="Elizabeth Flaherty"/>
    <s v="Duncan Easton"/>
    <s v="No"/>
    <s v="Emma Russell"/>
    <d v="2017-04-28T08:29:42"/>
    <d v="2017-04-28T08:27:58"/>
    <m/>
    <s v=""/>
    <d v="2017-03-14T00:00:00"/>
    <x v="0"/>
  </r>
  <r>
    <s v="9df8bfa2-5fdd-e511-8103-1458d043a750"/>
    <s v="Pp8HtH1yBXzg2R1vNjCa/4qbVzTsTHmG43Mw0TAskfSVc1MNNx5UbhwcNpKsYpQbhwQX6jVf/FigqdcXhuaVTA=="/>
    <d v="2016-10-31T15:54:17"/>
    <s v="DARS-NIC-03143-R1T0H-v0"/>
    <s v="Andy Syme"/>
    <x v="11"/>
    <s v="With HSCIC"/>
    <x v="1"/>
    <m/>
    <s v=""/>
    <s v="4a Gateway Approval"/>
    <x v="0"/>
    <s v="DARS-NIC-03143-R1T0H-v0.0"/>
    <s v=""/>
    <s v="Yes"/>
    <x v="1"/>
    <x v="0"/>
    <x v="0"/>
    <s v="Yes"/>
    <x v="4"/>
    <s v=""/>
    <s v="Helen Buckels"/>
    <s v=""/>
    <s v="Yes"/>
    <s v="Joanna Rose"/>
    <d v="2016-10-31T15:54:17"/>
    <d v="2016-02-27T14:37:42"/>
    <m/>
    <s v=""/>
    <m/>
    <x v="0"/>
  </r>
  <r>
    <s v="27c164dd-9e0a-436a-bf91-da6aadf129f4"/>
    <s v="qH4Amo7b5JG8K0woUuczWLd0AZD6hd/nr1mtqmq6Lf8QbsExav43wDsIrX9BhxROPl8iQAElTVw0iyApV0ppmg=="/>
    <d v="2016-10-31T15:54:18"/>
    <s v="DARS-NIC-03143-R1T0H-v0"/>
    <s v="Andy Syme"/>
    <x v="11"/>
    <s v="With HSCIC"/>
    <x v="1"/>
    <d v="2017-03-01T00:00:00"/>
    <s v=""/>
    <s v="4a Gateway Approval"/>
    <x v="0"/>
    <s v="DARS-NIC-03143-R1T0H-v0.1"/>
    <s v=""/>
    <s v="Yes"/>
    <x v="1"/>
    <x v="0"/>
    <x v="0"/>
    <s v="Yes"/>
    <x v="4"/>
    <s v="Complex"/>
    <s v="Helen Buckels"/>
    <s v="Gaynor Dalton"/>
    <s v="No"/>
    <s v="Joanna Rose"/>
    <d v="2016-10-31T15:54:18"/>
    <d v="2016-03-01T14:16:25"/>
    <m/>
    <s v=""/>
    <m/>
    <x v="0"/>
  </r>
  <r>
    <s v="dae999ca-91df-e511-80f5-3863bb363030"/>
    <s v="f6LRjEL7OGjjQqlOJbCNoxtSzB4XeR2g6IoZX6U50QG9lbSU1Jk+baQV1pWJrwzJnHK2uol89+u21Lta0oT/nQ=="/>
    <d v="2016-05-13T11:17:45"/>
    <s v="DARS-NIC-03240-Z2T9L-v0"/>
    <s v="Dominic Mosses"/>
    <x v="12"/>
    <s v="With Customer"/>
    <x v="0"/>
    <m/>
    <s v=""/>
    <s v="2d Action Plan Active"/>
    <x v="0"/>
    <s v="DARS-NIC-03240-Z2T9L-v0.0"/>
    <s v=""/>
    <s v="Yes"/>
    <x v="0"/>
    <x v="0"/>
    <x v="0"/>
    <s v="Yes"/>
    <x v="5"/>
    <s v=""/>
    <s v=""/>
    <s v=""/>
    <s v="No"/>
    <s v="Joanna Rose"/>
    <d v="2016-05-13T11:17:45"/>
    <d v="2016-03-01T09:41:38"/>
    <m/>
    <s v=""/>
    <d v="2016-02-08T00:00:00"/>
    <x v="0"/>
  </r>
  <r>
    <s v="5ffbd355-e766-43b6-afde-d11fe2cbe0c2"/>
    <s v="3PTWXk/6rz4p2piYcnTJNoaH+9mLCvk+TTuTf/qpjuHwCyEBOl8sS1A80u66WaalbDzG2PYSx7AeGqY57rcFbg=="/>
    <d v="2016-05-13T11:17:45"/>
    <s v="DARS-NIC-03240-Z2T9L-v0"/>
    <s v="Dominic Mosses"/>
    <x v="12"/>
    <s v="With Customer"/>
    <x v="0"/>
    <m/>
    <s v=""/>
    <s v="2d Action Plan Active"/>
    <x v="0"/>
    <s v="DARS-NIC-03240-Z2T9L-v0.1"/>
    <s v=""/>
    <s v="Yes"/>
    <x v="0"/>
    <x v="0"/>
    <x v="0"/>
    <s v="Yes"/>
    <x v="5"/>
    <s v=""/>
    <s v=""/>
    <s v=""/>
    <s v="No"/>
    <s v="Joanna Rose"/>
    <d v="2016-05-13T11:17:45"/>
    <d v="2016-03-17T15:39:40"/>
    <m/>
    <s v=""/>
    <d v="2016-02-08T00:00:00"/>
    <x v="0"/>
  </r>
  <r>
    <s v="2b1054d9-cf8d-4b63-87de-2d023c34b6c6"/>
    <s v="xxP4qQwjPByEGo/5BiXcPoY6ZJjG4PoL3CAln8dDz9PBV3rk6l/zqvza0qN/WZZ1K2NxmH1JxL79ZAGWTrzvwg=="/>
    <d v="2016-05-13T11:17:46"/>
    <s v="DARS-NIC-03240-Z2T9L-v0"/>
    <s v="Dominic Mosses"/>
    <x v="12"/>
    <s v="With Customer"/>
    <x v="0"/>
    <m/>
    <s v=""/>
    <s v="2d Action Plan Active"/>
    <x v="0"/>
    <s v="DARS-NIC-03240-Z2T9L-v0.2"/>
    <s v=""/>
    <s v="Yes"/>
    <x v="0"/>
    <x v="0"/>
    <x v="0"/>
    <s v="Yes"/>
    <x v="5"/>
    <s v=""/>
    <s v=""/>
    <s v=""/>
    <s v="No"/>
    <s v="Joanna Rose"/>
    <d v="2016-05-13T11:17:46"/>
    <d v="2016-03-17T15:40:15"/>
    <m/>
    <s v=""/>
    <d v="2016-02-08T00:00:00"/>
    <x v="0"/>
  </r>
  <r>
    <s v="e8ebf2ab-d0e2-4af5-927e-545409b60d34"/>
    <s v="CeHNWl5byF74ZEVGi/g0XeoHZPD+cOher1vGVshIMEpWsxZS8H3yiuZypCO7pfVw+6q0gg6Rd/CjaiMBGZRJsA=="/>
    <d v="2016-05-13T11:17:46"/>
    <s v="DARS-NIC-03240-Z2T9L-v0"/>
    <s v="Dominic Mosses"/>
    <x v="12"/>
    <s v="With Customer"/>
    <x v="0"/>
    <m/>
    <s v=""/>
    <s v="2d Action Plan Active"/>
    <x v="0"/>
    <s v="DARS-NIC-03240-Z2T9L-v0.3"/>
    <s v=""/>
    <s v="Yes"/>
    <x v="0"/>
    <x v="0"/>
    <x v="0"/>
    <s v="Yes"/>
    <x v="5"/>
    <s v=""/>
    <s v=""/>
    <s v=""/>
    <s v="No"/>
    <s v="Joanna Rose"/>
    <d v="2016-05-13T11:17:46"/>
    <d v="2016-03-17T16:50:12"/>
    <m/>
    <s v=""/>
    <d v="2016-02-08T00:00:00"/>
    <x v="0"/>
  </r>
  <r>
    <s v="afea48b4-5a57-4e4a-ac75-45b92a2fbdaa"/>
    <s v="Pf41TFTgNVpaqKVQIn/duD6E3U6UGYvZDHAkSmiHgf/Gf/W+vQOAHHPvsdEs6BhsaupjoD3rxh0pIbbtAVcnAA=="/>
    <d v="2016-05-13T11:17:46"/>
    <s v="DARS-NIC-03240-Z2T9L-v0"/>
    <s v="Dominic Mosses"/>
    <x v="12"/>
    <s v="With Customer"/>
    <x v="0"/>
    <m/>
    <s v=""/>
    <s v="2d Action Plan Active"/>
    <x v="0"/>
    <s v="DARS-NIC-03240-Z2T9L-v0.4"/>
    <s v=""/>
    <s v="Yes"/>
    <x v="0"/>
    <x v="0"/>
    <x v="0"/>
    <s v="Yes"/>
    <x v="5"/>
    <s v=""/>
    <s v=""/>
    <s v=""/>
    <s v="No"/>
    <s v="Joanna Rose"/>
    <d v="2016-05-13T11:17:46"/>
    <d v="2016-03-23T15:41:30"/>
    <m/>
    <s v=""/>
    <d v="2016-02-08T00:00:00"/>
    <x v="0"/>
  </r>
  <r>
    <s v="656dd65e-cfdb-44d8-8aa1-8a89ee189fbe"/>
    <s v="FoXutgoRrJVFFtKJcOkrSGE7p3HFtHbfGcnrgTvbeiwfM5u5zhqyHbknxEajVg8n2MKfEfiLNb+nA+2u8/JCWQ=="/>
    <d v="2016-08-02T09:48:39"/>
    <s v="DARS-NIC-03240-Z2T9L-v0"/>
    <s v="Dominic Mosses"/>
    <x v="12"/>
    <s v="With Customer"/>
    <x v="0"/>
    <m/>
    <s v=""/>
    <s v="2d Action Plan Active"/>
    <x v="5"/>
    <s v="DARS-NIC-03240-Z2T9L-v0.5"/>
    <s v="Yes"/>
    <s v="Yes"/>
    <x v="0"/>
    <x v="20"/>
    <x v="0"/>
    <s v="Yes"/>
    <x v="5"/>
    <s v=""/>
    <s v="Adam Grindrod"/>
    <s v="Richard Langley"/>
    <s v="No"/>
    <s v="Joanna Rose"/>
    <d v="2016-08-02T09:48:39"/>
    <d v="2016-04-10T12:28:18"/>
    <m/>
    <s v=""/>
    <d v="2016-02-08T00:00:00"/>
    <x v="0"/>
  </r>
  <r>
    <s v="43a0fa45-62e8-e511-8101-3863bb358f90"/>
    <s v="RcZdIn6x2HM0rAsV/FLjFcId6QaUbJVxhaN4EJWmIM4W3X+CMvLYWMrhKmH2AJ7SKlOUFSyY/Tfumv+GG1SW9A=="/>
    <d v="2016-09-26T15:40:36"/>
    <s v="DARS-NIC-03398-N1D2C-v1"/>
    <s v="Silvia Beghelli"/>
    <x v="13"/>
    <s v="With HSCIC"/>
    <x v="0"/>
    <d v="2016-05-31T00:00:00"/>
    <s v=""/>
    <s v="5a DSA Active"/>
    <x v="1"/>
    <s v="DARS-NIC-03398-N1D2C-v0.0"/>
    <s v="No"/>
    <s v="Yes"/>
    <x v="0"/>
    <x v="0"/>
    <x v="17"/>
    <s v="No"/>
    <x v="1"/>
    <s v=""/>
    <s v=""/>
    <s v=""/>
    <s v="No"/>
    <s v="Emma Russell"/>
    <d v="2016-09-26T15:40:36"/>
    <d v="2016-03-12T14:54:11"/>
    <d v="2016-09-26T00:00:00"/>
    <s v=""/>
    <d v="2016-06-15T00:00:00"/>
    <x v="0"/>
  </r>
  <r>
    <s v="3c34c801-5122-4fb7-91a5-d0337b065eeb"/>
    <s v="yO10YGRG8tQTwMxzTWQu0bTxSeJI0d95eddi9p1tvq5k5ZIc1idfPM9eaYiYmkbb2ht4RZRnpy2h94D6oeKSQQ=="/>
    <d v="2016-09-26T15:40:03"/>
    <s v="DARS-NIC-03398-N1D2C-v1"/>
    <s v="Silvia Beghelli"/>
    <x v="13"/>
    <s v="With HSCIC"/>
    <x v="0"/>
    <d v="2016-05-31T00:00:00"/>
    <s v=""/>
    <s v="5a DSA Active"/>
    <x v="0"/>
    <s v="DARS-NIC-03398-N1D2C-v1.0"/>
    <s v="No"/>
    <s v="Yes"/>
    <x v="0"/>
    <x v="0"/>
    <x v="0"/>
    <s v="No"/>
    <x v="1"/>
    <s v=""/>
    <s v="Georgina Platt"/>
    <s v=""/>
    <s v="No"/>
    <s v="Emma Russell"/>
    <d v="2016-09-26T15:40:03"/>
    <d v="2016-04-20T14:43:05"/>
    <m/>
    <s v=""/>
    <d v="2016-06-15T00:00:00"/>
    <x v="0"/>
  </r>
  <r>
    <s v="ad24bb29-880b-4825-a9d6-920229e87e70"/>
    <s v="lOurhnGU462Wy18ug6VVPRuHKSYjNoVTLadPDjbGkLs8QGT/9J+byKjLuvMt4tEMCHAvFgtDa1TKgCbOw+0aMg=="/>
    <d v="2016-09-26T15:40:03"/>
    <s v="DARS-NIC-03398-N1D2C-v1"/>
    <s v="Silvia Beghelli"/>
    <x v="13"/>
    <s v="With HSCIC"/>
    <x v="0"/>
    <d v="2016-05-31T00:00:00"/>
    <s v="2a Case Admin Check"/>
    <s v="5a DSA Active"/>
    <x v="0"/>
    <s v="DARS-NIC-03398-N1D2C-v1.1"/>
    <s v="No"/>
    <s v="Yes"/>
    <x v="0"/>
    <x v="0"/>
    <x v="0"/>
    <s v="No"/>
    <x v="1"/>
    <s v=""/>
    <s v="Georgina Platt"/>
    <s v=""/>
    <s v="No"/>
    <s v="Emma Russell"/>
    <d v="2016-09-26T15:40:03"/>
    <d v="2016-05-27T17:08:08"/>
    <m/>
    <s v=""/>
    <d v="2016-06-15T00:00:00"/>
    <x v="0"/>
  </r>
  <r>
    <s v="862356bc-3eb8-4e87-a231-68c898af5347"/>
    <s v="ZwxlgiOjd+7X9lmqTeLGRH0JsOcHDb1rAeCOcHiGyXqjw7ko7ghJGhNaQVNIhQw9h3TkEqehFYWEdbJNKmDvFw=="/>
    <d v="2016-09-26T15:40:02"/>
    <s v="DARS-NIC-03398-N1D2C-v1"/>
    <s v="Silvia Beghelli"/>
    <x v="13"/>
    <s v="With HSCIC"/>
    <x v="0"/>
    <d v="2016-05-31T00:00:00"/>
    <s v="1c Application In Progress"/>
    <s v="5a DSA Active"/>
    <x v="0"/>
    <s v="DARS-NIC-03398-N1D2C-v1.2"/>
    <s v="No"/>
    <s v="Yes"/>
    <x v="0"/>
    <x v="0"/>
    <x v="0"/>
    <s v="No"/>
    <x v="1"/>
    <s v=""/>
    <s v="Georgina Platt"/>
    <s v=""/>
    <s v="No"/>
    <s v="Emma Russell"/>
    <d v="2016-09-26T15:40:02"/>
    <d v="2016-06-02T07:49:15"/>
    <m/>
    <s v=""/>
    <d v="2016-06-15T00:00:00"/>
    <x v="0"/>
  </r>
  <r>
    <s v="3635e2f5-f3dc-4882-b6b0-e6633e7ecb97"/>
    <s v="qwlRSBJqIJfFrjZO4BLZxgaemIP77XcjWBM+qIcHpgh9etvhLd/YBeiqE+98XOP8ohYp1zb2g0PCZrsn7ngyJQ=="/>
    <d v="2016-09-26T15:40:03"/>
    <s v="DARS-NIC-03398-N1D2C-v1"/>
    <s v="Silvia Beghelli"/>
    <x v="13"/>
    <s v="With HSCIC"/>
    <x v="0"/>
    <m/>
    <s v="2c Initial Assessment"/>
    <s v="5a DSA Active"/>
    <x v="0"/>
    <s v="DARS-NIC-03398-N1D2C-v1.3"/>
    <s v="No"/>
    <s v="Yes"/>
    <x v="0"/>
    <x v="21"/>
    <x v="0"/>
    <s v="No"/>
    <x v="1"/>
    <s v=""/>
    <s v="Adam Grindrod"/>
    <s v=""/>
    <s v="No"/>
    <s v="Emma Russell"/>
    <d v="2016-09-26T15:40:03"/>
    <d v="2016-06-13T15:10:08"/>
    <m/>
    <s v=""/>
    <d v="2016-06-15T00:00:00"/>
    <x v="0"/>
  </r>
  <r>
    <s v="f26fda42-8c5f-4bd2-8c7e-79acdbfdd493"/>
    <s v="1gzi6TnexEl+dcWU1NdWa9WLadBLSmDmVI4LrOJspdq3ornzCpTsRGd0+HeMcKPgARJUkluPxTAgicWE7+FwvA=="/>
    <d v="2016-09-26T15:40:03"/>
    <s v="DARS-NIC-03398-N1D2C-v1"/>
    <s v="Silvia Beghelli"/>
    <x v="13"/>
    <s v="With HSCIC"/>
    <x v="0"/>
    <d v="2017-10-31T00:00:00"/>
    <s v="2c Initial Assessment"/>
    <s v="5a DSA Active"/>
    <x v="0"/>
    <s v="DARS-NIC-03398-N1D2C-v1.4"/>
    <s v="No"/>
    <s v="Yes"/>
    <x v="0"/>
    <x v="21"/>
    <x v="0"/>
    <s v="No"/>
    <x v="1"/>
    <s v=""/>
    <s v="Adam Grindrod"/>
    <s v=""/>
    <s v="No"/>
    <s v="Emma Russell"/>
    <d v="2016-09-26T15:40:03"/>
    <d v="2016-06-16T09:54:33"/>
    <m/>
    <s v=""/>
    <d v="2016-06-15T00:00:00"/>
    <x v="0"/>
  </r>
  <r>
    <s v="a7707449-656d-4608-b71e-9e52d7e4866e"/>
    <s v="InmJLLG6HZixp4+org/9NXtgRoAxX3enXy5A2cQHLIn+5oVlwM8MPY4iLr3qNvvFIKWBnEXTCcHt55pTlPSzuA=="/>
    <d v="2016-09-26T15:40:03"/>
    <s v="DARS-NIC-03398-N1D2C-v1"/>
    <s v="Silvia Beghelli"/>
    <x v="13"/>
    <s v="With HSCIC"/>
    <x v="0"/>
    <d v="2017-10-31T00:00:00"/>
    <s v="2c Initial Assessment"/>
    <s v="5a DSA Active"/>
    <x v="0"/>
    <s v="DARS-NIC-03398-N1D2C-v1.5"/>
    <s v="No"/>
    <s v="Yes"/>
    <x v="0"/>
    <x v="21"/>
    <x v="0"/>
    <s v="No"/>
    <x v="1"/>
    <s v=""/>
    <s v="Adam Grindrod"/>
    <s v=""/>
    <s v="No"/>
    <s v="Emma Russell"/>
    <d v="2016-09-26T15:40:03"/>
    <d v="2016-06-27T07:35:24"/>
    <m/>
    <s v=""/>
    <d v="2016-06-15T00:00:00"/>
    <x v="0"/>
  </r>
  <r>
    <s v="57a7bc51-725f-4334-9620-cfba74005a0a"/>
    <s v="ylcsvNJPx797e0csJxf34AZb3D25k9Uw5TsmC1MGfxLdsPa+w6zEGsbHL0BivIuLXJ0/I46vzciGVW/tWwPo5g=="/>
    <d v="2017-03-22T11:35:52"/>
    <s v="DARS-NIC-03398-N1D2C-v1"/>
    <s v="Silvia Beghelli"/>
    <x v="13"/>
    <s v="With HSCIC"/>
    <x v="0"/>
    <d v="2018-06-26T00:00:00"/>
    <s v="5a DSA Active"/>
    <s v="5a DSA Active"/>
    <x v="2"/>
    <s v="DARS-NIC-03398-N1D2C-v1.6"/>
    <s v="Yes"/>
    <s v="Yes"/>
    <x v="0"/>
    <x v="21"/>
    <x v="18"/>
    <s v="No"/>
    <x v="1"/>
    <s v=""/>
    <s v="Adam Grindrod"/>
    <s v="Richard Langley"/>
    <s v="No"/>
    <s v="Emma Russell"/>
    <d v="2017-03-22T11:35:52"/>
    <d v="2016-06-29T13:01:59"/>
    <d v="2017-03-22T00:00:00"/>
    <s v=""/>
    <d v="2016-06-15T00:00:00"/>
    <x v="1"/>
  </r>
  <r>
    <s v="b5f61f37-f31f-e611-80ea-5065f38a99f1"/>
    <s v="SkCCuGF4R8wi1stZx0M2dC6Efxn05+k2a1YGY4GKCqFliSkWGxxpBsmKBF2i3Of08gOlGN04OlW2jh4Pb0q2tg=="/>
    <d v="2017-02-28T13:36:59"/>
    <s v="DARS-NIC-03422-Y7Y0Z-v1"/>
    <s v="Mark Phillips"/>
    <x v="1"/>
    <s v="With Customer"/>
    <x v="0"/>
    <m/>
    <s v="1c Application In Progress"/>
    <s v="2d Action Plan Active"/>
    <x v="0"/>
    <s v="DARS-NIC-03422-Y7Y0Z-v0.0"/>
    <s v="No"/>
    <s v="No"/>
    <x v="0"/>
    <x v="0"/>
    <x v="0"/>
    <s v="No"/>
    <x v="1"/>
    <s v=""/>
    <s v=""/>
    <s v=""/>
    <s v="Yes"/>
    <s v="Emma Russell"/>
    <d v="2017-02-28T13:36:59"/>
    <d v="2016-05-22T08:00:15"/>
    <m/>
    <s v=""/>
    <d v="2017-02-15T00:00:00"/>
    <x v="0"/>
  </r>
  <r>
    <s v="39d09fba-bc49-47e1-a19d-4ed3fcff3a19"/>
    <s v="ScfOeJvh/p0ACtPRcZ7lGioUs+358P+AmcIKskYigE7ZpMhSRgi6PvIfs0a7c/xFSmFRBSHeNXXdfkjYwsz6Gg=="/>
    <d v="2017-02-28T13:36:59"/>
    <s v="DARS-NIC-03422-Y7Y0Z-v1"/>
    <s v="Mark Phillips"/>
    <x v="1"/>
    <s v="With Customer"/>
    <x v="0"/>
    <m/>
    <s v="2c Initial Assessment"/>
    <s v="2d Action Plan Active"/>
    <x v="0"/>
    <s v="DARS-NIC-03422-Y7Y0Z-v0.1"/>
    <s v="No"/>
    <s v="No"/>
    <x v="0"/>
    <x v="0"/>
    <x v="0"/>
    <s v="No"/>
    <x v="1"/>
    <s v="Complex"/>
    <s v="Georgina Platt"/>
    <s v="Jennifer Donald"/>
    <s v="No"/>
    <s v="Emma Russell"/>
    <d v="2017-02-28T13:36:59"/>
    <d v="2016-05-22T08:51:29"/>
    <m/>
    <s v=""/>
    <d v="2017-02-15T00:00:00"/>
    <x v="0"/>
  </r>
  <r>
    <s v="0b331a9c-a2bb-4888-94b9-2d2670ad72ae"/>
    <s v="lVNv3ufxcoSgs62qMVO1qEMacDsMtx/rFU/4NJQvDmWrfoWPMYAmHejK6zOXFC46529WF0lUDUlJNDQVzBH99Q=="/>
    <d v="2017-04-07T09:57:07"/>
    <s v="DARS-NIC-03422-Y7Y0Z-v1"/>
    <s v="Mark Phillips"/>
    <x v="1"/>
    <s v="With Customer"/>
    <x v="0"/>
    <d v="2017-03-31T00:00:00"/>
    <s v="5a DSA Active"/>
    <s v="2d Action Plan Active"/>
    <x v="3"/>
    <s v="DARS-NIC-03422-Y7Y0Z-v0.2"/>
    <s v="No"/>
    <s v="No"/>
    <x v="0"/>
    <x v="0"/>
    <x v="15"/>
    <s v="No"/>
    <x v="1"/>
    <s v="Complex"/>
    <s v="Georgina Platt"/>
    <s v="Jennifer Donald"/>
    <s v="No"/>
    <s v="Emma Russell"/>
    <d v="2017-04-07T09:57:07"/>
    <d v="2016-05-22T09:47:27"/>
    <d v="2016-09-21T00:00:00"/>
    <s v=""/>
    <d v="2017-02-15T00:00:00"/>
    <x v="1"/>
  </r>
  <r>
    <s v="197d4206-8929-4169-950d-83c401574c83"/>
    <s v="/3LU9cqN2zib9PcwsKFXJDZ4GIPjAjUZbLGlG8Qi1eiz5YCQBU310TkaDUDTL84KBavyPqjfK7QNEmJgGtUFlQ=="/>
    <d v="2017-02-28T13:36:59"/>
    <s v="DARS-NIC-03422-Y7Y0Z-v1"/>
    <s v="Mark Phillips"/>
    <x v="1"/>
    <s v="With Customer"/>
    <x v="0"/>
    <m/>
    <s v="1c Application In Progress"/>
    <s v="2d Action Plan Active"/>
    <x v="0"/>
    <s v="DARS-NIC-03422-Y7Y0Z-v1.0"/>
    <s v="No"/>
    <s v="No"/>
    <x v="0"/>
    <x v="0"/>
    <x v="0"/>
    <s v="No"/>
    <x v="1"/>
    <s v="Complex"/>
    <s v="Georgina Platt"/>
    <s v="Jennifer Donald"/>
    <s v="No"/>
    <s v="Emma Russell"/>
    <d v="2017-02-28T13:36:59"/>
    <d v="2017-01-30T15:11:00"/>
    <m/>
    <s v=""/>
    <d v="2017-02-15T00:00:00"/>
    <x v="0"/>
  </r>
  <r>
    <s v="a199a58b-8450-4350-8ce7-77e23bc18764"/>
    <s v="OCpcgbXuXo6FfgXo8yYfvdVGgb/OimpRXGzV1kJ92WVa3zCn2247S+1/NGhny1ClaATpT2GxAaJ98wiGfI6hBQ=="/>
    <d v="2017-02-28T13:37:19"/>
    <s v="DARS-NIC-03422-Y7Y0Z-v1"/>
    <s v="Mark Phillips"/>
    <x v="1"/>
    <s v="With Customer"/>
    <x v="0"/>
    <d v="2018-03-31T00:00:00"/>
    <s v="2c Initial Assessment"/>
    <s v="2d Action Plan Active"/>
    <x v="0"/>
    <s v="DARS-NIC-03422-Y7Y0Z-v1.1"/>
    <s v="No"/>
    <s v="No"/>
    <x v="0"/>
    <x v="22"/>
    <x v="0"/>
    <s v="No"/>
    <x v="1"/>
    <s v="Complex"/>
    <s v="Alexandra Day"/>
    <s v="Jennifer Donald"/>
    <s v="No"/>
    <s v="Emma Russell"/>
    <d v="2017-02-28T13:37:19"/>
    <d v="2017-02-13T09:08:02"/>
    <m/>
    <s v=""/>
    <d v="2017-02-15T00:00:00"/>
    <x v="0"/>
  </r>
  <r>
    <s v="1c2722c3-71ac-47dd-8d97-073eb1d141f7"/>
    <s v="XZk1uquZLwQKS2IxrNKQcCbr56UIwkr/yFir6HodFua+9VjcZ4Jn5Twy/ZR0jDfqUC+NibV9HIVnV3RYrgk3nQ=="/>
    <d v="2017-05-02T10:32:22"/>
    <s v="DARS-NIC-03422-Y7Y0Z-v1"/>
    <s v="Mark Phillips"/>
    <x v="1"/>
    <s v="With Customer"/>
    <x v="0"/>
    <d v="2018-03-31T00:00:00"/>
    <s v="2c Initial Assessment"/>
    <s v="2d Action Plan Active"/>
    <x v="4"/>
    <s v="DARS-NIC-03422-Y7Y0Z-v1.2"/>
    <s v="Yes"/>
    <s v="No"/>
    <x v="0"/>
    <x v="22"/>
    <x v="0"/>
    <s v="No"/>
    <x v="1"/>
    <s v="Complex"/>
    <s v="Alexandra Day"/>
    <s v="Jennifer Donald"/>
    <s v="No"/>
    <s v="Emma Russell"/>
    <d v="2017-05-02T10:32:22"/>
    <d v="2017-02-28T13:37:03"/>
    <m/>
    <s v=""/>
    <d v="2017-02-15T00:00:00"/>
    <x v="0"/>
  </r>
  <r>
    <s v="0dcd0096-5d22-e611-80ea-5065f38a99f1"/>
    <s v="K+Ev4dTYqI2eaPAQp+StLaRrTdgnFQPCAC+C14eNdlAzEva+a4pOXmMXK2M4b+uRQs3Mlmit9u+FjlXnrj9sEA=="/>
    <d v="2017-02-03T11:32:36"/>
    <s v="DARS-NIC-03429-L9Y1D-v2"/>
    <s v="Robbie Minshall"/>
    <x v="14"/>
    <s v="With Customer"/>
    <x v="0"/>
    <m/>
    <s v="1c Application In Progress"/>
    <s v="1c Application In Progress"/>
    <x v="0"/>
    <s v="DARS-NIC-03429-L9Y1D-v0.0"/>
    <s v="No"/>
    <s v="No"/>
    <x v="0"/>
    <x v="0"/>
    <x v="0"/>
    <s v="No"/>
    <x v="0"/>
    <s v=""/>
    <s v=""/>
    <s v=""/>
    <s v="Yes"/>
    <s v="Alexandra Day"/>
    <d v="2017-02-03T11:32:36"/>
    <d v="2016-05-25T09:46:50"/>
    <m/>
    <s v=""/>
    <m/>
    <x v="0"/>
  </r>
  <r>
    <s v="2be14b65-ccd7-4eff-80b4-3f64885d0205"/>
    <s v="Qmwb4eOKfZfBhXFv7c28u/6OeZSkD/dIzRAYmnQZto/pztECA6932gViGpU3p1V/pmINrheKPaK0iyx7ki8kRw=="/>
    <d v="2017-02-03T11:32:36"/>
    <s v="DARS-NIC-03429-L9Y1D-v2"/>
    <s v="Robbie Minshall"/>
    <x v="14"/>
    <s v="With Customer"/>
    <x v="0"/>
    <m/>
    <s v="2c Initial Assessment"/>
    <s v="1c Application In Progress"/>
    <x v="0"/>
    <s v="DARS-NIC-03429-L9Y1D-v0.1"/>
    <s v="No"/>
    <s v="No"/>
    <x v="0"/>
    <x v="23"/>
    <x v="0"/>
    <s v="No"/>
    <x v="0"/>
    <s v="Medium"/>
    <s v="Dan Goodwin"/>
    <s v=""/>
    <s v="No"/>
    <s v="Alexandra Day"/>
    <d v="2017-02-03T11:32:36"/>
    <d v="2016-06-15T09:09:38"/>
    <m/>
    <s v=""/>
    <m/>
    <x v="0"/>
  </r>
  <r>
    <s v="8f3df15a-d5f9-4f53-8c30-96094c6fb07d"/>
    <s v="kZaH3Ewk2vC+0wYZeYNnj5TKiP8CtvlQGY+ldwj721FLqIai1dVXF9EPhXMjJEvNF5U9JD/60yq7VTsdCmDMUw=="/>
    <d v="2017-02-03T11:32:36"/>
    <s v="DARS-NIC-03429-L9Y1D-v2"/>
    <s v="Robbie Minshall"/>
    <x v="14"/>
    <s v="With Customer"/>
    <x v="0"/>
    <d v="2016-08-31T00:00:00"/>
    <s v="5a DSA Active"/>
    <s v="1c Application In Progress"/>
    <x v="1"/>
    <s v="DARS-NIC-03429-L9Y1D-v0.2"/>
    <s v="No"/>
    <s v="No"/>
    <x v="0"/>
    <x v="23"/>
    <x v="19"/>
    <s v="No"/>
    <x v="0"/>
    <s v="Medium"/>
    <s v="Dan Goodwin"/>
    <s v="Gaynor Dalton"/>
    <s v="No"/>
    <s v="Alexandra Day"/>
    <d v="2017-02-03T11:32:36"/>
    <d v="2016-06-21T13:39:02"/>
    <d v="2016-08-31T00:00:00"/>
    <s v=""/>
    <m/>
    <x v="1"/>
  </r>
  <r>
    <s v="205138dc-bb0f-4324-a39b-51772881000d"/>
    <s v="Sy6FgO6BDjKfWVIahD43FV8lDN/mGneSjdOGfWYCYW6PyTTNzbxLteBCTZkeAcp5lnagt+gMleWgxUpPloZcfw=="/>
    <d v="2017-02-03T11:32:36"/>
    <s v="DARS-NIC-03429-L9Y1D-v2"/>
    <s v="Robbie Minshall"/>
    <x v="14"/>
    <s v="With Customer"/>
    <x v="0"/>
    <m/>
    <s v="1c Application In Progress"/>
    <s v="1c Application In Progress"/>
    <x v="0"/>
    <s v="DARS-NIC-03429-L9Y1D-v1.0"/>
    <s v="No"/>
    <s v="No"/>
    <x v="0"/>
    <x v="23"/>
    <x v="0"/>
    <s v="No"/>
    <x v="0"/>
    <s v="Medium"/>
    <s v="Dan Goodwin"/>
    <s v="Gaynor Dalton"/>
    <s v="No"/>
    <s v="Alexandra Day"/>
    <d v="2017-02-03T11:32:36"/>
    <d v="2016-08-24T11:32:42"/>
    <m/>
    <s v=""/>
    <m/>
    <x v="0"/>
  </r>
  <r>
    <s v="4cebbf2d-8f92-4228-aab3-ceabe06e647e"/>
    <s v="wedBfkmERx8cAVhMvhgjbrHEEwpef36BmSkqYCGsAlbkzIyOPbkH93f8n15EJfocc+73rvB9k1zQzgprFYr9QA=="/>
    <d v="2017-02-03T11:32:36"/>
    <s v="DARS-NIC-03429-L9Y1D-v2"/>
    <s v="Robbie Minshall"/>
    <x v="14"/>
    <s v="With Customer"/>
    <x v="0"/>
    <d v="2017-03-31T00:00:00"/>
    <s v="2c Initial Assessment"/>
    <s v="1c Application In Progress"/>
    <x v="0"/>
    <s v="DARS-NIC-03429-L9Y1D-v1.1"/>
    <s v="No"/>
    <s v="No"/>
    <x v="0"/>
    <x v="24"/>
    <x v="0"/>
    <s v="No"/>
    <x v="0"/>
    <s v="Medium"/>
    <s v="Adam Grindrod"/>
    <s v="Gaynor Dalton"/>
    <s v="No"/>
    <s v="Alexandra Day"/>
    <d v="2017-02-03T11:32:36"/>
    <d v="2016-08-24T11:38:44"/>
    <m/>
    <s v=""/>
    <m/>
    <x v="0"/>
  </r>
  <r>
    <s v="284c06d9-fa33-48c1-91a2-71688faeea10"/>
    <s v="3xUwSxRq2YWIr4uCllZ1zzCfHV6VdE3fcHQ0FV8kxadEzeZwPIFUoUHulmqWaeh4mNZutvjsSf0yMy0+GJE1jw=="/>
    <d v="2017-04-07T09:57:07"/>
    <s v="DARS-NIC-03429-L9Y1D-v2"/>
    <s v="Robbie Minshall"/>
    <x v="14"/>
    <s v="With Customer"/>
    <x v="0"/>
    <d v="2017-03-31T00:00:00"/>
    <s v="5a DSA Active"/>
    <s v="1c Application In Progress"/>
    <x v="3"/>
    <s v="DARS-NIC-03429-L9Y1D-v1.2"/>
    <s v="No"/>
    <s v="No"/>
    <x v="0"/>
    <x v="24"/>
    <x v="20"/>
    <s v="No"/>
    <x v="0"/>
    <s v="Medium"/>
    <s v="Adam Grindrod"/>
    <s v="Gaynor Dalton"/>
    <s v="No"/>
    <s v="Alexandra Day"/>
    <d v="2017-04-07T09:57:07"/>
    <d v="2016-08-24T11:43:22"/>
    <d v="2016-08-31T00:00:00"/>
    <s v=""/>
    <m/>
    <x v="1"/>
  </r>
  <r>
    <s v="db42d0b1-befe-4194-9504-aa063804ed6d"/>
    <s v="mwcpIOBkfpBJg6Q1xwQVNK34nIFIX4ondOE7OZck5bxvW3onROXFIQNTAkAbQN1NZDwzC2695Ql4NDMU3dPA6w=="/>
    <d v="2017-03-29T12:36:06"/>
    <s v="DARS-NIC-03429-L9Y1D-v2"/>
    <s v="Robbie Minshall"/>
    <x v="14"/>
    <s v="With Customer"/>
    <x v="0"/>
    <m/>
    <s v="1c Application In Progress"/>
    <s v="1c Application In Progress"/>
    <x v="4"/>
    <s v="DARS-NIC-03429-L9Y1D-v2.0"/>
    <s v="Yes"/>
    <s v="No"/>
    <x v="0"/>
    <x v="24"/>
    <x v="0"/>
    <s v="No"/>
    <x v="0"/>
    <s v="Medium"/>
    <s v="Adam Grindrod"/>
    <s v="Gaynor Dalton"/>
    <s v="No"/>
    <s v="Alexandra Day"/>
    <d v="2017-03-29T12:36:06"/>
    <d v="2017-02-03T11:32:21"/>
    <m/>
    <s v=""/>
    <m/>
    <x v="0"/>
  </r>
  <r>
    <s v="1edc0c6e-9cdf-e511-8103-1458d043a750"/>
    <s v="szFUmSuwHtfF/XpHcok5nqWz9voKwoXhijoJ0yp+SdslFjEyW4tYw+04fOlqODNC/wYGiV15GekMP8706VHdjQ=="/>
    <d v="2017-01-20T11:53:53"/>
    <s v="DARS-NIC-03452-G8Z1V-v2"/>
    <s v="Katja Grasic"/>
    <x v="15"/>
    <s v="With Customer"/>
    <x v="1"/>
    <m/>
    <s v=""/>
    <s v="2d Action Plan Active"/>
    <x v="0"/>
    <s v="DARS-NIC-03452-G8Z1V-v0.0"/>
    <s v=""/>
    <s v="Yes"/>
    <x v="1"/>
    <x v="0"/>
    <x v="0"/>
    <s v="No"/>
    <x v="1"/>
    <s v="Complex"/>
    <s v="Dan Goodwin"/>
    <s v="Dave Cronin"/>
    <s v="No"/>
    <s v="Emma Russell"/>
    <d v="2017-01-20T11:53:53"/>
    <d v="2016-03-01T10:57:49"/>
    <m/>
    <s v=""/>
    <d v="2016-10-04T00:00:00"/>
    <x v="0"/>
  </r>
  <r>
    <s v="b2a7b48e-9962-4821-adb7-16fe574a98f8"/>
    <s v="sjH1yvTn3Cp0dhLBRuPuBVmkHdCtRW20MpWHXH1Z3E0tpTCAdMbYJUUppkgnNvYyEKZq0qs4NamjbR+M6ke6jg=="/>
    <d v="2017-01-20T11:53:53"/>
    <s v="DARS-NIC-03452-G8Z1V-v2"/>
    <s v="Katja Grasic"/>
    <x v="15"/>
    <s v="With Customer"/>
    <x v="1"/>
    <m/>
    <s v=""/>
    <s v="2d Action Plan Active"/>
    <x v="0"/>
    <s v="DARS-NIC-03452-G8Z1V-v0.1"/>
    <s v=""/>
    <s v="Yes"/>
    <x v="1"/>
    <x v="23"/>
    <x v="0"/>
    <s v="No"/>
    <x v="1"/>
    <s v="Complex"/>
    <s v="Dan Goodwin"/>
    <s v="Dave Cronin"/>
    <s v="No"/>
    <s v="Emma Russell"/>
    <d v="2017-01-20T11:53:53"/>
    <d v="2016-03-15T15:36:43"/>
    <m/>
    <s v=""/>
    <d v="2016-10-04T00:00:00"/>
    <x v="0"/>
  </r>
  <r>
    <s v="860ecd38-06ec-473d-a908-2ab3dbe07393"/>
    <s v="3ha1N/QD/YvOof3eQUvlDsOt39yX6KW+WX9M3IoGs54oZidAvy3xBR3kgvFvzJTSUEbhk9mUWEZKHslAG/RUig=="/>
    <d v="2017-01-20T11:53:53"/>
    <s v="DARS-NIC-03452-G8Z1V-v2"/>
    <s v="Katja Grasic"/>
    <x v="15"/>
    <s v="With Customer"/>
    <x v="1"/>
    <d v="2016-12-31T00:00:00"/>
    <s v=""/>
    <s v="2d Action Plan Active"/>
    <x v="0"/>
    <s v="DARS-NIC-03452-G8Z1V-v0.2"/>
    <s v="No"/>
    <s v="Yes"/>
    <x v="1"/>
    <x v="23"/>
    <x v="0"/>
    <s v="No"/>
    <x v="1"/>
    <s v="Complex"/>
    <s v="Dan Goodwin"/>
    <s v="Dave Cronin"/>
    <s v="Yes"/>
    <s v="Emma Russell"/>
    <d v="2017-01-20T11:53:53"/>
    <d v="2016-04-19T14:27:55"/>
    <m/>
    <s v=""/>
    <d v="2016-10-04T00:00:00"/>
    <x v="0"/>
  </r>
  <r>
    <s v="580983f8-ea92-48c2-b15f-a68cf5ab18f1"/>
    <s v="cwpuHPRJsVBHfYPiKJh7rVcuK7s4m0OdDK9ulhXlmjScgZtDO29ubeDS8e/pO/q9KZq589oHSF2QF4DHJWHTMg=="/>
    <d v="2017-01-20T11:53:53"/>
    <s v="DARS-NIC-03452-G8Z1V-v2"/>
    <s v="Katja Grasic"/>
    <x v="15"/>
    <s v="With Customer"/>
    <x v="1"/>
    <d v="2016-12-31T00:00:00"/>
    <s v="5a DSA Active"/>
    <s v="2d Action Plan Active"/>
    <x v="1"/>
    <s v="DARS-NIC-03452-G8Z1V-v0.3"/>
    <s v="No"/>
    <s v="Yes"/>
    <x v="1"/>
    <x v="23"/>
    <x v="21"/>
    <s v="No"/>
    <x v="1"/>
    <s v="Complex"/>
    <s v="Dan Goodwin"/>
    <s v="Dave Cronin"/>
    <s v="No"/>
    <s v="Emma Russell"/>
    <d v="2017-01-20T11:53:53"/>
    <d v="2016-05-24T06:53:37"/>
    <m/>
    <s v=""/>
    <d v="2016-10-04T00:00:00"/>
    <x v="0"/>
  </r>
  <r>
    <s v="3ec94f33-251b-47f9-b0a5-9b43d812566d"/>
    <s v="/IT25XdW23TaL1Ezfix893mgjpO/fb2h4IZ4UjpzjrPj24TmB4noUAz3uw/1njxXB7HqBq+oGCs9mVCmU+3+ig=="/>
    <d v="2017-01-20T11:53:53"/>
    <s v="DARS-NIC-03452-G8Z1V-v2"/>
    <s v="Katja Grasic"/>
    <x v="15"/>
    <s v="With Customer"/>
    <x v="1"/>
    <d v="2016-12-31T00:00:00"/>
    <s v="1c Application In Progress"/>
    <s v="2d Action Plan Active"/>
    <x v="0"/>
    <s v="DARS-NIC-03452-G8Z1V-v1.0"/>
    <s v="No"/>
    <s v="Yes"/>
    <x v="1"/>
    <x v="23"/>
    <x v="0"/>
    <s v="No"/>
    <x v="1"/>
    <s v="Complex"/>
    <s v="Dan Goodwin"/>
    <s v="Dave Cronin"/>
    <s v="No"/>
    <s v="Emma Russell"/>
    <d v="2017-01-20T11:53:53"/>
    <d v="2016-06-22T13:29:37"/>
    <m/>
    <s v=""/>
    <d v="2016-10-04T00:00:00"/>
    <x v="0"/>
  </r>
  <r>
    <s v="43a410c4-2f45-4e36-b103-f6d2c42e2d76"/>
    <s v="lloU1WQWbdOiXiUkqaPdnRba94BiUSWoBT0Qb3OPt4nwHoRIlw5PhBlF6xjp4WmxSVQLnwnQo4e4mUcDFYL5Vw=="/>
    <d v="2017-01-20T11:53:53"/>
    <s v="DARS-NIC-03452-G8Z1V-v2"/>
    <s v="Katja Grasic"/>
    <x v="15"/>
    <s v="With Customer"/>
    <x v="1"/>
    <d v="2016-12-31T00:00:00"/>
    <s v="2c Initial Assessment"/>
    <s v="2d Action Plan Active"/>
    <x v="0"/>
    <s v="DARS-NIC-03452-G8Z1V-v1.1"/>
    <s v="No"/>
    <s v="Yes"/>
    <x v="1"/>
    <x v="23"/>
    <x v="0"/>
    <s v="No"/>
    <x v="1"/>
    <s v="Complex"/>
    <s v="Dan Goodwin"/>
    <s v="Dave Cronin"/>
    <s v="No"/>
    <s v="Emma Russell"/>
    <d v="2017-01-20T11:53:53"/>
    <d v="2016-06-22T14:00:42"/>
    <m/>
    <s v=""/>
    <d v="2016-10-04T00:00:00"/>
    <x v="0"/>
  </r>
  <r>
    <s v="eedae2cb-ab47-4387-8a50-dfb2c41c597d"/>
    <s v="HwkXKXdXcH/XwNsn433Bvk7QfJJPZ9wgrjfnauGC8E7EjNmr0IdvkmCgx+OIz6i6AwrTbBPoe5XyoKbRSL7ReA=="/>
    <d v="2017-01-20T11:53:53"/>
    <s v="DARS-NIC-03452-G8Z1V-v2"/>
    <s v="Katja Grasic"/>
    <x v="15"/>
    <s v="With Customer"/>
    <x v="1"/>
    <d v="2016-12-31T00:00:00"/>
    <s v="5a DSA Active"/>
    <s v="2d Action Plan Active"/>
    <x v="3"/>
    <s v="DARS-NIC-03452-G8Z1V-v1.2"/>
    <s v="No"/>
    <s v="Yes"/>
    <x v="1"/>
    <x v="23"/>
    <x v="22"/>
    <s v="No"/>
    <x v="1"/>
    <s v="Complex"/>
    <s v="Dan Goodwin"/>
    <s v="Dave Cronin"/>
    <s v="No"/>
    <s v="Emma Russell"/>
    <d v="2017-01-20T11:53:53"/>
    <d v="2016-06-28T15:12:44"/>
    <m/>
    <s v=""/>
    <d v="2016-10-04T00:00:00"/>
    <x v="0"/>
  </r>
  <r>
    <s v="4d93c436-1e62-4f18-ba54-c971e774def4"/>
    <s v="Av5h//tvkSrx5958Ae82p1hn7XB5KMwreyQQWoLRKhm8HLCiHv5HmcwE946Gs48bPXOXdPgzcKoOFEx6tem8Bw=="/>
    <d v="2017-01-20T11:53:53"/>
    <s v="DARS-NIC-03452-G8Z1V-v2"/>
    <s v="Katja Grasic"/>
    <x v="15"/>
    <s v="With Customer"/>
    <x v="1"/>
    <m/>
    <s v="5a DSA Active"/>
    <s v="2d Action Plan Active"/>
    <x v="0"/>
    <s v="DARS-NIC-03452-G8Z1V-v2.0"/>
    <s v="No"/>
    <s v="Yes"/>
    <x v="1"/>
    <x v="23"/>
    <x v="0"/>
    <s v="No"/>
    <x v="1"/>
    <s v="Complex"/>
    <s v="Dan Goodwin"/>
    <s v="Dave Cronin"/>
    <s v="No"/>
    <s v="Emma Russell"/>
    <d v="2017-01-20T11:53:53"/>
    <d v="2016-09-01T16:22:32"/>
    <m/>
    <s v=""/>
    <d v="2016-10-04T00:00:00"/>
    <x v="0"/>
  </r>
  <r>
    <s v="d68b6587-e0ba-4634-89c0-c165b5e97064"/>
    <s v="c4eViee1ICIbBN0BimPMnADnwwZ+/w4ft4OV300nYvftmYgCOVSJq+4IUrlXnSTe0mCszexOGJrDzFfQhmUQOw=="/>
    <d v="2017-01-20T11:53:53"/>
    <s v="DARS-NIC-03452-G8Z1V-v2"/>
    <s v="Katja Grasic"/>
    <x v="15"/>
    <s v="With Customer"/>
    <x v="1"/>
    <m/>
    <s v="5a DSA Active"/>
    <s v="2d Action Plan Active"/>
    <x v="0"/>
    <s v="DARS-NIC-03452-G8Z1V-v2.1"/>
    <s v="No"/>
    <s v="Yes"/>
    <x v="1"/>
    <x v="23"/>
    <x v="0"/>
    <s v="No"/>
    <x v="1"/>
    <s v="Complex"/>
    <s v="Dan Goodwin"/>
    <s v="Dave Cronin"/>
    <s v="No"/>
    <s v="Emma Russell"/>
    <d v="2017-01-20T11:53:53"/>
    <d v="2016-09-06T14:37:03"/>
    <m/>
    <s v=""/>
    <d v="2016-10-04T00:00:00"/>
    <x v="0"/>
  </r>
  <r>
    <s v="b2278820-f098-4bb3-bf94-dd025f84ae6c"/>
    <s v="LuvtYfbM+iRGrpqg8J53tELMAgUZMu7vAaVQfwkwF8d52d+6dGysiev5Cm3Te3DP1jqg3urQyk4Q0aS3F+7mUQ=="/>
    <d v="2017-01-20T11:53:53"/>
    <s v="DARS-NIC-03452-G8Z1V-v2"/>
    <s v="Katja Grasic"/>
    <x v="15"/>
    <s v="With Customer"/>
    <x v="1"/>
    <m/>
    <s v="5a DSA Active"/>
    <s v="2d Action Plan Active"/>
    <x v="0"/>
    <s v="DARS-NIC-03452-G8Z1V-v2.2"/>
    <s v="No"/>
    <s v="Yes"/>
    <x v="1"/>
    <x v="23"/>
    <x v="0"/>
    <s v="No"/>
    <x v="1"/>
    <s v="Complex"/>
    <s v="Dan Goodwin"/>
    <s v="Dave Cronin"/>
    <s v="No"/>
    <s v="Emma Russell"/>
    <d v="2017-01-20T11:53:53"/>
    <d v="2016-09-07T08:58:49"/>
    <m/>
    <s v=""/>
    <d v="2016-10-04T00:00:00"/>
    <x v="0"/>
  </r>
  <r>
    <s v="309c11ab-75de-4589-9079-9ce7f01003aa"/>
    <s v="ERvnDiUpa38XI/Vo+mAEcykSKYqIg8gD79aSseaeN66h4oGA03Mm3uSXzWGC0natOrVezrasoxVVal52kQGUtQ=="/>
    <d v="2017-01-20T11:53:53"/>
    <s v="DARS-NIC-03452-G8Z1V-v2"/>
    <s v="Katja Grasic"/>
    <x v="15"/>
    <s v="With Customer"/>
    <x v="1"/>
    <m/>
    <s v="5a DSA Active"/>
    <s v="2d Action Plan Active"/>
    <x v="0"/>
    <s v="DARS-NIC-03452-G8Z1V-v2.3"/>
    <s v="No"/>
    <s v="Yes"/>
    <x v="1"/>
    <x v="23"/>
    <x v="0"/>
    <s v="No"/>
    <x v="1"/>
    <s v="Complex"/>
    <s v="Dan Goodwin"/>
    <s v="Dave Cronin"/>
    <s v="No"/>
    <s v="Emma Russell"/>
    <d v="2017-01-20T11:53:53"/>
    <d v="2016-09-07T11:41:06"/>
    <m/>
    <s v=""/>
    <d v="2016-10-04T00:00:00"/>
    <x v="0"/>
  </r>
  <r>
    <s v="6c9601bc-0034-4ae9-916d-5b355c25eff4"/>
    <s v="fmBKH9FvKOcCkBtKdKFMOdwxdcddqvR8pHMgkgEQccxPMiOOxhAAyYCQnJJo8fIm7GRqPEax80QxqU+0wWrYyg=="/>
    <d v="2017-01-20T11:53:53"/>
    <s v="DARS-NIC-03452-G8Z1V-v2"/>
    <s v="Katja Grasic"/>
    <x v="15"/>
    <s v="With Customer"/>
    <x v="1"/>
    <m/>
    <s v="1c Application In Progress"/>
    <s v="2d Action Plan Active"/>
    <x v="0"/>
    <s v="DARS-NIC-03452-G8Z1V-v2.4"/>
    <s v="No"/>
    <s v="Yes"/>
    <x v="1"/>
    <x v="23"/>
    <x v="0"/>
    <s v="No"/>
    <x v="1"/>
    <s v="Complex"/>
    <s v="Dan Goodwin"/>
    <s v="Dave Cronin"/>
    <s v="No"/>
    <s v="Emma Russell"/>
    <d v="2017-01-20T11:53:53"/>
    <d v="2016-09-07T12:42:20"/>
    <m/>
    <s v=""/>
    <d v="2016-10-04T00:00:00"/>
    <x v="0"/>
  </r>
  <r>
    <s v="212504b5-c736-4eb9-b569-aab3bc9a4d5a"/>
    <s v="hzldL8TKaq5gB+rhoyOwId4zFIbDFkjW6IPnDgjl4fZ25o7fsswn+j753aAaTMmyac1Xgk8MkS29iGGCBxo5yA=="/>
    <d v="2017-01-20T11:53:53"/>
    <s v="DARS-NIC-03452-G8Z1V-v2"/>
    <s v="Katja Grasic"/>
    <x v="15"/>
    <s v="With Customer"/>
    <x v="1"/>
    <m/>
    <s v="2c Initial Assessment"/>
    <s v="2d Action Plan Active"/>
    <x v="0"/>
    <s v="DARS-NIC-03452-G8Z1V-v2.5"/>
    <s v="No"/>
    <s v="Yes"/>
    <x v="1"/>
    <x v="25"/>
    <x v="0"/>
    <s v="No"/>
    <x v="1"/>
    <s v="Complex"/>
    <s v="Dan Goodwin"/>
    <s v="Dave Cronin"/>
    <s v="No"/>
    <s v="Emma Russell"/>
    <d v="2017-01-20T11:53:53"/>
    <d v="2016-09-29T12:26:39"/>
    <m/>
    <s v="Release 2.3"/>
    <d v="2016-10-04T00:00:00"/>
    <x v="0"/>
  </r>
  <r>
    <s v="80207ef7-a216-4a4e-90ba-ddc76bacb9f8"/>
    <s v="ecMCmNqTe6FZqOHQQStyu4kg0SqiaEHhNbxWSMhJjWLyaednqV2Ssc3GxrfzydbTeegG1be2/Ef9XQ4FUOCAJQ=="/>
    <d v="2017-01-20T11:53:53"/>
    <s v="DARS-NIC-03452-G8Z1V-v2"/>
    <s v="Adriana Castelli"/>
    <x v="15"/>
    <s v="With Customer"/>
    <x v="1"/>
    <d v="2016-12-31T00:00:00"/>
    <s v="2c Initial Assessment"/>
    <s v="2d Action Plan Active"/>
    <x v="6"/>
    <s v="DARS-NIC-03452-G8Z1V-v2.6"/>
    <s v="Yes"/>
    <s v="Yes"/>
    <x v="1"/>
    <x v="25"/>
    <x v="0"/>
    <s v="No"/>
    <x v="1"/>
    <s v="Complex"/>
    <s v="Dan Goodwin"/>
    <s v="Dave Cronin"/>
    <s v="No"/>
    <s v="Emma Russell"/>
    <d v="2017-01-20T11:53:53"/>
    <d v="2016-10-26T07:05:18"/>
    <d v="2017-01-17T00:00:00"/>
    <s v="Release 2.3"/>
    <d v="2016-10-04T00:00:00"/>
    <x v="0"/>
  </r>
  <r>
    <s v="0ffa7a25-3ce8-e511-80f6-3863bb363030"/>
    <s v="ZEPNou6bACl+oSY5gI0g9zDWShXgA2K4AKaNwG/HRnuLrKH7jQKFW//Jz0Cum9Ft6pVNFBF5naKzoemV1BbOeQ=="/>
    <d v="2017-04-24T14:10:57"/>
    <s v="DARS-NIC-03519-X1P5B-v2"/>
    <s v="Pamela Forster"/>
    <x v="16"/>
    <s v="With Customer"/>
    <x v="0"/>
    <d v="2016-08-31T00:00:00"/>
    <s v=""/>
    <s v="1c Application In Progress"/>
    <x v="1"/>
    <s v="DARS-NIC-03519-X1P5B-v0.0"/>
    <s v="No"/>
    <s v="Yes"/>
    <x v="0"/>
    <x v="26"/>
    <x v="23"/>
    <s v="No"/>
    <x v="0"/>
    <s v="Medium"/>
    <s v="Georgina Platt"/>
    <s v="Gaynor Dalton"/>
    <s v="No"/>
    <s v=""/>
    <d v="2017-04-24T14:10:57"/>
    <d v="2016-03-12T10:21:16"/>
    <d v="2016-09-19T00:00:00"/>
    <s v=""/>
    <m/>
    <x v="0"/>
  </r>
  <r>
    <s v="43c8d779-00f0-42a6-83b2-9f0e2f1f96fe"/>
    <s v="OB2D1dkxOe+dPfQvFKwgnWuUgQ9LQiWG3UaTd/PAACoNOesXsfIyEk60kQlyjdiMwO4SpSg8n+cUUTSjMyfQdA=="/>
    <d v="2017-04-24T14:10:57"/>
    <s v="DARS-NIC-03519-X1P5B-v2"/>
    <s v="Pamela Forster"/>
    <x v="16"/>
    <s v="With Customer"/>
    <x v="0"/>
    <m/>
    <s v="1c Application In Progress"/>
    <s v="1c Application In Progress"/>
    <x v="0"/>
    <s v="DARS-NIC-03519-X1P5B-v1.0"/>
    <s v="No"/>
    <s v="Yes"/>
    <x v="0"/>
    <x v="26"/>
    <x v="0"/>
    <s v="No"/>
    <x v="0"/>
    <s v="Medium"/>
    <s v="Georgina Platt"/>
    <s v="Gaynor Dalton"/>
    <s v="No"/>
    <s v=""/>
    <d v="2017-04-24T14:10:57"/>
    <d v="2016-08-26T07:19:24"/>
    <m/>
    <s v=""/>
    <m/>
    <x v="0"/>
  </r>
  <r>
    <s v="b9e66b06-1888-4830-a5c0-1abaee4d6270"/>
    <s v="Wz10ueZ1Y673DZ5BHfUX5ALD/oXjahK0xlQkfImSu4uo4Ny8iLiViGFmVGwXd95OyPsCaBymDYV7hiPgEVu4mg=="/>
    <d v="2017-04-24T14:10:57"/>
    <s v="DARS-NIC-03519-X1P5B-v2"/>
    <s v="Pamela Forster"/>
    <x v="16"/>
    <s v="With Customer"/>
    <x v="0"/>
    <d v="2017-03-31T00:00:00"/>
    <s v="2c Initial Assessment"/>
    <s v="1c Application In Progress"/>
    <x v="0"/>
    <s v="DARS-NIC-03519-X1P5B-v1.1"/>
    <s v="No"/>
    <s v="Yes"/>
    <x v="0"/>
    <x v="18"/>
    <x v="0"/>
    <s v="No"/>
    <x v="0"/>
    <s v="Medium"/>
    <s v="Tracy Taylor"/>
    <s v="Gaynor Dalton"/>
    <s v="No"/>
    <s v=""/>
    <d v="2017-04-24T14:10:57"/>
    <d v="2016-08-26T07:25:57"/>
    <m/>
    <s v=""/>
    <m/>
    <x v="0"/>
  </r>
  <r>
    <s v="5a4d1e28-1fb7-4421-8969-5aec0e8961d7"/>
    <s v="Lz9B9i9enLoTlGOYvMar+vXM7RZDzswDW2s0BMk9svk3kLf5yEQw7sVaFkQaWu6AA4ClQtiaVwyk2LiF//Etqw=="/>
    <d v="2017-04-24T14:11:21"/>
    <s v="DARS-NIC-03519-X1P5B-v2"/>
    <s v="Pamela Forster"/>
    <x v="16"/>
    <s v="With Customer"/>
    <x v="0"/>
    <d v="2017-03-31T00:00:00"/>
    <s v="5a DSA Active"/>
    <s v="1c Application In Progress"/>
    <x v="3"/>
    <s v="DARS-NIC-03519-X1P5B-v1.2"/>
    <s v="No"/>
    <s v="Yes"/>
    <x v="0"/>
    <x v="18"/>
    <x v="16"/>
    <s v="No"/>
    <x v="0"/>
    <s v="Medium"/>
    <s v="Tracy Taylor"/>
    <s v="Jennifer Donald"/>
    <s v="No"/>
    <s v=""/>
    <d v="2017-04-24T14:11:21"/>
    <d v="2016-08-26T07:28:29"/>
    <d v="2016-09-19T00:00:00"/>
    <s v=""/>
    <m/>
    <x v="1"/>
  </r>
  <r>
    <s v="7deb7a9a-1978-46ba-a941-dbda2074b884"/>
    <s v="ogYM8lPvhQT3BXpk1bRXk4w8yUfkbI+7uwov6TdKC3gH7JT7rTqLDf+odtjnne2GiaFX7bi9bgA8rk3/5FtfIg=="/>
    <d v="2017-04-24T14:17:54"/>
    <s v="DARS-NIC-03519-X1P5B-v2"/>
    <s v="Pamela Forster"/>
    <x v="16"/>
    <s v="With Customer"/>
    <x v="0"/>
    <m/>
    <s v="1c Application In Progress"/>
    <s v="1c Application In Progress"/>
    <x v="4"/>
    <s v="DARS-NIC-03519-X1P5B-v2.0"/>
    <s v="Yes"/>
    <s v="Yes"/>
    <x v="0"/>
    <x v="0"/>
    <x v="0"/>
    <s v="No"/>
    <x v="0"/>
    <s v="Medium"/>
    <s v=""/>
    <s v=""/>
    <s v="No"/>
    <s v=""/>
    <d v="2017-04-24T14:17:54"/>
    <d v="2017-04-24T14:10:44"/>
    <m/>
    <s v=""/>
    <m/>
    <x v="0"/>
  </r>
  <r>
    <s v="cb2c0e70-08e9-e511-8105-1458d043a750"/>
    <s v="iDawcP6vZNMz9m5sLNHtt4fvAwR8mjMAuomtTkWzZFyKWtpiProF7WNY70sUtw4rTXQElwNB5LUKi0sppBXJvg=="/>
    <d v="2017-04-13T09:02:00"/>
    <s v="DARS-NIC-03581-H3Z4X-v0"/>
    <s v="Panayotis Ntourntoufis"/>
    <x v="17"/>
    <s v="With HSCIC"/>
    <x v="0"/>
    <d v="2017-02-01T00:00:00"/>
    <s v=""/>
    <s v="1c Application In Progress"/>
    <x v="0"/>
    <s v="DARS-NIC-03581-H3Z4X-v0.0"/>
    <s v=""/>
    <s v="No"/>
    <x v="0"/>
    <x v="0"/>
    <x v="0"/>
    <s v="No"/>
    <x v="5"/>
    <s v=""/>
    <s v=""/>
    <s v=""/>
    <s v="No"/>
    <s v="Emma Russell"/>
    <d v="2017-04-13T09:02:00"/>
    <d v="2016-03-13T10:43:38"/>
    <m/>
    <s v=""/>
    <m/>
    <x v="0"/>
  </r>
  <r>
    <s v="f0621325-21b7-444d-b9b1-5bccc66813e2"/>
    <s v="GM8zMsdJbp1ElbRym/6BaqP9LSoYwni6bGLReKZR14i8rlZoIzPPvP4Zx16MiyuYoI0m64+btxUVcrY/Q7hb0A=="/>
    <d v="2017-04-13T09:02:00"/>
    <s v="DARS-NIC-03581-H3Z4X-v0"/>
    <s v="Panayotis Ntourntoufis"/>
    <x v="17"/>
    <s v="With HSCIC"/>
    <x v="0"/>
    <d v="2017-02-01T00:00:00"/>
    <s v=""/>
    <s v="1c Application In Progress"/>
    <x v="0"/>
    <s v="DARS-NIC-03581-H3Z4X-v0.1"/>
    <s v=""/>
    <s v="No"/>
    <x v="0"/>
    <x v="0"/>
    <x v="0"/>
    <s v="No"/>
    <x v="5"/>
    <s v=""/>
    <s v=""/>
    <s v=""/>
    <s v="No"/>
    <s v="Emma Russell"/>
    <d v="2017-04-13T09:02:00"/>
    <d v="2016-03-23T11:26:24"/>
    <m/>
    <s v=""/>
    <m/>
    <x v="0"/>
  </r>
  <r>
    <s v="809894e4-a0d2-4981-a81d-3d10dbd5b734"/>
    <s v="3dabDcyCnj979r0xywJu28lgpBRo7/kcVD/oodXXh6vLyo72af+PPMi1SnTamslggHAqj4p32AQ2zuIeVNoKmw=="/>
    <d v="2017-04-13T09:02:00"/>
    <s v="DARS-NIC-03581-H3Z4X-v0"/>
    <s v="Panayotis Ntourntoufis"/>
    <x v="17"/>
    <s v="With HSCIC"/>
    <x v="0"/>
    <d v="2017-02-01T00:00:00"/>
    <s v="1c Application In Progress"/>
    <s v="1c Application In Progress"/>
    <x v="0"/>
    <s v="DARS-NIC-03581-H3Z4X-v0.2"/>
    <s v="No"/>
    <s v="No"/>
    <x v="0"/>
    <x v="27"/>
    <x v="0"/>
    <s v="No"/>
    <x v="5"/>
    <s v=""/>
    <s v="Richard Webster"/>
    <s v="Gaynor Dalton"/>
    <s v="No"/>
    <s v="Emma Russell"/>
    <d v="2017-04-13T09:02:00"/>
    <d v="2016-04-10T12:31:15"/>
    <m/>
    <s v=""/>
    <m/>
    <x v="0"/>
  </r>
  <r>
    <s v="e05fb687-93e4-465e-bf2c-da49ca371d39"/>
    <s v="mEbE1bkh2IUwwTIxviOrwaeEP3gnqEPdScaremt6j6FxwI9d+a79EkwM2qaRM/4F4IbKwzWGadWCo090Uf2juA=="/>
    <d v="2017-04-13T09:02:00"/>
    <s v="DARS-NIC-03581-H3Z4X-v0"/>
    <s v="Panayotis Ntourntoufis"/>
    <x v="17"/>
    <s v="With HSCIC"/>
    <x v="0"/>
    <d v="2017-11-30T00:00:00"/>
    <s v="2c Initial Assessment"/>
    <s v="1c Application In Progress"/>
    <x v="0"/>
    <s v="DARS-NIC-03581-H3Z4X-v0.3"/>
    <s v="No"/>
    <s v="No"/>
    <x v="0"/>
    <x v="28"/>
    <x v="0"/>
    <s v="No"/>
    <x v="5"/>
    <s v="Medium"/>
    <s v="Richard Webster"/>
    <s v="Gaynor Dalton"/>
    <s v="No"/>
    <s v="Emma Russell"/>
    <d v="2017-04-13T09:02:00"/>
    <d v="2016-11-21T23:10:49"/>
    <m/>
    <s v=""/>
    <m/>
    <x v="0"/>
  </r>
  <r>
    <s v="a5a1f5ad-9d82-4aea-b5eb-bd5a0e4b37c5"/>
    <s v="WOFrLPmoI4YAkSIF2VKGcZnBZVUooj/DO2n5ceXvC3wp+AXGKfcbVmo0zhu30XV+fXQBfZSsVc5ln8ejQoH9cQ=="/>
    <d v="2017-04-13T09:02:00"/>
    <s v="DARS-NIC-03581-H3Z4X-v0"/>
    <s v="Panayotis Ntourntoufis"/>
    <x v="17"/>
    <s v="With HSCIC"/>
    <x v="0"/>
    <d v="2017-11-30T00:00:00"/>
    <s v="2c Initial Assessment"/>
    <s v="1c Application In Progress"/>
    <x v="0"/>
    <s v="DARS-NIC-03581-H3Z4X-v0.4"/>
    <s v="No"/>
    <s v="No"/>
    <x v="0"/>
    <x v="28"/>
    <x v="0"/>
    <s v="No"/>
    <x v="5"/>
    <s v="Medium"/>
    <s v="Richard Webster"/>
    <s v="Gaynor Dalton"/>
    <s v="No"/>
    <s v="Emma Russell"/>
    <d v="2017-04-13T09:02:00"/>
    <d v="2016-11-29T14:08:20"/>
    <m/>
    <s v=""/>
    <m/>
    <x v="0"/>
  </r>
  <r>
    <s v="62e931cc-2055-49e6-b057-9f48cad24142"/>
    <s v="qp0JtGk3CRSkErzWStGmZg9bugSe1pkMjR06XxdTV/cOZHcjVkuO3SX1uF9vyOqN4HKr2eW4PcZ8aTaJDXMwJQ=="/>
    <d v="2017-04-13T09:02:00"/>
    <s v="DARS-NIC-03581-H3Z4X-v0"/>
    <s v="Panayotis Ntourntoufis"/>
    <x v="17"/>
    <s v="With HSCIC"/>
    <x v="0"/>
    <d v="2018-02-28T00:00:00"/>
    <s v="2c Initial Assessment"/>
    <s v="1c Application In Progress"/>
    <x v="0"/>
    <s v="DARS-NIC-03581-H3Z4X-v0.5"/>
    <s v="No"/>
    <s v="No"/>
    <x v="0"/>
    <x v="28"/>
    <x v="0"/>
    <s v="No"/>
    <x v="5"/>
    <s v="Medium"/>
    <s v="Richard Webster"/>
    <s v="Gaynor Dalton"/>
    <s v="No"/>
    <s v="Emma Russell"/>
    <d v="2017-04-13T09:02:00"/>
    <d v="2017-02-10T17:53:28"/>
    <m/>
    <s v=""/>
    <m/>
    <x v="0"/>
  </r>
  <r>
    <s v="b34aeefa-0ead-4122-b5c8-4a925e71d60c"/>
    <s v="PjCt9nZodvJi2JrrQq0ILVzWXN9cUaw2ZfDme5PeO56DIe6N0vk25cwHpzP43ns+9MtWGZZwiEFusR/dUv4XfA=="/>
    <d v="2017-04-25T10:18:03"/>
    <s v="DARS-NIC-03581-H3Z4X-v0"/>
    <s v="Panayotis Ntourntoufis"/>
    <x v="17"/>
    <s v="With HSCIC"/>
    <x v="0"/>
    <d v="2018-02-28T00:00:00"/>
    <s v="1c Application In Progress"/>
    <s v="1c Application In Progress"/>
    <x v="4"/>
    <s v="DARS-NIC-03581-H3Z4X-v0.6"/>
    <s v="Yes"/>
    <s v="No"/>
    <x v="0"/>
    <x v="28"/>
    <x v="0"/>
    <s v="No"/>
    <x v="5"/>
    <s v="Medium"/>
    <s v="Richard Webster"/>
    <s v="Kimberley Watson"/>
    <s v="No"/>
    <s v="Emma Russell"/>
    <d v="2017-04-25T10:18:03"/>
    <d v="2017-03-14T10:48:30"/>
    <m/>
    <s v=""/>
    <m/>
    <x v="0"/>
  </r>
  <r>
    <s v="373ecec9-3f31-e611-80eb-5065f38aaa91"/>
    <s v="KybvPlmMHlGFVZ6OiEAQCdJPwsEeIqVLd0Ll+XZp98/IzUf0ohKpz38yy5Q0WYJyL6lm2CZAxQLexRUJEdtAlg=="/>
    <d v="2017-04-29T05:05:53"/>
    <s v="DARS-NIC-03716-R3W8Q-v0"/>
    <s v="Karyn Morrissey"/>
    <x v="18"/>
    <s v="With Customer"/>
    <x v="0"/>
    <m/>
    <s v="1c Application In Progress"/>
    <s v="2d Action Plan Active"/>
    <x v="0"/>
    <s v="DARS-NIC-03716-R3W8Q-v0.0"/>
    <s v="No"/>
    <s v="No"/>
    <x v="0"/>
    <x v="0"/>
    <x v="0"/>
    <s v="No"/>
    <x v="6"/>
    <s v=""/>
    <s v=""/>
    <s v=""/>
    <s v="Yes"/>
    <s v="Emma Russell"/>
    <d v="2017-04-29T05:05:53"/>
    <d v="2016-06-13T08:21:20"/>
    <m/>
    <s v=""/>
    <d v="2017-03-29T00:00:00"/>
    <x v="0"/>
  </r>
  <r>
    <s v="b99c4707-2397-46c5-92b1-4fe528ba23ca"/>
    <s v="2iE5Uu6/bjczV8e1MvW7GXKKu2eFAq8C0et+E87fq7nsq5f6cW+nO97kCxnf2CTCsG+xH/HvrakOWleDRx3R9A=="/>
    <d v="2017-04-29T05:05:53"/>
    <s v="DARS-NIC-03716-R3W8Q-v0"/>
    <s v="Karyn Morrissey"/>
    <x v="18"/>
    <s v="With Customer"/>
    <x v="0"/>
    <m/>
    <s v="2a Case Admin Check"/>
    <s v="2d Action Plan Active"/>
    <x v="0"/>
    <s v="DARS-NIC-03716-R3W8Q-v0.1"/>
    <s v="No"/>
    <s v="No"/>
    <x v="0"/>
    <x v="0"/>
    <x v="0"/>
    <s v="No"/>
    <x v="6"/>
    <s v=""/>
    <s v=""/>
    <s v=""/>
    <s v="Yes"/>
    <s v="Emma Russell"/>
    <d v="2017-04-29T05:05:53"/>
    <d v="2016-06-21T09:10:14"/>
    <m/>
    <s v=""/>
    <d v="2017-03-29T00:00:00"/>
    <x v="0"/>
  </r>
  <r>
    <s v="28609f1c-0e6f-46bb-94a7-f592f0001340"/>
    <s v="kUZipnkfGK45pVomiLO8jkT21Wbq6wI9Pnuh3l+c8VMlXWhksbhAjTDzz79AAggLeAlQ2uNS7o7EKqkkzsAG1g=="/>
    <d v="2017-04-29T05:05:54"/>
    <s v="DARS-NIC-03716-R3W8Q-v0"/>
    <s v="Karyn Morrissey"/>
    <x v="19"/>
    <s v="With Customer"/>
    <x v="0"/>
    <d v="2018-12-31T00:00:00"/>
    <s v="1c Application In Progress"/>
    <s v="2d Action Plan Active"/>
    <x v="0"/>
    <s v="DARS-NIC-03716-R3W8Q-v0.10"/>
    <s v="No"/>
    <s v="No"/>
    <x v="0"/>
    <x v="29"/>
    <x v="0"/>
    <s v="No"/>
    <x v="1"/>
    <s v="Medium"/>
    <s v="Dan Goodwin"/>
    <s v="Dave Cronin"/>
    <s v="No"/>
    <s v="Emma Russell"/>
    <d v="2017-04-29T05:05:54"/>
    <d v="2016-09-16T12:11:19"/>
    <m/>
    <s v="Release 2.3"/>
    <d v="2017-03-29T00:00:00"/>
    <x v="0"/>
  </r>
  <r>
    <s v="3b0fe9f9-d4d4-4be8-b588-590c22913383"/>
    <s v="PhCAQG2Ar+mbwxOMS3uu8c0zEibAlxJ6ZQ7Y/MMnERdZ1RVEhgT37CG0hTl5mYCogpgDg5QXsWgFtbJYpeCTIw=="/>
    <d v="2017-04-29T05:05:53"/>
    <s v="DARS-NIC-03716-R3W8Q-v0"/>
    <s v="Karyn Morrissey"/>
    <x v="19"/>
    <s v="With Customer"/>
    <x v="0"/>
    <d v="2018-12-31T00:00:00"/>
    <s v="2c Initial Assessment"/>
    <s v="2d Action Plan Active"/>
    <x v="0"/>
    <s v="DARS-NIC-03716-R3W8Q-v0.11"/>
    <s v="No"/>
    <s v="No"/>
    <x v="0"/>
    <x v="30"/>
    <x v="0"/>
    <s v="No"/>
    <x v="1"/>
    <s v="Medium"/>
    <s v="Amanda Parkin"/>
    <s v="Richard Langley"/>
    <s v="No"/>
    <s v="Emma Russell"/>
    <d v="2017-04-29T05:05:53"/>
    <d v="2017-03-07T06:18:33"/>
    <m/>
    <s v="Release 2.3"/>
    <d v="2017-03-29T00:00:00"/>
    <x v="0"/>
  </r>
  <r>
    <s v="931705ca-2928-4c94-8570-ea1218be8a4e"/>
    <s v="fhyGvh8Bn3J8C+X9A5SqT33SYvwnp1+F/uNQbmnlRfj4P+zx6srGr33agt3C8mgrjcEgNoke8WKB/BX+SvtrmQ=="/>
    <d v="2017-04-29T05:05:54"/>
    <s v="DARS-NIC-03716-R3W8Q-v0"/>
    <s v="Karyn Morrissey"/>
    <x v="19"/>
    <s v="With Customer"/>
    <x v="0"/>
    <d v="2018-12-31T00:00:00"/>
    <s v="2d Action Plan Active"/>
    <s v="2d Action Plan Active"/>
    <x v="4"/>
    <s v="DARS-NIC-03716-R3W8Q-v0.12"/>
    <s v="Yes"/>
    <s v="No"/>
    <x v="0"/>
    <x v="30"/>
    <x v="0"/>
    <s v="No"/>
    <x v="1"/>
    <s v="Medium"/>
    <s v="Amanda Parkin"/>
    <s v="Richard Langley"/>
    <s v="No"/>
    <s v="Emma Russell"/>
    <d v="2017-04-29T05:05:54"/>
    <d v="2017-04-04T14:06:39"/>
    <m/>
    <s v="Release 2.3"/>
    <d v="2017-03-29T00:00:00"/>
    <x v="0"/>
  </r>
  <r>
    <s v="48060c9b-40f8-4f5d-b02c-d47b33cec922"/>
    <s v="6B2nrLFu23Y53vTaKdog9+Cj/OlExkFOF1EMqhAbTeWgZ8g9InVFpewk1PAoy8EbTtamj3wIHksobNBRKYkjcA=="/>
    <d v="2017-04-29T05:05:54"/>
    <s v="DARS-NIC-03716-R3W8Q-v0"/>
    <s v="Karyn Morrissey"/>
    <x v="18"/>
    <s v="With Customer"/>
    <x v="0"/>
    <m/>
    <s v="2a Case Admin Check"/>
    <s v="2d Action Plan Active"/>
    <x v="0"/>
    <s v="DARS-NIC-03716-R3W8Q-v0.2"/>
    <s v="No"/>
    <s v="No"/>
    <x v="0"/>
    <x v="0"/>
    <x v="0"/>
    <s v="No"/>
    <x v="6"/>
    <s v=""/>
    <s v=""/>
    <s v=""/>
    <s v="Yes"/>
    <s v="Emma Russell"/>
    <d v="2017-04-29T05:05:54"/>
    <d v="2016-06-23T13:30:59"/>
    <m/>
    <s v=""/>
    <d v="2017-03-29T00:00:00"/>
    <x v="0"/>
  </r>
  <r>
    <s v="728c8a3d-91fa-4728-92dc-a713c430673b"/>
    <s v="VNiWewNXpCkUKArJQFjxv2rb42pK2ms+KCHRv5T4bEqeD7NG3459Y1ofHHP/OA6mupO1wBS1lGwfs3ZjtmfhAw=="/>
    <d v="2017-04-29T05:05:54"/>
    <s v="DARS-NIC-03716-R3W8Q-v0"/>
    <s v="Karyn Morrissey"/>
    <x v="18"/>
    <s v="With Customer"/>
    <x v="0"/>
    <m/>
    <s v="1c Application In Progress"/>
    <s v="2d Action Plan Active"/>
    <x v="0"/>
    <s v="DARS-NIC-03716-R3W8Q-v0.3"/>
    <s v="No"/>
    <s v="No"/>
    <x v="0"/>
    <x v="0"/>
    <x v="0"/>
    <s v="No"/>
    <x v="6"/>
    <s v=""/>
    <s v=""/>
    <s v=""/>
    <s v="Yes"/>
    <s v="Emma Russell"/>
    <d v="2017-04-29T05:05:54"/>
    <d v="2016-07-05T15:21:27"/>
    <m/>
    <s v=""/>
    <d v="2017-03-29T00:00:00"/>
    <x v="0"/>
  </r>
  <r>
    <s v="00636b84-f3d5-4fbc-b623-41b457b07311"/>
    <s v="+kMWlK3e7fnBeYq89I1+x/m5LhVkqu+PjzrKJ/7V4F+XXYNN3HU8dTirTRDf/OR8+5zhrZzyvliOCD/0MhoQ6A=="/>
    <d v="2017-04-29T05:05:53"/>
    <s v="DARS-NIC-03716-R3W8Q-v0"/>
    <s v="Karyn Morrissey"/>
    <x v="18"/>
    <s v="With Customer"/>
    <x v="0"/>
    <m/>
    <s v="2c Initial Assessment"/>
    <s v="2d Action Plan Active"/>
    <x v="0"/>
    <s v="DARS-NIC-03716-R3W8Q-v0.4"/>
    <s v="No"/>
    <s v="No"/>
    <x v="0"/>
    <x v="29"/>
    <x v="0"/>
    <s v="No"/>
    <x v="6"/>
    <s v="Medium"/>
    <s v="Dan Goodwin"/>
    <s v="Dave Cronin"/>
    <s v="No"/>
    <s v="Emma Russell"/>
    <d v="2017-04-29T05:05:53"/>
    <d v="2016-07-11T09:00:35"/>
    <m/>
    <s v=""/>
    <d v="2017-03-29T00:00:00"/>
    <x v="0"/>
  </r>
  <r>
    <s v="56dde535-08fd-447f-8f34-b8c8b7cc65c2"/>
    <s v="mHT0n7RiNzpule72xlEIOxJkEqzYl4f9xtn6q0iWunRNqAvpB8pBnkdvFFpxTAUQ9F5UnvTDQdA4PqQ1UiOwGQ=="/>
    <d v="2017-04-29T05:05:54"/>
    <s v="DARS-NIC-03716-R3W8Q-v0"/>
    <s v="Karyn Morrissey"/>
    <x v="18"/>
    <s v="With Customer"/>
    <x v="0"/>
    <d v="2018-12-31T00:00:00"/>
    <s v="2c Initial Assessment"/>
    <s v="2d Action Plan Active"/>
    <x v="0"/>
    <s v="DARS-NIC-03716-R3W8Q-v0.5"/>
    <s v="No"/>
    <s v="No"/>
    <x v="0"/>
    <x v="29"/>
    <x v="0"/>
    <s v="No"/>
    <x v="6"/>
    <s v="Medium"/>
    <s v="Dan Goodwin"/>
    <s v="Dave Cronin"/>
    <s v="No"/>
    <s v="Emma Russell"/>
    <d v="2017-04-29T05:05:54"/>
    <d v="2016-07-25T07:56:09"/>
    <m/>
    <s v=""/>
    <d v="2017-03-29T00:00:00"/>
    <x v="0"/>
  </r>
  <r>
    <s v="32497d94-975b-4664-89fd-8920ec3417c2"/>
    <s v="q6+3UBVnu2vZvniq+leA28w3tNoxioQVloP45o4mYCvj49l7ULuDUhUWX2jTjUfIc7nAM1RiEolQRsL2ibzr4A=="/>
    <d v="2017-04-29T05:05:54"/>
    <s v="DARS-NIC-03716-R3W8Q-v0"/>
    <s v="Karyn Morrissey"/>
    <x v="18"/>
    <s v="With Customer"/>
    <x v="0"/>
    <d v="2018-12-31T00:00:00"/>
    <s v="2c Initial Assessment"/>
    <s v="2d Action Plan Active"/>
    <x v="0"/>
    <s v="DARS-NIC-03716-R3W8Q-v0.6"/>
    <s v="No"/>
    <s v="No"/>
    <x v="0"/>
    <x v="29"/>
    <x v="0"/>
    <s v="No"/>
    <x v="6"/>
    <s v="Medium"/>
    <s v="Dan Goodwin"/>
    <s v="Dave Cronin"/>
    <s v="No"/>
    <s v="Emma Russell"/>
    <d v="2017-04-29T05:05:54"/>
    <d v="2016-07-29T07:45:49"/>
    <m/>
    <s v=""/>
    <d v="2017-03-29T00:00:00"/>
    <x v="0"/>
  </r>
  <r>
    <s v="47420264-0dfc-48ab-a76d-335e8a9d6e51"/>
    <s v="bCGkabby3X4SENFklXnAclnX7BzdQuR81rT/yaviuX3K4/y26HM34Lsqp+iUuC5dpkNxXqHm/jB/ZYrKlKoVuQ=="/>
    <d v="2017-04-29T05:05:53"/>
    <s v="DARS-NIC-03716-R3W8Q-v0"/>
    <s v="Karyn Morrissey"/>
    <x v="18"/>
    <s v="With Customer"/>
    <x v="0"/>
    <d v="2018-12-31T00:00:00"/>
    <s v="2c Initial Assessment"/>
    <s v="2d Action Plan Active"/>
    <x v="0"/>
    <s v="DARS-NIC-03716-R3W8Q-v0.7"/>
    <s v="No"/>
    <s v="No"/>
    <x v="0"/>
    <x v="29"/>
    <x v="0"/>
    <s v="No"/>
    <x v="6"/>
    <s v="Medium"/>
    <s v="Dan Goodwin"/>
    <s v="Dave Cronin"/>
    <s v="No"/>
    <s v="Emma Russell"/>
    <d v="2017-04-29T05:05:53"/>
    <d v="2016-08-26T12:24:16"/>
    <m/>
    <s v="Release 2.3"/>
    <d v="2017-03-29T00:00:00"/>
    <x v="0"/>
  </r>
  <r>
    <s v="a0eb2338-df8e-44c4-a345-0fc78b523f5d"/>
    <s v="m1a2YyFWCGd0cSnNR9DCrJSEwpo2r4K6xeBh5JNSoPsS9+I9xnap1Q4VTiWo+X0v+DbW8cS6wNo2g8LlbsfUIg=="/>
    <d v="2017-04-29T05:05:53"/>
    <s v="DARS-NIC-03716-R3W8Q-v0"/>
    <s v="Karyn Morrissey"/>
    <x v="18"/>
    <s v="With Customer"/>
    <x v="0"/>
    <d v="2018-12-31T00:00:00"/>
    <s v="2c Initial Assessment"/>
    <s v="2d Action Plan Active"/>
    <x v="0"/>
    <s v="DARS-NIC-03716-R3W8Q-v0.8"/>
    <s v="No"/>
    <s v="No"/>
    <x v="0"/>
    <x v="29"/>
    <x v="0"/>
    <s v="No"/>
    <x v="6"/>
    <s v="Medium"/>
    <s v="Dan Goodwin"/>
    <s v="Dave Cronin"/>
    <s v="No"/>
    <s v="Emma Russell"/>
    <d v="2017-04-29T05:05:53"/>
    <d v="2016-09-09T10:44:48"/>
    <m/>
    <s v="Release 2.3"/>
    <d v="2017-03-29T00:00:00"/>
    <x v="0"/>
  </r>
  <r>
    <s v="0d16bad7-4057-4c4d-9004-53fc37036c66"/>
    <s v="h1d+bl13xUkcj72NmcRs4UGuvjopKHMPyNba4/wb1PvCpSBL898IeKCzR56ACU4GKGr4pk9vpipvTYibrXGrZA=="/>
    <d v="2017-04-29T05:05:53"/>
    <s v="DARS-NIC-03716-R3W8Q-v0"/>
    <s v="Karyn Morrissey"/>
    <x v="18"/>
    <s v="With Customer"/>
    <x v="0"/>
    <d v="2018-12-31T00:00:00"/>
    <s v="2c Initial Assessment"/>
    <s v="2d Action Plan Active"/>
    <x v="0"/>
    <s v="DARS-NIC-03716-R3W8Q-v0.9"/>
    <s v="No"/>
    <s v="No"/>
    <x v="0"/>
    <x v="29"/>
    <x v="0"/>
    <s v="No"/>
    <x v="6"/>
    <s v="Medium"/>
    <s v="Dan Goodwin"/>
    <s v="Dave Cronin"/>
    <s v="No"/>
    <s v="Emma Russell"/>
    <d v="2017-04-29T05:05:53"/>
    <d v="2016-09-13T09:33:19"/>
    <m/>
    <s v="Release 2.3"/>
    <d v="2017-03-29T00:00:00"/>
    <x v="0"/>
  </r>
  <r>
    <s v="726fc76b-f6fb-e511-8104-1458d043a570"/>
    <s v="WFhSjJeEQSqALYMe3qiwPNnQq3cLywKbRbTgG6IvXLCJURuBrVekZruucgTSLV735EKPwP0X9nAR+J8IiRmqAA=="/>
    <d v="2016-05-13T11:17:47"/>
    <s v="DARS-NIC-04058-K0G6H-v0"/>
    <s v="Christina Saville"/>
    <x v="20"/>
    <s v="With Customer"/>
    <x v="0"/>
    <m/>
    <s v=""/>
    <s v="1c Application In Progress"/>
    <x v="0"/>
    <s v="DARS-NIC-04058-K0G6H-v0.0"/>
    <s v=""/>
    <s v="No"/>
    <x v="0"/>
    <x v="31"/>
    <x v="0"/>
    <s v="Yes"/>
    <x v="1"/>
    <s v=""/>
    <s v="Richard Webster"/>
    <s v=""/>
    <s v="Yes"/>
    <s v="Joanna Rose"/>
    <d v="2016-05-13T11:17:47"/>
    <d v="2016-04-06T12:52:30"/>
    <m/>
    <s v=""/>
    <d v="2016-04-04T00:00:00"/>
    <x v="0"/>
  </r>
  <r>
    <s v="97e4c3f0-9c64-4ccf-8e19-850629f96333"/>
    <s v="Bz7f1xeSNEUKTbFqhCTDWqrG27P2pZy7R872Xql55brRl1b2sJmzI9bdtnW8Ef1wND2XQWjL0nrW0RQsLC2HQQ=="/>
    <d v="2016-05-13T11:17:47"/>
    <s v="DARS-NIC-04058-K0G6H-v0"/>
    <s v="Christina Saville"/>
    <x v="20"/>
    <s v="With Customer"/>
    <x v="0"/>
    <d v="2017-06-01T00:00:00"/>
    <s v=""/>
    <s v="1c Application In Progress"/>
    <x v="0"/>
    <s v="DARS-NIC-04058-K0G6H-v0.1"/>
    <s v=""/>
    <s v="No"/>
    <x v="0"/>
    <x v="31"/>
    <x v="0"/>
    <s v="Yes"/>
    <x v="1"/>
    <s v=""/>
    <s v="Richard Webster"/>
    <s v="Gaynor Dalton"/>
    <s v="No"/>
    <s v="Joanna Rose"/>
    <d v="2016-05-13T11:17:47"/>
    <d v="2016-04-19T16:14:00"/>
    <m/>
    <s v=""/>
    <d v="2016-04-04T00:00:00"/>
    <x v="0"/>
  </r>
  <r>
    <s v="bd6c39dd-f762-42a1-b4ed-021bb6c5a9c8"/>
    <s v="d4la86pttR4kTuJrcpVvB3Zow+Pfi1tbGKf2tCpOX6g1bua2TrbIga7wpeZcLxhcA9Z43dxAO3dM4xX88Y7YLw=="/>
    <d v="2016-05-13T11:17:47"/>
    <s v="DARS-NIC-04058-K0G6H-v0"/>
    <s v="Christina Saville"/>
    <x v="20"/>
    <s v="With Customer"/>
    <x v="0"/>
    <d v="2017-06-01T00:00:00"/>
    <s v=""/>
    <s v="1c Application In Progress"/>
    <x v="0"/>
    <s v="DARS-NIC-04058-K0G6H-v0.2"/>
    <s v=""/>
    <s v="No"/>
    <x v="0"/>
    <x v="31"/>
    <x v="0"/>
    <s v="Yes"/>
    <x v="1"/>
    <s v=""/>
    <s v="Richard Webster"/>
    <s v="Gaynor Dalton"/>
    <s v="No"/>
    <s v="Joanna Rose"/>
    <d v="2016-05-13T11:17:47"/>
    <d v="2016-05-05T11:03:34"/>
    <m/>
    <s v=""/>
    <d v="2016-04-04T00:00:00"/>
    <x v="0"/>
  </r>
  <r>
    <s v="77c9f54d-e2a4-4a6a-a7c1-77028d070d2f"/>
    <s v="eBW7bK31LNLZt2DnBFBYqmigoI2hiQCN8+Fg4GFujDjDN8K280HezwGgiJuyA/Ot+ACd2I0vsFZTyE30CgIfSQ=="/>
    <d v="2016-05-09T10:38:47"/>
    <s v="DARS-NIC-04058-K0G6H-v0"/>
    <s v="Christina Saville"/>
    <x v="20"/>
    <s v="With Customer"/>
    <x v="0"/>
    <d v="2017-06-01T00:00:00"/>
    <s v="2c Initial Assessment"/>
    <s v="1c Application In Progress"/>
    <x v="0"/>
    <s v="DARS-NIC-04058-K0G6H-v0.3"/>
    <s v="No"/>
    <s v="No"/>
    <x v="0"/>
    <x v="31"/>
    <x v="0"/>
    <s v="Yes"/>
    <x v="1"/>
    <s v=""/>
    <s v="Richard Webster"/>
    <s v="Gaynor Dalton"/>
    <s v="No"/>
    <s v="Joanna Rose"/>
    <d v="2016-05-09T10:38:47"/>
    <d v="2016-05-05T17:27:19"/>
    <m/>
    <s v=""/>
    <d v="2016-04-04T00:00:00"/>
    <x v="0"/>
  </r>
  <r>
    <s v="098b8034-42ff-4fde-af01-2bc13e60cc6e"/>
    <s v="Y7c9RtaZR7Oagr9OMG4mo5TVLipWFJ4NNlbeIDYs1qeKFsDlyU8Xg5G0eAogVDA8xA97nwkVmlrKlyIGMdmhMA=="/>
    <d v="2016-08-02T09:48:40"/>
    <s v="DARS-NIC-04058-K0G6H-v0"/>
    <s v="Christina Saville"/>
    <x v="20"/>
    <s v="With Customer"/>
    <x v="0"/>
    <d v="2017-06-01T00:00:00"/>
    <s v="1c Application In Progress"/>
    <s v="1c Application In Progress"/>
    <x v="5"/>
    <s v="DARS-NIC-04058-K0G6H-v0.4"/>
    <s v="Yes"/>
    <s v="No"/>
    <x v="0"/>
    <x v="31"/>
    <x v="0"/>
    <s v="Yes"/>
    <x v="1"/>
    <s v=""/>
    <s v="Richard Webster"/>
    <s v="Gaynor Dalton"/>
    <s v="No"/>
    <s v="Joanna Rose"/>
    <d v="2016-08-02T09:48:40"/>
    <d v="2016-05-09T09:07:51"/>
    <m/>
    <s v=""/>
    <d v="2016-04-04T00:00:00"/>
    <x v="0"/>
  </r>
  <r>
    <s v="d4614fab-94df-e511-80f5-3863bb363030"/>
    <s v="HK4NlRiFeMdMJ92kRd5dSr4urtpYyv2NqOUtUYocuk+2zD5i7n/JFBgwsMpITjrFuLYnlcSX8It7qu0yLNXPxw=="/>
    <d v="2016-10-31T15:54:18"/>
    <s v="DARS-NIC-04260-Z7P4M-v0"/>
    <s v="Helen Lilly (CReST Trial Mailbox)"/>
    <x v="8"/>
    <s v="With Customer"/>
    <x v="1"/>
    <m/>
    <s v=""/>
    <s v="2d Action Plan Active"/>
    <x v="0"/>
    <s v="DARS-NIC-04260-Z7P4M-v0.0"/>
    <s v=""/>
    <s v="Yes"/>
    <x v="1"/>
    <x v="0"/>
    <x v="0"/>
    <s v="No"/>
    <x v="1"/>
    <s v=""/>
    <s v=""/>
    <s v=""/>
    <s v="No"/>
    <s v="Joanna Rose"/>
    <d v="2016-10-31T15:54:18"/>
    <d v="2016-03-01T10:02:14"/>
    <m/>
    <s v=""/>
    <d v="2016-01-27T00:00:00"/>
    <x v="0"/>
  </r>
  <r>
    <s v="f9d4db46-9d25-46a9-a17f-b21c5fd7f43f"/>
    <s v="kQu2rC7tkIxPUE1gtcWFHxlTT10SSg6hZxW0Q5RzTLkclPYcSmL1G/nnxnV3llapKL47lM5tQq+zGBGerzqHSw=="/>
    <d v="2016-10-31T15:54:18"/>
    <s v="DARS-NIC-04260-Z7P4M-v0"/>
    <s v="Helen Lilly (CReST Trial Mailbox)"/>
    <x v="8"/>
    <s v="With Customer"/>
    <x v="1"/>
    <m/>
    <s v=""/>
    <s v="2d Action Plan Active"/>
    <x v="0"/>
    <s v="DARS-NIC-04260-Z7P4M-v0.1"/>
    <s v=""/>
    <s v="Yes"/>
    <x v="1"/>
    <x v="32"/>
    <x v="0"/>
    <s v="No"/>
    <x v="1"/>
    <s v=""/>
    <s v=""/>
    <s v=""/>
    <s v="No"/>
    <s v="Joanna Rose"/>
    <d v="2016-10-31T15:54:18"/>
    <d v="2016-04-10T12:33:49"/>
    <m/>
    <s v=""/>
    <d v="2016-01-27T00:00:00"/>
    <x v="0"/>
  </r>
  <r>
    <s v="eac03084-0ee2-e511-8104-1458d043a750"/>
    <s v="TLDKsubxp10bK/N9yvbDvrUxZRSqgxWhQjUL54qkyh7PkebkTUfwsFGWSdvfervZJPvs8VHvLga6+8Q3ooe/mA=="/>
    <d v="2016-10-31T15:54:18"/>
    <s v="DARS-NIC-04621-G9Q9M-v0"/>
    <s v="Tom Johnston"/>
    <x v="15"/>
    <s v="With HSCIC"/>
    <x v="1"/>
    <m/>
    <s v=""/>
    <s v="1a Enquiry"/>
    <x v="0"/>
    <s v="DARS-NIC-04621-G9Q9M-v0.0"/>
    <s v=""/>
    <s v="Yes"/>
    <x v="1"/>
    <x v="0"/>
    <x v="0"/>
    <s v="No"/>
    <x v="1"/>
    <s v=""/>
    <s v=""/>
    <s v=""/>
    <s v="Yes"/>
    <s v=""/>
    <d v="2016-10-31T15:54:18"/>
    <d v="2016-03-04T13:39:29"/>
    <m/>
    <s v=""/>
    <m/>
    <x v="0"/>
  </r>
  <r>
    <s v="4b56143e-92df-e511-80f7-3863bb357fa0"/>
    <s v="HmZjZwAHlBbUbtM0EgBXltjQihR6PcCwqgXKn3fwkB4wc1KrzA7nRpgUPKusEUe6wcX+go4rXV97+GuEuuibhw=="/>
    <d v="2017-03-06T14:36:22"/>
    <s v="DARS-NIC-04641-R3Y5V-v1"/>
    <s v="Moninder Bhogal"/>
    <x v="21"/>
    <s v="With Customer"/>
    <x v="0"/>
    <m/>
    <s v=""/>
    <s v="1c Application In Progress"/>
    <x v="0"/>
    <s v="DARS-NIC-04641-R3Y5V-v0.0"/>
    <s v=""/>
    <s v="Yes"/>
    <x v="0"/>
    <x v="0"/>
    <x v="0"/>
    <s v="No"/>
    <x v="1"/>
    <s v=""/>
    <s v=""/>
    <s v=""/>
    <s v="Yes"/>
    <s v="Joanna Rose"/>
    <d v="2017-03-06T14:36:22"/>
    <d v="2016-03-01T09:44:56"/>
    <m/>
    <s v=""/>
    <m/>
    <x v="0"/>
  </r>
  <r>
    <s v="a21397a4-a4d5-4781-9a72-03ed184a0fc5"/>
    <s v="z2C32b3hJZPeqkvMD7Rz2HOOLYUSNTee4cCq8XBfzrMaRrbKjNtRLcf45TQEKpBtXMj6ZsqBCG2tpcTH2yjbuQ=="/>
    <d v="2017-03-06T14:36:22"/>
    <s v="DARS-NIC-04641-R3Y5V-v1"/>
    <s v="Moninder Bhogal"/>
    <x v="21"/>
    <s v="With Customer"/>
    <x v="0"/>
    <m/>
    <s v=""/>
    <s v="1c Application In Progress"/>
    <x v="0"/>
    <s v="DARS-NIC-04641-R3Y5V-v0.1"/>
    <s v=""/>
    <s v="Yes"/>
    <x v="0"/>
    <x v="0"/>
    <x v="0"/>
    <s v="No"/>
    <x v="1"/>
    <s v=""/>
    <s v=""/>
    <s v=""/>
    <s v="Yes"/>
    <s v="Joanna Rose"/>
    <d v="2017-03-06T14:36:22"/>
    <d v="2016-03-14T13:59:01"/>
    <m/>
    <s v=""/>
    <m/>
    <x v="0"/>
  </r>
  <r>
    <s v="26a92285-4fdd-4659-97e2-414140290086"/>
    <s v="YVTBlBRZfZ/eWroGDIOyabK/0OvpxlsNrjEs+f9eBFINc1Z5ha+5Pb5Yu2Qo8HxcoP0kvh+LOtnYqTF8xsCKdg=="/>
    <d v="2017-03-06T14:36:22"/>
    <s v="DARS-NIC-04641-R3Y5V-v1"/>
    <s v="Moninder Bhogal"/>
    <x v="21"/>
    <s v="With Customer"/>
    <x v="0"/>
    <m/>
    <s v=""/>
    <s v="1c Application In Progress"/>
    <x v="0"/>
    <s v="DARS-NIC-04641-R3Y5V-v0.2"/>
    <s v=""/>
    <s v="Yes"/>
    <x v="0"/>
    <x v="33"/>
    <x v="0"/>
    <s v="No"/>
    <x v="1"/>
    <s v=""/>
    <s v=""/>
    <s v=""/>
    <s v="Yes"/>
    <s v="Joanna Rose"/>
    <d v="2017-03-06T14:36:22"/>
    <d v="2016-04-03T09:57:36"/>
    <m/>
    <s v=""/>
    <m/>
    <x v="0"/>
  </r>
  <r>
    <s v="735c7619-28ac-4789-9a00-010c6db618a7"/>
    <s v="IRTm6A8iDbOGSEzIY3PzDKoLHZNzwdsOL30T4kw79udLbzm8/h8+mlWF155y4MoLno6p5dyunNj/1LK6Wl5WPw=="/>
    <d v="2017-03-06T14:36:22"/>
    <s v="DARS-NIC-04641-R3Y5V-v1"/>
    <s v="Moninder Bhogal"/>
    <x v="21"/>
    <s v="With Customer"/>
    <x v="0"/>
    <m/>
    <s v=""/>
    <s v="1c Application In Progress"/>
    <x v="0"/>
    <s v="DARS-NIC-04641-R3Y5V-v0.3"/>
    <s v=""/>
    <s v="Yes"/>
    <x v="0"/>
    <x v="33"/>
    <x v="0"/>
    <s v="No"/>
    <x v="1"/>
    <s v=""/>
    <s v=""/>
    <s v=""/>
    <s v="Yes"/>
    <s v="Joanna Rose"/>
    <d v="2017-03-06T14:36:22"/>
    <d v="2016-04-07T16:38:37"/>
    <m/>
    <s v=""/>
    <m/>
    <x v="0"/>
  </r>
  <r>
    <s v="fc7d1e96-d8a4-41e3-b911-95eab3c7a871"/>
    <s v="B7EmFuw+fS6c+G4On5iwsMeApk1/L9+KdXRtv9qjKxvkacd+8oJDTS8N37ReDpXwLYnDf7y+RjHmpB+HHoBUTQ=="/>
    <d v="2017-03-06T14:36:22"/>
    <s v="DARS-NIC-04641-R3Y5V-v1"/>
    <s v="Moninder Bhogal"/>
    <x v="21"/>
    <s v="With Customer"/>
    <x v="0"/>
    <m/>
    <s v=""/>
    <s v="1c Application In Progress"/>
    <x v="0"/>
    <s v="DARS-NIC-04641-R3Y5V-v0.4"/>
    <s v=""/>
    <s v="Yes"/>
    <x v="0"/>
    <x v="33"/>
    <x v="0"/>
    <s v="No"/>
    <x v="1"/>
    <s v=""/>
    <s v=""/>
    <s v=""/>
    <s v="Yes"/>
    <s v="Joanna Rose"/>
    <d v="2017-03-06T14:36:22"/>
    <d v="2016-04-07T16:40:06"/>
    <m/>
    <s v=""/>
    <m/>
    <x v="0"/>
  </r>
  <r>
    <s v="2682b42c-e0d3-4167-8650-c3c5fe10eaa5"/>
    <s v="FnDIz/sMSGlTihlKBGGcJRaHwvN8/ANEo9/WT59iXzbpyoJaZgqzjQwJuLRhUUeHI20N8iS/Hvbob8Ng9tUipA=="/>
    <d v="2017-03-06T14:36:22"/>
    <s v="DARS-NIC-04641-R3Y5V-v1"/>
    <s v="Moninder Bhogal"/>
    <x v="21"/>
    <s v="With Customer"/>
    <x v="0"/>
    <m/>
    <s v=""/>
    <s v="1c Application In Progress"/>
    <x v="0"/>
    <s v="DARS-NIC-04641-R3Y5V-v0.5"/>
    <s v=""/>
    <s v="Yes"/>
    <x v="0"/>
    <x v="33"/>
    <x v="0"/>
    <s v="No"/>
    <x v="1"/>
    <s v=""/>
    <s v=""/>
    <s v=""/>
    <s v="Yes"/>
    <s v="Joanna Rose"/>
    <d v="2017-03-06T14:36:22"/>
    <d v="2016-04-07T16:40:16"/>
    <m/>
    <s v=""/>
    <m/>
    <x v="0"/>
  </r>
  <r>
    <s v="9ba9725b-2d9f-4a12-8527-847fdfc606ad"/>
    <s v="Vwyq1Dwt0ATfXdl+YGuslk4zTtLm+GxUrvmwDRLUhUOd0DdrHDansfLVww0ZOgAOHWSrVULoTCqJFl4JoDP+Hg=="/>
    <d v="2017-03-06T14:36:22"/>
    <s v="DARS-NIC-04641-R3Y5V-v1"/>
    <s v="Catherine Reynolds"/>
    <x v="21"/>
    <s v="With Customer"/>
    <x v="0"/>
    <m/>
    <s v=""/>
    <s v="1c Application In Progress"/>
    <x v="0"/>
    <s v="DARS-NIC-04641-R3Y5V-v0.6"/>
    <s v=""/>
    <s v="Yes"/>
    <x v="0"/>
    <x v="33"/>
    <x v="0"/>
    <s v="No"/>
    <x v="1"/>
    <s v=""/>
    <s v=""/>
    <s v=""/>
    <s v="Yes"/>
    <s v="Joanna Rose"/>
    <d v="2017-03-06T14:36:22"/>
    <d v="2016-04-08T09:27:06"/>
    <m/>
    <s v=""/>
    <m/>
    <x v="0"/>
  </r>
  <r>
    <s v="0d424547-cc8f-4eb7-8fb5-81b74957f3c1"/>
    <s v="urRfyTCmcbXlMbrEeMS/awh7Ue8iI+8ps+DNIfYIAdV5KcLDd79XghTBd6exIDoQxu6RTUOQAwqSJxTl89/lYg=="/>
    <d v="2017-03-06T14:36:22"/>
    <s v="DARS-NIC-04641-R3Y5V-v1"/>
    <s v="Catherine Reynolds"/>
    <x v="21"/>
    <s v="With Customer"/>
    <x v="0"/>
    <m/>
    <s v="2c Initial Assessment"/>
    <s v="1c Application In Progress"/>
    <x v="0"/>
    <s v="DARS-NIC-04641-R3Y5V-v0.7"/>
    <s v="No"/>
    <s v="Yes"/>
    <x v="0"/>
    <x v="33"/>
    <x v="0"/>
    <s v="No"/>
    <x v="1"/>
    <s v="Complex"/>
    <s v="Georgina Platt"/>
    <s v=""/>
    <s v="Yes"/>
    <s v="Joanna Rose"/>
    <d v="2017-03-06T14:36:22"/>
    <d v="2016-04-13T13:08:09"/>
    <m/>
    <s v=""/>
    <m/>
    <x v="0"/>
  </r>
  <r>
    <s v="eff0182e-1d21-4ed3-a3ef-c3d1a38ddd20"/>
    <s v="BUo9VSu/xhFUAQjpybT+qsHjrs7SzMgsjL3B4bouFWlOPP9l7n0/YLtLMSdypGSDPQMQpNN/kotKhskqGF9Zug=="/>
    <d v="2017-03-06T14:36:22"/>
    <s v="DARS-NIC-04641-R3Y5V-v1"/>
    <s v="Catherine Reynolds"/>
    <x v="21"/>
    <s v="With Customer"/>
    <x v="0"/>
    <m/>
    <s v="2c Initial Assessment"/>
    <s v="1c Application In Progress"/>
    <x v="0"/>
    <s v="DARS-NIC-04641-R3Y5V-v0.8"/>
    <s v="No"/>
    <s v="Yes"/>
    <x v="0"/>
    <x v="33"/>
    <x v="0"/>
    <s v="No"/>
    <x v="1"/>
    <s v="Complex"/>
    <s v="Georgina Platt"/>
    <s v="Gaynor Dalton"/>
    <s v="Yes"/>
    <s v="Joanna Rose"/>
    <d v="2017-03-06T14:36:22"/>
    <d v="2016-06-03T09:10:01"/>
    <m/>
    <s v=""/>
    <m/>
    <x v="0"/>
  </r>
  <r>
    <s v="dda8d5e0-09ff-470c-a971-703e647cf720"/>
    <s v="cHw2M/B9CgwNVGFumNGH0BLpuG1eobvPv60PBI3C7dEiOvRuqJvwWgPl06TaMK8ZLHznx+28PD1RoivEcLBEQQ=="/>
    <d v="2017-03-06T14:36:40"/>
    <s v="DARS-NIC-04641-R3Y5V-v1"/>
    <s v="Catherine Reynolds"/>
    <x v="21"/>
    <s v="With Customer"/>
    <x v="0"/>
    <d v="2017-06-30T00:00:00"/>
    <s v="5a DSA Active"/>
    <s v="1c Application In Progress"/>
    <x v="2"/>
    <s v="DARS-NIC-04641-R3Y5V-v0.9"/>
    <s v="No"/>
    <s v="Yes"/>
    <x v="0"/>
    <x v="33"/>
    <x v="24"/>
    <s v="No"/>
    <x v="1"/>
    <s v="Complex"/>
    <s v="Georgina Platt"/>
    <s v="Gaynor Dalton"/>
    <s v="No"/>
    <s v="Joanna Rose"/>
    <d v="2017-03-06T14:36:40"/>
    <d v="2016-06-10T10:36:02"/>
    <d v="2016-08-01T00:00:00"/>
    <s v=""/>
    <m/>
    <x v="1"/>
  </r>
  <r>
    <s v="2312ccee-7258-4797-884a-e123259ddbb5"/>
    <s v="orfWba45TUID3COYxjnwUJBTyZxlGQRj8OjogqVyFZVa/pJXMg87Uh1uVUnlQyoHcMU5nrA/g9hyndovmYHafA=="/>
    <d v="2017-03-06T15:08:34"/>
    <s v="DARS-NIC-04641-R3Y5V-v1"/>
    <s v="Catherine Reynolds"/>
    <x v="21"/>
    <s v="With Customer"/>
    <x v="0"/>
    <m/>
    <s v="1c Application In Progress"/>
    <s v="1c Application In Progress"/>
    <x v="4"/>
    <s v="DARS-NIC-04641-R3Y5V-v1.0"/>
    <s v="Yes"/>
    <s v="Yes"/>
    <x v="0"/>
    <x v="33"/>
    <x v="0"/>
    <s v="No"/>
    <x v="1"/>
    <s v="Complex"/>
    <s v="Georgina Platt"/>
    <s v="Gaynor Dalton"/>
    <s v="No"/>
    <s v="Joanna Rose"/>
    <d v="2017-03-06T15:08:34"/>
    <d v="2017-03-06T14:36:11"/>
    <m/>
    <s v=""/>
    <m/>
    <x v="0"/>
  </r>
  <r>
    <s v="6a43438a-0ee2-e511-8104-1458d043a750"/>
    <s v="OZ7ifAvGYk1DQv4iKFQup7PRUEibi0ovsvXbAAfmAi6NTfHKybexlsN7ftWWAFp7Cg1Z1TRTd8q0Ae8VbSiwzQ=="/>
    <d v="2016-03-15T11:32:46"/>
    <s v="DARS-NIC-04686-B2Y4R-v0"/>
    <s v="John Isaacs"/>
    <x v="22"/>
    <s v="With HSCIC"/>
    <x v="1"/>
    <m/>
    <s v=""/>
    <s v="1a Enquiry"/>
    <x v="7"/>
    <s v="DARS-NIC-04686-B2Y4R-v0.0"/>
    <s v=""/>
    <s v="Yes"/>
    <x v="1"/>
    <x v="0"/>
    <x v="0"/>
    <s v="No"/>
    <x v="1"/>
    <s v=""/>
    <s v=""/>
    <s v=""/>
    <s v="Yes"/>
    <s v=""/>
    <d v="2016-03-15T11:32:46"/>
    <d v="2016-03-04T13:39:39"/>
    <m/>
    <s v=""/>
    <m/>
    <x v="0"/>
  </r>
  <r>
    <s v="91c83d4a-54e8-e511-8101-3863bb358f90"/>
    <s v="eAmwXYpJzQf3SXM73+1f44Ycx14goEVF29SWvOb7n77hgdcgFO/PHmea0dgKE9H/nyY97dp0y9TWUBXO1E2t9A=="/>
    <d v="2017-02-10T12:12:59"/>
    <s v="DARS-NIC-04945-X3J8N-v1"/>
    <s v="James Fotheringham"/>
    <x v="23"/>
    <s v="With HSCIC"/>
    <x v="0"/>
    <d v="2017-01-31T00:00:00"/>
    <s v=""/>
    <s v="2c Initial Assessment"/>
    <x v="3"/>
    <s v="DARS-NIC-04945-X3J8N-v0.0"/>
    <s v="No"/>
    <s v="Yes"/>
    <x v="0"/>
    <x v="0"/>
    <x v="8"/>
    <s v="No"/>
    <x v="5"/>
    <s v=""/>
    <s v=""/>
    <s v=""/>
    <s v="No"/>
    <s v="Joanna Rose"/>
    <d v="2017-02-10T12:12:59"/>
    <d v="2016-03-12T13:14:04"/>
    <m/>
    <s v=""/>
    <d v="2015-02-11T00:00:00"/>
    <x v="0"/>
  </r>
  <r>
    <s v="08b135ec-5e26-49f4-8e91-6fc1c9cd1bc3"/>
    <s v="IAh60v6gTPjz5c5Ld6ZY7/7PANwM4LnbQZJCB2HP34l0+RtuiRwocbfMjB01u8h1OCRbTZt+SL4KkhCc6Aj0ug=="/>
    <d v="2016-05-06T09:17:25"/>
    <s v="DARS-NIC-04945-X3J8N-v1"/>
    <s v="James Fotheringham"/>
    <x v="23"/>
    <s v="With HSCIC"/>
    <x v="0"/>
    <d v="2017-01-31T00:00:00"/>
    <s v=""/>
    <s v="2c Initial Assessment"/>
    <x v="0"/>
    <s v="DARS-NIC-04945-X3J8N-v1.0"/>
    <s v=""/>
    <s v="Yes"/>
    <x v="0"/>
    <x v="0"/>
    <x v="0"/>
    <s v="No"/>
    <x v="5"/>
    <s v=""/>
    <s v=""/>
    <s v=""/>
    <s v="No"/>
    <s v="Joanna Rose"/>
    <d v="2016-05-06T09:17:25"/>
    <d v="2016-04-01T09:56:36"/>
    <m/>
    <s v=""/>
    <d v="2015-02-11T00:00:00"/>
    <x v="0"/>
  </r>
  <r>
    <s v="b5899464-21c1-479f-9e0e-7f83c8a4ba02"/>
    <s v="i1WdgiexUNuzsw3AcLG3I9Y8Mzf0CooURIsfEw7SzxeaatBqMW2kKpuyyobPWurSaosThz9nBd8aikkucCikxg=="/>
    <d v="2017-01-30T11:21:28"/>
    <s v="DARS-NIC-04945-X3J8N-v1"/>
    <s v="James Fotheringham"/>
    <x v="23"/>
    <s v="With HSCIC"/>
    <x v="0"/>
    <d v="2017-01-31T00:00:00"/>
    <s v=""/>
    <s v="2c Initial Assessment"/>
    <x v="6"/>
    <s v="DARS-NIC-04945-X3J8N-v1.1"/>
    <s v="Yes"/>
    <s v="Yes"/>
    <x v="0"/>
    <x v="34"/>
    <x v="0"/>
    <s v="No"/>
    <x v="5"/>
    <s v=""/>
    <s v="Dan Goodwin"/>
    <s v="Dave Cronin"/>
    <s v="No"/>
    <s v="Joanna Rose"/>
    <d v="2017-01-30T11:21:28"/>
    <d v="2016-04-01T09:56:46"/>
    <m/>
    <s v=""/>
    <d v="2015-02-11T00:00:00"/>
    <x v="0"/>
  </r>
  <r>
    <s v="ee546ab8-f2e1-e511-80f7-3863bb357fa0"/>
    <s v="kdBBSdQY0c76BgdxKbCNL99JzIkhtJgVbuGyOLmb471RJuk+A+zX1XlDYRsGe1h5rTZ0La0+ZOr0LdQIEF0fBA=="/>
    <d v="2016-11-11T15:21:20"/>
    <s v="DARS-NIC-05206-L1V6D-v1"/>
    <s v="Jake Parsons"/>
    <x v="24"/>
    <s v="With HSCIC"/>
    <x v="0"/>
    <d v="2017-01-31T00:00:00"/>
    <s v=""/>
    <s v="5a DSA Active"/>
    <x v="1"/>
    <s v="DARS-NIC-05206-L1V6D-v0.0"/>
    <s v="No"/>
    <s v="Yes"/>
    <x v="0"/>
    <x v="0"/>
    <x v="25"/>
    <s v="No"/>
    <x v="7"/>
    <s v=""/>
    <s v="Adam Grindrod"/>
    <s v=""/>
    <s v="No"/>
    <s v="Joanna Rose"/>
    <d v="2016-11-11T15:21:20"/>
    <d v="2016-03-04T10:20:31"/>
    <d v="2016-10-27T00:00:00"/>
    <s v=""/>
    <d v="2016-08-25T00:00:00"/>
    <x v="0"/>
  </r>
  <r>
    <s v="55e0c387-b1a1-4517-9852-6ef47e883769"/>
    <s v="gIZ0504VVpfwoTdquFWGp5cjWAaUFZlN8ZgbYcCL0//Y0OUyOla5YHqRvZ5G3feueTYvIF7c4Z558jDDF/jnag=="/>
    <d v="2016-11-11T15:21:20"/>
    <s v="DARS-NIC-05206-L1V6D-v1"/>
    <s v="Jake Parsons"/>
    <x v="24"/>
    <s v="With HSCIC"/>
    <x v="0"/>
    <m/>
    <s v="1c Application In Progress"/>
    <s v="5a DSA Active"/>
    <x v="0"/>
    <s v="DARS-NIC-05206-L1V6D-v1.0"/>
    <s v="No"/>
    <s v="Yes"/>
    <x v="0"/>
    <x v="0"/>
    <x v="0"/>
    <s v="No"/>
    <x v="7"/>
    <s v=""/>
    <s v="Adam Grindrod"/>
    <s v="Jennifer Redman"/>
    <s v="No"/>
    <s v="Joanna Rose"/>
    <d v="2016-11-11T15:21:20"/>
    <d v="2016-08-04T15:16:07"/>
    <m/>
    <s v=""/>
    <d v="2016-08-25T00:00:00"/>
    <x v="0"/>
  </r>
  <r>
    <s v="b379df40-3726-4c93-9248-0f1f8ca878c9"/>
    <s v="HQGEr2fHlTqLulZi+d45OoZg57YUcIAbIIKO506uekZqYkZUbEaihuGTpjvD+RAKn4B+44oE4WGQv9Y9nXqSCQ=="/>
    <d v="2016-11-11T15:21:20"/>
    <s v="DARS-NIC-05206-L1V6D-v1"/>
    <s v="Jake Parsons"/>
    <x v="24"/>
    <s v="With HSCIC"/>
    <x v="0"/>
    <d v="2017-08-31T00:00:00"/>
    <s v="2c Initial Assessment"/>
    <s v="5a DSA Active"/>
    <x v="0"/>
    <s v="DARS-NIC-05206-L1V6D-v1.1"/>
    <s v="No"/>
    <s v="Yes"/>
    <x v="0"/>
    <x v="14"/>
    <x v="0"/>
    <s v="No"/>
    <x v="7"/>
    <s v=""/>
    <s v="Adam Grindrod"/>
    <s v="Richard Langley"/>
    <s v="No"/>
    <s v="Joanna Rose"/>
    <d v="2016-11-11T15:21:20"/>
    <d v="2016-08-24T09:52:57"/>
    <m/>
    <s v=""/>
    <d v="2016-08-25T00:00:00"/>
    <x v="0"/>
  </r>
  <r>
    <s v="a77bf805-f358-4fae-86ce-6e4fb3e84308"/>
    <s v="CCqEWhtGGqbYLUQjKX2LbCMXpcS3k0X68Rm3rYNyAJrAQWBIaZqViiajtlr49dA2ETv3r764grXOi0CNuWwbDQ=="/>
    <d v="2016-11-11T15:21:20"/>
    <s v="DARS-NIC-05206-L1V6D-v1"/>
    <s v="Jake Parsons"/>
    <x v="24"/>
    <s v="With HSCIC"/>
    <x v="0"/>
    <d v="2017-08-31T00:00:00"/>
    <s v="2c Initial Assessment"/>
    <s v="5a DSA Active"/>
    <x v="0"/>
    <s v="DARS-NIC-05206-L1V6D-v1.2"/>
    <s v="No"/>
    <s v="Yes"/>
    <x v="0"/>
    <x v="14"/>
    <x v="0"/>
    <s v="No"/>
    <x v="7"/>
    <s v=""/>
    <s v="Adam Grindrod"/>
    <s v="Richard Langley"/>
    <s v="No"/>
    <s v="Joanna Rose"/>
    <d v="2016-11-11T15:21:20"/>
    <d v="2016-08-30T15:13:05"/>
    <m/>
    <s v=""/>
    <d v="2016-08-25T00:00:00"/>
    <x v="0"/>
  </r>
  <r>
    <s v="28549c9b-a24a-4177-bee9-6f5e9041c4d4"/>
    <s v="U1B27rxLh0SdnHt3W6SU3Cg6+sLsdb/Exx8XfplwNvX1QfaWbAL+FtWRV9TZdPHf68li+jgDKsabNOmNWcNcNg=="/>
    <d v="2017-01-27T14:47:31"/>
    <s v="DARS-NIC-05206-L1V6D-v1"/>
    <s v="Jake Parsons"/>
    <x v="24"/>
    <s v="With HSCIC"/>
    <x v="0"/>
    <d v="2017-08-31T00:00:00"/>
    <s v="1c Application In Progress"/>
    <s v="5a DSA Active"/>
    <x v="0"/>
    <s v="DARS-NIC-05206-L1V6D-v1.3"/>
    <s v="No"/>
    <s v="Yes"/>
    <x v="0"/>
    <x v="14"/>
    <x v="0"/>
    <s v="No"/>
    <x v="7"/>
    <s v=""/>
    <s v="Adam Grindrod"/>
    <s v="Richard Langley"/>
    <s v="No"/>
    <s v="Joanna Rose"/>
    <d v="2017-01-27T14:47:31"/>
    <d v="2016-09-08T09:56:34"/>
    <m/>
    <s v=""/>
    <d v="2016-08-25T00:00:00"/>
    <x v="0"/>
  </r>
  <r>
    <s v="f55d5076-64a8-4e27-b90a-1b849ed959e0"/>
    <s v="OM3yDbznJwdG8Z7+Ps8U04gHXv5Ua3V/bv65uHrMxQX37U7tpn3esYjaeAZ2Rj0kOdUtFX3daJOPQMiZkLGE8A=="/>
    <d v="2016-11-11T15:21:20"/>
    <s v="DARS-NIC-05206-L1V6D-v1"/>
    <s v="Jake Parsons"/>
    <x v="24"/>
    <s v="With HSCIC"/>
    <x v="0"/>
    <d v="2017-08-31T00:00:00"/>
    <s v="2c Initial Assessment"/>
    <s v="5a DSA Active"/>
    <x v="0"/>
    <s v="DARS-NIC-05206-L1V6D-v1.4"/>
    <s v="No"/>
    <s v="Yes"/>
    <x v="0"/>
    <x v="14"/>
    <x v="0"/>
    <s v="No"/>
    <x v="7"/>
    <s v=""/>
    <s v="Adam Grindrod"/>
    <s v="Richard Langley"/>
    <s v="No"/>
    <s v="Joanna Rose"/>
    <d v="2016-11-11T15:21:20"/>
    <d v="2016-10-27T12:38:06"/>
    <m/>
    <s v=""/>
    <d v="2016-08-25T00:00:00"/>
    <x v="0"/>
  </r>
  <r>
    <s v="1ba9984d-2fcb-4a2a-9e82-5eef8e828e5a"/>
    <s v="3yQpU6FKLzIvEKNfOs4mNyftgF7CarxeLxZltHcLjqYVt+LynZbMHyzWFGomALbfofjcfbVAuv9AJ7aq3fxT7w=="/>
    <d v="2017-01-24T10:56:29"/>
    <s v="DARS-NIC-05206-L1V6D-v1"/>
    <s v="Jake Parsons"/>
    <x v="24"/>
    <s v="With HSCIC"/>
    <x v="0"/>
    <d v="2017-08-31T00:00:00"/>
    <s v="5a DSA Active"/>
    <s v="5a DSA Active"/>
    <x v="2"/>
    <s v="DARS-NIC-05206-L1V6D-v1.5"/>
    <s v="Yes"/>
    <s v="Yes"/>
    <x v="0"/>
    <x v="14"/>
    <x v="26"/>
    <s v="No"/>
    <x v="7"/>
    <s v=""/>
    <s v="Adam Grindrod"/>
    <s v="Richard Langley"/>
    <s v="No"/>
    <s v="Joanna Rose"/>
    <d v="2017-01-24T10:56:29"/>
    <d v="2016-10-27T12:55:18"/>
    <d v="2016-11-11T00:00:00"/>
    <s v=""/>
    <d v="2016-08-25T00:00:00"/>
    <x v="1"/>
  </r>
  <r>
    <s v="7ea4c787-91df-e511-80f7-3863bb357fa0"/>
    <s v="5fcLHAiaSR72U2LH8B5JQKJKAU1eYgXNS8IpIFkr1vdS3P3wxkK85GzBctBW6pigkQKDdFdPbexM/eqrco3lxA=="/>
    <d v="2017-02-17T11:15:02"/>
    <s v="DARS-NIC-05217-T0Z0B-v1"/>
    <s v="Mark Light"/>
    <x v="25"/>
    <s v="With HSCIC"/>
    <x v="0"/>
    <m/>
    <s v=""/>
    <s v="5a DSA Active"/>
    <x v="0"/>
    <s v="DARS-NIC-05217-T0Z0B-v0.0"/>
    <s v=""/>
    <s v="Yes"/>
    <x v="0"/>
    <x v="0"/>
    <x v="0"/>
    <s v="No"/>
    <x v="8"/>
    <s v="Medium"/>
    <s v="Adam Grindrod"/>
    <s v="Richard Langley"/>
    <s v="No"/>
    <s v="Joanna Rose"/>
    <d v="2017-02-17T11:15:02"/>
    <d v="2016-03-01T09:39:47"/>
    <m/>
    <s v=""/>
    <d v="2017-02-14T00:00:00"/>
    <x v="0"/>
  </r>
  <r>
    <s v="ccb3e528-f36c-4388-8e6e-55427d0c9625"/>
    <s v="I7B8luXd+6YeF9+6PIQ4jnQEf8yeJQKl3SpzpHXKJM/cFywkiCaCC54ZbYf8Xueh7R1ORMceD6GXhs7g1aOAbg=="/>
    <d v="2017-02-17T11:15:02"/>
    <s v="DARS-NIC-05217-T0Z0B-v1"/>
    <s v="Mark Light"/>
    <x v="25"/>
    <s v="With HSCIC"/>
    <x v="0"/>
    <m/>
    <s v=""/>
    <s v="5a DSA Active"/>
    <x v="0"/>
    <s v="DARS-NIC-05217-T0Z0B-v0.1"/>
    <s v=""/>
    <s v="Yes"/>
    <x v="0"/>
    <x v="0"/>
    <x v="0"/>
    <s v="No"/>
    <x v="8"/>
    <s v="Medium"/>
    <s v="Adam Grindrod"/>
    <s v="Richard Langley"/>
    <s v="No"/>
    <s v="Joanna Rose"/>
    <d v="2017-02-17T11:15:02"/>
    <d v="2016-03-22T11:24:02"/>
    <m/>
    <s v=""/>
    <d v="2017-02-14T00:00:00"/>
    <x v="0"/>
  </r>
  <r>
    <s v="49e47b47-28f2-4656-8b6e-12db9fb8d67a"/>
    <s v="gwPGza1UfBA8lsYq74SBCcEacjaodOBTmlmJ0KvKs9glHSfw/AhKCUDT8iuV61WVeQOJUigVAJdY5MBJuxouvQ=="/>
    <d v="2017-02-17T11:15:24"/>
    <s v="DARS-NIC-05217-T0Z0B-v1"/>
    <s v="Mark Light"/>
    <x v="25"/>
    <s v="With HSCIC"/>
    <x v="0"/>
    <d v="2017-09-30T00:00:00"/>
    <s v="5a DSA Active"/>
    <s v="5a DSA Active"/>
    <x v="1"/>
    <s v="DARS-NIC-05217-T0Z0B-v0.10"/>
    <s v="No"/>
    <s v="Yes"/>
    <x v="0"/>
    <x v="35"/>
    <x v="27"/>
    <s v="No"/>
    <x v="8"/>
    <s v="Medium"/>
    <s v="Georgina Platt"/>
    <s v="Richard Langley"/>
    <s v="No"/>
    <s v="Joanna Rose"/>
    <d v="2017-02-17T11:15:24"/>
    <d v="2016-09-07T13:26:17"/>
    <d v="2017-02-17T00:00:00"/>
    <s v=""/>
    <d v="2017-02-14T00:00:00"/>
    <x v="1"/>
  </r>
  <r>
    <s v="3e49b05e-90fd-4294-b4dc-a94eba545887"/>
    <s v="/hVs4FDIy4uBdzkKWMe9A1uL1sI/YiTOPo0yfkkYUV/rybMXMwnl+C12UPHq2jbpu1FA25mN6D8jYE7/8Iad+Q=="/>
    <d v="2017-02-17T11:15:02"/>
    <s v="DARS-NIC-05217-T0Z0B-v1"/>
    <s v="Mark Light"/>
    <x v="25"/>
    <s v="With HSCIC"/>
    <x v="0"/>
    <m/>
    <s v=""/>
    <s v="5a DSA Active"/>
    <x v="0"/>
    <s v="DARS-NIC-05217-T0Z0B-v0.2"/>
    <s v=""/>
    <s v="Yes"/>
    <x v="0"/>
    <x v="35"/>
    <x v="0"/>
    <s v="No"/>
    <x v="8"/>
    <s v="Medium"/>
    <s v="Adam Grindrod"/>
    <s v="Richard Langley"/>
    <s v="No"/>
    <s v="Joanna Rose"/>
    <d v="2017-02-17T11:15:02"/>
    <d v="2016-04-10T12:34:55"/>
    <m/>
    <s v=""/>
    <d v="2017-02-14T00:00:00"/>
    <x v="0"/>
  </r>
  <r>
    <s v="f6b5f01a-68cb-4a40-a3f9-812b9506aa1b"/>
    <s v="lDUlWzWzvAqWahnj5NIz1psjDSnVBHSJGAuBFnwhnuY+/6/CY+LLnWq6wE9h35jyfmscjeS59wftUn38iwGtbQ=="/>
    <d v="2017-02-17T11:15:02"/>
    <s v="DARS-NIC-05217-T0Z0B-v1"/>
    <s v="Mark Light"/>
    <x v="25"/>
    <s v="With HSCIC"/>
    <x v="0"/>
    <m/>
    <s v=""/>
    <s v="5a DSA Active"/>
    <x v="0"/>
    <s v="DARS-NIC-05217-T0Z0B-v0.3"/>
    <s v="No"/>
    <s v="Yes"/>
    <x v="0"/>
    <x v="35"/>
    <x v="0"/>
    <s v="No"/>
    <x v="8"/>
    <s v="Medium"/>
    <s v="Adam Grindrod"/>
    <s v="Richard Langley"/>
    <s v="No"/>
    <s v="Joanna Rose"/>
    <d v="2017-02-17T11:15:02"/>
    <d v="2016-04-15T14:06:06"/>
    <m/>
    <s v=""/>
    <d v="2017-02-14T00:00:00"/>
    <x v="0"/>
  </r>
  <r>
    <s v="3d6a3bd9-2b5a-44a1-b753-a03680008121"/>
    <s v="62nRX3edu188yLfpXWy0x8LHH0OGaETQLvA8fDEJ1pDNPvebGPkcyqUyic7cFMGGmQmOTi2GmI0U2Gg8590m6g=="/>
    <d v="2017-02-17T11:15:02"/>
    <s v="DARS-NIC-05217-T0Z0B-v1"/>
    <s v="Mark Light"/>
    <x v="25"/>
    <s v="With HSCIC"/>
    <x v="0"/>
    <m/>
    <s v="2c Initial Assessment"/>
    <s v="5a DSA Active"/>
    <x v="0"/>
    <s v="DARS-NIC-05217-T0Z0B-v0.4"/>
    <s v="No"/>
    <s v="Yes"/>
    <x v="0"/>
    <x v="35"/>
    <x v="0"/>
    <s v="No"/>
    <x v="8"/>
    <s v="Medium"/>
    <s v="Adam Grindrod"/>
    <s v="Richard Langley"/>
    <s v="No"/>
    <s v="Joanna Rose"/>
    <d v="2017-02-17T11:15:02"/>
    <d v="2016-05-17T10:58:28"/>
    <m/>
    <s v=""/>
    <d v="2017-02-14T00:00:00"/>
    <x v="0"/>
  </r>
  <r>
    <s v="46f7983e-b718-406e-a43b-906781b15438"/>
    <s v="bOL6CLrhFXuayqez+C2Cbwmxt/P9aptknNLWhqZZe5HsCtJrkUCzg122Pn5NUhIDJyHeZ5ojH7JPAV/5hGRCPA=="/>
    <d v="2017-02-17T11:15:02"/>
    <s v="DARS-NIC-05217-T0Z0B-v1"/>
    <s v="Mark Light"/>
    <x v="25"/>
    <s v="With HSCIC"/>
    <x v="0"/>
    <m/>
    <s v="2c Initial Assessment"/>
    <s v="5a DSA Active"/>
    <x v="0"/>
    <s v="DARS-NIC-05217-T0Z0B-v0.5"/>
    <s v="No"/>
    <s v="Yes"/>
    <x v="0"/>
    <x v="35"/>
    <x v="0"/>
    <s v="No"/>
    <x v="8"/>
    <s v="Medium"/>
    <s v="Adam Grindrod"/>
    <s v="Richard Langley"/>
    <s v="No"/>
    <s v="Joanna Rose"/>
    <d v="2017-02-17T11:15:02"/>
    <d v="2016-05-18T09:44:08"/>
    <m/>
    <s v=""/>
    <d v="2017-02-14T00:00:00"/>
    <x v="0"/>
  </r>
  <r>
    <s v="adccac3c-7350-4278-bb8a-78ec0209e84f"/>
    <s v="2qnlB3Tfm9wo8Xp6zkms0fQoJkHS4edkodUnMvP0SFXN0wk691vCSQmkI4ws+MnclliEFuv30jOCAwdi7k9OLw=="/>
    <d v="2017-02-17T11:15:02"/>
    <s v="DARS-NIC-05217-T0Z0B-v1"/>
    <s v="Mark Light"/>
    <x v="25"/>
    <s v="With HSCIC"/>
    <x v="0"/>
    <m/>
    <s v="2c Initial Assessment"/>
    <s v="5a DSA Active"/>
    <x v="0"/>
    <s v="DARS-NIC-05217-T0Z0B-v0.6"/>
    <s v="No"/>
    <s v="Yes"/>
    <x v="0"/>
    <x v="35"/>
    <x v="0"/>
    <s v="No"/>
    <x v="8"/>
    <s v="Medium"/>
    <s v="Nicola Bootland"/>
    <s v="Richard Langley"/>
    <s v="No"/>
    <s v="Joanna Rose"/>
    <d v="2017-02-17T11:15:02"/>
    <d v="2016-05-20T11:52:43"/>
    <m/>
    <s v=""/>
    <d v="2017-02-14T00:00:00"/>
    <x v="0"/>
  </r>
  <r>
    <s v="698811e0-3eac-4378-bfbe-63847c78a535"/>
    <s v="BRrUIdIf/Embkb3Kynd4WnBThw+ND2mJ83GPJolW54/SkQVpUB699+OsgI2LJ4liYIVurXx46Xf0PC+5JLh52A=="/>
    <d v="2017-02-17T11:15:02"/>
    <s v="DARS-NIC-05217-T0Z0B-v1"/>
    <s v="Mark Light"/>
    <x v="25"/>
    <s v="With HSCIC"/>
    <x v="0"/>
    <m/>
    <s v="2c Initial Assessment"/>
    <s v="5a DSA Active"/>
    <x v="0"/>
    <s v="DARS-NIC-05217-T0Z0B-v0.7"/>
    <s v="No"/>
    <s v="Yes"/>
    <x v="0"/>
    <x v="35"/>
    <x v="0"/>
    <s v="No"/>
    <x v="8"/>
    <s v="Medium"/>
    <s v="Adam Grindrod"/>
    <s v="Richard Langley"/>
    <s v="No"/>
    <s v="Joanna Rose"/>
    <d v="2017-02-17T11:15:02"/>
    <d v="2016-07-14T09:52:09"/>
    <m/>
    <s v=""/>
    <d v="2017-02-14T00:00:00"/>
    <x v="0"/>
  </r>
  <r>
    <s v="bb825e4e-fa9b-41e5-b3bd-d25441cc11db"/>
    <s v="1H7swYVmJvxBDGdMX5M0uto+q/yrI63kcICBg/JNcDQ1lcWbL8q6cjFKXC+kDLvhncO5iBE2ptB9TrSgsa506Q=="/>
    <d v="2017-02-17T11:15:02"/>
    <s v="DARS-NIC-05217-T0Z0B-v1"/>
    <s v="Mark Light"/>
    <x v="25"/>
    <s v="With HSCIC"/>
    <x v="0"/>
    <m/>
    <s v="2c Initial Assessment"/>
    <s v="5a DSA Active"/>
    <x v="0"/>
    <s v="DARS-NIC-05217-T0Z0B-v0.8"/>
    <s v="No"/>
    <s v="Yes"/>
    <x v="0"/>
    <x v="35"/>
    <x v="0"/>
    <s v="No"/>
    <x v="8"/>
    <s v="Medium"/>
    <s v="Adam Grindrod"/>
    <s v="Richard Langley"/>
    <s v="No"/>
    <s v="Joanna Rose"/>
    <d v="2017-02-17T11:15:02"/>
    <d v="2016-08-09T15:58:47"/>
    <m/>
    <s v=""/>
    <d v="2017-02-14T00:00:00"/>
    <x v="0"/>
  </r>
  <r>
    <s v="d065c990-ddbf-4ab6-bc1a-d14b0a25d496"/>
    <s v="sfkTzSoVpJKSk9rV/smvr2KfLl9FFXhuwcGjPU7NOj7dtwk2tU2na9PWerewy5wNbMunuCXEoAytZb1pxAObQQ=="/>
    <d v="2017-02-17T11:15:02"/>
    <s v="DARS-NIC-05217-T0Z0B-v1"/>
    <s v="Mark Light"/>
    <x v="25"/>
    <s v="With HSCIC"/>
    <x v="0"/>
    <d v="2017-08-31T00:00:00"/>
    <s v="2c Initial Assessment"/>
    <s v="5a DSA Active"/>
    <x v="0"/>
    <s v="DARS-NIC-05217-T0Z0B-v0.9"/>
    <s v="No"/>
    <s v="Yes"/>
    <x v="0"/>
    <x v="35"/>
    <x v="0"/>
    <s v="No"/>
    <x v="8"/>
    <s v="Medium"/>
    <s v="Adam Grindrod"/>
    <s v="Richard Langley"/>
    <s v="No"/>
    <s v="Joanna Rose"/>
    <d v="2017-02-17T11:15:02"/>
    <d v="2016-08-10T08:30:16"/>
    <m/>
    <s v=""/>
    <d v="2017-02-14T00:00:00"/>
    <x v="0"/>
  </r>
  <r>
    <s v="20fe39ee-5636-41b2-abe1-a87601320c36"/>
    <s v="nVRwzz3KSfKXmLD+0b00LdzBV2Faf3iuW6ih5+VuA9ePz+BISM1Az17iG/Gb/p9huWxbD1l3hKWI4MDHXceD/g=="/>
    <d v="2017-02-17T11:15:02"/>
    <s v="DARS-NIC-05217-T0Z0B-v1"/>
    <s v="Mark Light"/>
    <x v="25"/>
    <s v="With HSCIC"/>
    <x v="0"/>
    <m/>
    <s v="1c Application In Progress"/>
    <s v="5a DSA Active"/>
    <x v="0"/>
    <s v="DARS-NIC-05217-T0Z0B-v1.0"/>
    <s v="No"/>
    <s v="Yes"/>
    <x v="0"/>
    <x v="35"/>
    <x v="0"/>
    <s v="No"/>
    <x v="8"/>
    <s v="Medium"/>
    <s v="Georgina Platt"/>
    <s v="Richard Langley"/>
    <s v="No"/>
    <s v="Joanna Rose"/>
    <d v="2017-02-17T11:15:02"/>
    <d v="2017-02-07T16:41:30"/>
    <m/>
    <s v=""/>
    <d v="2017-02-14T00:00:00"/>
    <x v="0"/>
  </r>
  <r>
    <s v="b3f342b7-bcdd-46ae-81a3-91f8c4101055"/>
    <s v="DScbCDOWQzHbyVy/FcIPpLueO9Sm/R15GqSkddAmn0w1NvVLfeAKnEbM1eIneB7m8EOxE9ATxHfDmbS38Md6hQ=="/>
    <d v="2017-02-17T11:15:02"/>
    <s v="DARS-NIC-05217-T0Z0B-v1"/>
    <s v="Mark Light"/>
    <x v="25"/>
    <s v="With HSCIC"/>
    <x v="0"/>
    <d v="2017-09-30T00:00:00"/>
    <s v="2c Initial Assessment"/>
    <s v="5a DSA Active"/>
    <x v="0"/>
    <s v="DARS-NIC-05217-T0Z0B-v1.1"/>
    <s v="No"/>
    <s v="Yes"/>
    <x v="0"/>
    <x v="36"/>
    <x v="0"/>
    <s v="No"/>
    <x v="8"/>
    <s v="Medium"/>
    <s v="Georgina Platt"/>
    <s v="Richard Langley"/>
    <s v="No"/>
    <s v="Joanna Rose"/>
    <d v="2017-02-17T11:15:02"/>
    <d v="2017-02-14T09:54:20"/>
    <m/>
    <s v=""/>
    <d v="2017-02-14T00:00:00"/>
    <x v="0"/>
  </r>
  <r>
    <s v="a7314df7-77a4-42b7-8af5-def19da04683"/>
    <s v="lcQ90LZcHkXjFUIo4CL4eHIPFMDlCjD1RBuh+XeHpyHxqcR08Q1h//9H4vusgiUYZRM7fzO3JiJWOnMuO1z/qw=="/>
    <d v="2017-02-17T11:15:31"/>
    <s v="DARS-NIC-05217-T0Z0B-v1"/>
    <s v="Mark Light"/>
    <x v="25"/>
    <s v="With HSCIC"/>
    <x v="0"/>
    <d v="2017-09-30T00:00:00"/>
    <s v="5a DSA Active"/>
    <s v="5a DSA Active"/>
    <x v="2"/>
    <s v="DARS-NIC-05217-T0Z0B-v1.2"/>
    <s v="Yes"/>
    <s v="Yes"/>
    <x v="0"/>
    <x v="36"/>
    <x v="28"/>
    <s v="No"/>
    <x v="8"/>
    <s v="Medium"/>
    <s v="Georgina Platt"/>
    <s v="Richard Langley"/>
    <s v="No"/>
    <s v="Joanna Rose"/>
    <d v="2017-02-17T11:15:31"/>
    <d v="2017-02-14T10:19:36"/>
    <d v="2017-02-17T00:00:00"/>
    <s v=""/>
    <d v="2017-02-14T00:00:00"/>
    <x v="1"/>
  </r>
  <r>
    <s v="6e67d921-87e0-e511-8103-1458d043a750"/>
    <s v="0pMomDHxx2+nNpILznoDZotwPCCw52AN8xyCnTdGl27CHFbsV3t5snOxWjyD7SbSyRZqIzHkfRf2sB4GzDRo3w=="/>
    <d v="2017-03-21T13:21:50"/>
    <s v="DARS-NIC-05429-H7X6R-v1"/>
    <s v="Richard Tuson"/>
    <x v="26"/>
    <s v="With Customer"/>
    <x v="0"/>
    <m/>
    <s v=""/>
    <s v="2d Action Plan Active"/>
    <x v="0"/>
    <s v="DARS-NIC-05429-H7X6R-v0.0"/>
    <s v=""/>
    <s v="Yes"/>
    <x v="0"/>
    <x v="0"/>
    <x v="0"/>
    <s v="No"/>
    <x v="4"/>
    <s v=""/>
    <s v=""/>
    <s v=""/>
    <s v="No"/>
    <s v="Emma Russell"/>
    <d v="2017-03-21T13:21:50"/>
    <d v="2016-03-02T14:57:58"/>
    <m/>
    <s v=""/>
    <d v="2017-02-15T00:00:00"/>
    <x v="0"/>
  </r>
  <r>
    <s v="30e5c91e-9e03-4a00-844f-ef9fb030f5a6"/>
    <s v="d5CSGV9/QdYJ95TIa12CB998I0gpMgjvxH5ZFNuKWSzx7/F8Jy+dCrdPylePKiASk090hdx/TGx5vJ6XCrPvkQ=="/>
    <d v="2017-03-21T13:21:50"/>
    <s v="DARS-NIC-05429-H7X6R-v1"/>
    <s v="Richard Tuson"/>
    <x v="26"/>
    <s v="With Customer"/>
    <x v="0"/>
    <m/>
    <s v=""/>
    <s v="2d Action Plan Active"/>
    <x v="0"/>
    <s v="DARS-NIC-05429-H7X6R-v0.1"/>
    <s v=""/>
    <s v="Yes"/>
    <x v="0"/>
    <x v="0"/>
    <x v="0"/>
    <s v="No"/>
    <x v="4"/>
    <s v=""/>
    <s v=""/>
    <s v=""/>
    <s v="No"/>
    <s v="Emma Russell"/>
    <d v="2017-03-21T13:21:50"/>
    <d v="2016-03-17T11:48:02"/>
    <m/>
    <s v=""/>
    <d v="2017-02-15T00:00:00"/>
    <x v="0"/>
  </r>
  <r>
    <s v="e402600b-b1d5-4981-8830-169a69d60c00"/>
    <s v="bFwOX0wglKi/CPsSaZrr46DGdoX4tbKSiB546MJ+ArQY1LfMjVgnp1rVwktcfC7vMPxBTISnxUk9bTEpxn1aTg=="/>
    <d v="2017-03-21T13:21:50"/>
    <s v="DARS-NIC-05429-H7X6R-v1"/>
    <s v="Richard Tuson"/>
    <x v="26"/>
    <s v="With Customer"/>
    <x v="0"/>
    <m/>
    <s v=""/>
    <s v="2d Action Plan Active"/>
    <x v="0"/>
    <s v="DARS-NIC-05429-H7X6R-v0.2"/>
    <s v=""/>
    <s v="Yes"/>
    <x v="0"/>
    <x v="0"/>
    <x v="0"/>
    <s v="No"/>
    <x v="4"/>
    <s v=""/>
    <s v=""/>
    <s v=""/>
    <s v="No"/>
    <s v="Emma Russell"/>
    <d v="2017-03-21T13:21:50"/>
    <d v="2016-03-20T09:51:15"/>
    <m/>
    <s v=""/>
    <d v="2017-02-15T00:00:00"/>
    <x v="0"/>
  </r>
  <r>
    <s v="33b5152b-0b8d-4cb0-8364-f807f8505620"/>
    <s v="71+wrt/3+M4Qbin71lYiEwov8uFH/D3jwPKyM7vyXNd9J1Kfqj9BUSrdLv+3vMeiLR6CJHqHqBkHccXYzXlWTw=="/>
    <d v="2017-03-21T13:21:50"/>
    <s v="DARS-NIC-05429-H7X6R-v1"/>
    <s v="Richard Tuson"/>
    <x v="26"/>
    <s v="With Customer"/>
    <x v="0"/>
    <m/>
    <s v=""/>
    <s v="2d Action Plan Active"/>
    <x v="0"/>
    <s v="DARS-NIC-05429-H7X6R-v0.3"/>
    <s v=""/>
    <s v="Yes"/>
    <x v="0"/>
    <x v="0"/>
    <x v="0"/>
    <s v="No"/>
    <x v="4"/>
    <s v=""/>
    <s v=""/>
    <s v=""/>
    <s v="No"/>
    <s v="Emma Russell"/>
    <d v="2017-03-21T13:21:50"/>
    <d v="2016-03-20T09:51:24"/>
    <m/>
    <s v=""/>
    <d v="2017-02-15T00:00:00"/>
    <x v="0"/>
  </r>
  <r>
    <s v="c0a1714a-4725-4fb3-9f0a-26b7ca1fb865"/>
    <s v="LWP3Q4MozjcFQeEu+34g3Guc0l5i9RbEH/bJLhKwvpEAd2uz3CFS26uojZzckB62U6AQqEnQLFmmeqnawGA2tw=="/>
    <d v="2017-03-21T13:21:50"/>
    <s v="DARS-NIC-05429-H7X6R-v1"/>
    <s v="Richard Tuson"/>
    <x v="26"/>
    <s v="With Customer"/>
    <x v="0"/>
    <m/>
    <s v=""/>
    <s v="2d Action Plan Active"/>
    <x v="0"/>
    <s v="DARS-NIC-05429-H7X6R-v0.4"/>
    <s v=""/>
    <s v="Yes"/>
    <x v="0"/>
    <x v="0"/>
    <x v="0"/>
    <s v="No"/>
    <x v="4"/>
    <s v=""/>
    <s v=""/>
    <s v=""/>
    <s v="No"/>
    <s v="Emma Russell"/>
    <d v="2017-03-21T13:21:50"/>
    <d v="2016-03-20T10:06:42"/>
    <m/>
    <s v=""/>
    <d v="2017-02-15T00:00:00"/>
    <x v="0"/>
  </r>
  <r>
    <s v="482d418b-7f40-46dc-9be3-dd6d9212d730"/>
    <s v="sYi8sLcy14V7tYSvyOXjW7O3h6Sd+YSEsmc2AKY0plhKYEzCKc+0K6i0LWOB9+IgqMpB6khODiV7lgHnTb4aVg=="/>
    <d v="2017-03-21T13:21:50"/>
    <s v="DARS-NIC-05429-H7X6R-v1"/>
    <s v="Richard Tuson"/>
    <x v="26"/>
    <s v="With Customer"/>
    <x v="0"/>
    <m/>
    <s v=""/>
    <s v="2d Action Plan Active"/>
    <x v="0"/>
    <s v="DARS-NIC-05429-H7X6R-v0.5"/>
    <s v=""/>
    <s v="Yes"/>
    <x v="0"/>
    <x v="0"/>
    <x v="0"/>
    <s v="No"/>
    <x v="4"/>
    <s v=""/>
    <s v=""/>
    <s v=""/>
    <s v="No"/>
    <s v="Emma Russell"/>
    <d v="2017-03-21T13:21:50"/>
    <d v="2016-04-05T15:28:02"/>
    <m/>
    <s v=""/>
    <d v="2017-02-15T00:00:00"/>
    <x v="0"/>
  </r>
  <r>
    <s v="238af47b-d26b-4334-bfc3-4564e4bc7fe0"/>
    <s v="hmI7LDosV9o/bY/QjMlktO3IIitt4m195pj4i2J2jq4kEIfvljDSbYNQ3hObMrdyHjhGo+rp3uwGQv/vqm5qKA=="/>
    <d v="2017-03-21T13:21:50"/>
    <s v="DARS-NIC-05429-H7X6R-v1"/>
    <s v="Richard Tuson"/>
    <x v="26"/>
    <s v="With Customer"/>
    <x v="0"/>
    <d v="2017-01-31T00:00:00"/>
    <s v=""/>
    <s v="2d Action Plan Active"/>
    <x v="0"/>
    <s v="DARS-NIC-05429-H7X6R-v0.6"/>
    <s v=""/>
    <s v="Yes"/>
    <x v="0"/>
    <x v="37"/>
    <x v="0"/>
    <s v="No"/>
    <x v="4"/>
    <s v=""/>
    <s v="Carla Howgate"/>
    <s v=""/>
    <s v="Yes"/>
    <s v="Emma Russell"/>
    <d v="2017-03-21T13:21:50"/>
    <d v="2016-04-10T12:38:15"/>
    <m/>
    <s v=""/>
    <d v="2017-02-15T00:00:00"/>
    <x v="0"/>
  </r>
  <r>
    <s v="16a65da7-f31d-48cc-8431-d35112b9a751"/>
    <s v="5qB2jWcnFWrkGcVBe5jYMDJXkxcU0HpgHPJtpQ7plfeOIAlRBZXxaC/TEoIGgzzINt5EoQawLZDnbBMtqcCmow=="/>
    <d v="2017-03-21T13:21:50"/>
    <s v="DARS-NIC-05429-H7X6R-v1"/>
    <s v="Richard Tuson"/>
    <x v="26"/>
    <s v="With Customer"/>
    <x v="0"/>
    <d v="2017-01-31T00:00:00"/>
    <s v=""/>
    <s v="2d Action Plan Active"/>
    <x v="3"/>
    <s v="DARS-NIC-05429-H7X6R-v0.7"/>
    <s v="No"/>
    <s v="Yes"/>
    <x v="0"/>
    <x v="37"/>
    <x v="29"/>
    <s v="No"/>
    <x v="4"/>
    <s v=""/>
    <s v="Carla Howgate"/>
    <s v=""/>
    <s v="No"/>
    <s v="Emma Russell"/>
    <d v="2017-03-21T13:21:50"/>
    <d v="2016-04-18T11:46:47"/>
    <m/>
    <s v=""/>
    <d v="2017-02-15T00:00:00"/>
    <x v="1"/>
  </r>
  <r>
    <s v="4e7d679d-3315-49a5-bd81-056c928b1afd"/>
    <s v="3LwseZwuL+ACqaiaw3uGi4FWfzcPP5lLPiWATj+4M8E+42jgTeuBY4GQngNa5U2hbT/1ZE5dsY3PwjLawWY8pQ=="/>
    <d v="2017-03-21T13:21:50"/>
    <s v="DARS-NIC-05429-H7X6R-v1"/>
    <s v="Richard Tuson"/>
    <x v="26"/>
    <s v="With Customer"/>
    <x v="0"/>
    <m/>
    <s v="1c Application In Progress"/>
    <s v="2d Action Plan Active"/>
    <x v="0"/>
    <s v="DARS-NIC-05429-H7X6R-v1.0"/>
    <s v="No"/>
    <s v="Yes"/>
    <x v="0"/>
    <x v="37"/>
    <x v="0"/>
    <s v="No"/>
    <x v="4"/>
    <s v=""/>
    <s v="Carla Howgate"/>
    <s v=""/>
    <s v="No"/>
    <s v="Emma Russell"/>
    <d v="2017-03-21T13:21:50"/>
    <d v="2017-01-26T12:59:46"/>
    <m/>
    <s v=""/>
    <d v="2017-02-15T00:00:00"/>
    <x v="0"/>
  </r>
  <r>
    <s v="ea04ca25-8208-428c-8a28-e045c165df2a"/>
    <s v="zq/+injPh3RnFh162wGYqh/+k/53/BGfwAx4BjevsEwztSIvYCXxaRppqGP/x7geX7JQQFp6t0Ouu/otRa6i+A=="/>
    <d v="2017-03-21T13:21:50"/>
    <s v="DARS-NIC-05429-H7X6R-v1"/>
    <s v="Richard Tuson"/>
    <x v="26"/>
    <s v="With Customer"/>
    <x v="0"/>
    <d v="2018-02-28T00:00:00"/>
    <s v="2c Initial Assessment"/>
    <s v="2d Action Plan Active"/>
    <x v="0"/>
    <s v="DARS-NIC-05429-H7X6R-v1.1"/>
    <s v="No"/>
    <s v="Yes"/>
    <x v="0"/>
    <x v="22"/>
    <x v="0"/>
    <s v="No"/>
    <x v="4"/>
    <s v="Medium"/>
    <s v="Elizabeth Flaherty"/>
    <s v="Jennifer Donald"/>
    <s v="No"/>
    <s v="Emma Russell"/>
    <d v="2017-03-21T13:21:50"/>
    <d v="2017-02-13T10:59:04"/>
    <m/>
    <s v=""/>
    <d v="2017-02-15T00:00:00"/>
    <x v="0"/>
  </r>
  <r>
    <s v="d192d7cd-8303-46a3-9992-6b84695eab87"/>
    <s v="4nvPDh4YaQ2T533ACNDFziO+BK7B8TJZ8tqTgcLXnt0EUVhQ0wAdsXb9qc2WG7PQzvtlERv8STHE/FTcIAbNPw=="/>
    <d v="2017-03-21T13:22:13"/>
    <s v="DARS-NIC-05429-H7X6R-v1"/>
    <s v="Richard Tuson"/>
    <x v="26"/>
    <s v="With Customer"/>
    <x v="0"/>
    <d v="2018-02-28T00:00:00"/>
    <s v="2d Action Plan Active"/>
    <s v="2d Action Plan Active"/>
    <x v="4"/>
    <s v="DARS-NIC-05429-H7X6R-v1.2"/>
    <s v="Yes"/>
    <s v="Yes"/>
    <x v="0"/>
    <x v="22"/>
    <x v="0"/>
    <s v="No"/>
    <x v="4"/>
    <s v="Medium"/>
    <s v="Elizabeth Flaherty"/>
    <s v="Jennifer Donald"/>
    <s v="No"/>
    <s v="Emma Russell"/>
    <d v="2017-03-21T13:22:13"/>
    <d v="2017-03-01T15:09:02"/>
    <m/>
    <s v=""/>
    <d v="2017-02-15T00:00:00"/>
    <x v="0"/>
  </r>
  <r>
    <s v="5e90f66f-4e05-e611-8106-1458d043a570"/>
    <s v="iFdyoOL36gAPsv9FgvDj6DI+yTxM0DZCNBOJKRR1J2d8DZeerNKA8wRPO3p1z757EmVtYkK6JJFtXrbMiA63pQ=="/>
    <d v="2016-08-02T09:48:40"/>
    <s v="DARS-NIC-05582-N3M7K-v0"/>
    <s v="Taher Miah"/>
    <x v="27"/>
    <s v="With Customer"/>
    <x v="0"/>
    <m/>
    <s v=""/>
    <s v="1c Application In Progress"/>
    <x v="4"/>
    <s v="DARS-NIC-05582-N3M7K-v0.0"/>
    <s v="Yes"/>
    <s v="No"/>
    <x v="0"/>
    <x v="0"/>
    <x v="0"/>
    <s v="No"/>
    <x v="2"/>
    <s v=""/>
    <s v=""/>
    <s v=""/>
    <s v="Yes"/>
    <s v="Emma Russell"/>
    <d v="2016-08-02T09:48:40"/>
    <d v="2016-04-18T10:15:14"/>
    <m/>
    <s v=""/>
    <m/>
    <x v="0"/>
  </r>
  <r>
    <s v="d6263365-f7e1-e511-8104-1458d043a750"/>
    <s v="/x++ltYmq/bz7FdM1kwLbbDyH9/+TeUOGoq05xFPMwDWlcQ+qsTDPuc0tFBMdKT8hd2uaKbEwf81/CJVakmIwA=="/>
    <d v="2017-04-26T08:58:53"/>
    <s v="DARS-NIC-05934-M7V9K-v4"/>
    <s v="Sue Beecroft"/>
    <x v="28"/>
    <s v="With Customer"/>
    <x v="0"/>
    <d v="2016-04-30T00:00:00"/>
    <s v=""/>
    <s v="2d Action Plan Active"/>
    <x v="0"/>
    <s v="DARS-NIC-05934-M7V9K-v0.0"/>
    <s v=""/>
    <s v="Yes"/>
    <x v="0"/>
    <x v="38"/>
    <x v="30"/>
    <s v="No"/>
    <x v="3"/>
    <s v=""/>
    <s v="Emma Lawler"/>
    <s v="Dave Cronin"/>
    <s v="No"/>
    <s v="Emma Russell"/>
    <d v="2017-04-26T08:58:53"/>
    <d v="2016-03-04T10:53:59"/>
    <m/>
    <s v=""/>
    <d v="2017-04-12T00:00:00"/>
    <x v="0"/>
  </r>
  <r>
    <s v="409d0c29-1cfd-41b2-9d22-18ec364834d4"/>
    <s v="Gvmd1LJE0+BAWYZQBCElX23WwWCg0upUSG88UDDxFkfprgkHP6dosd57YR05p0tL5l5+jP379n5BR4QsyVAYAQ=="/>
    <d v="2017-04-26T08:58:53"/>
    <s v="DARS-NIC-05934-M7V9K-v4"/>
    <s v="Sue Beecroft"/>
    <x v="28"/>
    <s v="With Customer"/>
    <x v="0"/>
    <d v="2016-04-30T00:00:00"/>
    <s v=""/>
    <s v="2d Action Plan Active"/>
    <x v="0"/>
    <s v="DARS-NIC-05934-M7V9K-v0.1"/>
    <s v="No"/>
    <s v="Yes"/>
    <x v="0"/>
    <x v="38"/>
    <x v="0"/>
    <s v="No"/>
    <x v="3"/>
    <s v=""/>
    <s v="Emma Lawler"/>
    <s v="Richard Langley"/>
    <s v="No"/>
    <s v="Emma Russell"/>
    <d v="2017-04-26T08:58:53"/>
    <d v="2016-04-27T10:51:41"/>
    <m/>
    <s v=""/>
    <d v="2017-04-12T00:00:00"/>
    <x v="0"/>
  </r>
  <r>
    <s v="6853ff5a-e264-44d7-bce9-d8a3dd84942b"/>
    <s v="XRWh7pqNKJ2Jfm3XP+e9J4k+RWTuwanU3iSgfhI1Hf1qnSR6vFOfF4/EIwhCOCUDVIxURakyTFz9XMGy2Rxh0g=="/>
    <d v="2017-04-26T08:58:55"/>
    <s v="DARS-NIC-05934-M7V9K-v4"/>
    <s v="Sue Beecroft"/>
    <x v="28"/>
    <s v="With Customer"/>
    <x v="0"/>
    <d v="2016-07-31T00:00:00"/>
    <s v="2c Initial Assessment"/>
    <s v="2d Action Plan Active"/>
    <x v="0"/>
    <s v="DARS-NIC-05934-M7V9K-v0.2"/>
    <s v="No"/>
    <s v="Yes"/>
    <x v="0"/>
    <x v="38"/>
    <x v="0"/>
    <s v="No"/>
    <x v="3"/>
    <s v=""/>
    <s v="Emma Lawler"/>
    <s v="Richard Langley"/>
    <s v="No"/>
    <s v="Emma Russell"/>
    <d v="2017-04-26T08:58:55"/>
    <d v="2016-05-09T13:47:46"/>
    <m/>
    <s v=""/>
    <d v="2017-04-12T00:00:00"/>
    <x v="0"/>
  </r>
  <r>
    <s v="509b497b-e30e-4b87-bc91-438e27d12fee"/>
    <s v="qHnx4Y5Hv7bpb0VF6iZw5rsO4JJ2hVNbJVo5yaqjsCwsfYBdIZ8+zQJ1wvF02BBqb6KikWlr6HQUPgEu8iDtlA=="/>
    <d v="2017-04-26T08:58:54"/>
    <s v="DARS-NIC-05934-M7V9K-v4"/>
    <s v="Sue Beecroft"/>
    <x v="28"/>
    <s v="With Customer"/>
    <x v="0"/>
    <d v="2016-07-31T00:00:00"/>
    <s v="2c Initial Assessment"/>
    <s v="2d Action Plan Active"/>
    <x v="0"/>
    <s v="DARS-NIC-05934-M7V9K-v0.3"/>
    <s v="No"/>
    <s v="Yes"/>
    <x v="0"/>
    <x v="38"/>
    <x v="0"/>
    <s v="No"/>
    <x v="3"/>
    <s v=""/>
    <s v="Emma Lawler"/>
    <s v="Richard Langley"/>
    <s v="No"/>
    <s v="Emma Russell"/>
    <d v="2017-04-26T08:58:54"/>
    <d v="2016-05-10T15:20:40"/>
    <m/>
    <s v=""/>
    <d v="2017-04-12T00:00:00"/>
    <x v="0"/>
  </r>
  <r>
    <s v="90d6cba9-da58-4207-8ea5-91ecade21f26"/>
    <s v="uu0CzHPG21PTEVQOx0pQsyzScnjhRtHWir5EogwSSEfasYBDQIMamTR95aRcMo6eHXhaKZRKGjhNa0Hneje7uw=="/>
    <d v="2017-04-26T08:58:54"/>
    <s v="DARS-NIC-05934-M7V9K-v4"/>
    <s v="Sue Beecroft"/>
    <x v="28"/>
    <s v="With Customer"/>
    <x v="0"/>
    <d v="2016-07-31T00:00:00"/>
    <s v="2c Initial Assessment"/>
    <s v="2d Action Plan Active"/>
    <x v="0"/>
    <s v="DARS-NIC-05934-M7V9K-v0.4"/>
    <s v="No"/>
    <s v="Yes"/>
    <x v="0"/>
    <x v="38"/>
    <x v="0"/>
    <s v="No"/>
    <x v="3"/>
    <s v=""/>
    <s v="Emma Lawler"/>
    <s v="Richard Langley"/>
    <s v="No"/>
    <s v="Emma Russell"/>
    <d v="2017-04-26T08:58:54"/>
    <d v="2016-05-17T13:33:59"/>
    <m/>
    <s v=""/>
    <d v="2017-04-12T00:00:00"/>
    <x v="0"/>
  </r>
  <r>
    <s v="4823c3dc-fd3b-4135-aafb-f5d34cd4e7a3"/>
    <s v="xcgZ70QM/oJGdxgJWMoKaQVrbgnOXQGHhUtU4Ve9q2FV7yAFiKQcxqjlqdOUxGGRfhgXx7T3QWpOPeosuC4U+A=="/>
    <d v="2017-04-26T08:58:55"/>
    <s v="DARS-NIC-05934-M7V9K-v4"/>
    <s v="Sue Beecroft"/>
    <x v="28"/>
    <s v="With Customer"/>
    <x v="0"/>
    <d v="2016-07-31T00:00:00"/>
    <s v="5a DSA Active"/>
    <s v="2d Action Plan Active"/>
    <x v="1"/>
    <s v="DARS-NIC-05934-M7V9K-v0.5"/>
    <s v="No"/>
    <s v="Yes"/>
    <x v="0"/>
    <x v="38"/>
    <x v="31"/>
    <s v="No"/>
    <x v="3"/>
    <s v=""/>
    <s v="Emma Lawler"/>
    <s v="Richard Langley"/>
    <s v="No"/>
    <s v="Emma Russell"/>
    <d v="2017-04-26T08:58:55"/>
    <d v="2016-05-17T13:46:24"/>
    <d v="2016-10-19T00:00:00"/>
    <s v=""/>
    <d v="2017-04-12T00:00:00"/>
    <x v="1"/>
  </r>
  <r>
    <s v="ff039f60-82cb-47c0-add7-778856caeba4"/>
    <s v="t8g+bWoiQ/+3DZ4V1K+3ZQJW8tFtUPZIHYIqTo6FvjdJlUDlt3PvR6E5+FeeUktxQiI8CM3XMEv73awOc7XjWQ=="/>
    <d v="2017-04-26T08:58:54"/>
    <s v="DARS-NIC-05934-M7V9K-v4"/>
    <s v="Sue Beecroft"/>
    <x v="28"/>
    <s v="With Customer"/>
    <x v="0"/>
    <m/>
    <s v="1c Application In Progress"/>
    <s v="2d Action Plan Active"/>
    <x v="0"/>
    <s v="DARS-NIC-05934-M7V9K-v2.0"/>
    <s v="No"/>
    <s v="Yes"/>
    <x v="0"/>
    <x v="38"/>
    <x v="0"/>
    <s v="No"/>
    <x v="3"/>
    <s v=""/>
    <s v="Emma Lawler"/>
    <s v="Richard Langley"/>
    <s v="No"/>
    <s v="Emma Russell"/>
    <d v="2017-04-26T08:58:54"/>
    <d v="2016-05-25T14:19:04"/>
    <m/>
    <s v=""/>
    <d v="2017-04-12T00:00:00"/>
    <x v="0"/>
  </r>
  <r>
    <s v="7d1d91b5-1cdf-49db-b1f2-3b776cf20e03"/>
    <s v="/ZMDbGv8+WUt0mBGlUdb4W2gVEv/k3JjfsE9C3jOk/g0buag7b6YW6meKJCSPeuPfzg0rzWjtpATCe2uVdKeRw=="/>
    <d v="2017-04-26T08:58:54"/>
    <s v="DARS-NIC-05934-M7V9K-v4"/>
    <s v="Sue Beecroft"/>
    <x v="28"/>
    <s v="With Customer"/>
    <x v="0"/>
    <m/>
    <s v="2a Case Admin Check"/>
    <s v="2d Action Plan Active"/>
    <x v="0"/>
    <s v="DARS-NIC-05934-M7V9K-v2.1"/>
    <s v="No"/>
    <s v="Yes"/>
    <x v="0"/>
    <x v="38"/>
    <x v="0"/>
    <s v="No"/>
    <x v="3"/>
    <s v=""/>
    <s v="Emma Lawler"/>
    <s v="Richard Langley"/>
    <s v="No"/>
    <s v="Emma Russell"/>
    <d v="2017-04-26T08:58:54"/>
    <d v="2016-05-31T11:27:34"/>
    <m/>
    <s v=""/>
    <d v="2017-04-12T00:00:00"/>
    <x v="0"/>
  </r>
  <r>
    <s v="04167ed2-f2b6-42c5-8e75-83908afbceab"/>
    <s v="v/1953ipkX+xS0S9mR0ZMRDtOyIIorb0jkuN2sr2rg0N1BxwhtM5UihBUQ7nw0nQAtns3jXfcccE+3U2a4hfRg=="/>
    <d v="2017-04-26T08:58:54"/>
    <s v="DARS-NIC-05934-M7V9K-v4"/>
    <s v="Sue Beecroft"/>
    <x v="28"/>
    <s v="With Customer"/>
    <x v="0"/>
    <d v="2017-07-24T00:00:00"/>
    <s v="2c Initial Assessment"/>
    <s v="2d Action Plan Active"/>
    <x v="0"/>
    <s v="DARS-NIC-05934-M7V9K-v2.10"/>
    <s v="No"/>
    <s v="Yes"/>
    <x v="0"/>
    <x v="38"/>
    <x v="0"/>
    <s v="No"/>
    <x v="3"/>
    <s v=""/>
    <s v="Emma Lawler"/>
    <s v="Louise Dunn"/>
    <s v="No"/>
    <s v="Emma Russell"/>
    <d v="2017-04-26T08:58:54"/>
    <d v="2016-07-13T08:16:25"/>
    <m/>
    <s v=""/>
    <d v="2017-04-12T00:00:00"/>
    <x v="0"/>
  </r>
  <r>
    <s v="982b247b-36f6-47ef-afd9-96604fe46ff0"/>
    <s v="Ir7+D25+MuWcITDzfmOvLtCGh3OiiwB0+vP0j5/6QE3JNaa3DxdlrqcBl8GvKzEiUgYULJAaTDgB1JZth8Weag=="/>
    <d v="2017-04-26T08:58:54"/>
    <s v="DARS-NIC-05934-M7V9K-v4"/>
    <s v="Sue Beecroft"/>
    <x v="28"/>
    <s v="With Customer"/>
    <x v="0"/>
    <d v="2017-07-24T00:00:00"/>
    <s v="5a DSA Active"/>
    <s v="2d Action Plan Active"/>
    <x v="1"/>
    <s v="DARS-NIC-05934-M7V9K-v2.11"/>
    <s v="No"/>
    <s v="Yes"/>
    <x v="0"/>
    <x v="38"/>
    <x v="32"/>
    <s v="No"/>
    <x v="3"/>
    <s v=""/>
    <s v="Emma Lawler"/>
    <s v="Jennifer Donald"/>
    <s v="No"/>
    <s v="Emma Russell"/>
    <d v="2017-04-26T08:58:54"/>
    <d v="2016-07-31T19:36:41"/>
    <d v="2017-02-08T00:00:00"/>
    <s v=""/>
    <d v="2017-04-12T00:00:00"/>
    <x v="1"/>
  </r>
  <r>
    <s v="17d80688-abd6-4a6e-9f3d-32d857cc3cdf"/>
    <s v="NO4F23fINmCd/h/jVswkFTfmGXQ8xEsf+PKHAuNTVuu8Klw+HFTOzQ2yTGVNQkMf3rU04X8LIk3yuPsyTsWEyQ=="/>
    <d v="2017-04-26T08:58:54"/>
    <s v="DARS-NIC-05934-M7V9K-v4"/>
    <s v="Sue Beecroft"/>
    <x v="28"/>
    <s v="With Customer"/>
    <x v="0"/>
    <m/>
    <s v="1c Application In Progress"/>
    <s v="2d Action Plan Active"/>
    <x v="0"/>
    <s v="DARS-NIC-05934-M7V9K-v2.2"/>
    <s v="No"/>
    <s v="Yes"/>
    <x v="0"/>
    <x v="38"/>
    <x v="0"/>
    <s v="No"/>
    <x v="3"/>
    <s v=""/>
    <s v="Emma Lawler"/>
    <s v="Richard Langley"/>
    <s v="No"/>
    <s v="Emma Russell"/>
    <d v="2017-04-26T08:58:54"/>
    <d v="2016-06-01T13:16:06"/>
    <m/>
    <s v=""/>
    <d v="2017-04-12T00:00:00"/>
    <x v="0"/>
  </r>
  <r>
    <s v="517816e6-2eb9-4796-b8d0-35d8aacd1232"/>
    <s v="JTlwFs9PQ2Nvkp0pEwzR9kNpQZcsgQ3Y2bPHD9DX9ny4QXBhMkKmRjhXWdNAA+uoth+5xwN0oHzaTB8GCWPYwg=="/>
    <d v="2017-04-26T08:58:54"/>
    <s v="DARS-NIC-05934-M7V9K-v4"/>
    <s v="Sue Beecroft"/>
    <x v="28"/>
    <s v="With Customer"/>
    <x v="0"/>
    <m/>
    <s v="2a Case Admin Check"/>
    <s v="2d Action Plan Active"/>
    <x v="0"/>
    <s v="DARS-NIC-05934-M7V9K-v2.3"/>
    <s v="No"/>
    <s v="Yes"/>
    <x v="0"/>
    <x v="38"/>
    <x v="0"/>
    <s v="No"/>
    <x v="3"/>
    <s v=""/>
    <s v="Emma Lawler"/>
    <s v="Richard Langley"/>
    <s v="No"/>
    <s v="Emma Russell"/>
    <d v="2017-04-26T08:58:54"/>
    <d v="2016-06-03T13:29:39"/>
    <m/>
    <s v=""/>
    <d v="2017-04-12T00:00:00"/>
    <x v="0"/>
  </r>
  <r>
    <s v="a54fc869-bb23-4af2-98ea-6d7acdfdbdd2"/>
    <s v="BkGBGjVy8/7cQV5ym0A33U4XbOit9AjFuwGc/BweqE3tpRdS8Rpd9HH+i/natfnYzcE4CUuk7lBxPkz1HE+vkA=="/>
    <d v="2017-04-26T08:58:54"/>
    <s v="DARS-NIC-05934-M7V9K-v4"/>
    <s v="Sue Beecroft"/>
    <x v="28"/>
    <s v="With Customer"/>
    <x v="0"/>
    <m/>
    <s v="1c Application In Progress"/>
    <s v="2d Action Plan Active"/>
    <x v="0"/>
    <s v="DARS-NIC-05934-M7V9K-v2.4"/>
    <s v="No"/>
    <s v="Yes"/>
    <x v="0"/>
    <x v="38"/>
    <x v="0"/>
    <s v="No"/>
    <x v="3"/>
    <s v=""/>
    <s v="Emma Lawler"/>
    <s v="Richard Langley"/>
    <s v="No"/>
    <s v="Emma Russell"/>
    <d v="2017-04-26T08:58:54"/>
    <d v="2016-06-03T14:49:41"/>
    <m/>
    <s v=""/>
    <d v="2017-04-12T00:00:00"/>
    <x v="0"/>
  </r>
  <r>
    <s v="65fab1f5-34d5-4585-a4d4-de0daab1a3f3"/>
    <s v="gkZuXNS8oLN/3qQUVaZTRVryomNOaRmgi9N+ECUrcVfGJdtN79udQ37T0BxF216XKvenC+MWeKxWs24r2bXaVw=="/>
    <d v="2017-04-26T08:58:55"/>
    <s v="DARS-NIC-05934-M7V9K-v4"/>
    <s v="Sue Beecroft"/>
    <x v="28"/>
    <s v="With Customer"/>
    <x v="0"/>
    <m/>
    <s v="2c Initial Assessment"/>
    <s v="2d Action Plan Active"/>
    <x v="0"/>
    <s v="DARS-NIC-05934-M7V9K-v2.5"/>
    <s v="No"/>
    <s v="Yes"/>
    <x v="0"/>
    <x v="38"/>
    <x v="0"/>
    <s v="No"/>
    <x v="3"/>
    <s v=""/>
    <s v="Emma Lawler"/>
    <s v="Jennifer Donald"/>
    <s v="No"/>
    <s v="Emma Russell"/>
    <d v="2017-04-26T08:58:55"/>
    <d v="2016-06-06T09:07:48"/>
    <m/>
    <s v=""/>
    <d v="2017-04-12T00:00:00"/>
    <x v="0"/>
  </r>
  <r>
    <s v="608f8496-49e6-42e5-8835-bacdd27dbd26"/>
    <s v="fe7iG9R1tToETGS15iWu7Ycy5LQtCceefKKkRlYq42keQ9U+YS7+/bDDf0kOERRfovGkTUeCQQY2pIP8eqva7A=="/>
    <d v="2017-04-26T08:58:55"/>
    <s v="DARS-NIC-05934-M7V9K-v4"/>
    <s v="Sue Beecroft"/>
    <x v="28"/>
    <s v="With Customer"/>
    <x v="0"/>
    <m/>
    <s v="2c Initial Assessment"/>
    <s v="2d Action Plan Active"/>
    <x v="0"/>
    <s v="DARS-NIC-05934-M7V9K-v2.6"/>
    <s v="No"/>
    <s v="Yes"/>
    <x v="0"/>
    <x v="38"/>
    <x v="0"/>
    <s v="No"/>
    <x v="3"/>
    <s v=""/>
    <s v="Emma Lawler"/>
    <s v="Jennifer Donald"/>
    <s v="Yes"/>
    <s v="Emma Russell"/>
    <d v="2017-04-26T08:58:55"/>
    <d v="2016-06-14T14:55:44"/>
    <m/>
    <s v=""/>
    <d v="2017-04-12T00:00:00"/>
    <x v="0"/>
  </r>
  <r>
    <s v="ecbedc5d-963e-4614-8954-da1a12081a7d"/>
    <s v="M8/H9VvVmHxZ+Y9NwQ1ERUb6JDexO7rNSUhRT4xaeLm3IBHipgifDgOr8zhsV7ulBkFug3mQbmuX8It2fMhomg=="/>
    <d v="2017-04-26T08:58:55"/>
    <s v="DARS-NIC-05934-M7V9K-v4"/>
    <s v="Sue Beecroft"/>
    <x v="28"/>
    <s v="With Customer"/>
    <x v="0"/>
    <m/>
    <s v="2c Initial Assessment"/>
    <s v="2d Action Plan Active"/>
    <x v="0"/>
    <s v="DARS-NIC-05934-M7V9K-v2.7"/>
    <s v="No"/>
    <s v="Yes"/>
    <x v="0"/>
    <x v="38"/>
    <x v="0"/>
    <s v="No"/>
    <x v="3"/>
    <s v=""/>
    <s v="Emma Lawler"/>
    <s v="Jennifer Donald"/>
    <s v="Yes"/>
    <s v="Emma Russell"/>
    <d v="2017-04-26T08:58:55"/>
    <d v="2016-06-22T12:40:48"/>
    <m/>
    <s v=""/>
    <d v="2017-04-12T00:00:00"/>
    <x v="0"/>
  </r>
  <r>
    <s v="a4f9571e-656d-4b76-bcbd-4b2fb9288303"/>
    <s v="YEjPqBgF7OCzMT3hJbSukozr56dUzHXBMWF+SVcedymDKfEQ9BgW+XLe/blVeWuRwzIzgLObOd/1lc6o7Xk+sg=="/>
    <d v="2017-04-26T08:58:54"/>
    <s v="DARS-NIC-05934-M7V9K-v4"/>
    <s v="Sue Beecroft"/>
    <x v="28"/>
    <s v="With Customer"/>
    <x v="0"/>
    <m/>
    <s v="2c Initial Assessment"/>
    <s v="2d Action Plan Active"/>
    <x v="0"/>
    <s v="DARS-NIC-05934-M7V9K-v2.8"/>
    <s v="No"/>
    <s v="Yes"/>
    <x v="0"/>
    <x v="38"/>
    <x v="0"/>
    <s v="No"/>
    <x v="3"/>
    <s v=""/>
    <s v="Emma Lawler"/>
    <s v="Jennifer Donald"/>
    <s v="Yes"/>
    <s v="Emma Russell"/>
    <d v="2017-04-26T08:58:54"/>
    <d v="2016-06-24T08:01:14"/>
    <m/>
    <s v=""/>
    <d v="2017-04-12T00:00:00"/>
    <x v="0"/>
  </r>
  <r>
    <s v="ab8a67a3-0550-4f99-b49b-26634eed5294"/>
    <s v="VA4OGZ1LzQXAlyo7SqhhiXAhoQIsDRwDTRkZzVYxujdKrAR2LqXDeuTQYNTr6Vn+9Mya1BCyTaFjTPkEjGXzrw=="/>
    <d v="2017-04-26T08:58:54"/>
    <s v="DARS-NIC-05934-M7V9K-v4"/>
    <s v="Sue Beecroft"/>
    <x v="28"/>
    <s v="With Customer"/>
    <x v="0"/>
    <m/>
    <s v="2c Initial Assessment"/>
    <s v="2d Action Plan Active"/>
    <x v="0"/>
    <s v="DARS-NIC-05934-M7V9K-v2.9"/>
    <s v="No"/>
    <s v="Yes"/>
    <x v="0"/>
    <x v="38"/>
    <x v="0"/>
    <s v="No"/>
    <x v="3"/>
    <s v=""/>
    <s v="Emma Lawler"/>
    <s v="Jennifer Donald"/>
    <s v="No"/>
    <s v="Emma Russell"/>
    <d v="2017-04-26T08:58:54"/>
    <d v="2016-07-03T16:52:21"/>
    <m/>
    <s v=""/>
    <d v="2017-04-12T00:00:00"/>
    <x v="0"/>
  </r>
  <r>
    <s v="d7929023-8511-423d-9a49-5a5a1d8711a6"/>
    <s v="ZwIaPhD0VdygjSMzWQnUJwvP4UTvIq3uszoaLxOI7F/ZECHnKMIMxJ1UQQoSukn8muf1z73YsS32vPGQ1yGDQw=="/>
    <d v="2017-04-26T08:58:54"/>
    <s v="DARS-NIC-05934-M7V9K-v4"/>
    <s v="Sue Beecroft"/>
    <x v="28"/>
    <s v="With Customer"/>
    <x v="0"/>
    <m/>
    <s v="1c Application In Progress"/>
    <s v="2d Action Plan Active"/>
    <x v="0"/>
    <s v="DARS-NIC-05934-M7V9K-v3.0"/>
    <s v="No"/>
    <s v="Yes"/>
    <x v="0"/>
    <x v="38"/>
    <x v="0"/>
    <s v="No"/>
    <x v="3"/>
    <s v=""/>
    <s v="Emma Lawler"/>
    <s v="Jennifer Donald"/>
    <s v="No"/>
    <s v="Emma Russell"/>
    <d v="2017-04-26T08:58:54"/>
    <d v="2016-10-27T13:53:29"/>
    <d v="2016-10-19T00:00:00"/>
    <s v=""/>
    <d v="2017-04-12T00:00:00"/>
    <x v="0"/>
  </r>
  <r>
    <s v="412a8593-4a0f-461e-ae6c-6f0db4017acb"/>
    <s v="H8hkhANBqlyDn7OwqGmy6TLnkFtxVV9F09PkUihvVge9VYrLvk+QWhGquu3744l6S3CH3aJdBV7nQtgoojt9eg=="/>
    <d v="2017-04-26T08:58:54"/>
    <s v="DARS-NIC-05934-M7V9K-v4"/>
    <s v="Sue Beecroft"/>
    <x v="28"/>
    <s v="With Customer"/>
    <x v="0"/>
    <m/>
    <s v="2c Initial Assessment"/>
    <s v="2d Action Plan Active"/>
    <x v="0"/>
    <s v="DARS-NIC-05934-M7V9K-v3.1"/>
    <s v="No"/>
    <s v="Yes"/>
    <x v="0"/>
    <x v="28"/>
    <x v="0"/>
    <s v="No"/>
    <x v="3"/>
    <s v="Medium"/>
    <s v="Emma Lawler"/>
    <s v="Jennifer Donald"/>
    <s v="No"/>
    <s v="Emma Russell"/>
    <d v="2017-04-26T08:58:54"/>
    <d v="2016-11-14T08:54:20"/>
    <d v="2016-10-19T00:00:00"/>
    <s v=""/>
    <d v="2017-04-12T00:00:00"/>
    <x v="0"/>
  </r>
  <r>
    <s v="efe72088-b348-4ba4-9d17-414c966eef87"/>
    <s v="dTSy6OSxCymyG7E/zeVBFX8opMVEHBuPX/K8cxbGy5UvKyCEd8vt+X26AU902ehiNp7wSkOkPA8QFAQA5tk6TA=="/>
    <d v="2017-04-26T08:58:54"/>
    <s v="DARS-NIC-05934-M7V9K-v4"/>
    <s v="Sue Beecroft"/>
    <x v="28"/>
    <s v="With Customer"/>
    <x v="0"/>
    <d v="2017-07-24T00:00:00"/>
    <s v="5a DSA Active"/>
    <s v="2d Action Plan Active"/>
    <x v="2"/>
    <s v="DARS-NIC-05934-M7V9K-v3.2"/>
    <s v="No"/>
    <s v="Yes"/>
    <x v="0"/>
    <x v="28"/>
    <x v="33"/>
    <s v="No"/>
    <x v="3"/>
    <s v="Medium"/>
    <s v="Emma Lawler"/>
    <s v="Jennifer Donald"/>
    <s v="No"/>
    <s v="Emma Russell"/>
    <d v="2017-04-26T08:58:54"/>
    <d v="2016-11-29T12:33:58"/>
    <d v="2017-02-08T00:00:00"/>
    <s v=""/>
    <d v="2017-04-12T00:00:00"/>
    <x v="1"/>
  </r>
  <r>
    <s v="3073668b-156d-4bbc-b82e-9ad734055462"/>
    <s v="5eLfaSVRNF9cNzUVo00JXnUxhBClmXSNuJSJRhB5ZW3GHYwVqMFlSXNfnH+mZibeEI4R3Qlt8HkGx0qlwA33AA=="/>
    <d v="2017-04-26T08:58:55"/>
    <s v="DARS-NIC-05934-M7V9K-v4"/>
    <s v="Sue Beecroft"/>
    <x v="28"/>
    <s v="With Customer"/>
    <x v="0"/>
    <m/>
    <s v="1c Application In Progress"/>
    <s v="2d Action Plan Active"/>
    <x v="0"/>
    <s v="DARS-NIC-05934-M7V9K-v4.0"/>
    <s v="No"/>
    <s v="Yes"/>
    <x v="0"/>
    <x v="28"/>
    <x v="0"/>
    <s v="No"/>
    <x v="3"/>
    <s v="Medium"/>
    <s v="Emma Lawler"/>
    <s v="Jennifer Donald"/>
    <s v="No"/>
    <s v="Emma Russell"/>
    <d v="2017-04-26T08:58:55"/>
    <d v="2017-03-08T11:44:14"/>
    <m/>
    <s v=""/>
    <d v="2017-04-12T00:00:00"/>
    <x v="0"/>
  </r>
  <r>
    <s v="a4205ac1-e56d-4761-953e-81cb716de10b"/>
    <s v="TWojaBNLwqaykWwz9vz49Rh6bo8gV6gPID1BOhtuftQ0Z+bgZhbBP0djwZPUHFyvJa1QT1YUkzgB6BPYXVuncg=="/>
    <d v="2017-04-26T08:58:54"/>
    <s v="DARS-NIC-05934-M7V9K-v4"/>
    <s v="Sue Beecroft"/>
    <x v="28"/>
    <s v="With Customer"/>
    <x v="0"/>
    <d v="2018-04-02T00:00:00"/>
    <s v="2c Initial Assessment"/>
    <s v="2d Action Plan Active"/>
    <x v="0"/>
    <s v="DARS-NIC-05934-M7V9K-v4.1"/>
    <s v="No"/>
    <s v="Yes"/>
    <x v="0"/>
    <x v="39"/>
    <x v="0"/>
    <s v="No"/>
    <x v="3"/>
    <s v="Complex"/>
    <s v="Nicola Bootland"/>
    <s v="Richard Langley"/>
    <s v="No"/>
    <s v="Emma Russell"/>
    <d v="2017-04-26T08:58:54"/>
    <d v="2017-03-08T11:51:57"/>
    <m/>
    <s v=""/>
    <d v="2017-04-12T00:00:00"/>
    <x v="0"/>
  </r>
  <r>
    <s v="0d99e589-59e5-4d51-bedf-50214bd1ac69"/>
    <s v="GR6y591ZQjqT+f/JdQLPCd3zZZlNYLEswUkmmiiB/kH8UlbcG6oxO571UXg5TEF80AAtyBpcK0m4/2VXCPIQ4w=="/>
    <d v="2017-04-26T08:58:54"/>
    <s v="DARS-NIC-05934-M7V9K-v4"/>
    <s v="Mark Evans"/>
    <x v="28"/>
    <s v="With Customer"/>
    <x v="0"/>
    <d v="2018-04-02T00:00:00"/>
    <s v="2d Action Plan Active"/>
    <s v="2d Action Plan Active"/>
    <x v="0"/>
    <s v="DARS-NIC-05934-M7V9K-v4.2"/>
    <s v="No"/>
    <s v="Yes"/>
    <x v="0"/>
    <x v="39"/>
    <x v="0"/>
    <s v="No"/>
    <x v="3"/>
    <s v="Complex"/>
    <s v="Nicola Bootland"/>
    <s v="Richard Langley"/>
    <s v="No"/>
    <s v="Emma Russell"/>
    <d v="2017-04-26T08:58:54"/>
    <d v="2017-03-08T17:11:26"/>
    <m/>
    <s v=""/>
    <d v="2017-04-12T00:00:00"/>
    <x v="0"/>
  </r>
  <r>
    <s v="0e29decb-cf57-4be5-a209-243930d1dd4f"/>
    <s v="zvDR+pm+nARJXFA/TCB7PVoNka0iCXT83wa8sp6O8SRF8/T6JJt3Ev8PFWFBMK+O5do3eefpi0LjCLRxVstNEQ=="/>
    <d v="2017-04-26T08:58:53"/>
    <s v="DARS-NIC-05934-M7V9K-v4"/>
    <s v="Sue Beecroft"/>
    <x v="28"/>
    <s v="With Customer"/>
    <x v="0"/>
    <d v="2018-03-31T00:00:00"/>
    <s v="2c Initial Assessment"/>
    <s v="2d Action Plan Active"/>
    <x v="0"/>
    <s v="DARS-NIC-05934-M7V9K-v4.3"/>
    <s v="No"/>
    <s v="Yes"/>
    <x v="0"/>
    <x v="40"/>
    <x v="0"/>
    <s v="No"/>
    <x v="3"/>
    <s v="Complex"/>
    <s v="Nicola Bootland"/>
    <s v="Richard Langley"/>
    <s v="No"/>
    <s v="Emma Russell"/>
    <d v="2017-04-26T08:58:53"/>
    <d v="2017-04-10T10:30:18"/>
    <m/>
    <s v=""/>
    <d v="2017-04-12T00:00:00"/>
    <x v="0"/>
  </r>
  <r>
    <s v="b5df0d8a-9ca9-4fa5-9311-29f8c88a8d32"/>
    <s v="B+CdCrEKflJetbvfIfzKy4lbDGa/5ftM1BVGGw/3lhhVekb8JGZ2nhnZLtWpK/8anPTw3hEBSl8gEuzKITaZDg=="/>
    <d v="2017-04-26T09:03:25"/>
    <s v="DARS-NIC-05934-M7V9K-v4"/>
    <s v="Sue Beecroft"/>
    <x v="28"/>
    <s v="With Customer"/>
    <x v="0"/>
    <d v="2018-03-31T00:00:00"/>
    <s v="2c Initial Assessment"/>
    <s v="2d Action Plan Active"/>
    <x v="0"/>
    <s v="DARS-NIC-05934-M7V9K-v4.4"/>
    <s v="No"/>
    <s v="Yes"/>
    <x v="0"/>
    <x v="40"/>
    <x v="0"/>
    <s v="No"/>
    <x v="3"/>
    <s v="Complex"/>
    <s v="Nicola Bootland"/>
    <s v="Kimberley Watson"/>
    <s v="No"/>
    <s v="Emma Russell"/>
    <d v="2017-04-26T09:03:25"/>
    <d v="2017-04-12T14:37:23"/>
    <m/>
    <s v=""/>
    <d v="2017-04-12T00:00:00"/>
    <x v="0"/>
  </r>
  <r>
    <s v="87c2a97a-3144-439b-906f-d93f4dabd232"/>
    <s v="klGGWroV9jlzvfSOXQKxz//NUaMAdfanFIDU4F3U7/eivr9864r09DOTBgW+CCa0OEw4B3pFOEKdL4yD6a0huQ=="/>
    <d v="2017-05-02T11:47:56"/>
    <s v="DARS-NIC-05934-M7V9K-v4"/>
    <s v="Sue Beecroft"/>
    <x v="28"/>
    <s v="With Customer"/>
    <x v="0"/>
    <d v="2018-03-31T00:00:00"/>
    <s v="2c Initial Assessment"/>
    <s v="2d Action Plan Active"/>
    <x v="4"/>
    <s v="DARS-NIC-05934-M7V9K-v4.5"/>
    <s v="Yes"/>
    <s v="Yes"/>
    <x v="0"/>
    <x v="40"/>
    <x v="0"/>
    <s v="No"/>
    <x v="3"/>
    <s v="Complex"/>
    <s v="Nicola Bootland"/>
    <s v="Kimberley Watson"/>
    <s v="No"/>
    <s v="Emma Russell"/>
    <d v="2017-05-02T11:47:56"/>
    <d v="2017-04-26T08:58:31"/>
    <m/>
    <s v=""/>
    <d v="2017-04-12T00:00:00"/>
    <x v="0"/>
  </r>
  <r>
    <s v="0bd521f8-13e9-e511-8101-3863bb358f90"/>
    <s v="RATR6rWF9MNHjxAOeOJwICmSM+TaKQaDM50a5KUAHd98Z5Lqrc7ZdtBg5MmW2PncW7s0kg9hqXu+vwNjBo8EHQ=="/>
    <d v="2017-01-31T13:24:05"/>
    <s v="DARS-NIC-06303-H3G5G-v1"/>
    <s v="James Crompton"/>
    <x v="29"/>
    <s v="With HSCIC"/>
    <x v="0"/>
    <d v="2016-08-31T00:00:00"/>
    <s v=""/>
    <s v="1c Application In Progress"/>
    <x v="3"/>
    <s v="DARS-NIC-06303-H3G5G-v0.0"/>
    <s v="No"/>
    <s v="Yes"/>
    <x v="0"/>
    <x v="0"/>
    <x v="8"/>
    <s v="No"/>
    <x v="0"/>
    <s v=""/>
    <s v="Adam Grindrod"/>
    <s v=""/>
    <s v="No"/>
    <s v="Joanna Rose"/>
    <d v="2017-01-31T13:24:05"/>
    <d v="2016-03-13T12:06:11"/>
    <m/>
    <s v=""/>
    <m/>
    <x v="0"/>
  </r>
  <r>
    <s v="9c55d8d4-6c6e-472a-ba2b-573afb36fb87"/>
    <s v="BeNQwryDYpsUmM8FyqHEocOP1ngCKzkilJ2zHipvLA4H81niHq7eZ266FDinSK+dmNbPaGUdLWKUNU+TWX738Q=="/>
    <d v="2017-01-31T13:24:05"/>
    <s v="DARS-NIC-06303-H3G5G-v1"/>
    <s v="James Crompton"/>
    <x v="29"/>
    <s v="With HSCIC"/>
    <x v="0"/>
    <m/>
    <s v="1c Application In Progress"/>
    <s v="1c Application In Progress"/>
    <x v="0"/>
    <s v="DARS-NIC-06303-H3G5G-v1.0"/>
    <s v="No"/>
    <s v="Yes"/>
    <x v="0"/>
    <x v="0"/>
    <x v="0"/>
    <s v="No"/>
    <x v="0"/>
    <s v=""/>
    <s v="Adam Grindrod"/>
    <s v="Jennifer Redman"/>
    <s v="No"/>
    <s v="Joanna Rose"/>
    <d v="2017-01-31T13:24:05"/>
    <d v="2016-08-25T12:53:12"/>
    <m/>
    <s v=""/>
    <m/>
    <x v="0"/>
  </r>
  <r>
    <s v="57d19064-d449-4a72-8036-aec71d023e74"/>
    <s v="Omey4bOgIHRcwGZ+uW796YMfTvn/TMpM48J8vEBXr89gzsGqO7WMNnmhLbCi5NF6UfbfaPIAu8HI6CkbQ07BQQ=="/>
    <d v="2017-01-31T13:24:05"/>
    <s v="DARS-NIC-06303-H3G5G-v1"/>
    <s v="James Crompton"/>
    <x v="29"/>
    <s v="With HSCIC"/>
    <x v="0"/>
    <d v="2017-03-31T00:00:00"/>
    <s v="2c Initial Assessment"/>
    <s v="1c Application In Progress"/>
    <x v="0"/>
    <s v="DARS-NIC-06303-H3G5G-v1.1"/>
    <s v="No"/>
    <s v="Yes"/>
    <x v="0"/>
    <x v="14"/>
    <x v="0"/>
    <s v="No"/>
    <x v="0"/>
    <s v=""/>
    <s v="Tracy Taylor"/>
    <s v="Gaynor Dalton"/>
    <s v="No"/>
    <s v="Joanna Rose"/>
    <d v="2017-01-31T13:24:05"/>
    <d v="2016-08-25T13:01:03"/>
    <m/>
    <s v=""/>
    <m/>
    <x v="0"/>
  </r>
  <r>
    <s v="350f7d5f-7add-4d64-a265-a24fd521c682"/>
    <s v="NKLWg3iXw20+IRCkUVIYremuB3+hWNEu8QJTJfeL6Aow72mg3HdiQ4Yf1Jr0kymVkrZCoIRcvYBuXyfxVx5sVw=="/>
    <d v="2017-01-31T13:24:20"/>
    <s v="DARS-NIC-06303-H3G5G-v1"/>
    <s v="James Crompton"/>
    <x v="29"/>
    <s v="With HSCIC"/>
    <x v="0"/>
    <d v="2017-03-31T00:00:00"/>
    <s v="1c Application In Progress"/>
    <s v="1c Application In Progress"/>
    <x v="4"/>
    <s v="DARS-NIC-06303-H3G5G-v1.2"/>
    <s v="Yes"/>
    <s v="Yes"/>
    <x v="0"/>
    <x v="14"/>
    <x v="0"/>
    <s v="No"/>
    <x v="0"/>
    <s v=""/>
    <s v="Tracy Taylor"/>
    <s v="Gaynor Dalton"/>
    <s v="No"/>
    <s v="Joanna Rose"/>
    <d v="2017-01-31T13:24:20"/>
    <d v="2016-08-25T13:02:55"/>
    <m/>
    <s v=""/>
    <m/>
    <x v="0"/>
  </r>
  <r>
    <s v="b74d2d34-88e0-e511-8103-1458d043a750"/>
    <s v="LPlGBfcntSVvrlRkYFgDp/H701ppOGrBEtF5P+44CBAIRrtUVq6cBmFd216LnSwE3fHwG0GxZZyDIlHOyXb2fQ=="/>
    <d v="2016-07-15T08:19:59"/>
    <s v="DARS-NIC-06381-N2B8J-v0"/>
    <s v="Eren Demir"/>
    <x v="30"/>
    <s v="With HSCIC"/>
    <x v="0"/>
    <m/>
    <s v=""/>
    <s v="5a DSA Active"/>
    <x v="0"/>
    <s v="DARS-NIC-06381-N2B8J-v0.0"/>
    <s v=""/>
    <s v="Yes"/>
    <x v="0"/>
    <x v="0"/>
    <x v="0"/>
    <s v="No"/>
    <x v="1"/>
    <s v=""/>
    <s v=""/>
    <s v=""/>
    <s v="No"/>
    <s v="Joanna Rose"/>
    <d v="2016-07-15T08:19:59"/>
    <d v="2016-03-02T15:05:31"/>
    <m/>
    <s v=""/>
    <d v="2016-01-08T00:00:00"/>
    <x v="0"/>
  </r>
  <r>
    <s v="8549a14a-5715-493b-ac53-5e3538018802"/>
    <s v="4wjtrcy7ue7LSH9bPal7H/5bREMNT5AN4OjN4ZuvC9gly290A0/mTJI3F6o7JnnK3If58gZu8qUGbfl5Qipg+A=="/>
    <d v="2016-07-15T08:19:59"/>
    <s v="DARS-NIC-06381-N2B8J-v0"/>
    <s v="Eren Demir"/>
    <x v="30"/>
    <s v="With HSCIC"/>
    <x v="0"/>
    <m/>
    <s v=""/>
    <s v="5a DSA Active"/>
    <x v="0"/>
    <s v="DARS-NIC-06381-N2B8J-v0.1"/>
    <s v=""/>
    <s v="Yes"/>
    <x v="0"/>
    <x v="0"/>
    <x v="0"/>
    <s v="No"/>
    <x v="1"/>
    <s v=""/>
    <s v=""/>
    <s v=""/>
    <s v="No"/>
    <s v="Joanna Rose"/>
    <d v="2016-07-15T08:19:59"/>
    <d v="2016-03-22T10:34:57"/>
    <m/>
    <s v=""/>
    <d v="2016-01-08T00:00:00"/>
    <x v="0"/>
  </r>
  <r>
    <s v="f3e64886-6597-43e6-8aba-513c3265951e"/>
    <s v="ziCKb5xkouevF47g3oC0mBvWhwKcQVmInxSqTOvnmWxvLPSkqpIPPLHUU1BVdZqVVuYGw/UWLmoWmBg06Q4NQw=="/>
    <d v="2016-07-15T08:19:59"/>
    <s v="DARS-NIC-06381-N2B8J-v0"/>
    <s v="Eren Demir"/>
    <x v="30"/>
    <s v="With HSCIC"/>
    <x v="0"/>
    <m/>
    <s v=""/>
    <s v="5a DSA Active"/>
    <x v="0"/>
    <s v="DARS-NIC-06381-N2B8J-v0.2"/>
    <s v=""/>
    <s v="Yes"/>
    <x v="0"/>
    <x v="41"/>
    <x v="0"/>
    <s v="No"/>
    <x v="1"/>
    <s v=""/>
    <s v=""/>
    <s v=""/>
    <s v="No"/>
    <s v="Joanna Rose"/>
    <d v="2016-07-15T08:19:59"/>
    <d v="2016-04-10T12:40:58"/>
    <m/>
    <s v=""/>
    <d v="2016-01-08T00:00:00"/>
    <x v="0"/>
  </r>
  <r>
    <s v="de134329-5035-430b-9436-723709899114"/>
    <s v="QVqeHneAeY7WuXNODwoFL6E/ccVyZnxMPoAwMh7zPjRyE6soa37fnOWWaeemt/sTmFTOmpBn7GC/UXeP+vYaGg=="/>
    <d v="2016-07-15T08:19:59"/>
    <s v="DARS-NIC-06381-N2B8J-v0"/>
    <s v="Eren Demir"/>
    <x v="30"/>
    <s v="With HSCIC"/>
    <x v="0"/>
    <m/>
    <s v=""/>
    <s v="5a DSA Active"/>
    <x v="0"/>
    <s v="DARS-NIC-06381-N2B8J-v0.3"/>
    <s v="No"/>
    <s v="Yes"/>
    <x v="0"/>
    <x v="41"/>
    <x v="0"/>
    <s v="No"/>
    <x v="1"/>
    <s v=""/>
    <s v=""/>
    <s v=""/>
    <s v="No"/>
    <s v="Joanna Rose"/>
    <d v="2016-07-15T08:19:59"/>
    <d v="2016-04-14T09:13:04"/>
    <m/>
    <s v=""/>
    <d v="2016-01-08T00:00:00"/>
    <x v="0"/>
  </r>
  <r>
    <s v="d200630f-25dd-4808-b51e-fb6fa7f3f954"/>
    <s v="6oKkBtEzFd3InqSKQ0w75W98vXWuASvejaaaNV0iYahR5aAhVvS5LWbXIm0nlbXxlu2ye3hcfqf44507q0Zamw=="/>
    <d v="2016-07-15T08:19:59"/>
    <s v="DARS-NIC-06381-N2B8J-v0"/>
    <s v="Eren Demir"/>
    <x v="30"/>
    <s v="With HSCIC"/>
    <x v="0"/>
    <m/>
    <s v="2c Initial Assessment"/>
    <s v="5a DSA Active"/>
    <x v="0"/>
    <s v="DARS-NIC-06381-N2B8J-v0.4"/>
    <s v="No"/>
    <s v="Yes"/>
    <x v="0"/>
    <x v="41"/>
    <x v="0"/>
    <s v="No"/>
    <x v="1"/>
    <s v=""/>
    <s v="Carla Howgate"/>
    <s v=""/>
    <s v="No"/>
    <s v="Joanna Rose"/>
    <d v="2016-07-15T08:19:59"/>
    <d v="2016-05-10T06:49:59"/>
    <m/>
    <s v=""/>
    <d v="2016-01-08T00:00:00"/>
    <x v="0"/>
  </r>
  <r>
    <s v="78a5570d-c5e8-49fd-b5c2-f86794c9354b"/>
    <s v="tvtiqjlHZbnFKHII7YUroNCjf5kFdMdswwrymiqbOAwKlI6Zj95AHC4qf6mG0qggvbqMEMQrvOCqiXjMR2Vmkw=="/>
    <d v="2016-07-15T08:19:59"/>
    <s v="DARS-NIC-06381-N2B8J-v0"/>
    <s v="Eren Demir"/>
    <x v="30"/>
    <s v="With HSCIC"/>
    <x v="0"/>
    <m/>
    <s v="2c Initial Assessment"/>
    <s v="5a DSA Active"/>
    <x v="0"/>
    <s v="DARS-NIC-06381-N2B8J-v0.5"/>
    <s v="No"/>
    <s v="Yes"/>
    <x v="0"/>
    <x v="41"/>
    <x v="0"/>
    <s v="No"/>
    <x v="1"/>
    <s v=""/>
    <s v="Carla Howgate"/>
    <s v=""/>
    <s v="No"/>
    <s v="Joanna Rose"/>
    <d v="2016-07-15T08:19:59"/>
    <d v="2016-05-12T10:27:17"/>
    <m/>
    <s v=""/>
    <d v="2016-01-08T00:00:00"/>
    <x v="0"/>
  </r>
  <r>
    <s v="1625e961-532c-4705-afdd-b54a52d402ba"/>
    <s v="LZcIqVoxJgvzJVsVCKfrMaDBMvp9mE39CC3dR5fMOJPrVWPUAtmGgYIb2fLVEmXs7lWI1lgbVZ917Eel/NWq8Q=="/>
    <d v="2016-07-15T08:19:59"/>
    <s v="DARS-NIC-06381-N2B8J-v0"/>
    <s v="Eren Demir"/>
    <x v="30"/>
    <s v="With HSCIC"/>
    <x v="0"/>
    <d v="2018-12-31T00:00:00"/>
    <s v="2c Initial Assessment"/>
    <s v="5a DSA Active"/>
    <x v="0"/>
    <s v="DARS-NIC-06381-N2B8J-v0.6"/>
    <s v="No"/>
    <s v="Yes"/>
    <x v="0"/>
    <x v="41"/>
    <x v="0"/>
    <s v="No"/>
    <x v="1"/>
    <s v=""/>
    <s v="Carla Howgate"/>
    <s v="Dave Cronin"/>
    <s v="No"/>
    <s v="Joanna Rose"/>
    <d v="2016-07-15T08:19:59"/>
    <d v="2016-05-13T14:05:35"/>
    <m/>
    <s v=""/>
    <d v="2016-01-08T00:00:00"/>
    <x v="0"/>
  </r>
  <r>
    <s v="ba155b0f-ed45-4182-ab23-9b05d557ef89"/>
    <s v="U2sgX+T7lHVOv1LzaFMgND2m6IoEHxvboP8Q/Nw7NafOKP2x1R97dH5hZ5N8MTNBx3xg5LJyZnlGDlo9o/DYXA=="/>
    <d v="2016-07-15T08:19:59"/>
    <s v="DARS-NIC-06381-N2B8J-v0"/>
    <s v="Eren Demir"/>
    <x v="30"/>
    <s v="With HSCIC"/>
    <x v="0"/>
    <d v="2018-12-31T00:00:00"/>
    <s v="2c Initial Assessment"/>
    <s v="5a DSA Active"/>
    <x v="0"/>
    <s v="DARS-NIC-06381-N2B8J-v0.7"/>
    <s v="No"/>
    <s v="Yes"/>
    <x v="0"/>
    <x v="41"/>
    <x v="0"/>
    <s v="No"/>
    <x v="1"/>
    <s v=""/>
    <s v="Carla Howgate"/>
    <s v="Dave Cronin"/>
    <s v="No"/>
    <s v="Joanna Rose"/>
    <d v="2016-07-15T08:19:59"/>
    <d v="2016-05-19T15:18:04"/>
    <m/>
    <s v=""/>
    <d v="2016-01-08T00:00:00"/>
    <x v="0"/>
  </r>
  <r>
    <s v="d1f3cb6e-5ac3-47da-be76-471721db03d6"/>
    <s v="V8r6aMR1CD+kb4BKjAvZve8cv3VN4b9ieI4+sn9V9KRcIDIj2AvFgHU570dSTr0KcQbtebLFJt7zjBnTgCMuUw=="/>
    <d v="2016-08-02T09:48:41"/>
    <s v="DARS-NIC-06381-N2B8J-v0"/>
    <s v="Eren Demir"/>
    <x v="30"/>
    <s v="With HSCIC"/>
    <x v="0"/>
    <d v="2018-12-31T00:00:00"/>
    <s v="5a DSA Active"/>
    <s v="5a DSA Active"/>
    <x v="2"/>
    <s v="DARS-NIC-06381-N2B8J-v0.8"/>
    <s v="Yes"/>
    <s v="Yes"/>
    <x v="0"/>
    <x v="41"/>
    <x v="34"/>
    <s v="No"/>
    <x v="1"/>
    <s v=""/>
    <s v="Carla Howgate"/>
    <s v="Dave Cronin"/>
    <s v="No"/>
    <s v="Joanna Rose"/>
    <d v="2016-08-02T09:48:41"/>
    <d v="2016-06-01T14:11:58"/>
    <d v="2016-07-15T00:00:00"/>
    <s v=""/>
    <d v="2016-01-08T00:00:00"/>
    <x v="1"/>
  </r>
  <r>
    <s v="72e4fc7e-cdde-e511-80f5-3863bb363030"/>
    <s v="O8JqN0krZ23mYmvZtkEweQQEKhkE5X1y6o0pGX3rBIVg7KV0YKsI3AbCWqA9sgoZF74dFGJFoi8NbIMYyh31kw=="/>
    <d v="2016-10-18T15:58:09"/>
    <s v="DARS-NIC-06424-Z1T8Z-v0"/>
    <s v="Efrosini Setakis"/>
    <x v="31"/>
    <s v="With Customer"/>
    <x v="0"/>
    <m/>
    <s v=""/>
    <s v="4e With Customer To Sign DSA"/>
    <x v="0"/>
    <s v="DARS-NIC-06424-Z1T8Z-v0.0"/>
    <s v=""/>
    <s v="Yes"/>
    <x v="0"/>
    <x v="0"/>
    <x v="0"/>
    <s v="Yes"/>
    <x v="1"/>
    <s v=""/>
    <s v=""/>
    <s v=""/>
    <s v="No"/>
    <s v="Joanna Rose"/>
    <d v="2016-10-18T15:58:09"/>
    <d v="2016-02-29T10:16:31"/>
    <m/>
    <s v=""/>
    <d v="2016-01-04T00:00:00"/>
    <x v="0"/>
  </r>
  <r>
    <s v="e9ca7a94-8d94-49b0-abca-12d009c7612a"/>
    <s v="hPuC+leNwaPg3/xaVaHWBHtVPOGqyHzqY0ntxvqwMiC7S55EsUDQBl8Pa+10dPIz7sZTZ1z8n5klsVVLnPwsdQ=="/>
    <d v="2016-10-18T15:58:09"/>
    <s v="DARS-NIC-06424-Z1T8Z-v0"/>
    <s v="Efrosini Setakis"/>
    <x v="31"/>
    <s v="With Customer"/>
    <x v="0"/>
    <m/>
    <s v=""/>
    <s v="4e With Customer To Sign DSA"/>
    <x v="0"/>
    <s v="DARS-NIC-06424-Z1T8Z-v0.1"/>
    <s v=""/>
    <s v="Yes"/>
    <x v="0"/>
    <x v="0"/>
    <x v="0"/>
    <s v="Yes"/>
    <x v="1"/>
    <s v=""/>
    <s v=""/>
    <s v=""/>
    <s v="No"/>
    <s v="Joanna Rose"/>
    <d v="2016-10-18T15:58:09"/>
    <d v="2016-03-24T10:48:39"/>
    <m/>
    <s v=""/>
    <d v="2016-01-04T00:00:00"/>
    <x v="0"/>
  </r>
  <r>
    <s v="03bb8cd8-42a8-466e-a514-4ba8bcf47bb2"/>
    <s v="yugsfrDUG75yYLyR0p+PjrXMFyGkRrvv7IO2JkiaSgkbcllJ1LR28xLNwXphoHo28840VzLu9iyO522diyTMAw=="/>
    <d v="2016-10-18T15:58:09"/>
    <s v="DARS-NIC-06424-Z1T8Z-v0"/>
    <s v="Efrosini Setakis"/>
    <x v="31"/>
    <s v="With Customer"/>
    <x v="0"/>
    <m/>
    <s v=""/>
    <s v="4e With Customer To Sign DSA"/>
    <x v="0"/>
    <s v="DARS-NIC-06424-Z1T8Z-v0.2"/>
    <s v=""/>
    <s v="Yes"/>
    <x v="0"/>
    <x v="0"/>
    <x v="0"/>
    <s v="Yes"/>
    <x v="1"/>
    <s v=""/>
    <s v=""/>
    <s v=""/>
    <s v="No"/>
    <s v="Joanna Rose"/>
    <d v="2016-10-18T15:58:09"/>
    <d v="2016-03-24T12:36:31"/>
    <m/>
    <s v=""/>
    <d v="2016-01-04T00:00:00"/>
    <x v="0"/>
  </r>
  <r>
    <s v="909b2d21-64d0-4dd9-9ca3-a29ab8266af5"/>
    <s v="djXEaov8ad3GVRPypzc0YL7Y/im815anXPGfHlMGpQAysc+WX4nqs+VQ3Xvbxy+iPkirirrgCE24reJvEPSrFQ=="/>
    <d v="2016-10-18T15:58:09"/>
    <s v="DARS-NIC-06424-Z1T8Z-v0"/>
    <s v="Efrosini Setakis"/>
    <x v="31"/>
    <s v="With Customer"/>
    <x v="0"/>
    <d v="2017-04-30T00:00:00"/>
    <s v=""/>
    <s v="4e With Customer To Sign DSA"/>
    <x v="0"/>
    <s v="DARS-NIC-06424-Z1T8Z-v0.3"/>
    <s v=""/>
    <s v="Yes"/>
    <x v="0"/>
    <x v="42"/>
    <x v="0"/>
    <s v="Yes"/>
    <x v="1"/>
    <s v=""/>
    <s v=""/>
    <s v=""/>
    <s v="No"/>
    <s v="Joanna Rose"/>
    <d v="2016-10-18T15:58:09"/>
    <d v="2016-04-01T09:22:22"/>
    <m/>
    <s v=""/>
    <d v="2016-01-04T00:00:00"/>
    <x v="0"/>
  </r>
  <r>
    <s v="048d1060-a884-4223-8859-894cf37514e6"/>
    <s v="qroEwGsayvj67oYeBCqCNNCQ3v4yigmo+UTht7GhyILgc4R9jCxrTUf+Ww4n1wgx9UteKK9qfijEmjUMc/jEoA=="/>
    <d v="2016-10-18T15:58:09"/>
    <s v="DARS-NIC-06424-Z1T8Z-v0"/>
    <s v="Efrosini Setakis"/>
    <x v="31"/>
    <s v="With Customer"/>
    <x v="0"/>
    <d v="2017-04-30T00:00:00"/>
    <s v=""/>
    <s v="4e With Customer To Sign DSA"/>
    <x v="0"/>
    <s v="DARS-NIC-06424-Z1T8Z-v0.4"/>
    <s v=""/>
    <s v="Yes"/>
    <x v="0"/>
    <x v="42"/>
    <x v="0"/>
    <s v="Yes"/>
    <x v="1"/>
    <s v="Complex"/>
    <s v="Vicki Hartley"/>
    <s v="Jennifer Donald"/>
    <s v="No"/>
    <s v="Joanna Rose"/>
    <d v="2016-10-18T15:58:09"/>
    <d v="2016-04-04T14:47:36"/>
    <m/>
    <s v=""/>
    <d v="2016-01-04T00:00:00"/>
    <x v="0"/>
  </r>
  <r>
    <s v="fd094c78-0bca-4c12-ac15-f44f6d5a72cf"/>
    <s v="Qhy8UTI7X2AfazJrX4XPAC3VZyUEWxtccP9Sxf0scnlumPyyxb1YVMPZBmlyOeun/LpGg60uT8JxdHnRfsbgRQ=="/>
    <d v="2016-10-18T15:58:09"/>
    <s v="DARS-NIC-06424-Z1T8Z-v0"/>
    <s v="Efrosini Setakis"/>
    <x v="31"/>
    <s v="With Customer"/>
    <x v="0"/>
    <d v="2017-04-30T00:00:00"/>
    <s v=""/>
    <s v="4e With Customer To Sign DSA"/>
    <x v="0"/>
    <s v="DARS-NIC-06424-Z1T8Z-v0.5"/>
    <s v=""/>
    <s v="Yes"/>
    <x v="0"/>
    <x v="42"/>
    <x v="0"/>
    <s v="Yes"/>
    <x v="1"/>
    <s v="Complex"/>
    <s v="Vicki Hartley"/>
    <s v="Jennifer Donald"/>
    <s v="No"/>
    <s v="Joanna Rose"/>
    <d v="2016-10-18T15:58:09"/>
    <d v="2016-04-16T09:31:08"/>
    <m/>
    <s v=""/>
    <d v="2016-01-04T00:00:00"/>
    <x v="0"/>
  </r>
  <r>
    <s v="7c76c373-16e6-4a97-87b3-11fbe35a4611"/>
    <s v="CLvBPkPGtLqzUZKqp4tPDydB+CYIneT6U/KhfQC31o43mD/M/MlusQZqmn3xXqrZBiUjRcoibkCwJokTArGLwA=="/>
    <d v="2016-10-18T15:58:08"/>
    <s v="DARS-NIC-06424-Z1T8Z-v0"/>
    <s v="Efrosini Setakis"/>
    <x v="31"/>
    <s v="With Customer"/>
    <x v="0"/>
    <d v="2017-04-30T00:00:00"/>
    <s v="2c Initial Assessment"/>
    <s v="4e With Customer To Sign DSA"/>
    <x v="0"/>
    <s v="DARS-NIC-06424-Z1T8Z-v0.6"/>
    <s v="No"/>
    <s v="Yes"/>
    <x v="0"/>
    <x v="42"/>
    <x v="0"/>
    <s v="Yes"/>
    <x v="1"/>
    <s v="Complex"/>
    <s v="Vicki Hartley"/>
    <s v="Jennifer Donald"/>
    <s v="No"/>
    <s v="Joanna Rose"/>
    <d v="2016-10-18T15:58:08"/>
    <d v="2016-04-18T11:35:35"/>
    <m/>
    <s v=""/>
    <d v="2016-01-04T00:00:00"/>
    <x v="0"/>
  </r>
  <r>
    <s v="142e298f-4d63-4db7-8be1-e22a0dbbe6c9"/>
    <s v="RHvm2/U16d1UwQgJQ1+daxHFlgl5KObUGs1tZp/t8icjo3xX1kwAwqF1BmbFPIdK7dUJXUbklHQf3V2bW51O4w=="/>
    <d v="2016-10-18T15:58:09"/>
    <s v="DARS-NIC-06424-Z1T8Z-v0"/>
    <s v="Efrosini Setakis"/>
    <x v="31"/>
    <s v="With Customer"/>
    <x v="0"/>
    <d v="2017-04-30T00:00:00"/>
    <s v="2c Initial Assessment"/>
    <s v="4e With Customer To Sign DSA"/>
    <x v="0"/>
    <s v="DARS-NIC-06424-Z1T8Z-v0.7"/>
    <s v="No"/>
    <s v="Yes"/>
    <x v="0"/>
    <x v="42"/>
    <x v="0"/>
    <s v="Yes"/>
    <x v="1"/>
    <s v="Complex"/>
    <s v="Emma Lawler"/>
    <s v="Jennifer Donald"/>
    <s v="No"/>
    <s v="Joanna Rose"/>
    <d v="2016-10-18T15:58:09"/>
    <d v="2016-05-10T14:59:17"/>
    <m/>
    <s v=""/>
    <d v="2016-01-04T00:00:00"/>
    <x v="0"/>
  </r>
  <r>
    <s v="1ed4bf27-c681-404e-bfc5-32a7b3cfad97"/>
    <s v="Gnn04ATqOcdJ+WN7HRJ1Lmv9vqFmclYxynNtSTUw9QMdoB8P64k7gnKaXYSyAJtHrS8jv6fdawej6kjMMWmLzw=="/>
    <d v="2016-12-28T11:51:40"/>
    <s v="DARS-NIC-06424-Z1T8Z-v0"/>
    <s v="Efrosini Setakis"/>
    <x v="31"/>
    <s v="With Customer"/>
    <x v="0"/>
    <d v="2017-04-30T00:00:00"/>
    <s v="4e With Customer To Sign DSA"/>
    <s v="4e With Customer To Sign DSA"/>
    <x v="5"/>
    <s v="DARS-NIC-06424-Z1T8Z-v0.8"/>
    <s v="Yes"/>
    <s v="Yes"/>
    <x v="0"/>
    <x v="42"/>
    <x v="0"/>
    <s v="Yes"/>
    <x v="1"/>
    <s v="Complex"/>
    <s v="Vicki Hartley"/>
    <s v="Jennifer Donald"/>
    <s v="No"/>
    <s v="Joanna Rose"/>
    <d v="2016-12-28T11:51:40"/>
    <d v="2016-09-29T14:55:17"/>
    <d v="2016-12-28T00:00:00"/>
    <s v=""/>
    <d v="2016-01-04T00:00:00"/>
    <x v="0"/>
  </r>
  <r>
    <s v="868e8d79-7cdf-e511-80f5-3863bb363030"/>
    <s v="9COrsx2fglJlvz0lfPNPteNx+ExuKfvIWqyI5rkaDn7LAGX3+VSwhYF8Gjqtd4fTCNTAES3kZY0/oS8Ug96MPg=="/>
    <d v="2017-04-12T10:25:32"/>
    <s v="DARS-NIC-06527-J1Q6T-v0"/>
    <s v="Natalie Fitzpatrick"/>
    <x v="1"/>
    <s v="With Customer"/>
    <x v="0"/>
    <m/>
    <s v=""/>
    <s v="1c Application In Progress"/>
    <x v="0"/>
    <s v="DARS-NIC-06527-J1Q6T-v0.0"/>
    <s v=""/>
    <s v="Yes"/>
    <x v="0"/>
    <x v="0"/>
    <x v="0"/>
    <s v="Yes"/>
    <x v="1"/>
    <s v=""/>
    <s v=""/>
    <s v=""/>
    <s v="Yes"/>
    <s v="Joanna Rose"/>
    <d v="2017-04-12T10:25:32"/>
    <d v="2016-03-01T07:09:05"/>
    <m/>
    <s v=""/>
    <m/>
    <x v="0"/>
  </r>
  <r>
    <s v="d9e7de29-6304-4d55-ac22-f1a40a8a49b3"/>
    <s v="t0BiTtD+l08tGpXvFw+x9hkEhsMO+U3ml62WGnALzHrXYybrYuBJ662YeE+m12RgWpnB7ALolliDFGPmtk+GWQ=="/>
    <d v="2017-04-12T10:25:32"/>
    <s v="DARS-NIC-06527-J1Q6T-v0"/>
    <s v="Natalie Fitzpatrick"/>
    <x v="1"/>
    <s v="With Customer"/>
    <x v="0"/>
    <m/>
    <s v=""/>
    <s v="1c Application In Progress"/>
    <x v="0"/>
    <s v="DARS-NIC-06527-J1Q6T-v0.1"/>
    <s v=""/>
    <s v="Yes"/>
    <x v="0"/>
    <x v="0"/>
    <x v="0"/>
    <s v="Yes"/>
    <x v="1"/>
    <s v=""/>
    <s v=""/>
    <s v=""/>
    <s v="No"/>
    <s v="Joanna Rose"/>
    <d v="2017-04-12T10:25:32"/>
    <d v="2016-03-20T13:54:24"/>
    <m/>
    <s v=""/>
    <m/>
    <x v="0"/>
  </r>
  <r>
    <s v="f9038f95-874e-4aa9-87c8-9b351acd5f27"/>
    <s v="MsMYH5AqSARKBq5YaB0b1XIJVYeIaf7AvLG8pHVLzgLM9qd66s4BvtiHj/dRqNecHDsuBxsJIrndBJ8txjP86Q=="/>
    <d v="2017-04-12T10:25:32"/>
    <s v="DARS-NIC-06527-J1Q6T-v0"/>
    <s v="Natalie Fitzpatrick"/>
    <x v="1"/>
    <s v="With Customer"/>
    <x v="0"/>
    <m/>
    <s v=""/>
    <s v="1c Application In Progress"/>
    <x v="0"/>
    <s v="DARS-NIC-06527-J1Q6T-v0.2"/>
    <s v=""/>
    <s v="Yes"/>
    <x v="0"/>
    <x v="43"/>
    <x v="0"/>
    <s v="Yes"/>
    <x v="1"/>
    <s v=""/>
    <s v=""/>
    <s v=""/>
    <s v="No"/>
    <s v="Joanna Rose"/>
    <d v="2017-04-12T10:25:32"/>
    <d v="2016-04-10T12:44:41"/>
    <m/>
    <s v=""/>
    <m/>
    <x v="0"/>
  </r>
  <r>
    <s v="f53c3f69-d14a-4e2c-9eb8-a563de1ced41"/>
    <s v="eer2SUqgjek2vhGHK+i6IZW/d6s28K61T0i0cY+8kmvPRbT4s128bsR2lcO5vsJzuLLHk4cH/jIfMG8UMBoMGA=="/>
    <d v="2017-04-12T10:25:32"/>
    <s v="DARS-NIC-06527-J1Q6T-v0"/>
    <s v="Natalie Fitzpatrick"/>
    <x v="1"/>
    <s v="With Customer"/>
    <x v="0"/>
    <m/>
    <s v=""/>
    <s v="1c Application In Progress"/>
    <x v="0"/>
    <s v="DARS-NIC-06527-J1Q6T-v0.3"/>
    <s v="No"/>
    <s v="Yes"/>
    <x v="0"/>
    <x v="43"/>
    <x v="0"/>
    <s v="Yes"/>
    <x v="1"/>
    <s v=""/>
    <s v="Richard Webster"/>
    <s v=""/>
    <s v="No"/>
    <s v="Joanna Rose"/>
    <d v="2017-04-12T10:25:32"/>
    <d v="2016-04-29T12:19:31"/>
    <m/>
    <s v=""/>
    <m/>
    <x v="0"/>
  </r>
  <r>
    <s v="b65a6a5d-bd14-4cf5-bda3-366ddcf33943"/>
    <s v="kEaBxMDZn+Z865bONeKLkrmhy5PtxkWYniMWYHAd8Kx9D070E/vN0wqf0OrxeANVpqXn1X4wSdGGlM3qm1Oc+A=="/>
    <d v="2017-04-12T10:25:32"/>
    <s v="DARS-NIC-06527-J1Q6T-v0"/>
    <s v="Natalie Fitzpatrick"/>
    <x v="1"/>
    <s v="With Customer"/>
    <x v="0"/>
    <d v="2017-06-30T00:00:00"/>
    <s v="2c Initial Assessment"/>
    <s v="1c Application In Progress"/>
    <x v="0"/>
    <s v="DARS-NIC-06527-J1Q6T-v0.4"/>
    <s v="No"/>
    <s v="Yes"/>
    <x v="0"/>
    <x v="43"/>
    <x v="0"/>
    <s v="Yes"/>
    <x v="1"/>
    <s v=""/>
    <s v="Richard Webster"/>
    <s v=""/>
    <s v="Yes"/>
    <s v="Joanna Rose"/>
    <d v="2017-04-12T10:25:32"/>
    <d v="2016-05-09T09:11:25"/>
    <m/>
    <s v=""/>
    <m/>
    <x v="0"/>
  </r>
  <r>
    <s v="73941873-335b-4021-8aed-1b9c4b1809d5"/>
    <s v="iZTcaezauxPTCd61mMi/6BTXqljxfROxzkCz3hoO9sQWWJMkq1LN2SPzvKcaeRro2gL/7z8lizLAD9BUrLvP/w=="/>
    <d v="2017-04-12T10:25:32"/>
    <s v="DARS-NIC-06527-J1Q6T-v0"/>
    <s v="Natalie Fitzpatrick"/>
    <x v="1"/>
    <s v="With Customer"/>
    <x v="0"/>
    <d v="2017-06-30T00:00:00"/>
    <s v="2c Initial Assessment"/>
    <s v="1c Application In Progress"/>
    <x v="0"/>
    <s v="DARS-NIC-06527-J1Q6T-v0.5"/>
    <s v="No"/>
    <s v="Yes"/>
    <x v="0"/>
    <x v="43"/>
    <x v="0"/>
    <s v="Yes"/>
    <x v="1"/>
    <s v=""/>
    <s v="Richard Webster"/>
    <s v="Gaynor Dalton"/>
    <s v="Yes"/>
    <s v="Joanna Rose"/>
    <d v="2017-04-12T10:25:32"/>
    <d v="2016-06-02T10:04:06"/>
    <m/>
    <s v=""/>
    <m/>
    <x v="0"/>
  </r>
  <r>
    <s v="8cab6c0f-27b6-4afa-8e9d-71615b258373"/>
    <s v="b7ve8HqT1Rx020sP0p776/olqBk+8CqNrGgJR/OvA8JpxYC3P4yU+JIBY71h0rCPp9Tk8UbP4Px/mcKO6osH6g=="/>
    <d v="2017-04-12T10:25:32"/>
    <s v="DARS-NIC-06527-J1Q6T-v0"/>
    <s v="Natalie Fitzpatrick"/>
    <x v="1"/>
    <s v="With Customer"/>
    <x v="0"/>
    <d v="2017-06-30T00:00:00"/>
    <s v="2c Initial Assessment"/>
    <s v="1c Application In Progress"/>
    <x v="0"/>
    <s v="DARS-NIC-06527-J1Q6T-v0.6"/>
    <s v="No"/>
    <s v="Yes"/>
    <x v="0"/>
    <x v="43"/>
    <x v="0"/>
    <s v="Yes"/>
    <x v="1"/>
    <s v=""/>
    <s v="Richard Webster"/>
    <s v="Gaynor Dalton"/>
    <s v="Yes"/>
    <s v="Joanna Rose"/>
    <d v="2017-04-12T10:25:32"/>
    <d v="2016-07-04T08:52:22"/>
    <m/>
    <s v=""/>
    <m/>
    <x v="0"/>
  </r>
  <r>
    <s v="3f26384c-0918-4917-915b-ea6f9f5cdde1"/>
    <s v="jslD4x+OD91kARXlHKHsJ3G5HTgBGbFQAu+6otYNrzOg85tKzKMe5YvcZX25ymZPy+JZMCuI2kKmE1wRsDVtyQ=="/>
    <d v="2017-04-12T10:26:14"/>
    <s v="DARS-NIC-06527-J1Q6T-v0"/>
    <s v="Natalie Fitzpatrick"/>
    <x v="1"/>
    <s v="With Customer"/>
    <x v="0"/>
    <d v="2018-02-02T00:00:00"/>
    <s v="1c Application In Progress"/>
    <s v="1c Application In Progress"/>
    <x v="5"/>
    <s v="DARS-NIC-06527-J1Q6T-v0.7"/>
    <s v="Yes"/>
    <s v="Yes"/>
    <x v="0"/>
    <x v="43"/>
    <x v="0"/>
    <s v="Yes"/>
    <x v="1"/>
    <s v=""/>
    <s v="Richard Webster"/>
    <s v="Gaynor Dalton"/>
    <s v="Yes"/>
    <s v="Joanna Rose"/>
    <d v="2017-04-12T10:26:14"/>
    <d v="2016-08-23T13:37:57"/>
    <d v="2017-04-12T00:00:00"/>
    <s v=""/>
    <m/>
    <x v="0"/>
  </r>
  <r>
    <s v="c76e2119-5d22-e611-80ea-5065f38a99f1"/>
    <s v="cwWsFCclaZdMny2lHmJmttTmN0i1tQD8e0gGsNHQFcwLJqt2KsmT7wDMrBR03J9NxS0CI3DmNlRV1DrNfpAYqw=="/>
    <d v="2017-01-10T11:19:59"/>
    <s v="DARS-NIC-06570-Q3Q2Q-v0"/>
    <s v="Helen Reeve"/>
    <x v="32"/>
    <s v="With HSCIC"/>
    <x v="0"/>
    <m/>
    <s v="1c Application In Progress"/>
    <s v="1b Enquiry Answered"/>
    <x v="0"/>
    <s v="DARS-NIC-06570-Q3Q2Q-v0.0"/>
    <s v="No"/>
    <s v="No"/>
    <x v="0"/>
    <x v="0"/>
    <x v="0"/>
    <s v="No"/>
    <x v="0"/>
    <s v=""/>
    <s v=""/>
    <s v=""/>
    <s v="Yes"/>
    <s v="Emma Russell"/>
    <d v="2017-01-10T11:19:59"/>
    <d v="2016-05-25T09:43:17"/>
    <m/>
    <s v=""/>
    <d v="2017-01-16T00:00:00"/>
    <x v="0"/>
  </r>
  <r>
    <s v="eda66cc4-8141-4414-8a57-cdd084ed8202"/>
    <s v="q+8F2Ysl2gusoDmu6DSAwM0Do2k09sRY0h8HRX7k3LdEcAVb9xm3ab9NlR5GlgDTzgapsR4UMFWrFJo9Dtzj6A=="/>
    <d v="2017-01-10T11:20:00"/>
    <s v="DARS-NIC-06570-Q3Q2Q-v0"/>
    <s v="Helen Reeve"/>
    <x v="32"/>
    <s v="With HSCIC"/>
    <x v="0"/>
    <m/>
    <s v="1c Application In Progress"/>
    <s v="1b Enquiry Answered"/>
    <x v="0"/>
    <s v="DARS-NIC-06570-Q3Q2Q-v0.1"/>
    <s v="No"/>
    <s v="No"/>
    <x v="0"/>
    <x v="0"/>
    <x v="0"/>
    <s v="No"/>
    <x v="0"/>
    <s v=""/>
    <s v=""/>
    <s v=""/>
    <s v="Yes"/>
    <s v="Emma Russell"/>
    <d v="2017-01-10T11:20:00"/>
    <d v="2016-12-20T10:51:30"/>
    <m/>
    <s v=""/>
    <d v="2017-01-16T00:00:00"/>
    <x v="0"/>
  </r>
  <r>
    <s v="811dd633-cc94-499c-becc-6ae635ee1eb2"/>
    <s v="LKi6PHBU03bjCP3EH+P34LqRb9vuWwVC0DeR6wRbgS+uTQiOEY5Anqgytev/00GQ91JIK+uWlXCmeV+tsdlYuA=="/>
    <d v="2017-01-10T11:20:39"/>
    <s v="DARS-NIC-06570-Q3Q2Q-v0"/>
    <s v="Helen Reeve"/>
    <x v="32"/>
    <s v="With HSCIC"/>
    <x v="0"/>
    <m/>
    <s v="1c Application In Progress"/>
    <s v="1b Enquiry Answered"/>
    <x v="0"/>
    <s v="DARS-NIC-06570-Q3Q2Q-v0.2"/>
    <s v="No"/>
    <s v="No"/>
    <x v="0"/>
    <x v="0"/>
    <x v="0"/>
    <s v="No"/>
    <x v="0"/>
    <s v=""/>
    <s v=""/>
    <s v=""/>
    <s v="Yes"/>
    <s v="Emma Russell"/>
    <d v="2017-01-10T11:20:39"/>
    <d v="2016-12-22T08:03:33"/>
    <m/>
    <s v=""/>
    <d v="2017-01-16T00:00:00"/>
    <x v="0"/>
  </r>
  <r>
    <s v="8c14ee94-af84-4168-8bf6-eb5f7b925b04"/>
    <s v="K7myc+3IF3UcR2pNj74r2jJkyAGu5vm0p3hefSUmNvxe7q/BMvak4K1LFvlAoW9Nwedvb4kbBbdB21oaBuXHmQ=="/>
    <d v="2017-01-26T14:24:37"/>
    <s v="DARS-NIC-06570-Q3Q2Q-v0"/>
    <s v="Helen Reeve"/>
    <x v="32"/>
    <s v="With HSCIC"/>
    <x v="0"/>
    <m/>
    <s v="1b Enquiry Answered"/>
    <s v="1b Enquiry Answered"/>
    <x v="4"/>
    <s v="DARS-NIC-06570-Q3Q2Q-v0.3"/>
    <s v="Yes"/>
    <s v="No"/>
    <x v="0"/>
    <x v="44"/>
    <x v="0"/>
    <s v="No"/>
    <x v="0"/>
    <s v="Medium"/>
    <s v="Alexandra Day"/>
    <s v="Louise Dunn"/>
    <s v="Yes"/>
    <s v="Emma Russell"/>
    <d v="2017-01-26T14:24:37"/>
    <d v="2017-01-10T11:20:07"/>
    <m/>
    <s v=""/>
    <d v="2017-01-16T00:00:00"/>
    <x v="0"/>
  </r>
  <r>
    <s v="1f60b25d-03ff-e511-8106-1458d043a750"/>
    <s v="ez9EK6Tg4I0mADWUKcE4gqdl07oQ8d27kZHBU6MASyosWMmH8T8II+AGQmA0XZuhxDlqpsWfrSfRmxW4ZGWJkg=="/>
    <d v="2017-04-21T09:23:51"/>
    <s v="DARS-NIC-06587-S1Q6N-v2"/>
    <s v="Simon Hodsdon"/>
    <x v="33"/>
    <s v="With HSCIC"/>
    <x v="0"/>
    <d v="2016-08-31T00:00:00"/>
    <s v=""/>
    <s v="5a DSA Active"/>
    <x v="1"/>
    <s v="DARS-NIC-06587-S1Q6N-v0.0"/>
    <s v="No"/>
    <s v="Yes"/>
    <x v="0"/>
    <x v="0"/>
    <x v="35"/>
    <s v="No"/>
    <x v="0"/>
    <s v=""/>
    <s v="Georgina Platt"/>
    <s v="Gaynor Dalton"/>
    <s v="No"/>
    <s v="Gillian Wright"/>
    <d v="2017-04-21T09:23:51"/>
    <d v="2016-04-10T10:02:46"/>
    <d v="2016-09-12T00:00:00"/>
    <s v=""/>
    <d v="2017-03-23T00:00:00"/>
    <x v="0"/>
  </r>
  <r>
    <s v="17b07f86-b0a2-45d6-ae54-366d00c2a657"/>
    <s v="U80/SZ9+ET+ByDr7rPtDIbHm88oYGS0ZzfRjR5niskCkHvGWMRGiQytXezg/FT2IlD0q5jeRO4ECavq7mWdNeQ=="/>
    <d v="2017-04-21T09:23:51"/>
    <s v="DARS-NIC-06587-S1Q6N-v2"/>
    <s v="Simon Hodsdon"/>
    <x v="33"/>
    <s v="With HSCIC"/>
    <x v="0"/>
    <m/>
    <s v="1c Application In Progress"/>
    <s v="5a DSA Active"/>
    <x v="0"/>
    <s v="DARS-NIC-06587-S1Q6N-v1.0"/>
    <s v="No"/>
    <s v="Yes"/>
    <x v="0"/>
    <x v="0"/>
    <x v="0"/>
    <s v="No"/>
    <x v="0"/>
    <s v=""/>
    <s v="Georgina Platt"/>
    <s v="Gaynor Dalton"/>
    <s v="No"/>
    <s v="Gillian Wright"/>
    <d v="2017-04-21T09:23:51"/>
    <d v="2016-08-26T12:18:17"/>
    <m/>
    <s v=""/>
    <d v="2017-03-23T00:00:00"/>
    <x v="0"/>
  </r>
  <r>
    <s v="778be65d-5f11-40a1-9af4-a93a9ffbf56a"/>
    <s v="GrcCT/jz/xm5QIuibt3sZE/1pqzBPbPJd1jBWpj+cskGSb/lhDZaH6h0XrCkoR4k2yLNOEYcJXrfM0Gevyl3Sg=="/>
    <d v="2017-04-21T09:23:51"/>
    <s v="DARS-NIC-06587-S1Q6N-v2"/>
    <s v="Simon Hodsdon"/>
    <x v="33"/>
    <s v="With HSCIC"/>
    <x v="0"/>
    <d v="2017-03-31T00:00:00"/>
    <s v="2c Initial Assessment"/>
    <s v="5a DSA Active"/>
    <x v="0"/>
    <s v="DARS-NIC-06587-S1Q6N-v1.1"/>
    <s v="No"/>
    <s v="Yes"/>
    <x v="0"/>
    <x v="18"/>
    <x v="0"/>
    <s v="No"/>
    <x v="0"/>
    <s v=""/>
    <s v="Adam Grindrod"/>
    <s v="Gaynor Dalton"/>
    <s v="No"/>
    <s v="Gillian Wright"/>
    <d v="2017-04-21T09:23:51"/>
    <d v="2016-08-26T12:23:25"/>
    <m/>
    <s v=""/>
    <d v="2017-03-23T00:00:00"/>
    <x v="0"/>
  </r>
  <r>
    <s v="a1bee9c0-1d34-40a7-b1c1-0c3edd7195a6"/>
    <s v="YryMV7m3g22fjjILVpbfyx4NdaVgG784MIU74vY+3OzEQNduArZUgNPX5ysNOCJuy1wmQz4NXk8WAmVuvjUdKg=="/>
    <d v="2017-04-21T09:23:41"/>
    <s v="DARS-NIC-06587-S1Q6N-v2"/>
    <s v="Simon Hodsdon"/>
    <x v="33"/>
    <s v="With HSCIC"/>
    <x v="0"/>
    <d v="2017-03-31T00:00:00"/>
    <s v="5a DSA Active"/>
    <s v="5a DSA Active"/>
    <x v="1"/>
    <s v="DARS-NIC-06587-S1Q6N-v1.2"/>
    <s v="No"/>
    <s v="Yes"/>
    <x v="0"/>
    <x v="18"/>
    <x v="36"/>
    <s v="No"/>
    <x v="0"/>
    <s v=""/>
    <s v="Adam Grindrod"/>
    <s v="Gaynor Dalton"/>
    <s v="No"/>
    <s v="Gillian Wright"/>
    <d v="2017-04-21T09:23:41"/>
    <d v="2016-08-26T12:29:00"/>
    <d v="2017-04-21T00:00:00"/>
    <s v=""/>
    <d v="2017-03-23T00:00:00"/>
    <x v="1"/>
  </r>
  <r>
    <s v="41e55da9-d74d-4d21-a6a5-654ffeacfe7a"/>
    <s v="xr/58wenYwt74gc7ABam+4dgjwc4pSbRghSH5MA2kjJFAPBPW0KPyDWSor7bV4gHoE/cgOBwzXwBU26g1ftI5Q=="/>
    <d v="2017-04-21T09:23:51"/>
    <s v="DARS-NIC-06587-S1Q6N-v2"/>
    <s v="Simon Hodsdon"/>
    <x v="33"/>
    <s v="With HSCIC"/>
    <x v="0"/>
    <m/>
    <s v="1c Application In Progress"/>
    <s v="5a DSA Active"/>
    <x v="0"/>
    <s v="DARS-NIC-06587-S1Q6N-v2.0"/>
    <s v="No"/>
    <s v="Yes"/>
    <x v="0"/>
    <x v="18"/>
    <x v="0"/>
    <s v="No"/>
    <x v="0"/>
    <s v=""/>
    <s v="Adam Grindrod"/>
    <s v="Gaynor Dalton"/>
    <s v="No"/>
    <s v="Gillian Wright"/>
    <d v="2017-04-21T09:23:51"/>
    <d v="2017-03-17T15:09:09"/>
    <m/>
    <s v=""/>
    <d v="2017-03-23T00:00:00"/>
    <x v="0"/>
  </r>
  <r>
    <s v="1c60990e-acdf-4508-bd90-4aa5934d0d14"/>
    <s v="ExCU0r1ttNB/kjxSLWXcY3k8q4rZwHczclv0/L4z/MVPo9piSfV/XDmDus/JYmRQG73lMcVShf5+WElWD3OkKg=="/>
    <d v="2017-04-21T09:23:51"/>
    <s v="DARS-NIC-06587-S1Q6N-v2"/>
    <s v="Simon Hodsdon"/>
    <x v="33"/>
    <s v="With HSCIC"/>
    <x v="0"/>
    <d v="2018-03-31T00:00:00"/>
    <s v="2c Initial Assessment"/>
    <s v="5a DSA Active"/>
    <x v="0"/>
    <s v="DARS-NIC-06587-S1Q6N-v2.1"/>
    <s v="No"/>
    <s v="Yes"/>
    <x v="0"/>
    <x v="45"/>
    <x v="0"/>
    <s v="No"/>
    <x v="0"/>
    <s v="Medium"/>
    <s v="Alexandra Day"/>
    <s v="Duncan Easton"/>
    <s v="No"/>
    <s v="Gillian Wright"/>
    <d v="2017-04-21T09:23:51"/>
    <d v="2017-03-23T13:35:09"/>
    <m/>
    <s v=""/>
    <d v="2017-03-23T00:00:00"/>
    <x v="0"/>
  </r>
  <r>
    <s v="42b6fabd-3e8f-42fc-a8a7-5b86d04491e1"/>
    <s v="U4G1xf15v4s4c8NAgCoBEabP+eFc2qi6PXX3KuLuolPEB91TspN515/yAM5bkyqtVAVCnyM8389odHoLooq9Yw=="/>
    <d v="2017-04-21T09:24:21"/>
    <s v="DARS-NIC-06587-S1Q6N-v2"/>
    <s v="Simon Hodsdon"/>
    <x v="33"/>
    <s v="With HSCIC"/>
    <x v="0"/>
    <d v="2018-03-31T00:00:00"/>
    <s v="5a DSA Active"/>
    <s v="5a DSA Active"/>
    <x v="2"/>
    <s v="DARS-NIC-06587-S1Q6N-v2.2"/>
    <s v="Yes"/>
    <s v="Yes"/>
    <x v="0"/>
    <x v="45"/>
    <x v="37"/>
    <s v="No"/>
    <x v="0"/>
    <s v="Medium"/>
    <s v="Alexandra Day"/>
    <s v="Duncan Easton"/>
    <s v="No"/>
    <s v="Gillian Wright"/>
    <d v="2017-04-21T09:24:21"/>
    <d v="2017-04-06T15:40:24"/>
    <d v="2017-04-21T00:00:00"/>
    <s v=""/>
    <d v="2017-03-23T00:00:00"/>
    <x v="1"/>
  </r>
  <r>
    <s v="c569488b-11e9-e511-80f6-3863bb363030"/>
    <s v="Tg5p94oBOfgCODtRjFbKRFBNZ3yuZySpZjrKmEsfjzj6GcIpiLSiloZyHLIeP/Nq2FuHd9EJM7Tf8Ay8QiI07Q=="/>
    <d v="2016-12-22T09:39:30"/>
    <s v="DARS-NIC-06605-X1L9Z-v4"/>
    <s v="Suzy Gallier"/>
    <x v="34"/>
    <s v="With HSCIC"/>
    <x v="0"/>
    <d v="2016-05-31T00:00:00"/>
    <s v=""/>
    <s v="5a DSA Active"/>
    <x v="1"/>
    <s v="DARS-NIC-06605-X1L9Z-v0.0"/>
    <s v="No"/>
    <s v="Yes"/>
    <x v="0"/>
    <x v="0"/>
    <x v="17"/>
    <s v="No"/>
    <x v="5"/>
    <s v=""/>
    <s v=""/>
    <s v=""/>
    <s v="No"/>
    <s v="Joanna Rose"/>
    <d v="2016-12-22T09:39:30"/>
    <d v="2016-03-13T11:48:48"/>
    <d v="2016-07-21T00:00:00"/>
    <s v=""/>
    <d v="2016-11-07T00:00:00"/>
    <x v="0"/>
  </r>
  <r>
    <s v="83b1f683-567d-4c5d-93a1-fd8ca03f89dc"/>
    <s v="h+Wj6RGbohk00W+pqCOiPumPRp7Q4G/WipjXfE2u+LbBu+pZynR2Q7VGFbhQ9QON2ThWvyFnu6/pWi041RWd1A=="/>
    <d v="2016-12-22T09:39:30"/>
    <s v="DARS-NIC-06605-X1L9Z-v4"/>
    <s v="Suzy Gallier"/>
    <x v="34"/>
    <s v="With HSCIC"/>
    <x v="0"/>
    <m/>
    <s v="1c Application In Progress"/>
    <s v="5a DSA Active"/>
    <x v="0"/>
    <s v="DARS-NIC-06605-X1L9Z-v1.0"/>
    <s v="No"/>
    <s v="Yes"/>
    <x v="0"/>
    <x v="0"/>
    <x v="0"/>
    <s v="No"/>
    <x v="5"/>
    <s v=""/>
    <s v="Nicola Bootland"/>
    <s v=""/>
    <s v="No"/>
    <s v="Joanna Rose"/>
    <d v="2016-12-22T09:39:30"/>
    <d v="2016-05-09T13:26:11"/>
    <m/>
    <s v=""/>
    <d v="2016-11-07T00:00:00"/>
    <x v="0"/>
  </r>
  <r>
    <s v="2da09328-80fb-4944-97bb-f7b56a927ff2"/>
    <s v="C9MLDDEB3nkNTC9Ml4KDp6AXlrftYMh/7SU3sFXQ6/3sbs6gFUdQ3VpgaTsuPzEyiROx3aoiscZ8tVxifNhMzg=="/>
    <d v="2016-12-22T09:39:30"/>
    <s v="DARS-NIC-06605-X1L9Z-v4"/>
    <s v="Suzy Gallier"/>
    <x v="34"/>
    <s v="With HSCIC"/>
    <x v="0"/>
    <d v="2016-08-31T00:00:00"/>
    <s v="2c Initial Assessment"/>
    <s v="5a DSA Active"/>
    <x v="0"/>
    <s v="DARS-NIC-06605-X1L9Z-v1.1"/>
    <s v="No"/>
    <s v="Yes"/>
    <x v="0"/>
    <x v="46"/>
    <x v="0"/>
    <s v="No"/>
    <x v="5"/>
    <s v=""/>
    <s v="Nicola Bootland"/>
    <s v=""/>
    <s v="Yes"/>
    <s v="Joanna Rose"/>
    <d v="2016-12-22T09:39:30"/>
    <d v="2016-05-09T14:00:52"/>
    <m/>
    <s v=""/>
    <d v="2016-11-07T00:00:00"/>
    <x v="0"/>
  </r>
  <r>
    <s v="1c03303d-a3cd-4909-9eda-a73359dddbfe"/>
    <s v="WYEIaLUDqByG3P/spTxUPOZIo2v2q2Iwd6vva6cILzJQkugiUkCr3oBb6L/VtC4ukBjPTjRCteaE2qeChWujUw=="/>
    <d v="2016-12-22T09:39:30"/>
    <s v="DARS-NIC-06605-X1L9Z-v4"/>
    <s v="Suzy Gallier"/>
    <x v="34"/>
    <s v="With HSCIC"/>
    <x v="0"/>
    <d v="2016-08-31T00:00:00"/>
    <s v="2d Action Plan Active"/>
    <s v="5a DSA Active"/>
    <x v="0"/>
    <s v="DARS-NIC-06605-X1L9Z-v1.2"/>
    <s v="No"/>
    <s v="Yes"/>
    <x v="0"/>
    <x v="46"/>
    <x v="0"/>
    <s v="No"/>
    <x v="5"/>
    <s v=""/>
    <s v="Nicola Bootland"/>
    <s v=""/>
    <s v="Yes"/>
    <s v="Joanna Rose"/>
    <d v="2016-12-22T09:39:30"/>
    <d v="2016-05-19T15:46:41"/>
    <m/>
    <s v=""/>
    <d v="2016-11-07T00:00:00"/>
    <x v="0"/>
  </r>
  <r>
    <s v="af70f89a-63bb-471e-b7f7-9624ddfca6ac"/>
    <s v="IO90cGSiW0eMdYQUO0pBAV8ucyCf9T3ED6F9XuoKHCK0Pnf4HaSME5vxNCCOxs7phSZCq8MP94DDPlmcsYEhaA=="/>
    <d v="2016-12-22T09:39:30"/>
    <s v="DARS-NIC-06605-X1L9Z-v4"/>
    <s v="Suzy Gallier"/>
    <x v="34"/>
    <s v="With HSCIC"/>
    <x v="0"/>
    <d v="2016-05-31T00:00:00"/>
    <s v="2c Initial Assessment"/>
    <s v="5a DSA Active"/>
    <x v="0"/>
    <s v="DARS-NIC-06605-X1L9Z-v1.3"/>
    <s v="No"/>
    <s v="Yes"/>
    <x v="0"/>
    <x v="46"/>
    <x v="0"/>
    <s v="No"/>
    <x v="5"/>
    <s v=""/>
    <s v="Nicola Bootland"/>
    <s v=""/>
    <s v="Yes"/>
    <s v="Joanna Rose"/>
    <d v="2016-12-22T09:39:30"/>
    <d v="2016-05-20T13:05:44"/>
    <m/>
    <s v=""/>
    <d v="2016-11-07T00:00:00"/>
    <x v="0"/>
  </r>
  <r>
    <s v="ccc632ad-f4fb-43f7-a147-5e25caf2d6ea"/>
    <s v="KpQ64ZDxDAHNSMSRqjSdewUwMjrdTMevBVAx0emcvguFZ49syGR86fMfj2DPyvrR86Yc0N8Hu4pCQhx2fukBaw=="/>
    <d v="2016-12-22T09:39:30"/>
    <s v="DARS-NIC-06605-X1L9Z-v4"/>
    <s v="Suzy Gallier"/>
    <x v="34"/>
    <s v="With HSCIC"/>
    <x v="0"/>
    <d v="2016-08-31T00:00:00"/>
    <s v="2c Initial Assessment"/>
    <s v="5a DSA Active"/>
    <x v="0"/>
    <s v="DARS-NIC-06605-X1L9Z-v1.4"/>
    <s v="No"/>
    <s v="Yes"/>
    <x v="0"/>
    <x v="46"/>
    <x v="0"/>
    <s v="No"/>
    <x v="5"/>
    <s v="Complex"/>
    <s v="Nicola Bootland"/>
    <s v="Richard Langley"/>
    <s v="Yes"/>
    <s v="Joanna Rose"/>
    <d v="2016-12-22T09:39:30"/>
    <d v="2016-05-25T14:38:15"/>
    <m/>
    <s v=""/>
    <d v="2016-11-07T00:00:00"/>
    <x v="0"/>
  </r>
  <r>
    <s v="5c05532d-bd07-4509-a3e3-b2e2a52a2867"/>
    <s v="H+ECUBqb3oY8XDV8HLDqQoQPMbw648VAP7ylMDDEjvjMkd2YsyDxSnWACsxYu1oLNcxGrjri1ILlOzs5FiKujw=="/>
    <d v="2016-12-22T09:39:30"/>
    <s v="DARS-NIC-06605-X1L9Z-v4"/>
    <s v="Suzy Gallier"/>
    <x v="34"/>
    <s v="With HSCIC"/>
    <x v="0"/>
    <d v="2016-08-31T00:00:00"/>
    <s v="5a DSA Active"/>
    <s v="5a DSA Active"/>
    <x v="1"/>
    <s v="DARS-NIC-06605-X1L9Z-v1.5"/>
    <s v="No"/>
    <s v="Yes"/>
    <x v="0"/>
    <x v="46"/>
    <x v="38"/>
    <s v="No"/>
    <x v="5"/>
    <s v="Complex"/>
    <s v="Nicola Bootland"/>
    <s v="Gaynor Dalton"/>
    <s v="Yes"/>
    <s v="Joanna Rose"/>
    <d v="2016-12-22T09:39:30"/>
    <d v="2016-07-06T16:24:42"/>
    <d v="2016-09-09T00:00:00"/>
    <s v=""/>
    <d v="2016-11-07T00:00:00"/>
    <x v="1"/>
  </r>
  <r>
    <s v="e8206ff3-192b-4136-88b5-6eaa11867d16"/>
    <s v="gkBgFvtEp0xKNkYKbTi8SxIjiixfD32P6HSipDiBkMhls/1f5opt5c1mvpHaOTh3P3S1TXQKre0Z0VP7c1YQHg=="/>
    <d v="2016-12-22T09:39:30"/>
    <s v="DARS-NIC-06605-X1L9Z-v4"/>
    <s v="Suzy Gallier"/>
    <x v="34"/>
    <s v="With HSCIC"/>
    <x v="0"/>
    <m/>
    <s v="1c Application In Progress"/>
    <s v="5a DSA Active"/>
    <x v="0"/>
    <s v="DARS-NIC-06605-X1L9Z-v2.0"/>
    <s v="No"/>
    <s v="Yes"/>
    <x v="0"/>
    <x v="46"/>
    <x v="0"/>
    <s v="No"/>
    <x v="5"/>
    <s v="Complex"/>
    <s v="Nicola Bootland"/>
    <s v="Gaynor Dalton"/>
    <s v="Yes"/>
    <s v="Joanna Rose"/>
    <d v="2016-12-22T09:39:30"/>
    <d v="2016-07-27T13:33:58"/>
    <d v="2016-07-21T00:00:00"/>
    <s v=""/>
    <d v="2016-11-07T00:00:00"/>
    <x v="0"/>
  </r>
  <r>
    <s v="9051353b-16bb-4095-bd61-10b3970f7c60"/>
    <s v="E3Np/wg1/3dFjFEZKQBrXFenNU0cioQWfRlOStmSolv15rS8wASXFxjVeDXkdW3HDjGyDyGyNp9Kek4pw5xRMg=="/>
    <d v="2016-12-22T09:39:30"/>
    <s v="DARS-NIC-06605-X1L9Z-v4"/>
    <s v="Suzy Gallier"/>
    <x v="34"/>
    <s v="With HSCIC"/>
    <x v="0"/>
    <d v="2016-09-30T00:00:00"/>
    <s v="2c Initial Assessment"/>
    <s v="5a DSA Active"/>
    <x v="0"/>
    <s v="DARS-NIC-06605-X1L9Z-v2.1"/>
    <s v="No"/>
    <s v="Yes"/>
    <x v="0"/>
    <x v="9"/>
    <x v="0"/>
    <s v="No"/>
    <x v="5"/>
    <s v="Complex"/>
    <s v="Nicola Bootland"/>
    <s v="Gaynor Dalton"/>
    <s v="Yes"/>
    <s v="Joanna Rose"/>
    <d v="2016-12-22T09:39:30"/>
    <d v="2016-08-08T16:05:28"/>
    <d v="2016-07-21T00:00:00"/>
    <s v=""/>
    <d v="2016-11-07T00:00:00"/>
    <x v="0"/>
  </r>
  <r>
    <s v="0e23b2f1-440a-4458-ada6-95891e24bb32"/>
    <s v="3jwP5cApEKgRPJm9JnUcW/aGEovz0D+Qn3BYY4hubXVi7bFdM0PUEmSjZhhV5Lln/Jf/jsdmCo65NbdKXVkZZQ=="/>
    <d v="2016-12-22T09:39:30"/>
    <s v="DARS-NIC-06605-X1L9Z-v4"/>
    <s v="Suzy Gallier"/>
    <x v="34"/>
    <s v="With HSCIC"/>
    <x v="0"/>
    <d v="2016-09-30T00:00:00"/>
    <s v="2c Initial Assessment"/>
    <s v="5a DSA Active"/>
    <x v="0"/>
    <s v="DARS-NIC-06605-X1L9Z-v2.2"/>
    <s v="No"/>
    <s v="Yes"/>
    <x v="0"/>
    <x v="9"/>
    <x v="0"/>
    <s v="No"/>
    <x v="5"/>
    <s v="Complex"/>
    <s v="Nicola Bootland"/>
    <s v="Gaynor Dalton"/>
    <s v="Yes"/>
    <s v="Joanna Rose"/>
    <d v="2016-12-22T09:39:30"/>
    <d v="2016-09-05T16:09:07"/>
    <d v="2016-07-21T00:00:00"/>
    <s v=""/>
    <d v="2016-11-07T00:00:00"/>
    <x v="0"/>
  </r>
  <r>
    <s v="953338be-5195-4455-9f37-debfa573c5b6"/>
    <s v="EPQDaAhOGFtqF0xVtU0PY8hy8rIils95Oqa4gMAXcuIsvsH4RUgvKLuv5t59QB7WwZ8nOFjPCRqdJiMDg9sxjg=="/>
    <d v="2016-12-22T09:39:30"/>
    <s v="DARS-NIC-06605-X1L9Z-v4"/>
    <s v="Suzy Gallier"/>
    <x v="34"/>
    <s v="With HSCIC"/>
    <x v="0"/>
    <d v="2016-10-15T00:00:00"/>
    <s v="5a DSA Active"/>
    <s v="5a DSA Active"/>
    <x v="1"/>
    <s v="DARS-NIC-06605-X1L9Z-v2.3"/>
    <s v="No"/>
    <s v="Yes"/>
    <x v="0"/>
    <x v="9"/>
    <x v="39"/>
    <s v="No"/>
    <x v="5"/>
    <s v="Complex"/>
    <s v="# z-DARSDataProduction"/>
    <s v="Richard Langley"/>
    <s v="Yes"/>
    <s v="Joanna Rose"/>
    <d v="2016-12-22T09:39:30"/>
    <d v="2016-09-06T13:36:49"/>
    <d v="2016-10-26T00:00:00"/>
    <s v=""/>
    <d v="2016-11-07T00:00:00"/>
    <x v="1"/>
  </r>
  <r>
    <s v="2dacb471-8938-4b1e-8735-f6a6f035c6d4"/>
    <s v="MReSpURaBOTd9bmWmygT1RqCco1yel1fV2nlhJ0muPLi32z1hlJYdp//h5uoYDTZ9YnhmxSHcvzQiOURrpl+CA=="/>
    <d v="2016-12-22T09:39:30"/>
    <s v="DARS-NIC-06605-X1L9Z-v4"/>
    <s v="Suzy Gallier"/>
    <x v="34"/>
    <s v="With HSCIC"/>
    <x v="0"/>
    <m/>
    <s v="1c Application In Progress"/>
    <s v="5a DSA Active"/>
    <x v="0"/>
    <s v="DARS-NIC-06605-X1L9Z-v3.0"/>
    <s v="No"/>
    <s v="Yes"/>
    <x v="0"/>
    <x v="9"/>
    <x v="0"/>
    <s v="No"/>
    <x v="5"/>
    <s v="Complex"/>
    <s v="# z-DARSDataProduction"/>
    <s v="Richard Langley"/>
    <s v="Yes"/>
    <s v="Joanna Rose"/>
    <d v="2016-12-22T09:39:30"/>
    <d v="2016-09-20T10:47:04"/>
    <d v="2016-09-20T00:00:00"/>
    <s v=""/>
    <d v="2016-11-07T00:00:00"/>
    <x v="0"/>
  </r>
  <r>
    <s v="b3216d3b-bc9e-4eaf-b8a7-b3a8e4132097"/>
    <s v="S7pccFj3Vljs7uKkT4BAOxNePd1tA47auRi6NYxYaMPBMHKeLmYgFochDy9m6Kd3AO329DrqfoOZE20B0/WGkg=="/>
    <d v="2016-12-22T09:39:30"/>
    <s v="DARS-NIC-06605-X1L9Z-v4"/>
    <s v="Suzy Gallier"/>
    <x v="34"/>
    <s v="With HSCIC"/>
    <x v="0"/>
    <d v="2017-10-15T00:00:00"/>
    <s v="2c Initial Assessment"/>
    <s v="5a DSA Active"/>
    <x v="0"/>
    <s v="DARS-NIC-06605-X1L9Z-v3.1"/>
    <s v="No"/>
    <s v="Yes"/>
    <x v="0"/>
    <x v="47"/>
    <x v="0"/>
    <s v="No"/>
    <x v="5"/>
    <s v="Complex"/>
    <s v="Nicola Bootland"/>
    <s v="Richard Langley"/>
    <s v="Yes"/>
    <s v="Joanna Rose"/>
    <d v="2016-12-22T09:39:30"/>
    <d v="2016-09-20T11:38:12"/>
    <d v="2016-09-20T00:00:00"/>
    <s v=""/>
    <d v="2016-11-07T00:00:00"/>
    <x v="0"/>
  </r>
  <r>
    <s v="afdd6e0d-85d6-4610-abe8-d0fc9e884434"/>
    <s v="mbg5aTMapsUEMbFHANfdMzeiEm5OzuziyFenRKHLiFDT31d77jKWOzQLpkPN6y3ZgsONr56kCKDAvYEpyD8Jww=="/>
    <d v="2016-12-22T09:42:20"/>
    <s v="DARS-NIC-06605-X1L9Z-v4"/>
    <s v="Suzy Gallier"/>
    <x v="34"/>
    <s v="With HSCIC"/>
    <x v="0"/>
    <d v="2017-10-15T00:00:00"/>
    <s v="5a DSA Active"/>
    <s v="5a DSA Active"/>
    <x v="1"/>
    <s v="DARS-NIC-06605-X1L9Z-v3.2"/>
    <s v="No"/>
    <s v="Yes"/>
    <x v="0"/>
    <x v="47"/>
    <x v="40"/>
    <s v="No"/>
    <x v="5"/>
    <s v="Complex"/>
    <s v="Nicola Bootland"/>
    <s v="Richard Langley"/>
    <s v="Yes"/>
    <s v="Joanna Rose"/>
    <d v="2016-12-22T09:42:20"/>
    <d v="2016-09-20T14:40:49"/>
    <d v="2016-12-22T00:00:00"/>
    <s v=""/>
    <d v="2016-11-07T00:00:00"/>
    <x v="1"/>
  </r>
  <r>
    <s v="5f40d984-62ac-4f8e-a152-d1777e92f26a"/>
    <s v="QMuuIFDPRXIkpm4QdthI5DWj6H7h9IStv23dgtp8Nm270B1J7YCvxXhmHUB7uSleiYpHspJq+fKPC2Tr9wdO4Q=="/>
    <d v="2016-12-22T09:39:30"/>
    <s v="DARS-NIC-06605-X1L9Z-v4"/>
    <s v="Suzy Gallier"/>
    <x v="34"/>
    <s v="With HSCIC"/>
    <x v="0"/>
    <m/>
    <s v="1c Application In Progress"/>
    <s v="5a DSA Active"/>
    <x v="0"/>
    <s v="DARS-NIC-06605-X1L9Z-v4.0"/>
    <s v="No"/>
    <s v="Yes"/>
    <x v="0"/>
    <x v="47"/>
    <x v="0"/>
    <s v="No"/>
    <x v="5"/>
    <s v="Complex"/>
    <s v="Nicola Bootland"/>
    <s v="Richard Langley"/>
    <s v="Yes"/>
    <s v="Joanna Rose"/>
    <d v="2016-12-22T09:39:30"/>
    <d v="2016-11-07T10:37:44"/>
    <d v="2016-10-26T00:00:00"/>
    <s v=""/>
    <d v="2016-11-07T00:00:00"/>
    <x v="0"/>
  </r>
  <r>
    <s v="65d656a1-b250-4a8c-a3f8-3e8358e5d164"/>
    <s v="hOnmf4ovCifEBQlWUtF2TpH/QX0X8k+cyUFXKtfY6gpEf4dctYE4oljQjEZt09ImmhvjBwm5IWORYog2lOyQ0g=="/>
    <d v="2016-12-22T09:39:30"/>
    <s v="DARS-NIC-06605-X1L9Z-v4"/>
    <s v="Suzy Gallier"/>
    <x v="34"/>
    <s v="With HSCIC"/>
    <x v="0"/>
    <d v="2017-11-22T00:00:00"/>
    <s v="2c Initial Assessment"/>
    <s v="5a DSA Active"/>
    <x v="0"/>
    <s v="DARS-NIC-06605-X1L9Z-v4.1"/>
    <s v="No"/>
    <s v="Yes"/>
    <x v="0"/>
    <x v="48"/>
    <x v="0"/>
    <s v="No"/>
    <x v="5"/>
    <s v="Complex"/>
    <s v="Nicola Bootland"/>
    <s v="Richard Langley"/>
    <s v="Yes"/>
    <s v="Joanna Rose"/>
    <d v="2016-12-22T09:39:30"/>
    <d v="2016-11-07T10:53:52"/>
    <d v="2016-10-26T00:00:00"/>
    <s v=""/>
    <d v="2016-11-07T00:00:00"/>
    <x v="0"/>
  </r>
  <r>
    <s v="5a166949-1f26-4e73-b15f-2ade4fecf418"/>
    <s v="rFaLq8hlvgvqZZoC52sRLsowAM2GRAD/sF+DrBu2P6tuBm/jrXM3nf9+cVP2DFZmeeDidkypmtPQIXYAdD+KdA=="/>
    <d v="2016-12-22T09:39:30"/>
    <s v="DARS-NIC-06605-X1L9Z-v4"/>
    <s v="Suzy Gallier"/>
    <x v="34"/>
    <s v="With HSCIC"/>
    <x v="0"/>
    <d v="2017-11-22T00:00:00"/>
    <s v="2c Initial Assessment"/>
    <s v="5a DSA Active"/>
    <x v="0"/>
    <s v="DARS-NIC-06605-X1L9Z-v4.2"/>
    <s v="No"/>
    <s v="Yes"/>
    <x v="0"/>
    <x v="48"/>
    <x v="0"/>
    <s v="No"/>
    <x v="5"/>
    <s v="Complex"/>
    <s v="Nicola Bootland"/>
    <s v="Richard Langley"/>
    <s v="Yes"/>
    <s v="Joanna Rose"/>
    <d v="2016-12-22T09:39:30"/>
    <d v="2016-11-07T16:27:42"/>
    <d v="2016-10-26T00:00:00"/>
    <s v=""/>
    <d v="2016-11-07T00:00:00"/>
    <x v="0"/>
  </r>
  <r>
    <s v="8d9f62ad-14ba-4c4c-8060-0b5cf636c0f7"/>
    <s v="Vq0jrweLLnxxufEhoEeQi9nD1R5OCGeAdhqH4UEbxaxftrbIxOXNzDXono8GKecRfW9/WmCuUcT6gkGOApPRjQ=="/>
    <d v="2016-12-22T09:39:30"/>
    <s v="DARS-NIC-06605-X1L9Z-v4"/>
    <s v="Suzy Gallier"/>
    <x v="34"/>
    <s v="With HSCIC"/>
    <x v="0"/>
    <d v="2017-11-22T00:00:00"/>
    <s v="2c Initial Assessment"/>
    <s v="5a DSA Active"/>
    <x v="0"/>
    <s v="DARS-NIC-06605-X1L9Z-v4.3"/>
    <s v="No"/>
    <s v="Yes"/>
    <x v="0"/>
    <x v="48"/>
    <x v="0"/>
    <s v="No"/>
    <x v="5"/>
    <s v="Complex"/>
    <s v="Nicola Bootland"/>
    <s v="Richard Langley"/>
    <s v="Yes"/>
    <s v="Joanna Rose"/>
    <d v="2016-12-22T09:39:30"/>
    <d v="2016-11-09T11:10:21"/>
    <d v="2016-10-26T00:00:00"/>
    <s v=""/>
    <d v="2016-11-07T00:00:00"/>
    <x v="0"/>
  </r>
  <r>
    <s v="fab295c1-4a8e-4369-855c-13ea33d5ac02"/>
    <s v="GofGXeeRbguCbHEUOOd3IgPuoG6YaUh4cAu37C/ZxDVY9Mh0IK4GT0ekTsRvW91rNm9NdnyH/QnR0TJd1U6Skw=="/>
    <d v="2016-12-22T09:39:30"/>
    <s v="DARS-NIC-06605-X1L9Z-v4"/>
    <s v="Suzy Gallier"/>
    <x v="34"/>
    <s v="With HSCIC"/>
    <x v="0"/>
    <d v="2017-11-22T00:00:00"/>
    <s v="2c Initial Assessment"/>
    <s v="5a DSA Active"/>
    <x v="0"/>
    <s v="DARS-NIC-06605-X1L9Z-v4.4"/>
    <s v="No"/>
    <s v="Yes"/>
    <x v="0"/>
    <x v="48"/>
    <x v="0"/>
    <s v="No"/>
    <x v="5"/>
    <s v="Complex"/>
    <s v="Nicola Bootland"/>
    <s v="Richard Langley"/>
    <s v="Yes"/>
    <s v="Joanna Rose"/>
    <d v="2016-12-22T09:39:30"/>
    <d v="2016-11-09T16:23:51"/>
    <d v="2016-10-26T00:00:00"/>
    <s v=""/>
    <d v="2016-11-07T00:00:00"/>
    <x v="0"/>
  </r>
  <r>
    <s v="c9cea45f-69cb-40a8-81e0-5f7d0965b767"/>
    <s v="YREBLw7Uz62Ma4hYqhiBZzBIQ9mHN1slY0SS6ks5Qrgn+07hRs36dYIHjnZCQlAL1hjB+uwYORvcdsNCKJgp3A=="/>
    <d v="2016-12-22T09:39:30"/>
    <s v="DARS-NIC-06605-X1L9Z-v4"/>
    <s v="Suzy Gallier"/>
    <x v="34"/>
    <s v="With HSCIC"/>
    <x v="0"/>
    <d v="2017-11-22T00:00:00"/>
    <s v="2c Initial Assessment"/>
    <s v="5a DSA Active"/>
    <x v="0"/>
    <s v="DARS-NIC-06605-X1L9Z-v4.5"/>
    <s v="No"/>
    <s v="Yes"/>
    <x v="0"/>
    <x v="48"/>
    <x v="0"/>
    <s v="No"/>
    <x v="5"/>
    <s v="Complex"/>
    <s v="Nicola Bootland"/>
    <s v="Richard Langley"/>
    <s v="Yes"/>
    <s v="Joanna Rose"/>
    <d v="2016-12-22T09:39:30"/>
    <d v="2016-11-28T10:53:48"/>
    <d v="2016-10-26T00:00:00"/>
    <s v=""/>
    <d v="2016-11-07T00:00:00"/>
    <x v="0"/>
  </r>
  <r>
    <s v="31bd9aca-779b-40bb-85f8-37c570d7a838"/>
    <s v="3Ts0zZ91DgcpIT83cczA0uN1VZZ4drBJU30wHS9CGwZQSkzvM/APaUiHDeH9TYW4LAKiWzKCGLS+5cWjnfRaXg=="/>
    <d v="2016-12-22T09:42:46"/>
    <s v="DARS-NIC-06605-X1L9Z-v4"/>
    <s v="Suzy Gallier"/>
    <x v="34"/>
    <s v="With HSCIC"/>
    <x v="0"/>
    <d v="2017-11-22T00:00:00"/>
    <s v="5a DSA Active"/>
    <s v="5a DSA Active"/>
    <x v="2"/>
    <s v="DARS-NIC-06605-X1L9Z-v4.6"/>
    <s v="Yes"/>
    <s v="Yes"/>
    <x v="0"/>
    <x v="48"/>
    <x v="41"/>
    <s v="No"/>
    <x v="5"/>
    <s v="Complex"/>
    <s v="Nicola Bootland"/>
    <s v="Richard Langley"/>
    <s v="Yes"/>
    <s v="Joanna Rose"/>
    <d v="2016-12-22T09:42:46"/>
    <d v="2016-12-13T14:01:26"/>
    <d v="2016-12-22T00:00:00"/>
    <s v=""/>
    <d v="2016-11-07T00:00:00"/>
    <x v="1"/>
  </r>
  <r>
    <s v="a50d0adb-94df-e511-80f5-3863bb363030"/>
    <s v="LVuwDLWRiXz5RFRYBjU16+I27Ufa/5mrsC7L3a79hvguPJdmPkSIdFBQnWsUdGULdVXJZlCc4imOx7hNsi46lA=="/>
    <d v="2016-10-31T15:54:18"/>
    <s v="DARS-NIC-06620-J5F5D-v0"/>
    <s v="Pinar Ulug"/>
    <x v="3"/>
    <s v="With Customer"/>
    <x v="1"/>
    <m/>
    <s v=""/>
    <s v="2d Action Plan Active"/>
    <x v="0"/>
    <s v="DARS-NIC-06620-J5F5D-v0.0"/>
    <s v=""/>
    <s v="Yes"/>
    <x v="1"/>
    <x v="0"/>
    <x v="0"/>
    <s v="No"/>
    <x v="1"/>
    <s v=""/>
    <s v=""/>
    <s v=""/>
    <s v="No"/>
    <s v="Joanna Rose"/>
    <d v="2016-10-31T15:54:18"/>
    <d v="2016-03-01T10:03:34"/>
    <m/>
    <s v=""/>
    <m/>
    <x v="0"/>
  </r>
  <r>
    <s v="1a1012ed-21b7-474d-98d7-fbe76c680893"/>
    <s v="1cM/hPWMxXYLX44aKDNxEIG2UIz30tyvuSRXCdkBd76AuTqjcgaisAbRo5I4hkKXk1L6G3DwzR4ImGqYnL3KqA=="/>
    <d v="2016-10-31T15:54:18"/>
    <s v="DARS-NIC-06620-J5F5D-v0"/>
    <s v="Pinar Ulug"/>
    <x v="3"/>
    <s v="With Customer"/>
    <x v="1"/>
    <m/>
    <s v=""/>
    <s v="2d Action Plan Active"/>
    <x v="0"/>
    <s v="DARS-NIC-06620-J5F5D-v0.1"/>
    <s v=""/>
    <s v="Yes"/>
    <x v="1"/>
    <x v="0"/>
    <x v="0"/>
    <s v="No"/>
    <x v="1"/>
    <s v=""/>
    <s v=""/>
    <s v=""/>
    <s v="No"/>
    <s v="Joanna Rose"/>
    <d v="2016-10-31T15:54:18"/>
    <d v="2016-03-01T13:34:50"/>
    <m/>
    <s v=""/>
    <m/>
    <x v="0"/>
  </r>
  <r>
    <s v="559342a5-476a-4f1b-95d7-8bcd72e71c48"/>
    <s v="WuDYTWV7BwgdUQdgOqRTF/NU3YBZVPD8u18YEDT+H+SKGPasDn7Pzodcr6CfYZezybM8rOXt/6YA6WVHjME9Ag=="/>
    <d v="2016-10-31T15:54:18"/>
    <s v="DARS-NIC-06620-J5F5D-v0"/>
    <s v="Pinar Ulug"/>
    <x v="3"/>
    <s v="With Customer"/>
    <x v="1"/>
    <m/>
    <s v=""/>
    <s v="2d Action Plan Active"/>
    <x v="0"/>
    <s v="DARS-NIC-06620-J5F5D-v0.2"/>
    <s v=""/>
    <s v="Yes"/>
    <x v="1"/>
    <x v="0"/>
    <x v="0"/>
    <s v="No"/>
    <x v="1"/>
    <s v=""/>
    <s v=""/>
    <s v=""/>
    <s v="No"/>
    <s v="Joanna Rose"/>
    <d v="2016-10-31T15:54:18"/>
    <d v="2016-03-15T10:44:20"/>
    <m/>
    <s v=""/>
    <m/>
    <x v="0"/>
  </r>
  <r>
    <s v="d434a562-424f-407f-894c-ef7a67e957b9"/>
    <s v="Levvs25Qq50Rmcu21kwxzk7KmcTQ7f2iZgEIOZWagcj3DymXHb8c3YvbnCPscxGydrOQSGFlvEIWF0rowgP0Qg=="/>
    <d v="2016-10-31T15:54:18"/>
    <s v="DARS-NIC-06620-J5F5D-v0"/>
    <s v="Pinar Ulug"/>
    <x v="3"/>
    <s v="With Customer"/>
    <x v="1"/>
    <m/>
    <s v=""/>
    <s v="2d Action Plan Active"/>
    <x v="0"/>
    <s v="DARS-NIC-06620-J5F5D-v0.3"/>
    <s v=""/>
    <s v="Yes"/>
    <x v="1"/>
    <x v="0"/>
    <x v="0"/>
    <s v="No"/>
    <x v="1"/>
    <s v=""/>
    <s v=""/>
    <s v=""/>
    <s v="No"/>
    <s v="Joanna Rose"/>
    <d v="2016-10-31T15:54:18"/>
    <d v="2016-03-17T09:01:32"/>
    <m/>
    <s v=""/>
    <m/>
    <x v="0"/>
  </r>
  <r>
    <s v="1fe67f4a-2752-4592-9534-7547aa60ff38"/>
    <s v="lgRuHd+J+0o2JwG7q7sr3w1nCvjOWwNfTYI4ue1DMLa049jeNk8uy2mWZP9g8P6OurITloW5G1xSvN9M+2yGfQ=="/>
    <d v="2016-10-31T15:54:18"/>
    <s v="DARS-NIC-06620-J5F5D-v0"/>
    <s v="Pinar Ulug"/>
    <x v="3"/>
    <s v="With Customer"/>
    <x v="1"/>
    <m/>
    <s v=""/>
    <s v="2d Action Plan Active"/>
    <x v="0"/>
    <s v="DARS-NIC-06620-J5F5D-v0.4"/>
    <s v=""/>
    <s v="Yes"/>
    <x v="1"/>
    <x v="0"/>
    <x v="0"/>
    <s v="No"/>
    <x v="1"/>
    <s v=""/>
    <s v=""/>
    <s v=""/>
    <s v="No"/>
    <s v="Joanna Rose"/>
    <d v="2016-10-31T15:54:18"/>
    <d v="2016-03-17T09:56:28"/>
    <m/>
    <s v=""/>
    <m/>
    <x v="0"/>
  </r>
  <r>
    <s v="35d6b1c4-00cd-4a86-924e-2bd87b382cbb"/>
    <s v="Ooh/wKnNsOt6hAkghs2zbEnUgpC1Tv5XptnipDX/YNuH7MqUUwPPxCBtRESDZzWPb9hLzi06SucO/+8AC+UEXQ=="/>
    <d v="2016-10-31T15:54:18"/>
    <s v="DARS-NIC-06620-J5F5D-v0"/>
    <s v="Pinar Ulug"/>
    <x v="3"/>
    <s v="With Customer"/>
    <x v="1"/>
    <m/>
    <s v=""/>
    <s v="2d Action Plan Active"/>
    <x v="0"/>
    <s v="DARS-NIC-06620-J5F5D-v0.5"/>
    <s v=""/>
    <s v="Yes"/>
    <x v="1"/>
    <x v="0"/>
    <x v="0"/>
    <s v="No"/>
    <x v="1"/>
    <s v=""/>
    <s v=""/>
    <s v=""/>
    <s v="No"/>
    <s v="Joanna Rose"/>
    <d v="2016-10-31T15:54:18"/>
    <d v="2016-03-17T09:56:43"/>
    <m/>
    <s v=""/>
    <m/>
    <x v="0"/>
  </r>
  <r>
    <s v="caec129f-75d6-44bd-8901-d651efb98fef"/>
    <s v="t9hrvlzwAk/vLpBUQ6I2jqz4NN9k5fyNtKY23OXm+M6ykaoSmfyxLdEaxXxvVbSqC8Bp/mnzk0BRj+CRD8zHPQ=="/>
    <d v="2016-10-31T15:54:18"/>
    <s v="DARS-NIC-06620-J5F5D-v0"/>
    <s v="Pinar Ulug"/>
    <x v="3"/>
    <s v="With Customer"/>
    <x v="1"/>
    <m/>
    <s v=""/>
    <s v="2d Action Plan Active"/>
    <x v="0"/>
    <s v="DARS-NIC-06620-J5F5D-v0.6"/>
    <s v=""/>
    <s v="Yes"/>
    <x v="1"/>
    <x v="0"/>
    <x v="0"/>
    <s v="No"/>
    <x v="1"/>
    <s v=""/>
    <s v=""/>
    <s v=""/>
    <s v="No"/>
    <s v="Joanna Rose"/>
    <d v="2016-10-31T15:54:18"/>
    <d v="2016-03-17T10:20:17"/>
    <m/>
    <s v=""/>
    <m/>
    <x v="0"/>
  </r>
  <r>
    <s v="d622e241-eaf3-4e27-b507-bafa3b4cea34"/>
    <s v="4r+mOmmz0QZowIhQJraMY6ziQm/GBzbIbpZpEQXOAgenbnvlcwuR7pgf1MBAdKzJmZAMPj0j+uCbR9jWX8uZjw=="/>
    <d v="2016-10-31T15:54:18"/>
    <s v="DARS-NIC-06620-J5F5D-v0"/>
    <s v="Pinar Ulug"/>
    <x v="3"/>
    <s v="With Customer"/>
    <x v="1"/>
    <m/>
    <s v=""/>
    <s v="2d Action Plan Active"/>
    <x v="0"/>
    <s v="DARS-NIC-06620-J5F5D-v0.7"/>
    <s v=""/>
    <s v="Yes"/>
    <x v="1"/>
    <x v="0"/>
    <x v="0"/>
    <s v="No"/>
    <x v="1"/>
    <s v=""/>
    <s v=""/>
    <s v=""/>
    <s v="No"/>
    <s v="Joanna Rose"/>
    <d v="2016-10-31T15:54:18"/>
    <d v="2016-03-17T10:20:56"/>
    <m/>
    <s v=""/>
    <m/>
    <x v="0"/>
  </r>
  <r>
    <s v="78934164-2bdb-42d6-abbd-628b757490b4"/>
    <s v="vamdeDSzOWlIlnDY2KttoFWTNjotoMjPdYUAbbRuDbb9RMcy6Bqc45SIXmuspPVmHgEde0iN/HOnQeBsBHt7JQ=="/>
    <d v="2016-10-31T15:54:18"/>
    <s v="DARS-NIC-06620-J5F5D-v0"/>
    <s v="Pinar Ulug"/>
    <x v="3"/>
    <s v="With Customer"/>
    <x v="1"/>
    <m/>
    <s v=""/>
    <s v="2d Action Plan Active"/>
    <x v="0"/>
    <s v="DARS-NIC-06620-J5F5D-v0.8"/>
    <s v=""/>
    <s v="Yes"/>
    <x v="1"/>
    <x v="0"/>
    <x v="0"/>
    <s v="No"/>
    <x v="1"/>
    <s v=""/>
    <s v=""/>
    <s v=""/>
    <s v="No"/>
    <s v="Joanna Rose"/>
    <d v="2016-10-31T15:54:18"/>
    <d v="2016-03-18T16:04:50"/>
    <m/>
    <s v=""/>
    <m/>
    <x v="0"/>
  </r>
  <r>
    <s v="2320838f-c184-4a0b-bc27-c41341d576bd"/>
    <s v="C7J6npATo3hWMW2k6tatL93noB789knLhVq5RUBWu8kMOHGnYnMrXk9lFVuJlAoJv8EXJD6gpQ08G/RRe4zk4w=="/>
    <d v="2016-10-31T15:54:19"/>
    <s v="DARS-NIC-06620-J5F5D-v0"/>
    <s v="Pinar Ulug"/>
    <x v="3"/>
    <s v="With Customer"/>
    <x v="1"/>
    <m/>
    <s v=""/>
    <s v="2d Action Plan Active"/>
    <x v="0"/>
    <s v="DARS-NIC-06620-J5F5D-v0.9"/>
    <s v=""/>
    <s v="Yes"/>
    <x v="1"/>
    <x v="0"/>
    <x v="0"/>
    <s v="No"/>
    <x v="1"/>
    <s v=""/>
    <s v=""/>
    <s v=""/>
    <s v="No"/>
    <s v="Joanna Rose"/>
    <d v="2016-10-31T15:54:19"/>
    <d v="2016-03-24T11:23:58"/>
    <m/>
    <s v=""/>
    <m/>
    <x v="0"/>
  </r>
  <r>
    <s v="f807eb13-1ae9-e511-80f6-3863bb363030"/>
    <s v="MA8ceZpb2hLaD1b1K9ArKdqnFHBEi4FGaqovqvtC08HmFYKnVU8pj/sLKGL8tmFoo/MMsTusrl66wX354/xKEg=="/>
    <d v="2017-02-22T10:06:32"/>
    <s v="DARS-NIC-06759-X5V7P-v1"/>
    <s v="Eleanor Kane"/>
    <x v="15"/>
    <s v="With HSCIC"/>
    <x v="0"/>
    <d v="2017-01-31T00:00:00"/>
    <s v=""/>
    <s v="5a DSA Active"/>
    <x v="0"/>
    <s v="DARS-NIC-06759-X5V7P-v0.0"/>
    <s v=""/>
    <s v="Yes"/>
    <x v="0"/>
    <x v="0"/>
    <x v="0"/>
    <s v="No"/>
    <x v="1"/>
    <s v=""/>
    <s v=""/>
    <s v=""/>
    <s v="No"/>
    <s v="Joanna Rose"/>
    <d v="2017-02-22T10:06:32"/>
    <d v="2016-03-13T12:50:00"/>
    <m/>
    <s v=""/>
    <d v="2016-11-10T00:00:00"/>
    <x v="0"/>
  </r>
  <r>
    <s v="61229f27-4328-4a2e-9667-d55ef64c4c89"/>
    <s v="Tys+OtldxZiG675DvZdfUwWdcnsVzocDHf0y0kwHTgHRK4XvrH4wZaHztoSgAbyCpg92jVrAL7ejfYl6txmz1w=="/>
    <d v="2017-02-22T10:06:33"/>
    <s v="DARS-NIC-06759-X5V7P-v1"/>
    <s v="Eleanor Kane"/>
    <x v="15"/>
    <s v="With HSCIC"/>
    <x v="0"/>
    <d v="2017-01-31T00:00:00"/>
    <s v=""/>
    <s v="5a DSA Active"/>
    <x v="0"/>
    <s v="DARS-NIC-06759-X5V7P-v0.1"/>
    <s v=""/>
    <s v="Yes"/>
    <x v="0"/>
    <x v="0"/>
    <x v="0"/>
    <s v="No"/>
    <x v="1"/>
    <s v=""/>
    <s v=""/>
    <s v=""/>
    <s v="No"/>
    <s v="Joanna Rose"/>
    <d v="2017-02-22T10:06:33"/>
    <d v="2016-03-15T15:43:41"/>
    <m/>
    <s v=""/>
    <d v="2016-11-10T00:00:00"/>
    <x v="0"/>
  </r>
  <r>
    <s v="f0fdc772-3632-474e-8bd3-0a188fdb93de"/>
    <s v="ksWZKlPHKPwqKUNzGdYQH666Z5kTVhKMRaMQEeRsv0gDzYvJE8PlPPeSJsRwolaGqHphu+p0QsFq2bHmcyI8qQ=="/>
    <d v="2017-02-22T10:06:32"/>
    <s v="DARS-NIC-06759-X5V7P-v1"/>
    <s v="Eleanor Kane"/>
    <x v="15"/>
    <s v="With HSCIC"/>
    <x v="0"/>
    <d v="2017-01-31T00:00:00"/>
    <s v=""/>
    <s v="5a DSA Active"/>
    <x v="0"/>
    <s v="DARS-NIC-06759-X5V7P-v0.2"/>
    <s v=""/>
    <s v="Yes"/>
    <x v="0"/>
    <x v="0"/>
    <x v="0"/>
    <s v="No"/>
    <x v="1"/>
    <s v=""/>
    <s v=""/>
    <s v=""/>
    <s v="No"/>
    <s v="Joanna Rose"/>
    <d v="2017-02-22T10:06:32"/>
    <d v="2016-03-17T14:10:30"/>
    <m/>
    <s v=""/>
    <d v="2016-11-10T00:00:00"/>
    <x v="0"/>
  </r>
  <r>
    <s v="c8efd450-a7f8-425b-9ae9-a5f9c58e4202"/>
    <s v="klXHwVpcPYgNC2/88NislBch7tFLSbmCaf18OnE+5SI66lQSow9+3fkpxcEN17qSazRigyfx27AmVyZtjvwoIg=="/>
    <d v="2017-02-22T10:06:58"/>
    <s v="DARS-NIC-06759-X5V7P-v1"/>
    <s v="Eleanor Kane"/>
    <x v="15"/>
    <s v="With HSCIC"/>
    <x v="0"/>
    <d v="2017-01-31T00:00:00"/>
    <s v=""/>
    <s v="5a DSA Active"/>
    <x v="1"/>
    <s v="DARS-NIC-06759-X5V7P-v0.3"/>
    <s v="No"/>
    <s v="Yes"/>
    <x v="0"/>
    <x v="0"/>
    <x v="42"/>
    <s v="No"/>
    <x v="1"/>
    <s v=""/>
    <s v="Dan Goodwin"/>
    <s v=""/>
    <s v="No"/>
    <s v="Joanna Rose"/>
    <d v="2017-02-22T10:06:58"/>
    <d v="2016-03-17T14:10:46"/>
    <d v="2017-02-22T00:00:00"/>
    <s v=""/>
    <d v="2016-11-10T00:00:00"/>
    <x v="0"/>
  </r>
  <r>
    <s v="42184509-6811-4754-94c7-3b7d7b996217"/>
    <s v="oiqozjiDQJgV24Ywk3TLhLsn8vbSwV43mz0yOV5wz+Prnguq+37/V4yVk3qauoIYMnYez7FlVFgbWuRILSFJWg=="/>
    <d v="2017-02-22T10:06:32"/>
    <s v="DARS-NIC-06759-X5V7P-v1"/>
    <s v="Eleanor Kane"/>
    <x v="15"/>
    <s v="With HSCIC"/>
    <x v="0"/>
    <m/>
    <s v="1c Application In Progress"/>
    <s v="5a DSA Active"/>
    <x v="0"/>
    <s v="DARS-NIC-06759-X5V7P-v1.0"/>
    <s v="No"/>
    <s v="Yes"/>
    <x v="0"/>
    <x v="0"/>
    <x v="0"/>
    <s v="No"/>
    <x v="1"/>
    <s v=""/>
    <s v="Dan Goodwin"/>
    <s v="Jennifer Redman"/>
    <s v="No"/>
    <s v="Joanna Rose"/>
    <d v="2017-02-22T10:06:32"/>
    <d v="2016-11-04T14:15:47"/>
    <m/>
    <s v=""/>
    <d v="2016-11-10T00:00:00"/>
    <x v="0"/>
  </r>
  <r>
    <s v="c14bacd5-349e-4348-9932-79820ec9f127"/>
    <s v="DGp5kd0jph0A9r20GrW8zZxhbwN6blvK+cFYuF6QE1O2fDa66DMb5rxUVw/2V4eDI70LJHsywBA/HfGro9F7qw=="/>
    <d v="2017-02-22T10:06:32"/>
    <s v="DARS-NIC-06759-X5V7P-v1"/>
    <s v="Eleanor Kane"/>
    <x v="15"/>
    <s v="With HSCIC"/>
    <x v="0"/>
    <m/>
    <s v="2c Initial Assessment"/>
    <s v="5a DSA Active"/>
    <x v="0"/>
    <s v="DARS-NIC-06759-X5V7P-v1.1"/>
    <s v="No"/>
    <s v="Yes"/>
    <x v="0"/>
    <x v="49"/>
    <x v="0"/>
    <s v="No"/>
    <x v="1"/>
    <s v=""/>
    <s v="Tracy Taylor"/>
    <s v="Jennifer Donald"/>
    <s v="No"/>
    <s v="Joanna Rose"/>
    <d v="2017-02-22T10:06:32"/>
    <d v="2016-11-09T16:03:03"/>
    <m/>
    <s v=""/>
    <d v="2016-11-10T00:00:00"/>
    <x v="0"/>
  </r>
  <r>
    <s v="b3301e4b-170f-4fad-bbc2-dab578e4735f"/>
    <s v="duJ4PWrqc7YPtuvdE0WjObaiH/kwI7Pa+oY3d3ArKoWunfmqlK3gNO7zXxOJd6zYi3X6Dvqqm12HEs1yM8SeGQ=="/>
    <d v="2017-02-22T10:06:33"/>
    <s v="DARS-NIC-06759-X5V7P-v1"/>
    <s v="Eleanor Kane"/>
    <x v="15"/>
    <s v="With HSCIC"/>
    <x v="0"/>
    <d v="2018-01-31T00:00:00"/>
    <s v="2c Initial Assessment"/>
    <s v="5a DSA Active"/>
    <x v="0"/>
    <s v="DARS-NIC-06759-X5V7P-v1.2"/>
    <s v="No"/>
    <s v="Yes"/>
    <x v="0"/>
    <x v="49"/>
    <x v="0"/>
    <s v="No"/>
    <x v="1"/>
    <s v=""/>
    <s v="Tracy Taylor"/>
    <s v="Jennifer Donald"/>
    <s v="No"/>
    <s v="Joanna Rose"/>
    <d v="2017-02-22T10:06:33"/>
    <d v="2016-11-21T10:42:36"/>
    <m/>
    <s v=""/>
    <d v="2016-11-10T00:00:00"/>
    <x v="0"/>
  </r>
  <r>
    <s v="429ccac8-8dc2-4325-ba98-c18ceca6e75c"/>
    <s v="Bdty5KvIlVPYefAfoudbAkVMg5Eb4VlfhIZ9KUq5EyjClDJDxwUhJTMFlY25gh26ngCsHUrCq817j2KjhsbGPw=="/>
    <d v="2017-02-22T10:07:03"/>
    <s v="DARS-NIC-06759-X5V7P-v1"/>
    <s v="Eleanor Kane"/>
    <x v="15"/>
    <s v="With HSCIC"/>
    <x v="0"/>
    <d v="2018-01-31T00:00:00"/>
    <s v="5a DSA Active"/>
    <s v="5a DSA Active"/>
    <x v="2"/>
    <s v="DARS-NIC-06759-X5V7P-v1.3"/>
    <s v="Yes"/>
    <s v="Yes"/>
    <x v="0"/>
    <x v="49"/>
    <x v="43"/>
    <s v="No"/>
    <x v="1"/>
    <s v=""/>
    <s v="Tracy Taylor"/>
    <s v="Jennifer Donald"/>
    <s v="No"/>
    <s v="Joanna Rose"/>
    <d v="2017-02-22T10:07:03"/>
    <d v="2017-01-13T09:11:11"/>
    <d v="2017-02-22T00:00:00"/>
    <s v=""/>
    <d v="2016-11-10T00:00:00"/>
    <x v="1"/>
  </r>
  <r>
    <s v="cc008176-f7e1-e511-8100-3863bb358f90"/>
    <s v="RPaLUh16Uqk4pIE2TbgOaPCrrq/c7WZPS5i79CbzAmvTWB4KkT8mKXV0Jq1XF/dSig+Yu4GFyGSO8J+c2g5Ltw=="/>
    <d v="2017-05-02T13:32:16"/>
    <s v="DARS-NIC-07093-K5N3D-v2"/>
    <s v="Jane O'Grady"/>
    <x v="35"/>
    <s v="With HSCIC"/>
    <x v="0"/>
    <d v="2016-08-31T00:00:00"/>
    <s v=""/>
    <s v="5a DSA Active"/>
    <x v="1"/>
    <s v="DARS-NIC-07093-K5N3D-v0.0"/>
    <s v="No"/>
    <s v="Yes"/>
    <x v="0"/>
    <x v="0"/>
    <x v="44"/>
    <s v="No"/>
    <x v="0"/>
    <s v=""/>
    <s v="Emma Lawler"/>
    <s v=""/>
    <s v="No"/>
    <s v="Gillian Wright"/>
    <d v="2017-05-02T13:32:16"/>
    <d v="2016-03-04T10:54:35"/>
    <d v="2016-09-28T00:00:00"/>
    <s v=""/>
    <d v="2017-04-13T00:00:00"/>
    <x v="0"/>
  </r>
  <r>
    <s v="e0877430-43a6-4b1b-b750-5866bc245528"/>
    <s v="KZdsh6K7MYOo2YDjPmLLYHKApLfilDW+n7h2a384ZE+hxCovFEC4fU6VW/5AAw5q4xFf6g27I1PF8MgKVK7ptQ=="/>
    <d v="2017-05-02T13:32:16"/>
    <s v="DARS-NIC-07093-K5N3D-v2"/>
    <s v="Jane O'Grady"/>
    <x v="35"/>
    <s v="With HSCIC"/>
    <x v="0"/>
    <m/>
    <s v="1c Application In Progress"/>
    <s v="5a DSA Active"/>
    <x v="0"/>
    <s v="DARS-NIC-07093-K5N3D-v1.0"/>
    <s v="No"/>
    <s v="Yes"/>
    <x v="0"/>
    <x v="0"/>
    <x v="0"/>
    <s v="No"/>
    <x v="0"/>
    <s v=""/>
    <s v="Emma Lawler"/>
    <s v="Jennifer Redman"/>
    <s v="No"/>
    <s v="Gillian Wright"/>
    <d v="2017-05-02T13:32:16"/>
    <d v="2016-08-24T13:47:38"/>
    <m/>
    <s v=""/>
    <d v="2017-04-13T00:00:00"/>
    <x v="0"/>
  </r>
  <r>
    <s v="1db5e92b-4ede-4cb0-b017-1102e7e9a7a5"/>
    <s v="UaswZ7w71lv/2YQUqGN+ybExxRRZCE8T4KOBzk3qEOPq8czwMgrb40TZhHIAbA2qIQPSbYwj0eeuSRfquqlBWw=="/>
    <d v="2017-05-02T13:32:16"/>
    <s v="DARS-NIC-07093-K5N3D-v2"/>
    <s v="Jane O'Grady"/>
    <x v="35"/>
    <s v="With HSCIC"/>
    <x v="0"/>
    <d v="2017-03-31T00:00:00"/>
    <s v="2c Initial Assessment"/>
    <s v="5a DSA Active"/>
    <x v="0"/>
    <s v="DARS-NIC-07093-K5N3D-v1.1"/>
    <s v="No"/>
    <s v="Yes"/>
    <x v="0"/>
    <x v="24"/>
    <x v="0"/>
    <s v="No"/>
    <x v="0"/>
    <s v=""/>
    <s v="Tracy Taylor"/>
    <s v="Jennifer Redman"/>
    <s v="No"/>
    <s v="Gillian Wright"/>
    <d v="2017-05-02T13:32:16"/>
    <d v="2016-08-24T13:56:30"/>
    <m/>
    <s v=""/>
    <d v="2017-04-13T00:00:00"/>
    <x v="0"/>
  </r>
  <r>
    <s v="499c290c-d0f6-4e87-85a3-4d9ab8a8ac8d"/>
    <s v="hA2LFwe8WRVKGtsuK4UA4Bzkx5ELWq4vE6cyH1yvAwc/e37v3har2/2ltDL9fibncntNOdQYgb+7K6GT6LdkPg=="/>
    <d v="2017-05-02T13:32:16"/>
    <s v="DARS-NIC-07093-K5N3D-v2"/>
    <s v="Jane O'Grady"/>
    <x v="35"/>
    <s v="With HSCIC"/>
    <x v="0"/>
    <d v="2017-03-31T00:00:00"/>
    <s v="2c Initial Assessment"/>
    <s v="5a DSA Active"/>
    <x v="0"/>
    <s v="DARS-NIC-07093-K5N3D-v1.2"/>
    <s v="No"/>
    <s v="Yes"/>
    <x v="0"/>
    <x v="24"/>
    <x v="0"/>
    <s v="No"/>
    <x v="0"/>
    <s v=""/>
    <s v="Tracy Taylor"/>
    <s v="Gaynor Dalton"/>
    <s v="No"/>
    <s v="Gillian Wright"/>
    <d v="2017-05-02T13:32:16"/>
    <d v="2016-08-24T13:58:25"/>
    <m/>
    <s v=""/>
    <d v="2017-04-13T00:00:00"/>
    <x v="0"/>
  </r>
  <r>
    <s v="195ddedb-3351-4150-8543-8ff64483a5fc"/>
    <s v="rKkvdWfatZfQYgwSSKO0b737lFZv7NTfo3OH3mpWaphGGizuzRV/2KxrDdaUPfuEt2yLy6wfGs4j15z/YvfUyQ=="/>
    <d v="2017-05-02T13:32:01"/>
    <s v="DARS-NIC-07093-K5N3D-v2"/>
    <s v="Jane O'Grady"/>
    <x v="35"/>
    <s v="With HSCIC"/>
    <x v="0"/>
    <d v="2017-03-31T00:00:00"/>
    <s v="5a DSA Active"/>
    <s v="5a DSA Active"/>
    <x v="1"/>
    <s v="DARS-NIC-07093-K5N3D-v1.3"/>
    <s v="No"/>
    <s v="Yes"/>
    <x v="0"/>
    <x v="24"/>
    <x v="45"/>
    <s v="No"/>
    <x v="0"/>
    <s v=""/>
    <s v="Tracy Taylor"/>
    <s v="Gaynor Dalton"/>
    <s v="No"/>
    <s v="Gillian Wright"/>
    <d v="2017-05-02T13:32:01"/>
    <d v="2016-09-15T15:55:40"/>
    <d v="2017-05-02T00:00:00"/>
    <s v=""/>
    <d v="2017-04-13T00:00:00"/>
    <x v="1"/>
  </r>
  <r>
    <s v="30727de4-6894-406b-8cc1-dc9f742af545"/>
    <s v="OjvvY0jaumEVquQHArWAadOVl30YmXDBYWxrEAy3VyqMIpLCjfAfSelgQl/TkpJBxffy0KN9u+9nyMfq1J3xDw=="/>
    <d v="2017-05-02T13:32:16"/>
    <s v="DARS-NIC-07093-K5N3D-v2"/>
    <s v="Jane O'Grady"/>
    <x v="35"/>
    <s v="With HSCIC"/>
    <x v="0"/>
    <m/>
    <s v="1c Application In Progress"/>
    <s v="5a DSA Active"/>
    <x v="0"/>
    <s v="DARS-NIC-07093-K5N3D-v2.0"/>
    <s v="No"/>
    <s v="Yes"/>
    <x v="0"/>
    <x v="0"/>
    <x v="0"/>
    <s v="No"/>
    <x v="0"/>
    <s v=""/>
    <s v="Tracy Taylor"/>
    <s v="Gaynor Dalton"/>
    <s v="No"/>
    <s v="Gillian Wright"/>
    <d v="2017-05-02T13:32:16"/>
    <d v="2017-04-12T11:05:28"/>
    <m/>
    <s v=""/>
    <d v="2017-04-13T00:00:00"/>
    <x v="0"/>
  </r>
  <r>
    <s v="affc8617-42e0-4e01-800f-29825a2f424a"/>
    <s v="CbYQzG8hMUcKNvddSOHmvCAfvlaavfw+YCZYoII8qSSJdjSelH93dzTEoa/f/8UV4/ohaRSOvnpwD01+6ozQEg=="/>
    <d v="2017-05-02T13:32:16"/>
    <s v="DARS-NIC-07093-K5N3D-v2"/>
    <s v="Jane O'Grady"/>
    <x v="35"/>
    <s v="With HSCIC"/>
    <x v="0"/>
    <d v="2017-03-31T00:00:00"/>
    <s v="2c Initial Assessment"/>
    <s v="5a DSA Active"/>
    <x v="0"/>
    <s v="DARS-NIC-07093-K5N3D-v2.1"/>
    <s v="No"/>
    <s v="Yes"/>
    <x v="0"/>
    <x v="50"/>
    <x v="0"/>
    <s v="No"/>
    <x v="0"/>
    <s v="Medium"/>
    <s v="Tracy Taylor"/>
    <s v="Duncan Easton"/>
    <s v="No"/>
    <s v="Gillian Wright"/>
    <d v="2017-05-02T13:32:16"/>
    <d v="2017-04-12T15:46:46"/>
    <m/>
    <s v=""/>
    <d v="2017-04-13T00:00:00"/>
    <x v="0"/>
  </r>
  <r>
    <s v="11c940b6-e594-45c2-8cee-a9e14ecb1c74"/>
    <s v="nW/+FbwHCzAOi97V3CJnv+XMczwPtknKLAXIZ2GT6fXKZCJ/nBOiqiqLPebZS1bE3mSueRHK5IJHcKmi68O6Eg=="/>
    <d v="2017-05-02T13:32:18"/>
    <s v="DARS-NIC-07093-K5N3D-v2"/>
    <s v="Jane O'Grady"/>
    <x v="35"/>
    <s v="With HSCIC"/>
    <x v="0"/>
    <d v="2017-03-31T00:00:00"/>
    <s v="5a DSA Active"/>
    <s v="5a DSA Active"/>
    <x v="3"/>
    <s v="DARS-NIC-07093-K5N3D-v2.2"/>
    <s v="Yes"/>
    <s v="Yes"/>
    <x v="0"/>
    <x v="50"/>
    <x v="46"/>
    <s v="No"/>
    <x v="0"/>
    <s v="Medium"/>
    <s v="Tracy Taylor"/>
    <s v="Duncan Easton"/>
    <s v="No"/>
    <s v="Gillian Wright"/>
    <d v="2017-05-02T13:32:18"/>
    <d v="2017-04-13T10:49:39"/>
    <d v="2017-05-02T00:00:00"/>
    <s v=""/>
    <d v="2017-04-13T00:00:00"/>
    <x v="0"/>
  </r>
  <r>
    <s v="d69d7496-91df-e511-80f7-3863bb357fa0"/>
    <s v="ygFa77zi9jFvZ66fxOI361qBUABFtuF9OWAHBNv/S0qiMLBYv32kX5K7BnacuEys0Gm3hS8uJCu+SpSXse+O/g=="/>
    <d v="2017-03-02T14:14:54"/>
    <s v="DARS-NIC-07141-L2S0B-v1"/>
    <s v="Paul Hawgood"/>
    <x v="36"/>
    <s v="With Customer"/>
    <x v="0"/>
    <m/>
    <s v=""/>
    <s v="2d Action Plan Active"/>
    <x v="0"/>
    <s v="DARS-NIC-07141-L2S0B-v0.0"/>
    <s v=""/>
    <s v="Yes"/>
    <x v="0"/>
    <x v="0"/>
    <x v="0"/>
    <s v="No"/>
    <x v="5"/>
    <s v=""/>
    <s v=""/>
    <s v=""/>
    <s v="No"/>
    <s v="Emma Russell"/>
    <d v="2017-03-02T14:14:54"/>
    <d v="2016-03-01T09:40:10"/>
    <m/>
    <s v=""/>
    <d v="2017-02-15T00:00:00"/>
    <x v="0"/>
  </r>
  <r>
    <s v="00b55f54-2a33-430b-b117-9e79afee4679"/>
    <s v="gTQW7lA1qw8ZvWyQWNzbK1dEA6BActARSZCsqLjeIRQ5wpyaJygblFgeZk6AKRBY3X9oUbEWhdWllbLi2tcA6Q=="/>
    <d v="2017-03-02T14:14:54"/>
    <s v="DARS-NIC-07141-L2S0B-v1"/>
    <s v="Paul Hawgood"/>
    <x v="36"/>
    <s v="With Customer"/>
    <x v="0"/>
    <d v="2017-03-31T00:00:00"/>
    <s v=""/>
    <s v="2d Action Plan Active"/>
    <x v="0"/>
    <s v="DARS-NIC-07141-L2S0B-v0.1"/>
    <s v=""/>
    <s v="Yes"/>
    <x v="0"/>
    <x v="0"/>
    <x v="0"/>
    <s v="No"/>
    <x v="5"/>
    <s v=""/>
    <s v=""/>
    <s v=""/>
    <s v="No"/>
    <s v="Emma Russell"/>
    <d v="2017-03-02T14:14:54"/>
    <d v="2016-03-24T13:23:23"/>
    <m/>
    <s v=""/>
    <d v="2017-02-15T00:00:00"/>
    <x v="0"/>
  </r>
  <r>
    <s v="0b2d1028-298a-4fa6-a288-08dec8df47dd"/>
    <s v="C9ovvKjDhDitDF9Gfwi5a3nNHn7f3mIINDn4/ZBkR8fRuYbaSW3fNKTfGyjtSIOoTQqlhPeaO/OPMNU1iDT8Uw=="/>
    <d v="2017-03-02T14:14:54"/>
    <s v="DARS-NIC-07141-L2S0B-v1"/>
    <s v="Paul Hawgood"/>
    <x v="36"/>
    <s v="With Customer"/>
    <x v="0"/>
    <d v="2017-03-31T00:00:00"/>
    <s v=""/>
    <s v="2d Action Plan Active"/>
    <x v="0"/>
    <s v="DARS-NIC-07141-L2S0B-v0.2"/>
    <s v=""/>
    <s v="Yes"/>
    <x v="0"/>
    <x v="41"/>
    <x v="0"/>
    <s v="No"/>
    <x v="5"/>
    <s v=""/>
    <s v=""/>
    <s v=""/>
    <s v="No"/>
    <s v="Emma Russell"/>
    <d v="2017-03-02T14:14:54"/>
    <d v="2016-04-01T15:06:48"/>
    <m/>
    <s v=""/>
    <d v="2017-02-15T00:00:00"/>
    <x v="0"/>
  </r>
  <r>
    <s v="0ab6aef7-c4ab-41c3-b85c-0fbbe2f3b8a0"/>
    <s v="wk4hYoSLk8huSzTfLrH8+M/fq4SipHnYUEHsGGzJBSV26BDc7BYNe0Yv04rCkZkPMIQpiFgfq/SlhzjXC9rqHg=="/>
    <d v="2017-04-07T09:57:07"/>
    <s v="DARS-NIC-07141-L2S0B-v1"/>
    <s v="Paul Hawgood"/>
    <x v="36"/>
    <s v="With Customer"/>
    <x v="0"/>
    <d v="2017-03-31T00:00:00"/>
    <s v="5a DSA Active"/>
    <s v="2d Action Plan Active"/>
    <x v="3"/>
    <s v="DARS-NIC-07141-L2S0B-v0.3"/>
    <s v="No"/>
    <s v="Yes"/>
    <x v="0"/>
    <x v="41"/>
    <x v="47"/>
    <s v="No"/>
    <x v="5"/>
    <s v=""/>
    <s v="Adam Grindrod"/>
    <s v="Gaynor Dalton"/>
    <s v="No"/>
    <s v="Emma Russell"/>
    <d v="2017-04-07T09:57:07"/>
    <d v="2016-04-04T12:13:01"/>
    <m/>
    <s v=""/>
    <d v="2017-02-15T00:00:00"/>
    <x v="1"/>
  </r>
  <r>
    <s v="e1dda5f5-7599-4bd2-8b5c-b641482e99ef"/>
    <s v="ca5gOJKR4iv/qXNiFpBdr8ogyjbTENRyB/wI2DY1UbWmj0Ee2VFYuuOns1LsHP06R7wavL25bDxdWId+wEGb8A=="/>
    <d v="2017-03-02T14:14:54"/>
    <s v="DARS-NIC-07141-L2S0B-v1"/>
    <s v="Paul Hawgood"/>
    <x v="36"/>
    <s v="With Customer"/>
    <x v="0"/>
    <m/>
    <s v="1c Application In Progress"/>
    <s v="2d Action Plan Active"/>
    <x v="0"/>
    <s v="DARS-NIC-07141-L2S0B-v1.0"/>
    <s v="No"/>
    <s v="Yes"/>
    <x v="0"/>
    <x v="41"/>
    <x v="0"/>
    <s v="No"/>
    <x v="5"/>
    <s v=""/>
    <s v="Adam Grindrod"/>
    <s v="Gaynor Dalton"/>
    <s v="No"/>
    <s v="Emma Russell"/>
    <d v="2017-03-02T14:14:54"/>
    <d v="2017-01-03T11:50:57"/>
    <m/>
    <s v=""/>
    <d v="2017-02-15T00:00:00"/>
    <x v="0"/>
  </r>
  <r>
    <s v="0a70887d-a03d-404d-8ce9-b810fa8ef9f7"/>
    <s v="x4ELkaNABxATy7g3rCEPAI9vXp6rYbRFEwK2AXJSAX+u3UXCZ+04RiH0Y7ZOG9AfhZG6YJNJDz2OMwkReWkLvA=="/>
    <d v="2017-03-02T14:15:33"/>
    <s v="DARS-NIC-07141-L2S0B-v1"/>
    <s v="Paul Hawgood"/>
    <x v="36"/>
    <s v="With Customer"/>
    <x v="0"/>
    <m/>
    <s v="2c Initial Assessment"/>
    <s v="2d Action Plan Active"/>
    <x v="0"/>
    <s v="DARS-NIC-07141-L2S0B-v1.1"/>
    <s v="No"/>
    <s v="Yes"/>
    <x v="0"/>
    <x v="22"/>
    <x v="0"/>
    <s v="No"/>
    <x v="5"/>
    <s v="Medium"/>
    <s v="Amanda Parkin"/>
    <s v="Kimberley Watson"/>
    <s v="No"/>
    <s v="Emma Russell"/>
    <d v="2017-03-02T14:15:33"/>
    <d v="2017-02-10T14:41:02"/>
    <m/>
    <s v=""/>
    <d v="2017-02-15T00:00:00"/>
    <x v="0"/>
  </r>
  <r>
    <s v="9acfda2b-7ad4-4699-b665-345b48a74182"/>
    <s v="ueY+9/2TRHrYMvKkAhJMu0uO9k3+smwALJWd4ubBuHsnjwrggtNTYH+efSkgPGkD9P6RGSy+3f5OBR+Nzh25gw=="/>
    <d v="2017-05-02T13:47:52"/>
    <s v="DARS-NIC-07141-L2S0B-v1"/>
    <s v="Paul Hawgood"/>
    <x v="36"/>
    <s v="With Customer"/>
    <x v="0"/>
    <m/>
    <s v="2c Initial Assessment"/>
    <s v="2d Action Plan Active"/>
    <x v="4"/>
    <s v="DARS-NIC-07141-L2S0B-v1.2"/>
    <s v="Yes"/>
    <s v="Yes"/>
    <x v="0"/>
    <x v="22"/>
    <x v="0"/>
    <s v="No"/>
    <x v="5"/>
    <s v="Medium"/>
    <s v="Amanda Parkin"/>
    <s v="Kimberley Watson"/>
    <s v="No"/>
    <s v="Emma Russell"/>
    <d v="2017-05-02T13:47:52"/>
    <d v="2017-03-02T14:15:06"/>
    <m/>
    <s v=""/>
    <d v="2017-02-15T00:00:00"/>
    <x v="0"/>
  </r>
  <r>
    <s v="a8e7eaa7-93df-e511-80f5-3863bb363030"/>
    <s v="66BNIIBX2Y6mFC1805rFtdPVNJQwc8slie6ivjHuu3jmlxEbadh7HKYXwXvfr3cnsjppWuGT+Py64nzgCZItrg=="/>
    <d v="2016-12-05T11:41:49"/>
    <s v="DARS-NIC-07173-T8S5M-v1"/>
    <s v="Josephine Exley"/>
    <x v="37"/>
    <s v="With HSCIC"/>
    <x v="0"/>
    <d v="2017-05-01T00:00:00"/>
    <s v="2c Initial Assessment"/>
    <s v="5a DSA Active"/>
    <x v="0"/>
    <s v="DARS-NIC-07173-T8S5M-v0.0"/>
    <s v="No"/>
    <s v="Yes"/>
    <x v="0"/>
    <x v="51"/>
    <x v="0"/>
    <s v="No"/>
    <x v="9"/>
    <s v=""/>
    <s v=""/>
    <s v=""/>
    <s v="No"/>
    <s v="Joanna Rose"/>
    <d v="2016-12-05T11:41:49"/>
    <d v="2016-03-01T09:55:04"/>
    <m/>
    <s v=""/>
    <d v="2016-11-01T00:00:00"/>
    <x v="0"/>
  </r>
  <r>
    <s v="ccd3a757-374e-4473-aca6-744e63fcd986"/>
    <s v="I3ELJfKWlcqZlT/vvpLOkVMJGGNeDKLUHhD71/JpWElZk3K5mL57yiLeNO/4zSxUa8XcoZFs3z1IlD+3PQ+yCw=="/>
    <d v="2016-12-05T11:41:49"/>
    <s v="DARS-NIC-07173-T8S5M-v1"/>
    <s v="Josephine Exley"/>
    <x v="37"/>
    <s v="With HSCIC"/>
    <x v="0"/>
    <d v="2017-06-20T00:00:00"/>
    <s v="2c Initial Assessment"/>
    <s v="5a DSA Active"/>
    <x v="0"/>
    <s v="DARS-NIC-07173-T8S5M-v0.1"/>
    <s v="No"/>
    <s v="Yes"/>
    <x v="0"/>
    <x v="51"/>
    <x v="0"/>
    <s v="No"/>
    <x v="9"/>
    <s v=""/>
    <s v="Richard Webster"/>
    <s v=""/>
    <s v="No"/>
    <s v="Joanna Rose"/>
    <d v="2016-12-05T11:41:49"/>
    <d v="2016-05-11T09:09:04"/>
    <m/>
    <s v=""/>
    <d v="2016-11-01T00:00:00"/>
    <x v="0"/>
  </r>
  <r>
    <s v="f52360f1-7ace-443b-9936-cace73c516c9"/>
    <s v="lkmU4Wj3UwNvyP0hYqQKcrrcY629YkysSDPI968HnA/IIlLEZWgkHEafavobEegxKwpbOSRWql0niPtwbzeQ4Q=="/>
    <d v="2016-12-05T11:42:35"/>
    <s v="DARS-NIC-07173-T8S5M-v1"/>
    <s v="Josephine Exley"/>
    <x v="37"/>
    <s v="With HSCIC"/>
    <x v="0"/>
    <d v="2016-09-30T00:00:00"/>
    <s v="5a DSA Active"/>
    <s v="5a DSA Active"/>
    <x v="1"/>
    <s v="DARS-NIC-07173-T8S5M-v0.2"/>
    <s v="No"/>
    <s v="Yes"/>
    <x v="0"/>
    <x v="51"/>
    <x v="48"/>
    <s v="No"/>
    <x v="9"/>
    <s v=""/>
    <s v="Richard Webster"/>
    <s v="Gaynor Dalton"/>
    <s v="No"/>
    <s v="Joanna Rose"/>
    <d v="2016-12-05T11:42:35"/>
    <d v="2016-06-23T15:03:46"/>
    <d v="2016-12-05T00:00:00"/>
    <s v=""/>
    <d v="2016-11-01T00:00:00"/>
    <x v="1"/>
  </r>
  <r>
    <s v="85582092-3ab4-49c8-81f2-d50456a01401"/>
    <s v="g8CF5DtnzLVzYp7NdbfKUaySNSFVXnDv+d+LrZaLMJXyHbWT/Y/S0QXlOHzvNuFhbS3tQRa/OefQXZgUTgcV4Q=="/>
    <d v="2016-12-05T11:41:50"/>
    <s v="DARS-NIC-07173-T8S5M-v1"/>
    <s v="Josephine Exley"/>
    <x v="37"/>
    <s v="With HSCIC"/>
    <x v="0"/>
    <m/>
    <s v="1c Application In Progress"/>
    <s v="5a DSA Active"/>
    <x v="0"/>
    <s v="DARS-NIC-07173-T8S5M-v1.0"/>
    <s v="No"/>
    <s v="Yes"/>
    <x v="0"/>
    <x v="51"/>
    <x v="0"/>
    <s v="No"/>
    <x v="9"/>
    <s v=""/>
    <s v="Richard Webster"/>
    <s v="Gaynor Dalton"/>
    <s v="No"/>
    <s v="Joanna Rose"/>
    <d v="2016-12-05T11:41:50"/>
    <d v="2016-11-01T10:28:56"/>
    <d v="2016-08-18T00:00:00"/>
    <s v=""/>
    <d v="2016-11-01T00:00:00"/>
    <x v="0"/>
  </r>
  <r>
    <s v="be6db156-8e76-467e-9242-baec2ada7ab3"/>
    <s v="z4VwDZikYv64rWMxQaunJmjdGoTXNN5p5+QwQHqK53jQFsx6gs3maNvq5pyFqbLjRI99WMr9NCflwEJM4RnpLA=="/>
    <d v="2016-12-05T11:41:49"/>
    <s v="DARS-NIC-07173-T8S5M-v1"/>
    <s v="Josephine Exley"/>
    <x v="37"/>
    <s v="With HSCIC"/>
    <x v="0"/>
    <d v="2017-09-30T00:00:00"/>
    <s v="2c Initial Assessment"/>
    <s v="5a DSA Active"/>
    <x v="0"/>
    <s v="DARS-NIC-07173-T8S5M-v1.1"/>
    <s v="No"/>
    <s v="Yes"/>
    <x v="0"/>
    <x v="52"/>
    <x v="0"/>
    <s v="No"/>
    <x v="9"/>
    <s v=""/>
    <s v="Richard Webster"/>
    <s v="Gaynor Dalton"/>
    <s v="No"/>
    <s v="Joanna Rose"/>
    <d v="2016-12-05T11:41:49"/>
    <d v="2016-11-01T10:43:49"/>
    <d v="2016-08-18T00:00:00"/>
    <s v=""/>
    <d v="2016-11-01T00:00:00"/>
    <x v="0"/>
  </r>
  <r>
    <s v="48604134-3cc6-422e-a36d-319083b15d28"/>
    <s v="iFdmKlSgu8CZVU5m2p2neEqnmZyaSP1wWMzkhKti/OCvRSXb6ynA2EDdWlk49xEeQLNN6KTE/JMzj6KJQdxymQ=="/>
    <d v="2016-12-05T11:42:49"/>
    <s v="DARS-NIC-07173-T8S5M-v1"/>
    <s v="Josephine Exley"/>
    <x v="37"/>
    <s v="With HSCIC"/>
    <x v="0"/>
    <d v="2017-09-30T00:00:00"/>
    <s v="5a DSA Active"/>
    <s v="5a DSA Active"/>
    <x v="2"/>
    <s v="DARS-NIC-07173-T8S5M-v1.2"/>
    <s v="Yes"/>
    <s v="Yes"/>
    <x v="0"/>
    <x v="52"/>
    <x v="49"/>
    <s v="No"/>
    <x v="9"/>
    <s v="Medium"/>
    <s v="Richard Webster"/>
    <s v="Gaynor Dalton"/>
    <s v="No"/>
    <s v="Joanna Rose"/>
    <d v="2016-12-05T11:42:49"/>
    <d v="2016-11-04T11:11:20"/>
    <d v="2016-12-05T00:00:00"/>
    <s v=""/>
    <d v="2016-11-01T00:00:00"/>
    <x v="1"/>
  </r>
  <r>
    <s v="6e0f0b61-f8e1-e511-80f7-3863bb357fa0"/>
    <s v="o+9tMyc5zyTaXs+YCzjWPSZvCJF1f5suqSnIyKgIK7kOuhwVkN5bCQiK2sG8VXGEEnaFYbWyhPuBjZsGL790Lg=="/>
    <d v="2017-04-13T08:39:42"/>
    <s v="DARS-NIC-07184-K1Q6J-v1"/>
    <s v="Charlotte Manisty"/>
    <x v="1"/>
    <s v="With Customer"/>
    <x v="0"/>
    <d v="2016-06-30T00:00:00"/>
    <s v=""/>
    <s v="2d Action Plan Active"/>
    <x v="3"/>
    <s v="DARS-NIC-07184-K1Q6J-v0.0"/>
    <s v="No"/>
    <s v="Yes"/>
    <x v="0"/>
    <x v="0"/>
    <x v="50"/>
    <s v="No"/>
    <x v="1"/>
    <s v=""/>
    <s v="Helen Buckels"/>
    <s v="Richard Langley"/>
    <s v="No"/>
    <s v="Joanna Rose"/>
    <d v="2017-04-13T08:39:42"/>
    <d v="2016-03-04T11:01:02"/>
    <m/>
    <s v=""/>
    <d v="2016-12-28T00:00:00"/>
    <x v="0"/>
  </r>
  <r>
    <s v="76b9d8ee-851f-4142-bdc4-2c4eff2ef1dd"/>
    <s v="G/F7Z7suaCbvFolvdJsD5IZ2ysaBnsYzuR4Y2jnYp8hl6nA5etMJIrPk9KChxyH0+PxhudrUxrvmgAQElcKXAw=="/>
    <d v="2017-04-13T08:39:42"/>
    <s v="DARS-NIC-07184-K1Q6J-v1"/>
    <s v="Charlotte Manisty"/>
    <x v="1"/>
    <s v="With Customer"/>
    <x v="0"/>
    <m/>
    <s v="1c Application In Progress"/>
    <s v="2d Action Plan Active"/>
    <x v="0"/>
    <s v="DARS-NIC-07184-K1Q6J-v1.0"/>
    <s v="No"/>
    <s v="Yes"/>
    <x v="0"/>
    <x v="0"/>
    <x v="0"/>
    <s v="No"/>
    <x v="1"/>
    <s v=""/>
    <s v="Richard Langley"/>
    <s v="Jennifer Redman"/>
    <s v="No"/>
    <s v="Joanna Rose"/>
    <d v="2017-04-13T08:39:42"/>
    <d v="2016-12-28T13:30:08"/>
    <m/>
    <s v=""/>
    <d v="2016-12-28T00:00:00"/>
    <x v="0"/>
  </r>
  <r>
    <s v="e4965255-fc6a-4fb6-91af-871ca45beb79"/>
    <s v="bc7Y9v1aHuv07dyEmtablPPsO/7mjo8cFAgX+NVFuPMayh7QzleDvvL2z7TukttlH9hq+rgNIaHqaErBu9ynoA=="/>
    <d v="2017-04-13T08:39:42"/>
    <s v="DARS-NIC-07184-K1Q6J-v1"/>
    <s v="Charlotte Manisty"/>
    <x v="1"/>
    <s v="With Customer"/>
    <x v="0"/>
    <m/>
    <s v="2c Initial Assessment"/>
    <s v="2d Action Plan Active"/>
    <x v="0"/>
    <s v="DARS-NIC-07184-K1Q6J-v1.1"/>
    <s v="No"/>
    <s v="Yes"/>
    <x v="0"/>
    <x v="53"/>
    <x v="0"/>
    <s v="No"/>
    <x v="1"/>
    <s v=""/>
    <s v="Richard Langley"/>
    <s v="Richard Langley"/>
    <s v="No"/>
    <s v="Joanna Rose"/>
    <d v="2017-04-13T08:39:42"/>
    <d v="2016-12-28T13:31:28"/>
    <m/>
    <s v=""/>
    <d v="2016-12-28T00:00:00"/>
    <x v="0"/>
  </r>
  <r>
    <s v="907c9e6a-fcaa-4944-99e2-068115e6ba4b"/>
    <s v="r6lyH9rWESFQUqkJ8lV1cRc1aD/WKIfzB+2CxFMMprrmsyX0c8tZSNWRrt4982IDvcXDPvhq/REoCbJEAEzOSw=="/>
    <d v="2017-04-13T08:39:58"/>
    <s v="DARS-NIC-07184-K1Q6J-v1"/>
    <s v="Charlotte Manisty"/>
    <x v="1"/>
    <s v="With Customer"/>
    <x v="0"/>
    <m/>
    <s v="2c Initial Assessment"/>
    <s v="2d Action Plan Active"/>
    <x v="0"/>
    <s v="DARS-NIC-07184-K1Q6J-v1.2"/>
    <s v="No"/>
    <s v="Yes"/>
    <x v="0"/>
    <x v="53"/>
    <x v="0"/>
    <s v="No"/>
    <x v="1"/>
    <s v=""/>
    <s v="Richard Langley"/>
    <s v="Richard Langley"/>
    <s v="No"/>
    <s v="Joanna Rose"/>
    <d v="2017-04-13T08:39:58"/>
    <d v="2016-12-28T13:33:16"/>
    <m/>
    <s v=""/>
    <d v="2016-12-28T00:00:00"/>
    <x v="0"/>
  </r>
  <r>
    <s v="60c61ec1-397c-4024-8f5c-6a18912b29d1"/>
    <s v="g31D0ZAVebyqKnUyihMxcebu7o1ORSnbRVJg+UTdslaQ3Q1lqnAT3oHctTkItRo57hlEMH3TpJghhaVICGHwZw=="/>
    <d v="2017-04-13T08:39:58"/>
    <s v="DARS-NIC-07184-K1Q6J-v1"/>
    <s v="Charlotte Manisty"/>
    <x v="1"/>
    <s v="With Customer"/>
    <x v="0"/>
    <m/>
    <s v="2c Initial Assessment"/>
    <s v="2d Action Plan Active"/>
    <x v="4"/>
    <s v="DARS-NIC-07184-K1Q6J-v1.3"/>
    <s v="Yes"/>
    <s v="Yes"/>
    <x v="0"/>
    <x v="53"/>
    <x v="0"/>
    <s v="No"/>
    <x v="1"/>
    <s v=""/>
    <s v="Richard Langley"/>
    <s v="Richard Langley"/>
    <s v="No"/>
    <s v="Joanna Rose"/>
    <d v="2017-04-13T08:39:58"/>
    <d v="2017-04-13T08:39:33"/>
    <m/>
    <s v=""/>
    <d v="2016-12-28T00:00:00"/>
    <x v="0"/>
  </r>
  <r>
    <s v="5c8c414f-92df-e511-80f7-3863bb357fa0"/>
    <s v="RY0XmdYmgQ1UzqZZ/HQEgJDDV+uvq6xOPD3fefnCLidU1mgEX2leu2dWuYuRQOUeGXcNL00jBw0UEnp6zy0wug=="/>
    <d v="2016-05-24T09:54:29"/>
    <s v="DARS-NIC-07205-H2D1K-v0"/>
    <s v="Ian Basnett"/>
    <x v="38"/>
    <s v="With HSCIC"/>
    <x v="0"/>
    <m/>
    <s v=""/>
    <s v="5a DSA Active"/>
    <x v="0"/>
    <s v="DARS-NIC-07205-H2D1K-v0.0"/>
    <s v=""/>
    <s v="Yes"/>
    <x v="0"/>
    <x v="0"/>
    <x v="0"/>
    <s v="No"/>
    <x v="10"/>
    <s v=""/>
    <s v=""/>
    <s v=""/>
    <s v="Yes"/>
    <s v="Joanna Rose"/>
    <d v="2016-05-24T09:54:29"/>
    <d v="2016-03-01T09:45:21"/>
    <m/>
    <s v=""/>
    <d v="2015-12-24T00:00:00"/>
    <x v="0"/>
  </r>
  <r>
    <s v="b1eb0ec0-3243-4779-a485-0dc2788865d9"/>
    <s v="LzMalYa8WkrtSOT3EkvqL3jGIY6R/7DB3Edsa9GOaXLZtrjSRoR8BAb/lnX3/1fR6YERapoGQnvGUigV87difA=="/>
    <d v="2016-05-24T09:54:29"/>
    <s v="DARS-NIC-07205-H2D1K-v0"/>
    <s v="Ian Basnett"/>
    <x v="38"/>
    <s v="With HSCIC"/>
    <x v="0"/>
    <m/>
    <s v=""/>
    <s v="5a DSA Active"/>
    <x v="0"/>
    <s v="DARS-NIC-07205-H2D1K-v0.1"/>
    <s v=""/>
    <s v="Yes"/>
    <x v="0"/>
    <x v="0"/>
    <x v="0"/>
    <s v="No"/>
    <x v="10"/>
    <s v=""/>
    <s v=""/>
    <s v=""/>
    <s v="No"/>
    <s v="Joanna Rose"/>
    <d v="2016-05-24T09:54:29"/>
    <d v="2016-03-22T10:15:48"/>
    <m/>
    <s v=""/>
    <d v="2015-12-24T00:00:00"/>
    <x v="0"/>
  </r>
  <r>
    <s v="9f97e6b4-e764-430b-a0ca-018233539ddd"/>
    <s v="MXGNHomuYBJGeUQWJ7f7XnMUvzAJvy2OJf6iruZjl1CIN4KHIi+l/RtxgOqAhrsJyAzTsdScBgcujViY0CTT0Q=="/>
    <d v="2016-05-24T09:54:29"/>
    <s v="DARS-NIC-07205-H2D1K-v0"/>
    <s v="Ian Basnett"/>
    <x v="38"/>
    <s v="With HSCIC"/>
    <x v="0"/>
    <d v="2017-01-31T00:00:00"/>
    <s v=""/>
    <s v="5a DSA Active"/>
    <x v="0"/>
    <s v="DARS-NIC-07205-H2D1K-v0.2"/>
    <s v=""/>
    <s v="Yes"/>
    <x v="0"/>
    <x v="54"/>
    <x v="0"/>
    <s v="No"/>
    <x v="10"/>
    <s v="Complex"/>
    <s v=""/>
    <s v=""/>
    <s v="No"/>
    <s v="Joanna Rose"/>
    <d v="2016-05-24T09:54:29"/>
    <d v="2016-04-03T09:16:45"/>
    <m/>
    <s v=""/>
    <d v="2015-12-24T00:00:00"/>
    <x v="0"/>
  </r>
  <r>
    <s v="26376fbf-710c-4fc2-9d66-ea33b23e8528"/>
    <s v="l/pBDB0SxXGRAS0/tXjqLltQBP46qUodTOB6Gqy+v2rAy6jBfQeSMMjtJvtIZW/o8RiudfG4wUsCuTP3CRgHVA=="/>
    <d v="2016-05-24T09:54:29"/>
    <s v="DARS-NIC-07205-H2D1K-v0"/>
    <s v="Ian Basnett"/>
    <x v="38"/>
    <s v="With HSCIC"/>
    <x v="0"/>
    <d v="2017-01-31T00:00:00"/>
    <s v="2c Initial Assessment"/>
    <s v="5a DSA Active"/>
    <x v="0"/>
    <s v="DARS-NIC-07205-H2D1K-v0.3"/>
    <s v="No"/>
    <s v="Yes"/>
    <x v="0"/>
    <x v="54"/>
    <x v="0"/>
    <s v="No"/>
    <x v="10"/>
    <s v="Complex"/>
    <s v="Georgina Platt"/>
    <s v="Stephen Hudson"/>
    <s v="Yes"/>
    <s v="Joanna Rose"/>
    <d v="2016-05-24T09:54:29"/>
    <d v="2016-04-16T08:29:22"/>
    <m/>
    <s v=""/>
    <d v="2015-12-24T00:00:00"/>
    <x v="0"/>
  </r>
  <r>
    <s v="5082512d-409e-49bd-985e-c5b13f4bf46f"/>
    <s v="ZdvuEJYPZ163Ub67QduXf6GCMRdBZlXVhCIQ43FccLF28YSjVdJSegVhAqpHeCgPmjyM8Ebq++iQmG/pkDVReQ=="/>
    <d v="2017-02-01T00:00:14"/>
    <s v="DARS-NIC-07205-H2D1K-v0"/>
    <s v="Ian Basnett"/>
    <x v="38"/>
    <s v="With HSCIC"/>
    <x v="0"/>
    <d v="2017-01-31T00:00:00"/>
    <s v="5a DSA Active"/>
    <s v="5a DSA Active"/>
    <x v="3"/>
    <s v="DARS-NIC-07205-H2D1K-v0.4"/>
    <s v="Yes"/>
    <s v="Yes"/>
    <x v="0"/>
    <x v="54"/>
    <x v="31"/>
    <s v="No"/>
    <x v="10"/>
    <s v="Complex"/>
    <s v="Georgina Platt"/>
    <s v="Stephen Hudson"/>
    <s v="Yes"/>
    <s v="Joanna Rose"/>
    <d v="2017-02-01T00:00:14"/>
    <d v="2016-05-19T11:51:33"/>
    <m/>
    <s v=""/>
    <d v="2015-12-24T00:00:00"/>
    <x v="1"/>
  </r>
  <r>
    <s v="96d20c5f-83e0-e511-8103-1458d043a750"/>
    <s v="EG0SsPNLTBgd4bUfsbk0l4ul3MNe/+wwjtKVpwEEbwuYwOZSIdGZMUqG/Gk6vll+OD8X0IpF0A3JTESItX6gMQ=="/>
    <d v="2017-04-24T09:12:27"/>
    <s v="DARS-NIC-07233-W1M2Q-v1"/>
    <s v="Jamie Day"/>
    <x v="39"/>
    <s v="With Customer"/>
    <x v="0"/>
    <m/>
    <s v=""/>
    <s v="2d Action Plan Active"/>
    <x v="0"/>
    <s v="DARS-NIC-07233-W1M2Q-v0.0"/>
    <s v=""/>
    <s v="Yes"/>
    <x v="0"/>
    <x v="0"/>
    <x v="0"/>
    <s v="No"/>
    <x v="2"/>
    <s v=""/>
    <s v=""/>
    <s v=""/>
    <s v="No"/>
    <s v="Emma Russell"/>
    <d v="2017-04-24T09:12:27"/>
    <d v="2016-03-02T14:31:03"/>
    <m/>
    <s v=""/>
    <d v="2017-01-30T00:00:00"/>
    <x v="0"/>
  </r>
  <r>
    <s v="fd54d009-db8f-4262-b6d9-6cd252cf9f80"/>
    <s v="wW13sdrcCa6Npoipi+7FlZuR8EdN0VnpxtUN3BCsncw3o7RDKtkGuePLsJIbz96h+H8mo9n8iNW4lB5AD8Oraw=="/>
    <d v="2017-04-24T09:12:27"/>
    <s v="DARS-NIC-07233-W1M2Q-v1"/>
    <s v="Jamie Day"/>
    <x v="39"/>
    <s v="With Customer"/>
    <x v="0"/>
    <m/>
    <s v=""/>
    <s v="2d Action Plan Active"/>
    <x v="0"/>
    <s v="DARS-NIC-07233-W1M2Q-v0.1"/>
    <s v=""/>
    <s v="Yes"/>
    <x v="0"/>
    <x v="0"/>
    <x v="0"/>
    <s v="No"/>
    <x v="2"/>
    <s v=""/>
    <s v=""/>
    <s v=""/>
    <s v="No"/>
    <s v="Emma Russell"/>
    <d v="2017-04-24T09:12:27"/>
    <d v="2016-04-05T15:06:13"/>
    <m/>
    <s v=""/>
    <d v="2017-01-30T00:00:00"/>
    <x v="0"/>
  </r>
  <r>
    <s v="ee01c36e-b841-41bf-827b-d0eaacc498d0"/>
    <s v="2g3cjzBjktFDYP/Y6fCTcDLL2y5LnGC4mo/trTCg2EXVc63WpWv+qZyClCYfleH3bluMGQGAeIj51R6+C6bcpA=="/>
    <d v="2017-04-24T09:12:27"/>
    <s v="DARS-NIC-07233-W1M2Q-v1"/>
    <s v="Jamie Day"/>
    <x v="39"/>
    <s v="With Customer"/>
    <x v="0"/>
    <d v="2017-01-31T00:00:00"/>
    <s v=""/>
    <s v="2d Action Plan Active"/>
    <x v="3"/>
    <s v="DARS-NIC-07233-W1M2Q-v0.2"/>
    <s v="No"/>
    <s v="Yes"/>
    <x v="0"/>
    <x v="55"/>
    <x v="29"/>
    <s v="No"/>
    <x v="2"/>
    <s v=""/>
    <s v="Carla Howgate"/>
    <s v=""/>
    <s v="No"/>
    <s v="Emma Russell"/>
    <d v="2017-04-24T09:12:27"/>
    <d v="2016-04-10T12:50:00"/>
    <m/>
    <s v=""/>
    <d v="2017-01-30T00:00:00"/>
    <x v="1"/>
  </r>
  <r>
    <s v="29110df4-3265-432f-954c-24ae88b33b29"/>
    <s v="vueDaigJ97CyNN9WYza1KeQE07w+20WJKofEspC9igvpseSQ28b6tKIT6kZQLn/jvrio1nabOfnbLcw/+FoxSA=="/>
    <d v="2017-04-24T09:12:27"/>
    <s v="DARS-NIC-07233-W1M2Q-v1"/>
    <s v="Jamie Day"/>
    <x v="39"/>
    <s v="With Customer"/>
    <x v="0"/>
    <m/>
    <s v="1c Application In Progress"/>
    <s v="2d Action Plan Active"/>
    <x v="0"/>
    <s v="DARS-NIC-07233-W1M2Q-v1.0"/>
    <s v="No"/>
    <s v="Yes"/>
    <x v="0"/>
    <x v="55"/>
    <x v="0"/>
    <s v="No"/>
    <x v="2"/>
    <s v=""/>
    <s v="Carla Howgate"/>
    <s v="Stephen Hudson"/>
    <s v="No"/>
    <s v="Emma Russell"/>
    <d v="2017-04-24T09:12:27"/>
    <d v="2017-01-19T13:19:49"/>
    <m/>
    <s v=""/>
    <d v="2017-01-30T00:00:00"/>
    <x v="0"/>
  </r>
  <r>
    <s v="f8bd2ca2-e077-4248-949f-b351399f1743"/>
    <s v="nR2lJnvLF/i2hoWlrO4l/noQXh9tKPnIvEPeUVF6LvS0aRP8pZHPFZilyzufTwlPfWrxKI82m1JqwHIMfzDsqA=="/>
    <d v="2017-04-24T09:12:27"/>
    <s v="DARS-NIC-07233-W1M2Q-v1"/>
    <s v="Jamie Day"/>
    <x v="39"/>
    <s v="With Customer"/>
    <x v="0"/>
    <d v="2018-01-31T00:00:00"/>
    <s v="2c Initial Assessment"/>
    <s v="2d Action Plan Active"/>
    <x v="0"/>
    <s v="DARS-NIC-07233-W1M2Q-v1.1"/>
    <s v="No"/>
    <s v="Yes"/>
    <x v="0"/>
    <x v="56"/>
    <x v="0"/>
    <s v="No"/>
    <x v="2"/>
    <s v=""/>
    <s v="Alexandra Day"/>
    <s v="Louise Dunn"/>
    <s v="No"/>
    <s v="Emma Russell"/>
    <d v="2017-04-24T09:12:27"/>
    <d v="2017-01-22T16:40:18"/>
    <m/>
    <s v=""/>
    <d v="2017-01-30T00:00:00"/>
    <x v="0"/>
  </r>
  <r>
    <s v="46a3a096-b838-435c-bb9a-455824b59e45"/>
    <s v="PL59anLhqn5P5OhVM+dBcDVEd+RVVRGR01eLwSY9o6/u777UV9PMTRaXD7G0jIANappw2Bw/zmxwDT6G8XuPxw=="/>
    <d v="2017-04-24T09:12:27"/>
    <s v="DARS-NIC-07233-W1M2Q-v1"/>
    <s v="Jamie Day"/>
    <x v="39"/>
    <s v="With Customer"/>
    <x v="0"/>
    <d v="2018-01-31T00:00:00"/>
    <s v="2c Initial Assessment"/>
    <s v="2d Action Plan Active"/>
    <x v="0"/>
    <s v="DARS-NIC-07233-W1M2Q-v1.2"/>
    <s v="No"/>
    <s v="Yes"/>
    <x v="0"/>
    <x v="56"/>
    <x v="0"/>
    <s v="No"/>
    <x v="2"/>
    <s v=""/>
    <s v="Alexandra Day"/>
    <s v="Louise Dunn"/>
    <s v="No"/>
    <s v="Emma Russell"/>
    <d v="2017-04-24T09:12:27"/>
    <d v="2017-02-07T12:17:55"/>
    <m/>
    <s v=""/>
    <d v="2017-01-30T00:00:00"/>
    <x v="0"/>
  </r>
  <r>
    <s v="26a2fb64-ac5e-4261-9b42-633870a8bbfb"/>
    <s v="BJkW/dZw1hZ90bUnastuHFgebp4WcTYoj4PtAGBY2zmtsmiVpSEtu0yaJm1FXM4zsLg/1oxUoppNSRANMyWpqw=="/>
    <d v="2017-04-24T09:12:27"/>
    <s v="DARS-NIC-07233-W1M2Q-v1"/>
    <s v="Jamie Day"/>
    <x v="39"/>
    <s v="With Customer"/>
    <x v="0"/>
    <d v="2018-01-31T00:00:00"/>
    <s v="2c Initial Assessment"/>
    <s v="2d Action Plan Active"/>
    <x v="0"/>
    <s v="DARS-NIC-07233-W1M2Q-v1.3"/>
    <s v="No"/>
    <s v="Yes"/>
    <x v="0"/>
    <x v="56"/>
    <x v="0"/>
    <s v="No"/>
    <x v="2"/>
    <s v=""/>
    <s v="Alexandra Day"/>
    <s v="Louise Dunn"/>
    <s v="No"/>
    <s v="Emma Russell"/>
    <d v="2017-04-24T09:12:27"/>
    <d v="2017-02-13T17:44:04"/>
    <m/>
    <s v=""/>
    <d v="2017-01-30T00:00:00"/>
    <x v="0"/>
  </r>
  <r>
    <s v="9690c5c9-bbee-4762-bd6d-7f8e4d2fb2b0"/>
    <s v="SxJ2O48VAHKk/Jfw93xQfTTu0X0YSZtXjTke+Ulxkscbf9gBsnf0IEejMJLHeYSrxH/Gmg2AMCBJ2QNmgyvQ7A=="/>
    <d v="2017-04-24T09:12:27"/>
    <s v="DARS-NIC-07233-W1M2Q-v1"/>
    <s v="Jamie Day"/>
    <x v="39"/>
    <s v="With Customer"/>
    <x v="0"/>
    <d v="2018-01-31T00:00:00"/>
    <s v="2c Initial Assessment"/>
    <s v="2d Action Plan Active"/>
    <x v="0"/>
    <s v="DARS-NIC-07233-W1M2Q-v1.4"/>
    <s v="No"/>
    <s v="Yes"/>
    <x v="0"/>
    <x v="56"/>
    <x v="0"/>
    <s v="No"/>
    <x v="2"/>
    <s v=""/>
    <s v="Alexandra Day"/>
    <s v="Louise Dunn"/>
    <s v="No"/>
    <s v="Emma Russell"/>
    <d v="2017-04-24T09:12:27"/>
    <d v="2017-02-17T10:39:41"/>
    <m/>
    <s v=""/>
    <d v="2017-01-30T00:00:00"/>
    <x v="0"/>
  </r>
  <r>
    <s v="019e9a85-e43e-4e22-be24-4aa6cdd49e01"/>
    <s v="DbVDyL3zIPzLscHGXfpsUrRw6usauCYhuxWRh0N4Li1fr6rNGrR1vILd37HWwTh3TF1IVab5rR+PD8mg54wo7g=="/>
    <d v="2017-04-24T09:12:27"/>
    <s v="DARS-NIC-07233-W1M2Q-v1"/>
    <s v="Jamie Day"/>
    <x v="39"/>
    <s v="With Customer"/>
    <x v="0"/>
    <d v="2018-01-31T00:00:00"/>
    <s v="2c Initial Assessment"/>
    <s v="2d Action Plan Active"/>
    <x v="0"/>
    <s v="DARS-NIC-07233-W1M2Q-v1.5"/>
    <s v="No"/>
    <s v="Yes"/>
    <x v="0"/>
    <x v="56"/>
    <x v="0"/>
    <s v="No"/>
    <x v="2"/>
    <s v=""/>
    <s v="Alexandra Day"/>
    <s v="Louise Dunn"/>
    <s v="No"/>
    <s v="Emma Russell"/>
    <d v="2017-04-24T09:12:27"/>
    <d v="2017-04-01T14:31:38"/>
    <m/>
    <s v=""/>
    <d v="2017-01-30T00:00:00"/>
    <x v="0"/>
  </r>
  <r>
    <s v="85f1b63c-bd9f-48b1-b3a3-72157f72421a"/>
    <s v="Jsuc63AS4fX9/tJB5j8MylX1p4DNid3U0IPGKTF9HKRo+OpzlV1+KPWtR5zF2z2Ihw9dqiJnm8Oln1y83UjCIw=="/>
    <d v="2017-04-24T09:12:27"/>
    <s v="DARS-NIC-07233-W1M2Q-v1"/>
    <s v="Jamie Day"/>
    <x v="39"/>
    <s v="With Customer"/>
    <x v="0"/>
    <d v="2018-01-31T00:00:00"/>
    <s v="2c Initial Assessment"/>
    <s v="2d Action Plan Active"/>
    <x v="0"/>
    <s v="DARS-NIC-07233-W1M2Q-v1.6"/>
    <s v="No"/>
    <s v="Yes"/>
    <x v="0"/>
    <x v="56"/>
    <x v="0"/>
    <s v="No"/>
    <x v="2"/>
    <s v=""/>
    <s v="Vicki Hartley"/>
    <s v="Louise Dunn"/>
    <s v="No"/>
    <s v="Emma Russell"/>
    <d v="2017-04-24T09:12:27"/>
    <d v="2017-04-03T15:52:00"/>
    <m/>
    <s v=""/>
    <d v="2017-01-30T00:00:00"/>
    <x v="0"/>
  </r>
  <r>
    <s v="1b7002a2-9cd8-48b4-ae90-e89080cfb066"/>
    <s v="9OyJUldn5pfR+i8D8w5J0YKIijdNJndeST6++T7JcmExRsSmWL48HLmLOciqeltvgixkfSJl2Ovzh3KmCas2Wg=="/>
    <d v="2017-04-24T09:12:45"/>
    <s v="DARS-NIC-07233-W1M2Q-v1"/>
    <s v="Jamie Day"/>
    <x v="39"/>
    <s v="With Customer"/>
    <x v="0"/>
    <d v="2018-01-31T00:00:00"/>
    <s v="2d Action Plan Active"/>
    <s v="2d Action Plan Active"/>
    <x v="4"/>
    <s v="DARS-NIC-07233-W1M2Q-v1.7"/>
    <s v="Yes"/>
    <s v="Yes"/>
    <x v="0"/>
    <x v="56"/>
    <x v="0"/>
    <s v="No"/>
    <x v="2"/>
    <s v=""/>
    <s v="Vicki Hartley"/>
    <s v="Louise Dunn"/>
    <s v="No"/>
    <s v="Emma Russell"/>
    <d v="2017-04-24T09:12:45"/>
    <d v="2017-04-21T13:09:02"/>
    <m/>
    <s v=""/>
    <d v="2017-01-30T00:00:00"/>
    <x v="0"/>
  </r>
  <r>
    <s v="b8aeb3b9-93df-e511-80f5-3863bb363030"/>
    <s v="+MZDlG+zE7x0ol35d73Taham60CA+2A7pqdFPFtjNNjrJezwrgGQflV4KTtx79+QhmbPeAvEtOnOonEaRrSU9Q=="/>
    <d v="2017-05-02T11:47:16"/>
    <s v="DARS-NIC-07289-G8J6C-v3"/>
    <s v="Mike Swanson"/>
    <x v="40"/>
    <s v="With Customer"/>
    <x v="0"/>
    <m/>
    <s v=""/>
    <s v="4e With Customer To Sign DSA"/>
    <x v="0"/>
    <s v="DARS-NIC-07289-G8J6C-v0.0"/>
    <s v=""/>
    <s v="Yes"/>
    <x v="0"/>
    <x v="0"/>
    <x v="0"/>
    <s v="No"/>
    <x v="3"/>
    <s v=""/>
    <s v=""/>
    <s v=""/>
    <s v="No"/>
    <s v="Joanna Rose"/>
    <d v="2017-05-02T11:47:16"/>
    <d v="2016-03-01T09:55:29"/>
    <m/>
    <s v=""/>
    <d v="2016-12-29T00:00:00"/>
    <x v="0"/>
  </r>
  <r>
    <s v="676f5e6a-2713-489b-8fc6-8ec8808d00c0"/>
    <s v="SjbMiuHdhKlHmgPnumjkSElaWVv8bsQXKFK8fCpJ1LThlH//XwpDc0dibqUbvmzEMfhFe2AAVUFTaxL/+uypIg=="/>
    <d v="2017-05-02T11:47:17"/>
    <s v="DARS-NIC-07289-G8J6C-v3"/>
    <s v="Mike Swanson"/>
    <x v="40"/>
    <s v="With Customer"/>
    <x v="0"/>
    <m/>
    <s v=""/>
    <s v="4e With Customer To Sign DSA"/>
    <x v="0"/>
    <s v="DARS-NIC-07289-G8J6C-v0.1"/>
    <s v=""/>
    <s v="Yes"/>
    <x v="0"/>
    <x v="0"/>
    <x v="0"/>
    <s v="No"/>
    <x v="3"/>
    <s v=""/>
    <s v=""/>
    <s v=""/>
    <s v="No"/>
    <s v="Joanna Rose"/>
    <d v="2017-05-02T11:47:17"/>
    <d v="2016-03-17T16:40:59"/>
    <m/>
    <s v=""/>
    <d v="2016-12-29T00:00:00"/>
    <x v="0"/>
  </r>
  <r>
    <s v="241cff63-1a0e-421a-8841-455e7b2cabdb"/>
    <s v="8w9mulgF6KMKO3WgCnYJl/MpG7goU7wNAnSaDYveq4BOxQ2IOFNW+j3XGBMwnsqaLxe226RduIHfdqxoLEiBpw=="/>
    <d v="2017-05-02T11:47:16"/>
    <s v="DARS-NIC-07289-G8J6C-v3"/>
    <s v="Mike Swanson"/>
    <x v="40"/>
    <s v="With Customer"/>
    <x v="0"/>
    <d v="2016-09-30T00:00:00"/>
    <s v="2c Initial Assessment"/>
    <s v="4e With Customer To Sign DSA"/>
    <x v="0"/>
    <s v="DARS-NIC-07289-G8J6C-v0.10"/>
    <s v="No"/>
    <s v="Yes"/>
    <x v="0"/>
    <x v="42"/>
    <x v="0"/>
    <s v="No"/>
    <x v="3"/>
    <s v=""/>
    <s v="Richard Webster"/>
    <s v="Gaynor Dalton"/>
    <s v="No"/>
    <s v="Joanna Rose"/>
    <d v="2017-05-02T11:47:16"/>
    <d v="2016-07-08T15:29:06"/>
    <m/>
    <s v=""/>
    <d v="2016-12-29T00:00:00"/>
    <x v="0"/>
  </r>
  <r>
    <s v="e6e32b15-e7f3-4c29-a437-c8f5ce5a691b"/>
    <s v="vvZi/4xqzjAtonaCIK5/fRmwvwzHNY9D0P8RlCuMxXZoC6B+7OXA7ZE2sRMBXxRBjZi6qq7onNRxb2thiRzMNQ=="/>
    <d v="2017-05-02T11:47:17"/>
    <s v="DARS-NIC-07289-G8J6C-v3"/>
    <s v="Mike Swanson"/>
    <x v="40"/>
    <s v="With Customer"/>
    <x v="0"/>
    <d v="2016-09-30T00:00:00"/>
    <s v="5a DSA Active"/>
    <s v="4e With Customer To Sign DSA"/>
    <x v="1"/>
    <s v="DARS-NIC-07289-G8J6C-v0.11"/>
    <s v="No"/>
    <s v="Yes"/>
    <x v="0"/>
    <x v="42"/>
    <x v="48"/>
    <s v="No"/>
    <x v="3"/>
    <s v=""/>
    <s v="Richard Webster"/>
    <s v="Gaynor Dalton"/>
    <s v="No"/>
    <s v="Joanna Rose"/>
    <d v="2017-05-02T11:47:17"/>
    <d v="2016-08-01T10:23:47"/>
    <d v="2016-10-21T00:00:00"/>
    <s v=""/>
    <d v="2016-12-29T00:00:00"/>
    <x v="1"/>
  </r>
  <r>
    <s v="fc455408-1b3d-424f-b36d-52eeae8c2c9a"/>
    <s v="X/srGAVg/17juYf5zf4aHTADmb7hmDg3VAwyQJ+EM5jsRt9TXBJ4FM5t/nM4S1Eb14HR+UZ6UJ6izssk/NgWIg=="/>
    <d v="2017-05-02T11:47:17"/>
    <s v="DARS-NIC-07289-G8J6C-v3"/>
    <s v="Mike Swanson"/>
    <x v="40"/>
    <s v="With Customer"/>
    <x v="0"/>
    <m/>
    <s v=""/>
    <s v="4e With Customer To Sign DSA"/>
    <x v="0"/>
    <s v="DARS-NIC-07289-G8J6C-v0.2"/>
    <s v=""/>
    <s v="Yes"/>
    <x v="0"/>
    <x v="42"/>
    <x v="0"/>
    <s v="No"/>
    <x v="3"/>
    <s v=""/>
    <s v=""/>
    <s v=""/>
    <s v="No"/>
    <s v="Joanna Rose"/>
    <d v="2017-05-02T11:47:17"/>
    <d v="2016-04-10T12:51:58"/>
    <m/>
    <s v=""/>
    <d v="2016-12-29T00:00:00"/>
    <x v="0"/>
  </r>
  <r>
    <s v="2d1ba47d-73f1-427e-8c26-78c0db809dc7"/>
    <s v="qJxLsPcAmF6QUY5hQ/mo3q2im6zlx9TRDnexhFzHgOZKCmcg7NOAhBtCcytUOvHG6OAA6pXDMjlWNAMxUDGXBA=="/>
    <d v="2017-05-02T11:47:17"/>
    <s v="DARS-NIC-07289-G8J6C-v3"/>
    <s v="Mike Swanson"/>
    <x v="40"/>
    <s v="With Customer"/>
    <x v="0"/>
    <m/>
    <s v=""/>
    <s v="4e With Customer To Sign DSA"/>
    <x v="0"/>
    <s v="DARS-NIC-07289-G8J6C-v0.3"/>
    <s v=""/>
    <s v="Yes"/>
    <x v="0"/>
    <x v="42"/>
    <x v="0"/>
    <s v="No"/>
    <x v="3"/>
    <s v=""/>
    <s v="Richard Webster"/>
    <s v=""/>
    <s v="No"/>
    <s v="Joanna Rose"/>
    <d v="2017-05-02T11:47:17"/>
    <d v="2016-04-20T08:27:14"/>
    <m/>
    <s v=""/>
    <d v="2016-12-29T00:00:00"/>
    <x v="0"/>
  </r>
  <r>
    <s v="b07f231d-d11d-4f7f-aa52-4f723e4a3f20"/>
    <s v="UdxfhtG8D0eYc7NOU/DGe2IF1MrTR/NjI/iIfxkkRP63KNSQ7tOHAu7Bt5qUGv9Q1WobFUmGPbX+yQsdRwez+w=="/>
    <d v="2017-05-02T11:47:17"/>
    <s v="DARS-NIC-07289-G8J6C-v3"/>
    <s v="Mike Swanson"/>
    <x v="40"/>
    <s v="With Customer"/>
    <x v="0"/>
    <m/>
    <s v=""/>
    <s v="4e With Customer To Sign DSA"/>
    <x v="0"/>
    <s v="DARS-NIC-07289-G8J6C-v0.4"/>
    <s v=""/>
    <s v="Yes"/>
    <x v="0"/>
    <x v="42"/>
    <x v="0"/>
    <s v="No"/>
    <x v="3"/>
    <s v=""/>
    <s v="Richard Webster"/>
    <s v=""/>
    <s v="No"/>
    <s v="Joanna Rose"/>
    <d v="2017-05-02T11:47:17"/>
    <d v="2016-04-20T10:52:11"/>
    <m/>
    <s v=""/>
    <d v="2016-12-29T00:00:00"/>
    <x v="0"/>
  </r>
  <r>
    <s v="bbdad457-ec53-4b63-886c-459cde9699e4"/>
    <s v="pWIHE6/woci70368OVJfjEEizmBqjq47QXE2yuZyTUxi9T0OsOw7wD16PS3/GWQXa9I+k61mhN8dQlEdRJ8n5Q=="/>
    <d v="2017-05-02T11:47:16"/>
    <s v="DARS-NIC-07289-G8J6C-v3"/>
    <s v="Mike Swanson"/>
    <x v="40"/>
    <s v="With Customer"/>
    <x v="0"/>
    <m/>
    <s v=""/>
    <s v="4e With Customer To Sign DSA"/>
    <x v="0"/>
    <s v="DARS-NIC-07289-G8J6C-v0.5"/>
    <s v="No"/>
    <s v="Yes"/>
    <x v="0"/>
    <x v="42"/>
    <x v="0"/>
    <s v="No"/>
    <x v="3"/>
    <s v=""/>
    <s v="Richard Webster"/>
    <s v=""/>
    <s v="No"/>
    <s v="Joanna Rose"/>
    <d v="2017-05-02T11:47:16"/>
    <d v="2016-05-05T15:04:32"/>
    <m/>
    <s v=""/>
    <d v="2016-12-29T00:00:00"/>
    <x v="0"/>
  </r>
  <r>
    <s v="1eb412a8-bfe6-4168-b988-49acbad46e6c"/>
    <s v="U462zCdbeFP2Ki+1r9x4A8oRdcgyIvvysIYhxF4VdlUyxYm/1VrUZWlxhewWvWUYTpJ85HjcSS6K9fGN68/E7g=="/>
    <d v="2017-05-02T11:47:16"/>
    <s v="DARS-NIC-07289-G8J6C-v3"/>
    <s v="Mike Swanson"/>
    <x v="40"/>
    <s v="With Customer"/>
    <x v="0"/>
    <m/>
    <s v="2c Initial Assessment"/>
    <s v="4e With Customer To Sign DSA"/>
    <x v="0"/>
    <s v="DARS-NIC-07289-G8J6C-v0.6"/>
    <s v="No"/>
    <s v="Yes"/>
    <x v="0"/>
    <x v="42"/>
    <x v="0"/>
    <s v="No"/>
    <x v="3"/>
    <s v=""/>
    <s v="Richard Webster"/>
    <s v=""/>
    <s v="No"/>
    <s v="Joanna Rose"/>
    <d v="2017-05-02T11:47:16"/>
    <d v="2016-06-16T12:24:59"/>
    <m/>
    <s v=""/>
    <d v="2016-12-29T00:00:00"/>
    <x v="0"/>
  </r>
  <r>
    <s v="638b6315-18ff-4f89-83b9-93d5f6e30684"/>
    <s v="BVv9Ea8oAnWkluVIhFzZNNI0vx5rBwjo0bHo0MFCkqqlSNUAZLuoxU7BnLQIaRiW/RuLmNfsbDKDK2eCvME6/Q=="/>
    <d v="2017-05-02T11:47:17"/>
    <s v="DARS-NIC-07289-G8J6C-v3"/>
    <s v="Mike Swanson"/>
    <x v="40"/>
    <s v="With Customer"/>
    <x v="0"/>
    <m/>
    <s v="2c Initial Assessment"/>
    <s v="4e With Customer To Sign DSA"/>
    <x v="0"/>
    <s v="DARS-NIC-07289-G8J6C-v0.7"/>
    <s v="No"/>
    <s v="Yes"/>
    <x v="0"/>
    <x v="42"/>
    <x v="0"/>
    <s v="No"/>
    <x v="3"/>
    <s v=""/>
    <s v="Richard Webster"/>
    <s v=""/>
    <s v="No"/>
    <s v="Joanna Rose"/>
    <d v="2017-05-02T11:47:17"/>
    <d v="2016-06-27T16:18:19"/>
    <m/>
    <s v=""/>
    <d v="2016-12-29T00:00:00"/>
    <x v="0"/>
  </r>
  <r>
    <s v="b53200cc-473c-4ff7-8d07-7eae92a22c2e"/>
    <s v="rEbdimT7IqEYaleAh4sxSQ8enrPrYJSvOaWml31/mVV8X2aqRuw9P4AT6pq1xLbGcEhBymdZgVACPhSRgPduHQ=="/>
    <d v="2017-05-02T11:47:17"/>
    <s v="DARS-NIC-07289-G8J6C-v3"/>
    <s v="Mike Swanson"/>
    <x v="40"/>
    <s v="With Customer"/>
    <x v="0"/>
    <d v="2017-06-30T00:00:00"/>
    <s v="2c Initial Assessment"/>
    <s v="4e With Customer To Sign DSA"/>
    <x v="0"/>
    <s v="DARS-NIC-07289-G8J6C-v0.8"/>
    <s v="No"/>
    <s v="Yes"/>
    <x v="0"/>
    <x v="42"/>
    <x v="0"/>
    <s v="No"/>
    <x v="3"/>
    <s v=""/>
    <s v="Richard Webster"/>
    <s v="Gaynor Dalton"/>
    <s v="No"/>
    <s v="Joanna Rose"/>
    <d v="2017-05-02T11:47:17"/>
    <d v="2016-06-28T12:51:55"/>
    <m/>
    <s v=""/>
    <d v="2016-12-29T00:00:00"/>
    <x v="0"/>
  </r>
  <r>
    <s v="54890e68-5afc-440c-a90b-a6be7f183667"/>
    <s v="+L0nVaC6C5+998hD/bD4qvQWHUAQ3nAf2jg6WQOzi2HxqDUNJlrlNBqiBBSmA1KAQsPCqRgUXtggA89d3xWl5g=="/>
    <d v="2017-05-02T11:47:17"/>
    <s v="DARS-NIC-07289-G8J6C-v3"/>
    <s v="Mike Swanson"/>
    <x v="40"/>
    <s v="With Customer"/>
    <x v="0"/>
    <d v="2017-06-30T00:00:00"/>
    <s v="2c Initial Assessment"/>
    <s v="4e With Customer To Sign DSA"/>
    <x v="0"/>
    <s v="DARS-NIC-07289-G8J6C-v0.9"/>
    <s v="No"/>
    <s v="Yes"/>
    <x v="0"/>
    <x v="42"/>
    <x v="0"/>
    <s v="No"/>
    <x v="3"/>
    <s v=""/>
    <s v="Richard Webster"/>
    <s v="Gaynor Dalton"/>
    <s v="Yes"/>
    <s v="Joanna Rose"/>
    <d v="2017-05-02T11:47:17"/>
    <d v="2016-07-05T15:43:41"/>
    <m/>
    <s v=""/>
    <d v="2016-12-29T00:00:00"/>
    <x v="0"/>
  </r>
  <r>
    <s v="4a334985-fb1a-4175-af55-d41ba43f721b"/>
    <s v="YviLGiC3W0Ro+xtzfR2m+WDN/hQxyeIVD8dl0movIQlB0Odf8PL4ZXzusAMMKq+zu5ENpBZAcCqBjPbGG3cAgQ=="/>
    <d v="2017-05-02T11:47:17"/>
    <s v="DARS-NIC-07289-G8J6C-v3"/>
    <s v="Mike Swanson"/>
    <x v="40"/>
    <s v="With Customer"/>
    <x v="0"/>
    <m/>
    <s v="1c Application In Progress"/>
    <s v="4e With Customer To Sign DSA"/>
    <x v="0"/>
    <s v="DARS-NIC-07289-G8J6C-v1.0"/>
    <s v="No"/>
    <s v="Yes"/>
    <x v="0"/>
    <x v="42"/>
    <x v="0"/>
    <s v="No"/>
    <x v="3"/>
    <s v=""/>
    <s v="Richard Webster"/>
    <s v="Gaynor Dalton"/>
    <s v="No"/>
    <s v="Joanna Rose"/>
    <d v="2017-05-02T11:47:17"/>
    <d v="2016-09-20T12:59:58"/>
    <d v="2016-08-18T00:00:00"/>
    <s v=""/>
    <d v="2016-12-29T00:00:00"/>
    <x v="0"/>
  </r>
  <r>
    <s v="234e7dee-1344-48e0-93bb-818c1d93f550"/>
    <s v="Ji208Tek29G4GdqaLmdvlYBemPYOFCJQYIVQ0yGqcWuJd6zndSOiFBGx4SOH3W51iWwcJxsR39YHVSBXJxViiQ=="/>
    <d v="2017-05-02T11:47:17"/>
    <s v="DARS-NIC-07289-G8J6C-v3"/>
    <s v="Mike Swanson"/>
    <x v="40"/>
    <s v="With Customer"/>
    <x v="0"/>
    <d v="2016-10-31T00:00:00"/>
    <s v="2c Initial Assessment"/>
    <s v="4e With Customer To Sign DSA"/>
    <x v="0"/>
    <s v="DARS-NIC-07289-G8J6C-v1.1"/>
    <s v="No"/>
    <s v="Yes"/>
    <x v="0"/>
    <x v="57"/>
    <x v="0"/>
    <s v="No"/>
    <x v="3"/>
    <s v=""/>
    <s v="Richard Webster"/>
    <s v="Gaynor Dalton"/>
    <s v="No"/>
    <s v="Joanna Rose"/>
    <d v="2017-05-02T11:47:17"/>
    <d v="2016-09-27T14:42:32"/>
    <d v="2016-08-18T00:00:00"/>
    <s v=""/>
    <d v="2016-12-29T00:00:00"/>
    <x v="0"/>
  </r>
  <r>
    <s v="c7f6c5fc-a3d3-4056-a2c5-431406bed714"/>
    <s v="/tgQvMsYspYSZOWhpiEp+xiBRfLwOb7HOh1RP8795mMNNofIbyOA6Ju33rG2WgDtYmWLa8lUT2/lZ3t97s3okg=="/>
    <d v="2017-05-02T11:47:16"/>
    <s v="DARS-NIC-07289-G8J6C-v3"/>
    <s v="Mike Swanson"/>
    <x v="40"/>
    <s v="With Customer"/>
    <x v="0"/>
    <d v="2016-10-31T00:00:00"/>
    <s v="5a DSA Active"/>
    <s v="4e With Customer To Sign DSA"/>
    <x v="1"/>
    <s v="DARS-NIC-07289-G8J6C-v1.2"/>
    <s v="No"/>
    <s v="Yes"/>
    <x v="0"/>
    <x v="57"/>
    <x v="51"/>
    <s v="No"/>
    <x v="3"/>
    <s v=""/>
    <s v="Richard Webster"/>
    <s v="Gaynor Dalton"/>
    <s v="No"/>
    <s v="Joanna Rose"/>
    <d v="2017-05-02T11:47:16"/>
    <d v="2016-09-28T15:45:40"/>
    <d v="2016-12-20T00:00:00"/>
    <s v=""/>
    <d v="2016-12-29T00:00:00"/>
    <x v="1"/>
  </r>
  <r>
    <s v="1c5704b3-d55e-4e60-b948-342fdcd3f266"/>
    <s v="kCyPAyHvDqOvTSmTnOHZMo5ZaPD64gRndRzYfCFxblShQ5nn8XOdC2l3zWaBZndtsEDn+5QioHIHPcu7zH2Rgg=="/>
    <d v="2017-05-02T11:47:16"/>
    <s v="DARS-NIC-07289-G8J6C-v3"/>
    <s v="Mike Swanson"/>
    <x v="40"/>
    <s v="With Customer"/>
    <x v="0"/>
    <m/>
    <s v="1c Application In Progress"/>
    <s v="4e With Customer To Sign DSA"/>
    <x v="0"/>
    <s v="DARS-NIC-07289-G8J6C-v2.0"/>
    <s v="No"/>
    <s v="Yes"/>
    <x v="0"/>
    <x v="57"/>
    <x v="0"/>
    <s v="No"/>
    <x v="3"/>
    <s v=""/>
    <s v="Richard Webster"/>
    <s v="Gaynor Dalton"/>
    <s v="No"/>
    <s v="Joanna Rose"/>
    <d v="2017-05-02T11:47:16"/>
    <d v="2016-10-25T16:45:24"/>
    <m/>
    <s v=""/>
    <d v="2016-12-29T00:00:00"/>
    <x v="0"/>
  </r>
  <r>
    <s v="470e4fce-08fa-41bf-8aec-9b3a05af3659"/>
    <s v="f2nDSJtutg75mQO2JZ1LoFml67fQ1vnOCfqD29L0wNbXrUBJe3ApLkkYsTBJV+tWmAY4Zf/AxnS+w7lQuu9Dbg=="/>
    <d v="2017-05-02T11:47:17"/>
    <s v="DARS-NIC-07289-G8J6C-v3"/>
    <s v="Mike Swanson"/>
    <x v="40"/>
    <s v="With Customer"/>
    <x v="0"/>
    <d v="2016-11-30T00:00:00"/>
    <s v="2c Initial Assessment"/>
    <s v="4e With Customer To Sign DSA"/>
    <x v="0"/>
    <s v="DARS-NIC-07289-G8J6C-v2.1"/>
    <s v="No"/>
    <s v="Yes"/>
    <x v="0"/>
    <x v="58"/>
    <x v="0"/>
    <s v="No"/>
    <x v="3"/>
    <s v=""/>
    <s v="Richard Webster"/>
    <s v="Gaynor Dalton"/>
    <s v="No"/>
    <s v="Joanna Rose"/>
    <d v="2017-05-02T11:47:17"/>
    <d v="2016-10-25T17:02:22"/>
    <m/>
    <s v=""/>
    <d v="2016-12-29T00:00:00"/>
    <x v="0"/>
  </r>
  <r>
    <s v="99f5a0d4-965d-4be8-9011-b32efb7ebfd6"/>
    <s v="9Cj3yqfAUGpn/9G9I/P/fcHwYL85tGxZEaNlGQNmMf1dT1owo5lP5Dav143DHhRZfwAl6yaKLhUG4+btJ8jT+A=="/>
    <d v="2017-05-02T11:47:17"/>
    <s v="DARS-NIC-07289-G8J6C-v3"/>
    <s v="Mike Swanson"/>
    <x v="40"/>
    <s v="With Customer"/>
    <x v="0"/>
    <d v="2017-01-31T00:00:00"/>
    <s v="5a DSA Active"/>
    <s v="4e With Customer To Sign DSA"/>
    <x v="3"/>
    <s v="DARS-NIC-07289-G8J6C-v2.2"/>
    <s v="No"/>
    <s v="Yes"/>
    <x v="0"/>
    <x v="58"/>
    <x v="52"/>
    <s v="No"/>
    <x v="3"/>
    <s v=""/>
    <s v="Richard Webster"/>
    <s v="Louise Dunn"/>
    <s v="No"/>
    <s v="Joanna Rose"/>
    <d v="2017-05-02T11:47:17"/>
    <d v="2016-10-25T17:50:00"/>
    <d v="2016-12-20T00:00:00"/>
    <s v=""/>
    <d v="2016-12-29T00:00:00"/>
    <x v="1"/>
  </r>
  <r>
    <s v="df2a7e9f-d8d3-413b-88e0-2cd5da74a05b"/>
    <s v="YbE9BlDURczHkcWJfnbT5WEQURZTHeIRCZLykuMv2jOBqwkBHjZwlCjIJ7LMB768K9+yhvZ397/aq26P0YUvdw=="/>
    <d v="2017-05-02T11:47:16"/>
    <s v="DARS-NIC-07289-G8J6C-v3"/>
    <s v="Mike Swanson"/>
    <x v="40"/>
    <s v="With Customer"/>
    <x v="0"/>
    <m/>
    <s v="1c Application In Progress"/>
    <s v="4e With Customer To Sign DSA"/>
    <x v="0"/>
    <s v="DARS-NIC-07289-G8J6C-v3.0"/>
    <s v="No"/>
    <s v="Yes"/>
    <x v="0"/>
    <x v="58"/>
    <x v="0"/>
    <s v="No"/>
    <x v="3"/>
    <s v=""/>
    <s v="Richard Webster"/>
    <s v="Louise Dunn"/>
    <s v="No"/>
    <s v="Joanna Rose"/>
    <d v="2017-05-02T11:47:16"/>
    <d v="2016-12-29T12:19:01"/>
    <m/>
    <s v=""/>
    <d v="2016-12-29T00:00:00"/>
    <x v="0"/>
  </r>
  <r>
    <s v="7895fec6-e2c7-497d-b820-97579ae307eb"/>
    <s v="9Y67cst899E0zx2f5yC6hzfO8YhT5CzTZAVDl9m9A7jWk8U2L6ChS5Y4RLps7+zUNFIKjgQ81kaLo2fO3sGT7Q=="/>
    <d v="2017-05-02T11:47:17"/>
    <s v="DARS-NIC-07289-G8J6C-v3"/>
    <s v="Mike Swanson"/>
    <x v="40"/>
    <s v="With Customer"/>
    <x v="0"/>
    <d v="2018-01-31T00:00:00"/>
    <s v="2c Initial Assessment"/>
    <s v="4e With Customer To Sign DSA"/>
    <x v="0"/>
    <s v="DARS-NIC-07289-G8J6C-v3.1"/>
    <s v="No"/>
    <s v="Yes"/>
    <x v="0"/>
    <x v="59"/>
    <x v="0"/>
    <s v="No"/>
    <x v="3"/>
    <s v=""/>
    <s v="Richard Webster"/>
    <s v="Gaynor Dalton"/>
    <s v="No"/>
    <s v="Joanna Rose"/>
    <d v="2017-05-02T11:47:17"/>
    <d v="2016-12-29T12:23:32"/>
    <m/>
    <s v=""/>
    <d v="2016-12-29T00:00:00"/>
    <x v="0"/>
  </r>
  <r>
    <s v="b6196bf0-f32f-4f65-9bce-26e6f876c62d"/>
    <s v="Cqc1ivOKlhMOtbBZ95AbIxsveFcNlA6mmvAzjlH4Y2OBzm0XtPjJ8bpI2w8nO0Ry4JqRlNbu6e62UqNORCLi9w=="/>
    <d v="2017-05-02T11:47:16"/>
    <s v="DARS-NIC-07289-G8J6C-v3"/>
    <s v="Mike Swanson"/>
    <x v="40"/>
    <s v="With Customer"/>
    <x v="0"/>
    <d v="2018-01-31T00:00:00"/>
    <s v="2c Initial Assessment"/>
    <s v="4e With Customer To Sign DSA"/>
    <x v="0"/>
    <s v="DARS-NIC-07289-G8J6C-v3.2"/>
    <s v="No"/>
    <s v="Yes"/>
    <x v="0"/>
    <x v="59"/>
    <x v="0"/>
    <s v="No"/>
    <x v="3"/>
    <s v=""/>
    <s v="Richard Webster"/>
    <s v="Gaynor Dalton"/>
    <s v="No"/>
    <s v="Joanna Rose"/>
    <d v="2017-05-02T11:47:16"/>
    <d v="2017-01-03T16:38:44"/>
    <m/>
    <s v=""/>
    <d v="2016-12-29T00:00:00"/>
    <x v="0"/>
  </r>
  <r>
    <s v="e6a878ad-0f9b-4e0c-9cdf-d7573a6f3fd3"/>
    <s v="OHuHL175tdVYAJmztkad40jKbHLUkASd/06sa2JiVdDXrsYpg0SwuI9OyovVfusnYkVDvWRyUBg8VnJIxmKMAg=="/>
    <d v="2017-05-02T11:47:17"/>
    <s v="DARS-NIC-07289-G8J6C-v3"/>
    <s v="Mike Swanson"/>
    <x v="40"/>
    <s v="With Customer"/>
    <x v="0"/>
    <d v="2017-06-30T00:00:00"/>
    <s v="4e With Customer To Sign DSA"/>
    <s v="4e With Customer To Sign DSA"/>
    <x v="4"/>
    <s v="DARS-NIC-07289-G8J6C-v3.3"/>
    <s v="Yes"/>
    <s v="Yes"/>
    <x v="0"/>
    <x v="59"/>
    <x v="0"/>
    <s v="No"/>
    <x v="3"/>
    <s v=""/>
    <s v="Richard Webster"/>
    <s v="Gaynor Dalton"/>
    <s v="No"/>
    <s v="Joanna Rose"/>
    <d v="2017-05-02T11:47:17"/>
    <d v="2017-02-13T14:50:49"/>
    <m/>
    <s v=""/>
    <d v="2016-12-29T00:00:00"/>
    <x v="0"/>
  </r>
  <r>
    <s v="0adb7e68-6bfd-e511-80f6-3863bb358e28"/>
    <s v="ZRvmxypZqLBFqpQuzKyx6ki91LQqPk1kMZApncBt0JeTMZpD7eRWTakt9HbLMD8FzlLbPZ40/ssRgBwLhMVWgg=="/>
    <d v="2017-04-25T15:03:14"/>
    <s v="DARS-NIC-07360-K4R9R-v1"/>
    <s v="John Sanderson"/>
    <x v="41"/>
    <s v="With Customer"/>
    <x v="0"/>
    <m/>
    <s v=""/>
    <s v="1c Application In Progress"/>
    <x v="0"/>
    <s v="DARS-NIC-07360-K4R9R-v0.0"/>
    <s v=""/>
    <s v="No"/>
    <x v="0"/>
    <x v="0"/>
    <x v="0"/>
    <s v="No"/>
    <x v="1"/>
    <s v=""/>
    <s v=""/>
    <s v=""/>
    <s v="Yes"/>
    <s v=""/>
    <d v="2017-04-25T15:03:14"/>
    <d v="2016-04-08T09:22:36"/>
    <m/>
    <s v=""/>
    <m/>
    <x v="0"/>
  </r>
  <r>
    <s v="1d023156-f1e5-40c3-a115-97aaa9283913"/>
    <s v="WFnDNmUJruF2XYKXSkvHwzH2SKqHiTCUy2zh4gWalFJeKgdA2XUKuxg1u6T0a9JIir+uUibqCPn3g0BCkKP3vQ=="/>
    <d v="2017-04-25T15:03:15"/>
    <s v="DARS-NIC-07360-K4R9R-v1"/>
    <s v="John Sanderson"/>
    <x v="41"/>
    <s v="With Customer"/>
    <x v="0"/>
    <m/>
    <s v=""/>
    <s v="1c Application In Progress"/>
    <x v="0"/>
    <s v="DARS-NIC-07360-K4R9R-v0.1"/>
    <s v=""/>
    <s v="No"/>
    <x v="0"/>
    <x v="0"/>
    <x v="0"/>
    <s v="No"/>
    <x v="1"/>
    <s v=""/>
    <s v=""/>
    <s v=""/>
    <s v="Yes"/>
    <s v=""/>
    <d v="2017-04-25T15:03:15"/>
    <d v="2016-04-21T14:03:40"/>
    <m/>
    <s v=""/>
    <m/>
    <x v="0"/>
  </r>
  <r>
    <s v="e0a8e9e9-4766-41f5-9080-0ee9210ade09"/>
    <s v="ljz6rQx3p3h6IXzIcnbfXC+rkzb8SxIVmE7TddIXZy+5IRbt2MFqsLG+D8MZoEwytznj3gnWaLJ5Q3mlp95d7g=="/>
    <d v="2017-04-25T15:03:14"/>
    <s v="DARS-NIC-07360-K4R9R-v1"/>
    <s v="John Sanderson"/>
    <x v="41"/>
    <s v="With Customer"/>
    <x v="0"/>
    <d v="2017-06-30T00:00:00"/>
    <s v="2c Initial Assessment"/>
    <s v="1c Application In Progress"/>
    <x v="0"/>
    <s v="DARS-NIC-07360-K4R9R-v0.10"/>
    <s v="No"/>
    <s v="No"/>
    <x v="0"/>
    <x v="60"/>
    <x v="0"/>
    <s v="No"/>
    <x v="1"/>
    <s v="Complex"/>
    <s v="Nicola Bootland"/>
    <s v="Dave Cronin"/>
    <s v="No"/>
    <s v=""/>
    <d v="2017-04-25T15:03:14"/>
    <d v="2016-05-25T10:59:25"/>
    <m/>
    <s v=""/>
    <m/>
    <x v="0"/>
  </r>
  <r>
    <s v="858a9258-6ee2-4066-b650-a168e3ffa629"/>
    <s v="j6aEVjQpQ1OZxKRIhbeSbYnHD8k3a3+gxrdmYZw2I05tcxdgCxBNHA7CMpLtpiAy3+3DRgX7P2+bITvjIwTE0w=="/>
    <d v="2017-04-25T15:03:15"/>
    <s v="DARS-NIC-07360-K4R9R-v1"/>
    <s v="John Sanderson"/>
    <x v="41"/>
    <s v="With Customer"/>
    <x v="0"/>
    <d v="2017-06-30T00:00:00"/>
    <s v="2c Initial Assessment"/>
    <s v="1c Application In Progress"/>
    <x v="0"/>
    <s v="DARS-NIC-07360-K4R9R-v0.11"/>
    <s v="No"/>
    <s v="No"/>
    <x v="0"/>
    <x v="60"/>
    <x v="0"/>
    <s v="No"/>
    <x v="1"/>
    <s v="Complex"/>
    <s v="Nicola Bootland"/>
    <s v="Dave Cronin"/>
    <s v="No"/>
    <s v=""/>
    <d v="2017-04-25T15:03:15"/>
    <d v="2016-06-13T15:03:20"/>
    <m/>
    <s v=""/>
    <m/>
    <x v="0"/>
  </r>
  <r>
    <s v="50c6d5c9-f6d8-45e6-a5e5-ef924453a014"/>
    <s v="X6A/+q7kcvYUX02IbGxRv6nI1/epYy341b27Rcm2Y/l4c7+yxZhGjB/7623LRzC8/Eb5Hy5m26a1d9FroTd7hg=="/>
    <d v="2017-04-25T15:03:15"/>
    <s v="DARS-NIC-07360-K4R9R-v1"/>
    <s v="John Sanderson"/>
    <x v="41"/>
    <s v="With Customer"/>
    <x v="0"/>
    <d v="2017-06-30T00:00:00"/>
    <s v="2c Initial Assessment"/>
    <s v="1c Application In Progress"/>
    <x v="0"/>
    <s v="DARS-NIC-07360-K4R9R-v0.12"/>
    <s v="No"/>
    <s v="No"/>
    <x v="0"/>
    <x v="60"/>
    <x v="0"/>
    <s v="No"/>
    <x v="1"/>
    <s v="Complex"/>
    <s v="Nicola Bootland"/>
    <s v="Dave Cronin"/>
    <s v="No"/>
    <s v=""/>
    <d v="2017-04-25T15:03:15"/>
    <d v="2016-07-06T11:12:46"/>
    <m/>
    <s v=""/>
    <m/>
    <x v="0"/>
  </r>
  <r>
    <s v="d0bb38a1-dd9c-4183-b2bc-74387fc115f6"/>
    <s v="l1szv7BlYU6ordDtt7m/wSQf71LQ9fvEGr8LDnGNNk6Ny6KQbLpFGnNs66j7IhYZDGiIV4/wN6w+xvqh9Lp9Bw=="/>
    <d v="2017-04-25T15:03:14"/>
    <s v="DARS-NIC-07360-K4R9R-v1"/>
    <s v="John Sanderson"/>
    <x v="41"/>
    <s v="With Customer"/>
    <x v="0"/>
    <d v="2017-07-24T00:00:00"/>
    <s v="5a DSA Active"/>
    <s v="1c Application In Progress"/>
    <x v="2"/>
    <s v="DARS-NIC-07360-K4R9R-v0.13"/>
    <s v="No"/>
    <s v="No"/>
    <x v="0"/>
    <x v="60"/>
    <x v="53"/>
    <s v="No"/>
    <x v="1"/>
    <s v="Complex"/>
    <s v="Nicola Bootland"/>
    <s v="Dave Cronin"/>
    <s v="No"/>
    <s v=""/>
    <d v="2017-04-25T15:03:14"/>
    <d v="2016-07-07T13:30:24"/>
    <d v="2016-08-08T00:00:00"/>
    <s v=""/>
    <m/>
    <x v="1"/>
  </r>
  <r>
    <s v="4a365f72-34ca-4154-873c-dca1d5388d69"/>
    <s v="SqJYNs/qAlTZN3ygv5/cxv27hXCuTKf+cWgp0SXzhNmPQC+wv6m7PVJEihIDuOFpEPdDDNxzvlV1plK3DLyvOA=="/>
    <d v="2017-04-25T15:03:15"/>
    <s v="DARS-NIC-07360-K4R9R-v1"/>
    <s v="John Sanderson"/>
    <x v="41"/>
    <s v="With Customer"/>
    <x v="0"/>
    <m/>
    <s v=""/>
    <s v="1c Application In Progress"/>
    <x v="0"/>
    <s v="DARS-NIC-07360-K4R9R-v0.2"/>
    <s v=""/>
    <s v="No"/>
    <x v="0"/>
    <x v="0"/>
    <x v="0"/>
    <s v="No"/>
    <x v="1"/>
    <s v=""/>
    <s v=""/>
    <s v=""/>
    <s v="Yes"/>
    <s v=""/>
    <d v="2017-04-25T15:03:15"/>
    <d v="2016-04-25T11:54:38"/>
    <m/>
    <s v=""/>
    <m/>
    <x v="0"/>
  </r>
  <r>
    <s v="aeae02cd-09ae-4d87-a594-d4c4e78311bd"/>
    <s v="BJlvB7gUFB+f6eGgtpl24WPrzEbDC2ZIqoncrUrgEZZtx3NgVlSxnu2ZlMUKF4DzGr+T1lrxIwvnrTDS/z3zfg=="/>
    <d v="2017-04-25T15:03:15"/>
    <s v="DARS-NIC-07360-K4R9R-v1"/>
    <s v="John Sanderson"/>
    <x v="41"/>
    <s v="With Customer"/>
    <x v="0"/>
    <m/>
    <s v="2c Initial Assessment"/>
    <s v="1c Application In Progress"/>
    <x v="0"/>
    <s v="DARS-NIC-07360-K4R9R-v0.3"/>
    <s v="No"/>
    <s v="No"/>
    <x v="0"/>
    <x v="60"/>
    <x v="0"/>
    <s v="No"/>
    <x v="1"/>
    <s v=""/>
    <s v="Nicola Bootland"/>
    <s v="Richard Langley"/>
    <s v="No"/>
    <s v=""/>
    <d v="2017-04-25T15:03:15"/>
    <d v="2016-04-29T15:32:46"/>
    <m/>
    <s v=""/>
    <m/>
    <x v="0"/>
  </r>
  <r>
    <s v="5f3cedd2-365a-4163-b4f8-a0c92f81cc82"/>
    <s v="UpZctanyRDLq9JS0OKusEYhDhTqMtNOvpyJyVHjovIUFJPuwga1h6MmG8y2DgXkPrRsP/S3LCyFR3dNf+T7DIQ=="/>
    <d v="2017-04-25T15:03:15"/>
    <s v="DARS-NIC-07360-K4R9R-v1"/>
    <s v="John Sanderson"/>
    <x v="41"/>
    <s v="With Customer"/>
    <x v="0"/>
    <m/>
    <s v="2c Initial Assessment"/>
    <s v="1c Application In Progress"/>
    <x v="0"/>
    <s v="DARS-NIC-07360-K4R9R-v0.4"/>
    <s v="No"/>
    <s v="No"/>
    <x v="0"/>
    <x v="60"/>
    <x v="0"/>
    <s v="No"/>
    <x v="1"/>
    <s v=""/>
    <s v="Nicola Bootland"/>
    <s v="Richard Langley"/>
    <s v="No"/>
    <s v=""/>
    <d v="2017-04-25T15:03:15"/>
    <d v="2016-05-10T08:49:45"/>
    <m/>
    <s v=""/>
    <m/>
    <x v="0"/>
  </r>
  <r>
    <s v="e0413896-a5f5-4221-8bc1-89bd2b69e8dd"/>
    <s v="2fo3uAAZaWpkGLyTJglwY/WTBJMEh5BtoCDHuGScoSQdL/6F626GXPxPJonpA7iAE3+QgTG4ksdk1FCukZP3sA=="/>
    <d v="2017-04-25T15:03:14"/>
    <s v="DARS-NIC-07360-K4R9R-v1"/>
    <s v="John Sanderson"/>
    <x v="41"/>
    <s v="With Customer"/>
    <x v="0"/>
    <m/>
    <s v="2c Initial Assessment"/>
    <s v="1c Application In Progress"/>
    <x v="0"/>
    <s v="DARS-NIC-07360-K4R9R-v0.5"/>
    <s v="No"/>
    <s v="No"/>
    <x v="0"/>
    <x v="60"/>
    <x v="0"/>
    <s v="No"/>
    <x v="1"/>
    <s v=""/>
    <s v="Nicola Bootland"/>
    <s v="Richard Langley"/>
    <s v="No"/>
    <s v=""/>
    <d v="2017-04-25T15:03:14"/>
    <d v="2016-05-12T08:50:04"/>
    <m/>
    <s v=""/>
    <m/>
    <x v="0"/>
  </r>
  <r>
    <s v="d4c43755-9ee1-46d0-9519-1656fc1a1c2f"/>
    <s v="HrboySACx3QaJfQxiXJj6Sxglb8uCUlOBQUyWw5n9YO7mgJ7Q/L1xXCaCrmTDtnEspnjiDz+3SNcUakb8jsecQ=="/>
    <d v="2017-04-25T15:03:14"/>
    <s v="DARS-NIC-07360-K4R9R-v1"/>
    <s v="John Sanderson"/>
    <x v="41"/>
    <s v="With Customer"/>
    <x v="0"/>
    <m/>
    <s v="2c Initial Assessment"/>
    <s v="1c Application In Progress"/>
    <x v="0"/>
    <s v="DARS-NIC-07360-K4R9R-v0.6"/>
    <s v="No"/>
    <s v="No"/>
    <x v="0"/>
    <x v="60"/>
    <x v="0"/>
    <s v="No"/>
    <x v="1"/>
    <s v=""/>
    <s v="Nicola Bootland"/>
    <s v="Richard Langley"/>
    <s v="No"/>
    <s v=""/>
    <d v="2017-04-25T15:03:14"/>
    <d v="2016-05-17T09:35:07"/>
    <m/>
    <s v=""/>
    <m/>
    <x v="0"/>
  </r>
  <r>
    <s v="505db485-2c35-4a91-ac42-86ffa251e01c"/>
    <s v="Wm/gORFj7eF2K6CbsmgD5sNOENN1+/4//5306HOMpTV264GH+rlSuHHDuV0xJ7AGsdigakpMN5JIJbenTz1MsA=="/>
    <d v="2017-04-25T15:03:14"/>
    <s v="DARS-NIC-07360-K4R9R-v1"/>
    <s v="John Sanderson"/>
    <x v="41"/>
    <s v="With Customer"/>
    <x v="0"/>
    <m/>
    <s v="2d Action Plan Active"/>
    <s v="1c Application In Progress"/>
    <x v="0"/>
    <s v="DARS-NIC-07360-K4R9R-v0.7"/>
    <s v="No"/>
    <s v="No"/>
    <x v="0"/>
    <x v="60"/>
    <x v="0"/>
    <s v="No"/>
    <x v="1"/>
    <s v=""/>
    <s v="Nicola Bootland"/>
    <s v="Richard Langley"/>
    <s v="No"/>
    <s v=""/>
    <d v="2017-04-25T15:03:14"/>
    <d v="2016-05-17T09:54:58"/>
    <m/>
    <s v=""/>
    <m/>
    <x v="0"/>
  </r>
  <r>
    <s v="1fc9b5d7-9a44-425b-9e00-7ff918b03226"/>
    <s v="cPA2tHu78Q39tvfEWOLFHOKkkciBaXrIbxFRBcsbW3qDEXKXigaRNhM6jCiJ6tGD6M4OQR+BLLTFO4c2w1DVLQ=="/>
    <d v="2017-04-25T15:03:14"/>
    <s v="DARS-NIC-07360-K4R9R-v1"/>
    <s v="John Sanderson"/>
    <x v="41"/>
    <s v="With Customer"/>
    <x v="0"/>
    <m/>
    <s v="2c Initial Assessment"/>
    <s v="1c Application In Progress"/>
    <x v="0"/>
    <s v="DARS-NIC-07360-K4R9R-v0.8"/>
    <s v="No"/>
    <s v="No"/>
    <x v="0"/>
    <x v="60"/>
    <x v="0"/>
    <s v="No"/>
    <x v="1"/>
    <s v=""/>
    <s v="Nicola Bootland"/>
    <s v="Richard Langley"/>
    <s v="No"/>
    <s v=""/>
    <d v="2017-04-25T15:03:14"/>
    <d v="2016-05-20T14:36:31"/>
    <m/>
    <s v=""/>
    <m/>
    <x v="0"/>
  </r>
  <r>
    <s v="a3a79c32-ee99-4246-8910-9411ba9e8cf1"/>
    <s v="7xVQFW6l9Q1Qffk1eV0gYbBqo5ujv3rMrCJ8KzAYxeFlk0cqXXL321JQ84HSzsqm+gEwsvTpbB95xKc3Z/vD0A=="/>
    <d v="2017-04-25T15:03:15"/>
    <s v="DARS-NIC-07360-K4R9R-v1"/>
    <s v="John Sanderson"/>
    <x v="41"/>
    <s v="With Customer"/>
    <x v="0"/>
    <m/>
    <s v="2c Initial Assessment"/>
    <s v="1c Application In Progress"/>
    <x v="0"/>
    <s v="DARS-NIC-07360-K4R9R-v0.9"/>
    <s v="No"/>
    <s v="No"/>
    <x v="0"/>
    <x v="60"/>
    <x v="0"/>
    <s v="No"/>
    <x v="1"/>
    <s v=""/>
    <s v="Nicola Bootland"/>
    <s v="Richard Langley"/>
    <s v="No"/>
    <s v=""/>
    <d v="2017-04-25T15:03:15"/>
    <d v="2016-05-25T10:39:49"/>
    <m/>
    <s v=""/>
    <m/>
    <x v="0"/>
  </r>
  <r>
    <s v="07d107a4-63e3-4a5f-aead-9e4212680bbb"/>
    <s v="/i0QLBYvfPa7nA+xQx5HG441juri4Yci/G5AB8JoVbGwJbmHK7I6gXAuj4xrHvHhhptZplx8HrdG+2K3AO8+OQ=="/>
    <d v="2017-04-25T15:03:38"/>
    <s v="DARS-NIC-07360-K4R9R-v1"/>
    <s v="John Sanderson"/>
    <x v="41"/>
    <s v="With Customer"/>
    <x v="0"/>
    <m/>
    <s v="1c Application In Progress"/>
    <s v="1c Application In Progress"/>
    <x v="4"/>
    <s v="DARS-NIC-07360-K4R9R-v1.0"/>
    <s v="Yes"/>
    <s v="No"/>
    <x v="0"/>
    <x v="0"/>
    <x v="0"/>
    <s v="No"/>
    <x v="1"/>
    <s v="Complex"/>
    <s v=""/>
    <s v=""/>
    <s v="No"/>
    <s v=""/>
    <d v="2017-04-25T15:03:38"/>
    <d v="2017-04-25T15:02:55"/>
    <m/>
    <s v=""/>
    <m/>
    <x v="0"/>
  </r>
  <r>
    <s v="61faf5ae-dffb-e511-8104-1458d043a570"/>
    <s v="bRD2po7HAdI0+out0k0H5iYoKGQNTimyAXokBxlfnqv8FSUYoGF2Vlf98x39GCxEqyQLV1CKTmzaY9ttt+KDeg=="/>
    <d v="2016-08-02T09:48:42"/>
    <s v="DARS-NIC-07613-P2Z4F-v0"/>
    <s v="Mary Clare"/>
    <x v="9"/>
    <s v="With Customer"/>
    <x v="0"/>
    <m/>
    <s v=""/>
    <s v="1c Application In Progress"/>
    <x v="4"/>
    <s v="DARS-NIC-07613-P2Z4F-v0.0"/>
    <s v="Yes"/>
    <s v="No"/>
    <x v="0"/>
    <x v="0"/>
    <x v="0"/>
    <s v="No"/>
    <x v="1"/>
    <s v=""/>
    <s v=""/>
    <s v=""/>
    <s v="Yes"/>
    <s v="Emma Russell"/>
    <d v="2016-08-02T09:48:42"/>
    <d v="2016-04-06T10:09:45"/>
    <m/>
    <s v=""/>
    <m/>
    <x v="0"/>
  </r>
  <r>
    <s v="88f93610-38e8-e511-8101-3863bb358f90"/>
    <s v="y/XA2OPw6DPZlIuhBtZY7U+TW4ASqCBmdXkzV17XQYSOhny8hWHMRIzF9YzQPnKmQ0G3qHD0PGuXup4xVVSs7Q=="/>
    <d v="2017-04-24T15:21:19"/>
    <s v="DARS-NIC-07763-M5K6S-v2"/>
    <s v="David Lea"/>
    <x v="42"/>
    <s v="With HSCIC"/>
    <x v="0"/>
    <m/>
    <s v=""/>
    <s v="5a DSA Active"/>
    <x v="0"/>
    <s v="DARS-NIC-07763-M5K6S-v0.0"/>
    <s v=""/>
    <s v="Yes"/>
    <x v="0"/>
    <x v="0"/>
    <x v="0"/>
    <s v="No"/>
    <x v="0"/>
    <s v=""/>
    <s v=""/>
    <s v=""/>
    <s v="No"/>
    <s v="Joanna Rose"/>
    <d v="2017-04-24T15:21:19"/>
    <d v="2016-03-12T09:52:02"/>
    <m/>
    <s v=""/>
    <d v="2017-03-23T00:00:00"/>
    <x v="0"/>
  </r>
  <r>
    <s v="477a6dce-d99a-49fc-b364-61f608e41073"/>
    <s v="yowUBOyuFj5kvXKPSuGeQnvdaPTb0ayDP/+5BGwBTOciQh2jsKAjD6hZ+NZqFSaNX9YSfftgCrLEVHMNZjWP3Q=="/>
    <d v="2017-04-24T15:21:19"/>
    <s v="DARS-NIC-07763-M5K6S-v2"/>
    <s v="David Lea"/>
    <x v="42"/>
    <s v="With HSCIC"/>
    <x v="0"/>
    <d v="2016-08-31T00:00:00"/>
    <s v="5a DSA Active"/>
    <s v="5a DSA Active"/>
    <x v="1"/>
    <s v="DARS-NIC-07763-M5K6S-v0.1"/>
    <s v="No"/>
    <s v="Yes"/>
    <x v="0"/>
    <x v="41"/>
    <x v="31"/>
    <s v="No"/>
    <x v="0"/>
    <s v="Medium"/>
    <s v="Georgina Platt"/>
    <s v="Richard Langley"/>
    <s v="No"/>
    <s v="Joanna Rose"/>
    <d v="2017-04-24T15:21:19"/>
    <d v="2016-04-01T11:33:16"/>
    <d v="2016-09-06T00:00:00"/>
    <s v=""/>
    <d v="2017-03-23T00:00:00"/>
    <x v="1"/>
  </r>
  <r>
    <s v="5984866c-796d-464d-a5e2-368e0abae722"/>
    <s v="xr7Zwvp8hjIj5+YlIyHO1df0XZr8mcdRl7vFw7Mldo5Y4g1a6PCciUkOM5R6bhqS29taZUCcoaOyphria5Tp/A=="/>
    <d v="2017-04-24T15:21:19"/>
    <s v="DARS-NIC-07763-M5K6S-v2"/>
    <s v="David Lea"/>
    <x v="42"/>
    <s v="With HSCIC"/>
    <x v="0"/>
    <m/>
    <s v="1c Application In Progress"/>
    <s v="5a DSA Active"/>
    <x v="0"/>
    <s v="DARS-NIC-07763-M5K6S-v1.0"/>
    <s v="No"/>
    <s v="Yes"/>
    <x v="0"/>
    <x v="41"/>
    <x v="0"/>
    <s v="No"/>
    <x v="0"/>
    <s v="Medium"/>
    <s v="Georgina Platt"/>
    <s v="Richard Langley"/>
    <s v="No"/>
    <s v="Joanna Rose"/>
    <d v="2017-04-24T15:21:19"/>
    <d v="2016-08-24T14:22:23"/>
    <m/>
    <s v=""/>
    <d v="2017-03-23T00:00:00"/>
    <x v="0"/>
  </r>
  <r>
    <s v="46ece4b8-72bf-4c09-b5cb-c3b75060dd62"/>
    <s v="18Bv7DT8BxkEmYhncczTFcW7ZSQwI5lQBWnvyEBYntyPw5IqvJ1h7iMzXZ7FHecNnEr3XYqicTv/taR63/zdKg=="/>
    <d v="2017-04-24T15:21:20"/>
    <s v="DARS-NIC-07763-M5K6S-v2"/>
    <s v="David Lea"/>
    <x v="42"/>
    <s v="With HSCIC"/>
    <x v="0"/>
    <d v="2017-03-31T00:00:00"/>
    <s v="2c Initial Assessment"/>
    <s v="5a DSA Active"/>
    <x v="0"/>
    <s v="DARS-NIC-07763-M5K6S-v1.1"/>
    <s v="No"/>
    <s v="Yes"/>
    <x v="0"/>
    <x v="24"/>
    <x v="0"/>
    <s v="No"/>
    <x v="0"/>
    <s v="Medium"/>
    <s v="Tracy Taylor"/>
    <s v="Richard Langley"/>
    <s v="No"/>
    <s v="Joanna Rose"/>
    <d v="2017-04-24T15:21:20"/>
    <d v="2016-08-24T14:28:03"/>
    <m/>
    <s v=""/>
    <d v="2017-03-23T00:00:00"/>
    <x v="0"/>
  </r>
  <r>
    <s v="bda69512-7785-4b56-9408-e8bcf13b1873"/>
    <s v="F+3ALT1QLH25wLBBkJzQywt4CTjNWcuJK/ZOHWONETfdpIPkGAp/Ah2XSy5hC4NwJcOtKnh/mWQ7rhfAyQCocw=="/>
    <d v="2017-04-24T15:21:01"/>
    <s v="DARS-NIC-07763-M5K6S-v2"/>
    <s v="David Lea"/>
    <x v="42"/>
    <s v="With HSCIC"/>
    <x v="0"/>
    <d v="2017-03-31T00:00:00"/>
    <s v="5a DSA Active"/>
    <s v="5a DSA Active"/>
    <x v="1"/>
    <s v="DARS-NIC-07763-M5K6S-v1.2"/>
    <s v="No"/>
    <s v="Yes"/>
    <x v="0"/>
    <x v="24"/>
    <x v="54"/>
    <s v="No"/>
    <x v="0"/>
    <s v="Medium"/>
    <s v="Tracy Taylor"/>
    <s v="Jennifer Donald"/>
    <s v="No"/>
    <s v="Joanna Rose"/>
    <d v="2017-04-24T15:21:01"/>
    <d v="2016-08-24T14:35:43"/>
    <d v="2017-04-24T00:00:00"/>
    <s v=""/>
    <d v="2017-03-23T00:00:00"/>
    <x v="1"/>
  </r>
  <r>
    <s v="0b24366d-bfdb-46f3-af7d-37921b7dc9d4"/>
    <s v="ruASh2Ri1H01+hDfke/E68WfArLtFcG8yoXshQgKQ0oP1so6M4j+bya0bxnNA9bvmmLLmYI+7Va/jyCvZcAoEw=="/>
    <d v="2017-04-24T15:21:19"/>
    <s v="DARS-NIC-07763-M5K6S-v2"/>
    <s v="David Lea"/>
    <x v="42"/>
    <s v="With HSCIC"/>
    <x v="0"/>
    <m/>
    <s v="1c Application In Progress"/>
    <s v="5a DSA Active"/>
    <x v="0"/>
    <s v="DARS-NIC-07763-M5K6S-v2.0"/>
    <s v="No"/>
    <s v="Yes"/>
    <x v="0"/>
    <x v="24"/>
    <x v="0"/>
    <s v="No"/>
    <x v="0"/>
    <s v="Medium"/>
    <s v="Tracy Taylor"/>
    <s v="Jennifer Donald"/>
    <s v="No"/>
    <s v="Joanna Rose"/>
    <d v="2017-04-24T15:21:19"/>
    <d v="2017-03-23T10:37:38"/>
    <m/>
    <s v=""/>
    <d v="2017-03-23T00:00:00"/>
    <x v="0"/>
  </r>
  <r>
    <s v="9d7cc063-fa84-4719-917c-ffaa273f2488"/>
    <s v="sZN+pxuX63eAiOFaiIx6gFb23NKH4CG4MHRtrwEbbnbpEzniHJd0TG0thHswAKoFFsXm/ht31dVxWQsvTA9J+Q=="/>
    <d v="2017-04-24T15:21:20"/>
    <s v="DARS-NIC-07763-M5K6S-v2"/>
    <s v="David Lea"/>
    <x v="42"/>
    <s v="With HSCIC"/>
    <x v="0"/>
    <d v="2018-03-31T00:00:00"/>
    <s v="2c Initial Assessment"/>
    <s v="5a DSA Active"/>
    <x v="0"/>
    <s v="DARS-NIC-07763-M5K6S-v2.1"/>
    <s v="No"/>
    <s v="Yes"/>
    <x v="0"/>
    <x v="45"/>
    <x v="0"/>
    <s v="No"/>
    <x v="0"/>
    <s v="Medium"/>
    <s v="Tracy Taylor"/>
    <s v="Duncan Easton"/>
    <s v="No"/>
    <s v="Joanna Rose"/>
    <d v="2017-04-24T15:21:20"/>
    <d v="2017-03-23T10:55:27"/>
    <m/>
    <s v=""/>
    <d v="2017-03-23T00:00:00"/>
    <x v="0"/>
  </r>
  <r>
    <s v="a6d29fcf-83dc-4b30-b504-677e9b13d16d"/>
    <s v="3LkisQkwbaplTCo6cWH+fqI/yWWP39hBQ3sSGQFFsBvJC7ZODMz/4hYC9I/qGIi7/We2jgMp9kAjCTERSHmIOg=="/>
    <d v="2017-04-24T15:21:19"/>
    <s v="DARS-NIC-07763-M5K6S-v2"/>
    <s v="David Lea"/>
    <x v="42"/>
    <s v="With HSCIC"/>
    <x v="0"/>
    <d v="2018-03-31T00:00:00"/>
    <s v="2c Initial Assessment"/>
    <s v="5a DSA Active"/>
    <x v="0"/>
    <s v="DARS-NIC-07763-M5K6S-v2.2"/>
    <s v="No"/>
    <s v="Yes"/>
    <x v="0"/>
    <x v="45"/>
    <x v="0"/>
    <s v="No"/>
    <x v="0"/>
    <s v="Medium"/>
    <s v="Tracy Taylor"/>
    <s v="Duncan Easton"/>
    <s v="No"/>
    <s v="Joanna Rose"/>
    <d v="2017-04-24T15:21:19"/>
    <d v="2017-04-11T07:22:53"/>
    <m/>
    <s v=""/>
    <d v="2017-03-23T00:00:00"/>
    <x v="0"/>
  </r>
  <r>
    <s v="c6228187-7bbd-40e7-8f9d-b25ccb000944"/>
    <s v="KgAeiiPkmo7TiKwTP6HhmSTbfXD8VMiW2B32AKcNVykcZOCVQ76ulf4vPfIQ+xVoY4Vd+hrGwHa8CX6vqbk8Tg=="/>
    <d v="2017-04-24T15:22:07"/>
    <s v="DARS-NIC-07763-M5K6S-v2"/>
    <s v="David Lea"/>
    <x v="42"/>
    <s v="With HSCIC"/>
    <x v="0"/>
    <d v="2018-03-31T00:00:00"/>
    <s v="5a DSA Active"/>
    <s v="5a DSA Active"/>
    <x v="2"/>
    <s v="DARS-NIC-07763-M5K6S-v2.3"/>
    <s v="Yes"/>
    <s v="Yes"/>
    <x v="0"/>
    <x v="45"/>
    <x v="55"/>
    <s v="No"/>
    <x v="0"/>
    <s v="Medium"/>
    <s v="Tracy Taylor"/>
    <s v="Duncan Easton"/>
    <s v="No"/>
    <s v="Joanna Rose"/>
    <d v="2017-04-24T15:22:07"/>
    <d v="2017-04-18T13:56:57"/>
    <d v="2017-04-24T00:00:00"/>
    <s v=""/>
    <d v="2017-03-23T00:00:00"/>
    <x v="1"/>
  </r>
  <r>
    <s v="f480a20e-c4f8-e511-8102-3863bb358f90"/>
    <s v="IRhZ0d80S54gRaM/B0yPuJZzOi6txXbPq8Zbp5fDKkXB4OAU3lu377AiwAfo0T6Sr27RFiy/DSLzGPHt238aGg=="/>
    <d v="2016-06-29T16:21:37"/>
    <s v="DARS-NIC-07787-Z1W1X-v0"/>
    <s v="Sarah Walker"/>
    <x v="43"/>
    <s v="With HSCIC"/>
    <x v="0"/>
    <m/>
    <s v=""/>
    <s v="5a DSA Active"/>
    <x v="0"/>
    <s v="DARS-NIC-07787-Z1W1X-v0.0"/>
    <s v=""/>
    <s v="Yes"/>
    <x v="0"/>
    <x v="61"/>
    <x v="0"/>
    <s v="No"/>
    <x v="1"/>
    <s v=""/>
    <s v=""/>
    <s v=""/>
    <s v="No"/>
    <s v="Joanna Rose"/>
    <d v="2016-06-29T16:21:37"/>
    <d v="2016-04-02T11:14:28"/>
    <m/>
    <s v=""/>
    <d v="2016-01-15T00:00:00"/>
    <x v="0"/>
  </r>
  <r>
    <s v="16804e34-dc7b-4415-8eab-42a689769bc8"/>
    <s v="yuREduD4au5Y76+9XnJ473+2+T7iIVc4gATg6sfyS+pfqO97ZS03jGSjrRHtw+MDygVkhw/exYWdjxJX2Y+ztA=="/>
    <d v="2016-06-29T16:21:37"/>
    <s v="DARS-NIC-07787-Z1W1X-v0"/>
    <s v="Sarah Walker"/>
    <x v="44"/>
    <s v="With HSCIC"/>
    <x v="0"/>
    <m/>
    <s v=""/>
    <s v="5a DSA Active"/>
    <x v="0"/>
    <s v="DARS-NIC-07787-Z1W1X-v0.1"/>
    <s v=""/>
    <s v="Yes"/>
    <x v="0"/>
    <x v="61"/>
    <x v="0"/>
    <s v="No"/>
    <x v="10"/>
    <s v=""/>
    <s v=""/>
    <s v="Richard Langley"/>
    <s v="No"/>
    <s v="Joanna Rose"/>
    <d v="2016-06-29T16:21:37"/>
    <d v="2016-04-05T15:36:27"/>
    <m/>
    <s v=""/>
    <d v="2016-01-15T00:00:00"/>
    <x v="0"/>
  </r>
  <r>
    <s v="a1e784cf-79fd-409f-b736-ec24db244b3f"/>
    <s v="UZ1tsofrPLic5kie+8w53Jx+phbwi7QbikmgNr6wj6/cTvL9pHddVf66+rdu9lKByuKs2X2B232t7f1CUJK6/A=="/>
    <d v="2016-06-29T16:21:37"/>
    <s v="DARS-NIC-07787-Z1W1X-v0"/>
    <s v="Sarah Walker"/>
    <x v="44"/>
    <s v="With HSCIC"/>
    <x v="0"/>
    <m/>
    <s v=""/>
    <s v="5a DSA Active"/>
    <x v="0"/>
    <s v="DARS-NIC-07787-Z1W1X-v0.2"/>
    <s v=""/>
    <s v="Yes"/>
    <x v="0"/>
    <x v="61"/>
    <x v="0"/>
    <s v="No"/>
    <x v="10"/>
    <s v=""/>
    <s v="Adam Grindrod"/>
    <s v="Richard Langley"/>
    <s v="No"/>
    <s v="Joanna Rose"/>
    <d v="2016-06-29T16:21:37"/>
    <d v="2016-04-18T09:32:35"/>
    <m/>
    <s v=""/>
    <d v="2016-01-15T00:00:00"/>
    <x v="0"/>
  </r>
  <r>
    <s v="39698b80-a37a-4576-b015-1e08707c06a4"/>
    <s v="cN7MJwmPYQ1JwRlBQPjaAxaCtXVxOIF32PYsei5orzCQqCHCEXjmk08kKYMZExyOQQ/neJhiHE/JYpn4h4H4Rw=="/>
    <d v="2016-06-29T16:21:37"/>
    <s v="DARS-NIC-07787-Z1W1X-v0"/>
    <s v="Sarah Walker"/>
    <x v="44"/>
    <s v="With HSCIC"/>
    <x v="0"/>
    <m/>
    <s v="2c Initial Assessment"/>
    <s v="5a DSA Active"/>
    <x v="0"/>
    <s v="DARS-NIC-07787-Z1W1X-v0.3"/>
    <s v="No"/>
    <s v="Yes"/>
    <x v="0"/>
    <x v="61"/>
    <x v="0"/>
    <s v="No"/>
    <x v="10"/>
    <s v=""/>
    <s v="Adam Grindrod"/>
    <s v="Richard Langley"/>
    <s v="No"/>
    <s v="Joanna Rose"/>
    <d v="2016-06-29T16:21:37"/>
    <d v="2016-04-27T15:02:12"/>
    <m/>
    <s v=""/>
    <d v="2016-01-15T00:00:00"/>
    <x v="0"/>
  </r>
  <r>
    <s v="2769703f-8bed-4984-8971-2947a924ffef"/>
    <s v="Nn9XR18qs8JT9IlfPh5iy80e5IElYaIUPJY5jVhPHiHTffHV+WTJjYwN9V0XqEtgd4crvS/nR1VCJEHquHBlVQ=="/>
    <d v="2016-08-02T09:48:42"/>
    <s v="DARS-NIC-07787-Z1W1X-v0"/>
    <s v="Sarah Walker"/>
    <x v="44"/>
    <s v="With HSCIC"/>
    <x v="0"/>
    <d v="2017-05-31T00:00:00"/>
    <s v="5a DSA Active"/>
    <s v="5a DSA Active"/>
    <x v="2"/>
    <s v="DARS-NIC-07787-Z1W1X-v0.4"/>
    <s v="Yes"/>
    <s v="Yes"/>
    <x v="0"/>
    <x v="61"/>
    <x v="56"/>
    <s v="No"/>
    <x v="10"/>
    <s v="Complex"/>
    <s v="Adam Grindrod"/>
    <s v="Richard Langley"/>
    <s v="No"/>
    <s v="Joanna Rose"/>
    <d v="2016-08-02T09:48:42"/>
    <d v="2016-05-11T13:25:56"/>
    <m/>
    <s v=""/>
    <d v="2016-01-15T00:00:00"/>
    <x v="1"/>
  </r>
  <r>
    <s v="698c0365-fce8-e511-8101-3863bb358f90"/>
    <s v="O+Xbd7/+jENGGPpdBS0NMlH50UtEj9uHgCvvNZrMTIS1qOlDIhKgxsDjEOUYBl/Jz2InBMJNlogvdiru5wEA0g=="/>
    <d v="2017-04-21T15:11:41"/>
    <s v="DARS-NIC-08095-P4D0D-v1"/>
    <s v="Richard McLeod"/>
    <x v="45"/>
    <s v="With Customer"/>
    <x v="0"/>
    <d v="2017-03-14T00:00:00"/>
    <s v=""/>
    <s v="2d Action Plan Active"/>
    <x v="3"/>
    <s v="DARS-NIC-08095-P4D0D-v0.0"/>
    <s v="No"/>
    <s v="Yes"/>
    <x v="0"/>
    <x v="0"/>
    <x v="4"/>
    <s v="No"/>
    <x v="7"/>
    <s v=""/>
    <s v="Adam Grindrod"/>
    <s v=""/>
    <s v="No"/>
    <s v="Emma Russell"/>
    <d v="2017-04-21T15:11:41"/>
    <d v="2016-03-13T09:17:26"/>
    <d v="2016-10-31T00:00:00"/>
    <s v=""/>
    <d v="2017-02-06T00:00:00"/>
    <x v="0"/>
  </r>
  <r>
    <s v="b55cc2b7-f341-4fa4-a631-e6bd5879fee1"/>
    <s v="w8/bCeJ1Pko8pZdqIgC9ALbPVY7Y9mOBS3qtT+Veg6wVSTFpK6zVVQYl6BvyM0hWSxSnKX4d4Hc+ZA+pCW/E0g=="/>
    <d v="2017-04-21T15:11:41"/>
    <s v="DARS-NIC-08095-P4D0D-v1"/>
    <s v="Richard McLeod"/>
    <x v="45"/>
    <s v="With Customer"/>
    <x v="0"/>
    <m/>
    <s v="1c Application In Progress"/>
    <s v="2d Action Plan Active"/>
    <x v="0"/>
    <s v="DARS-NIC-08095-P4D0D-v1.0"/>
    <s v="No"/>
    <s v="Yes"/>
    <x v="0"/>
    <x v="0"/>
    <x v="0"/>
    <s v="No"/>
    <x v="7"/>
    <s v=""/>
    <s v="Adam Grindrod"/>
    <s v="Jennifer Redman"/>
    <s v="No"/>
    <s v="Emma Russell"/>
    <d v="2017-04-21T15:11:41"/>
    <d v="2017-02-05T12:05:02"/>
    <m/>
    <s v=""/>
    <d v="2017-02-06T00:00:00"/>
    <x v="0"/>
  </r>
  <r>
    <s v="afd32020-cec4-4dc8-a375-0027aa2df241"/>
    <s v="3YdLD9Yal+1f+H5M8kwc2vTXeY3VBRmq5InVPSaAu8Jx1CJEkND1/wH0gtWWqSitjASnkxupJuIIy6ZWwKyUJA=="/>
    <d v="2017-04-21T15:11:41"/>
    <s v="DARS-NIC-08095-P4D0D-v1"/>
    <s v="Richard McLeod"/>
    <x v="45"/>
    <s v="With Customer"/>
    <x v="0"/>
    <d v="2018-02-28T00:00:00"/>
    <s v="2c Initial Assessment"/>
    <s v="2d Action Plan Active"/>
    <x v="0"/>
    <s v="DARS-NIC-08095-P4D0D-v1.1"/>
    <s v="No"/>
    <s v="Yes"/>
    <x v="0"/>
    <x v="62"/>
    <x v="0"/>
    <s v="No"/>
    <x v="7"/>
    <s v="Medium"/>
    <s v="Helen Buckels"/>
    <s v="Louise Dunn"/>
    <s v="No"/>
    <s v="Emma Russell"/>
    <d v="2017-04-21T15:11:41"/>
    <d v="2017-02-05T12:40:05"/>
    <m/>
    <s v=""/>
    <d v="2017-02-06T00:00:00"/>
    <x v="0"/>
  </r>
  <r>
    <s v="531657c0-eb4f-4847-8568-df3d2f285a18"/>
    <s v="i9GUyfQtDcIqxcg23FGAzsLj6t3QyH3TbCjkZA2XfEfWGmUpoUQb7Obhf/JPuwm++GK7da/Mfs9qtkx3p23D6A=="/>
    <d v="2017-04-28T12:06:27"/>
    <s v="DARS-NIC-08095-P4D0D-v1"/>
    <s v="Richard McLeod"/>
    <x v="45"/>
    <s v="With Customer"/>
    <x v="0"/>
    <d v="2018-03-14T00:00:00"/>
    <s v="2d Action Plan Active"/>
    <s v="2d Action Plan Active"/>
    <x v="4"/>
    <s v="DARS-NIC-08095-P4D0D-v1.2"/>
    <s v="Yes"/>
    <s v="Yes"/>
    <x v="0"/>
    <x v="62"/>
    <x v="0"/>
    <s v="No"/>
    <x v="7"/>
    <s v="Medium"/>
    <s v="Helen Buckels"/>
    <s v="Louise Dunn"/>
    <s v="No"/>
    <s v="Emma Russell"/>
    <d v="2017-04-28T12:06:27"/>
    <d v="2017-02-24T15:42:34"/>
    <m/>
    <s v=""/>
    <d v="2017-02-06T00:00:00"/>
    <x v="0"/>
  </r>
  <r>
    <s v="2e70b86e-92df-e511-80f5-3863bb363030"/>
    <s v="VaXpHo6iuMxWSYp89S/HPJ/7BDQJdMQHr++breGPAQuaPD29PCcKF2TtHrjcGJz8pcLIP1O8dO9dUHD4OP2Q5A=="/>
    <d v="2017-01-31T12:47:03"/>
    <s v="DARS-NIC-08260-Q9F5B-v0"/>
    <s v="Fiona Stirling"/>
    <x v="9"/>
    <s v="With Customer"/>
    <x v="0"/>
    <m/>
    <s v=""/>
    <s v="1c Application In Progress"/>
    <x v="0"/>
    <s v="DARS-NIC-08260-Q9F5B-v0.0"/>
    <s v=""/>
    <s v="Yes"/>
    <x v="0"/>
    <x v="0"/>
    <x v="0"/>
    <s v="No"/>
    <x v="1"/>
    <s v=""/>
    <s v=""/>
    <s v=""/>
    <s v="No"/>
    <s v="Joanna Rose"/>
    <d v="2017-01-31T12:47:03"/>
    <d v="2016-03-01T09:46:13"/>
    <m/>
    <s v=""/>
    <m/>
    <x v="0"/>
  </r>
  <r>
    <s v="d6287c8a-d6cf-4580-93c2-9c6effc04f67"/>
    <s v="P+8p/zQWqmddk9Ofco4NdS2vLeFrpp08SXVXtJuazwpHZTjhmg+a3GVsI7/7LfD9ctzJsPQ21Z1R3kqLf7tNCQ=="/>
    <d v="2017-01-31T12:47:04"/>
    <s v="DARS-NIC-08260-Q9F5B-v0"/>
    <s v="Fiona Stirling"/>
    <x v="9"/>
    <s v="With Customer"/>
    <x v="0"/>
    <m/>
    <s v=""/>
    <s v="1c Application In Progress"/>
    <x v="0"/>
    <s v="DARS-NIC-08260-Q9F5B-v0.1"/>
    <s v=""/>
    <s v="Yes"/>
    <x v="0"/>
    <x v="0"/>
    <x v="0"/>
    <s v="No"/>
    <x v="1"/>
    <s v=""/>
    <s v=""/>
    <s v=""/>
    <s v="No"/>
    <s v="Joanna Rose"/>
    <d v="2017-01-31T12:47:04"/>
    <d v="2016-04-03T11:28:37"/>
    <m/>
    <s v=""/>
    <m/>
    <x v="0"/>
  </r>
  <r>
    <s v="4e0662a7-7f8a-4a3d-95b6-c0a17a9148bf"/>
    <s v="pJqt0h6zShJ6YzjtKMRIsar0W/eEx+wuw/0rm9slcZckrM6RtwmWPAUDfIgcdCwsj4o1eJdk63lOqwuzccMxxw=="/>
    <d v="2017-01-31T12:47:04"/>
    <s v="DARS-NIC-08260-Q9F5B-v0"/>
    <s v="Fiona Stirling"/>
    <x v="9"/>
    <s v="With Customer"/>
    <x v="0"/>
    <d v="2017-10-01T00:00:00"/>
    <s v="2c Initial Assessment"/>
    <s v="1c Application In Progress"/>
    <x v="0"/>
    <s v="DARS-NIC-08260-Q9F5B-v0.10"/>
    <s v="No"/>
    <s v="Yes"/>
    <x v="0"/>
    <x v="20"/>
    <x v="0"/>
    <s v="No"/>
    <x v="1"/>
    <s v="Complex"/>
    <s v="Georgina Platt"/>
    <s v="Louise Dunn"/>
    <s v="No"/>
    <s v="Joanna Rose"/>
    <d v="2017-01-31T12:47:04"/>
    <d v="2016-09-19T16:13:05"/>
    <m/>
    <s v=""/>
    <m/>
    <x v="0"/>
  </r>
  <r>
    <s v="410f39d3-230d-4d6d-bc81-17c949b0da74"/>
    <s v="JAKisTXkjqfKqnqB09II2zJ3X4hOBjSQBd0Ff2/dunQ8Bmpea0COa7GOyBoq9EU6+is9uZhdnuCK7maD1Da9xw=="/>
    <d v="2017-01-31T12:47:03"/>
    <s v="DARS-NIC-08260-Q9F5B-v0"/>
    <s v="Fiona Stirling"/>
    <x v="9"/>
    <s v="With Customer"/>
    <x v="0"/>
    <d v="2017-10-01T00:00:00"/>
    <s v="2c Initial Assessment"/>
    <s v="1c Application In Progress"/>
    <x v="0"/>
    <s v="DARS-NIC-08260-Q9F5B-v0.11"/>
    <s v="No"/>
    <s v="Yes"/>
    <x v="0"/>
    <x v="20"/>
    <x v="0"/>
    <s v="No"/>
    <x v="1"/>
    <s v="Complex"/>
    <s v="Georgina Platt"/>
    <s v="Louise Dunn"/>
    <s v="No"/>
    <s v="Joanna Rose"/>
    <d v="2017-01-31T12:47:03"/>
    <d v="2016-10-05T11:05:11"/>
    <m/>
    <s v=""/>
    <m/>
    <x v="0"/>
  </r>
  <r>
    <s v="02bb64c5-b17b-490d-bc66-8b7e6eb216e2"/>
    <s v="ZxhuauWbRS3gVcFP7sb+xxd6ucdprQEqq1U47Fsqv7+QvdAi9xLO2jCEMThQfv+vodM2GlA5ilWJX23KnjS8iQ=="/>
    <d v="2017-01-31T12:47:41"/>
    <s v="DARS-NIC-08260-Q9F5B-v0"/>
    <s v="Fiona Stirling"/>
    <x v="9"/>
    <s v="With Customer"/>
    <x v="0"/>
    <d v="2017-10-01T00:00:00"/>
    <s v="2a Case Admin Check"/>
    <s v="1c Application In Progress"/>
    <x v="0"/>
    <s v="DARS-NIC-08260-Q9F5B-v0.12"/>
    <s v="No"/>
    <s v="Yes"/>
    <x v="0"/>
    <x v="20"/>
    <x v="0"/>
    <s v="No"/>
    <x v="1"/>
    <s v="Complex"/>
    <s v="Georgina Platt"/>
    <s v="Louise Dunn"/>
    <s v="No"/>
    <s v="Joanna Rose"/>
    <d v="2017-01-31T12:47:41"/>
    <d v="2016-11-25T12:39:59"/>
    <m/>
    <s v=""/>
    <m/>
    <x v="0"/>
  </r>
  <r>
    <s v="9594ac80-66d2-4c5c-b14a-6f757f45b6c8"/>
    <s v="QguGzq5nth06DQx4gakvQVMSz0ckbkVVZc8SM82C8yHgn6PtqpOnGAb6HCKvg1BXGyxs+i5OVBFOTS2nZBx1wA=="/>
    <d v="2017-01-31T12:47:41"/>
    <s v="DARS-NIC-08260-Q9F5B-v0"/>
    <s v="Fiona Stirling"/>
    <x v="9"/>
    <s v="With Customer"/>
    <x v="0"/>
    <d v="2017-10-01T00:00:00"/>
    <s v="2a Case Admin Check"/>
    <s v="1c Application In Progress"/>
    <x v="4"/>
    <s v="DARS-NIC-08260-Q9F5B-v0.13"/>
    <s v="Yes"/>
    <s v="Yes"/>
    <x v="0"/>
    <x v="20"/>
    <x v="0"/>
    <s v="No"/>
    <x v="1"/>
    <s v="Complex"/>
    <s v="Georgina Platt"/>
    <s v="Louise Dunn"/>
    <s v="No"/>
    <s v="Joanna Rose"/>
    <d v="2017-01-31T12:47:41"/>
    <d v="2017-01-31T12:47:17"/>
    <m/>
    <s v=""/>
    <m/>
    <x v="0"/>
  </r>
  <r>
    <s v="f1f22cc5-b866-463b-9abf-733c882f278d"/>
    <s v="JXswgjNI+iEVHPUar7hvhEOaa9iX+TobzPrrZMbsNDKI8qHxCqLg1X8+3A8fjWRHj1v0DaiDxnFpz8t9vV8AAA=="/>
    <d v="2017-01-31T12:47:03"/>
    <s v="DARS-NIC-08260-Q9F5B-v0"/>
    <s v="Fiona Stirling"/>
    <x v="9"/>
    <s v="With Customer"/>
    <x v="0"/>
    <m/>
    <s v=""/>
    <s v="1c Application In Progress"/>
    <x v="0"/>
    <s v="DARS-NIC-08260-Q9F5B-v0.2"/>
    <s v=""/>
    <s v="Yes"/>
    <x v="0"/>
    <x v="0"/>
    <x v="0"/>
    <s v="No"/>
    <x v="1"/>
    <s v=""/>
    <s v=""/>
    <s v=""/>
    <s v="No"/>
    <s v="Joanna Rose"/>
    <d v="2017-01-31T12:47:03"/>
    <d v="2016-04-08T10:35:53"/>
    <m/>
    <s v=""/>
    <m/>
    <x v="0"/>
  </r>
  <r>
    <s v="6c2572fe-53d5-4ad9-8ea4-fa7ee623fd95"/>
    <s v="fbOdhYPNErRbImVTrgHMyax/DCnofOtjKIhBo8Xn/yUlNFEQfZRvDyhqTCp1TsNg4HVNx4I0fTaksJZ/C4r7mw=="/>
    <d v="2017-01-31T12:47:04"/>
    <s v="DARS-NIC-08260-Q9F5B-v0"/>
    <s v="Fiona Stirling"/>
    <x v="9"/>
    <s v="With Customer"/>
    <x v="0"/>
    <m/>
    <s v=""/>
    <s v="1c Application In Progress"/>
    <x v="0"/>
    <s v="DARS-NIC-08260-Q9F5B-v0.3"/>
    <s v=""/>
    <s v="Yes"/>
    <x v="0"/>
    <x v="20"/>
    <x v="0"/>
    <s v="No"/>
    <x v="1"/>
    <s v="Complex"/>
    <s v=""/>
    <s v=""/>
    <s v="No"/>
    <s v="Joanna Rose"/>
    <d v="2017-01-31T12:47:04"/>
    <d v="2016-04-10T12:23:03"/>
    <m/>
    <s v=""/>
    <m/>
    <x v="0"/>
  </r>
  <r>
    <s v="a79b4f23-873e-41cd-bf3c-43e3e3d6fb74"/>
    <s v="qODcxWU80Jb/r1uOb+FxDp5rjyStN3MO2DWXLcTZO3NzU9OHizXlGx7k0xbdtAqgteRhTg/P5KYOmuxQ665blQ=="/>
    <d v="2017-01-31T12:47:03"/>
    <s v="DARS-NIC-08260-Q9F5B-v0"/>
    <s v="Fiona Stirling"/>
    <x v="9"/>
    <s v="With Customer"/>
    <x v="0"/>
    <m/>
    <s v=""/>
    <s v="1c Application In Progress"/>
    <x v="0"/>
    <s v="DARS-NIC-08260-Q9F5B-v0.4"/>
    <s v=""/>
    <s v="Yes"/>
    <x v="0"/>
    <x v="20"/>
    <x v="0"/>
    <s v="No"/>
    <x v="1"/>
    <s v="Complex"/>
    <s v="Georgina Platt"/>
    <s v="Gaynor Dalton"/>
    <s v="No"/>
    <s v="Joanna Rose"/>
    <d v="2017-01-31T12:47:03"/>
    <d v="2016-04-16T08:41:49"/>
    <m/>
    <s v=""/>
    <m/>
    <x v="0"/>
  </r>
  <r>
    <s v="bf010acc-de79-472a-b1cb-2f7bf38cf303"/>
    <s v="wntVa/LLETNmNJ2+58dC2LHR7yFucOiPVGUA+5qPYyjIw10OfB+TKpnV6J53UY9WBDq+u8sK4Fb62fV8dOtNRw=="/>
    <d v="2017-01-31T12:47:03"/>
    <s v="DARS-NIC-08260-Q9F5B-v0"/>
    <s v="Fiona Stirling"/>
    <x v="9"/>
    <s v="With Customer"/>
    <x v="0"/>
    <m/>
    <s v="2c Initial Assessment"/>
    <s v="1c Application In Progress"/>
    <x v="0"/>
    <s v="DARS-NIC-08260-Q9F5B-v0.5"/>
    <s v="No"/>
    <s v="Yes"/>
    <x v="0"/>
    <x v="20"/>
    <x v="0"/>
    <s v="No"/>
    <x v="1"/>
    <s v="Complex"/>
    <s v="Georgina Platt"/>
    <s v="Gaynor Dalton"/>
    <s v="No"/>
    <s v="Joanna Rose"/>
    <d v="2017-01-31T12:47:03"/>
    <d v="2016-04-16T12:01:22"/>
    <m/>
    <s v=""/>
    <m/>
    <x v="0"/>
  </r>
  <r>
    <s v="1a7af72a-6e6d-4131-bbd4-2bcf0d1b4a77"/>
    <s v="naAkHRsNK4BEKuWgd3af6bdW3FefEXRGUxSbsCPu2IoXzCe52JvTh6iuwK5Xnib3mc3qidVj8mw7m5BFDNWn4Q=="/>
    <d v="2017-01-31T12:47:03"/>
    <s v="DARS-NIC-08260-Q9F5B-v0"/>
    <s v="Fiona Stirling"/>
    <x v="9"/>
    <s v="With Customer"/>
    <x v="0"/>
    <m/>
    <s v="2c Initial Assessment"/>
    <s v="1c Application In Progress"/>
    <x v="0"/>
    <s v="DARS-NIC-08260-Q9F5B-v0.6"/>
    <s v="No"/>
    <s v="Yes"/>
    <x v="0"/>
    <x v="20"/>
    <x v="0"/>
    <s v="No"/>
    <x v="1"/>
    <s v="Complex"/>
    <s v="Georgina Platt"/>
    <s v="Gaynor Dalton"/>
    <s v="No"/>
    <s v="Joanna Rose"/>
    <d v="2017-01-31T12:47:03"/>
    <d v="2016-06-08T15:45:23"/>
    <m/>
    <s v=""/>
    <m/>
    <x v="0"/>
  </r>
  <r>
    <s v="cadc63b9-847f-443f-9bbc-5c75b932e156"/>
    <s v="9/BkkQ9tiNeHWMyNSq1ab7VdgnqHnviiPDwQlFe/eQ6P3/b2QM3fEEXd5DHeL2QHq2p4Q58aKhrliPjjJZ951w=="/>
    <d v="2017-01-31T12:47:03"/>
    <s v="DARS-NIC-08260-Q9F5B-v0"/>
    <s v="Fiona Stirling"/>
    <x v="9"/>
    <s v="With Customer"/>
    <x v="0"/>
    <m/>
    <s v="2c Initial Assessment"/>
    <s v="1c Application In Progress"/>
    <x v="0"/>
    <s v="DARS-NIC-08260-Q9F5B-v0.7"/>
    <s v="No"/>
    <s v="Yes"/>
    <x v="0"/>
    <x v="20"/>
    <x v="0"/>
    <s v="No"/>
    <x v="1"/>
    <s v="Complex"/>
    <s v="Georgina Platt"/>
    <s v="Gaynor Dalton"/>
    <s v="No"/>
    <s v="Joanna Rose"/>
    <d v="2017-01-31T12:47:03"/>
    <d v="2016-06-21T09:29:43"/>
    <m/>
    <s v=""/>
    <m/>
    <x v="0"/>
  </r>
  <r>
    <s v="5771792a-4af5-4708-89a9-d8cfdf7ee050"/>
    <s v="iB6yfQkrOeX95VvvRdHNcRmo/kVNs0srAfBvCaMK9zmchUIr6D4BodIUz7dqvsuf/bwi33srVnvq78GZ37lXvg=="/>
    <d v="2017-01-31T12:47:04"/>
    <s v="DARS-NIC-08260-Q9F5B-v0"/>
    <s v="Fiona Stirling"/>
    <x v="9"/>
    <s v="With Customer"/>
    <x v="0"/>
    <m/>
    <s v="2c Initial Assessment"/>
    <s v="1c Application In Progress"/>
    <x v="0"/>
    <s v="DARS-NIC-08260-Q9F5B-v0.8"/>
    <s v="No"/>
    <s v="Yes"/>
    <x v="0"/>
    <x v="20"/>
    <x v="0"/>
    <s v="No"/>
    <x v="1"/>
    <s v="Complex"/>
    <s v="Georgina Platt"/>
    <s v="Louise Dunn"/>
    <s v="No"/>
    <s v="Joanna Rose"/>
    <d v="2017-01-31T12:47:04"/>
    <d v="2016-06-23T09:35:30"/>
    <m/>
    <s v=""/>
    <m/>
    <x v="0"/>
  </r>
  <r>
    <s v="2fb19704-7cbd-4aac-8567-125f3c32a7d2"/>
    <s v="E0PJETnl1lQqG+Am953eXQS6Gu/m+LJ2bB25Ijj8n9bIL6ea17s0lXEjHFnrHMioZLW9DMlhstkSYGuMvhrMBw=="/>
    <d v="2017-01-31T12:47:03"/>
    <s v="DARS-NIC-08260-Q9F5B-v0"/>
    <s v="Fiona Stirling"/>
    <x v="9"/>
    <s v="With Customer"/>
    <x v="0"/>
    <d v="2017-10-01T00:00:00"/>
    <s v="2c Initial Assessment"/>
    <s v="1c Application In Progress"/>
    <x v="0"/>
    <s v="DARS-NIC-08260-Q9F5B-v0.9"/>
    <s v="No"/>
    <s v="Yes"/>
    <x v="0"/>
    <x v="20"/>
    <x v="0"/>
    <s v="No"/>
    <x v="1"/>
    <s v="Complex"/>
    <s v="Georgina Platt"/>
    <s v="Louise Dunn"/>
    <s v="No"/>
    <s v="Joanna Rose"/>
    <d v="2017-01-31T12:47:03"/>
    <d v="2016-09-14T17:12:56"/>
    <m/>
    <s v=""/>
    <m/>
    <x v="0"/>
  </r>
  <r>
    <s v="36f95e40-1ee9-e511-8101-3863bb358f90"/>
    <s v="V81lwTMwbUT4aEfi46GR5yqrSapY0BKL6GFScK/oHVO6wQQ9Upe2DHr0XxFQG01fA/00nV2id0cNyVy+aRpwcw=="/>
    <d v="2017-03-13T11:57:49"/>
    <s v="DARS-NIC-08472-V9S6K-v5"/>
    <s v="Robin Flaig"/>
    <x v="46"/>
    <s v="With HSCIC"/>
    <x v="0"/>
    <d v="2016-05-31T00:00:00"/>
    <s v=""/>
    <s v="5a DSA Active"/>
    <x v="0"/>
    <s v="DARS-NIC-08472-V9S6K-v0.0"/>
    <s v=""/>
    <s v="Yes"/>
    <x v="0"/>
    <x v="0"/>
    <x v="8"/>
    <s v="No"/>
    <x v="1"/>
    <s v="Complex"/>
    <s v=""/>
    <s v=""/>
    <s v="No"/>
    <s v="Joanna Rose"/>
    <d v="2017-03-13T11:57:49"/>
    <d v="2016-03-13T13:19:47"/>
    <m/>
    <s v=""/>
    <d v="2017-01-11T00:00:00"/>
    <x v="0"/>
  </r>
  <r>
    <s v="400ec1b3-a860-48b6-9d24-478851b9abf2"/>
    <s v="ZuYQf0aUjkazbINPk+Pa5tIdbZMdOB7UdKz1Ee2TaYSimD1kjY5bkrmW3NK4Vg5K2JuDDtLXXtmVr0Pm1y6TSA=="/>
    <d v="2017-03-13T11:57:49"/>
    <s v="DARS-NIC-08472-V9S6K-v5"/>
    <s v="Robin Flaig"/>
    <x v="46"/>
    <s v="With HSCIC"/>
    <x v="0"/>
    <d v="2016-05-31T00:00:00"/>
    <s v=""/>
    <s v="5a DSA Active"/>
    <x v="0"/>
    <s v="DARS-NIC-08472-V9S6K-v0.1"/>
    <s v=""/>
    <s v="Yes"/>
    <x v="0"/>
    <x v="0"/>
    <x v="0"/>
    <s v="No"/>
    <x v="1"/>
    <s v="Complex"/>
    <s v=""/>
    <s v=""/>
    <s v="No"/>
    <s v="Joanna Rose"/>
    <d v="2017-03-13T11:57:49"/>
    <d v="2016-03-24T12:35:29"/>
    <m/>
    <s v=""/>
    <d v="2017-01-11T00:00:00"/>
    <x v="0"/>
  </r>
  <r>
    <s v="11edf497-019d-4f15-b912-121569f75f82"/>
    <s v="LLmlZ5XCPSRpoX9QA7Do5h/ZhLlSfATwBJvpec/Ytz7CDcEP2UowtdppOpzaaiFt5BiCDtN/z/gvF2s6uf810w=="/>
    <d v="2017-03-13T11:57:49"/>
    <s v="DARS-NIC-08472-V9S6K-v5"/>
    <s v="Robin Flaig"/>
    <x v="46"/>
    <s v="With HSCIC"/>
    <x v="0"/>
    <d v="2016-05-31T00:00:00"/>
    <s v=""/>
    <s v="5a DSA Active"/>
    <x v="0"/>
    <s v="DARS-NIC-08472-V9S6K-v0.2"/>
    <s v=""/>
    <s v="Yes"/>
    <x v="0"/>
    <x v="0"/>
    <x v="0"/>
    <s v="No"/>
    <x v="1"/>
    <s v="Complex"/>
    <s v=""/>
    <s v=""/>
    <s v="No"/>
    <s v="Joanna Rose"/>
    <d v="2017-03-13T11:57:49"/>
    <d v="2016-03-24T12:42:55"/>
    <m/>
    <s v=""/>
    <d v="2017-01-11T00:00:00"/>
    <x v="0"/>
  </r>
  <r>
    <s v="babe20a7-d4aa-470e-8475-25d1f1c45efb"/>
    <s v="0QycmLxrhA8BTkAf4CiRYoswAeVJL2McpGRXgEsMlFSUNRyG5IgxNx9/EpSXdSdwgnoiYXGW1KcBKWHemTWAPA=="/>
    <d v="2017-03-13T11:57:49"/>
    <s v="DARS-NIC-08472-V9S6K-v5"/>
    <s v="Robin Flaig"/>
    <x v="46"/>
    <s v="With HSCIC"/>
    <x v="0"/>
    <d v="2016-05-31T00:00:00"/>
    <s v=""/>
    <s v="5a DSA Active"/>
    <x v="1"/>
    <s v="DARS-NIC-08472-V9S6K-v0.3"/>
    <s v=""/>
    <s v="Yes"/>
    <x v="0"/>
    <x v="0"/>
    <x v="8"/>
    <s v="No"/>
    <x v="1"/>
    <s v="Complex"/>
    <s v=""/>
    <s v=""/>
    <s v="No"/>
    <s v="Joanna Rose"/>
    <d v="2017-03-13T11:57:49"/>
    <d v="2016-03-24T12:43:18"/>
    <m/>
    <s v=""/>
    <d v="2017-01-11T00:00:00"/>
    <x v="0"/>
  </r>
  <r>
    <s v="b0e837e7-b3db-4133-80fa-7c911b29f6e9"/>
    <s v="+ZKBkC2cz/ZXCm6Nw8tKu6UfMYCAJn0xQwWTOuQgZ6agC+RNwp+ZMJYNs2kzig/PUR0twsRveL7Ldz3xQH3fsQ=="/>
    <d v="2017-03-13T11:57:49"/>
    <s v="DARS-NIC-08472-V9S6K-v5"/>
    <s v="Robin Flaig"/>
    <x v="46"/>
    <s v="With HSCIC"/>
    <x v="0"/>
    <d v="2016-05-31T00:00:00"/>
    <s v=""/>
    <s v="5a DSA Active"/>
    <x v="0"/>
    <s v="DARS-NIC-08472-V9S6K-v1.0"/>
    <s v=""/>
    <s v="Yes"/>
    <x v="0"/>
    <x v="0"/>
    <x v="0"/>
    <s v="No"/>
    <x v="1"/>
    <s v="Complex"/>
    <s v=""/>
    <s v=""/>
    <s v="No"/>
    <s v="Joanna Rose"/>
    <d v="2017-03-13T11:57:49"/>
    <d v="2016-04-11T10:36:56"/>
    <m/>
    <s v=""/>
    <d v="2017-01-11T00:00:00"/>
    <x v="0"/>
  </r>
  <r>
    <s v="453494d5-cb4e-48e7-af12-a14c7ac30b0a"/>
    <s v="/eE4rTlER4e4bjpqiOLDYO7/wy+P/Op6qGyIUx/7Yl1fZnYbigzLZr5lfLa/SYFAfhUTjFknb3NeRzDwXnhfcg=="/>
    <d v="2017-03-13T11:57:49"/>
    <s v="DARS-NIC-08472-V9S6K-v5"/>
    <s v="Robin Flaig"/>
    <x v="46"/>
    <s v="With HSCIC"/>
    <x v="0"/>
    <d v="2016-05-31T00:00:00"/>
    <s v=""/>
    <s v="5a DSA Active"/>
    <x v="1"/>
    <s v="DARS-NIC-08472-V9S6K-v1.1"/>
    <s v="No"/>
    <s v="Yes"/>
    <x v="0"/>
    <x v="0"/>
    <x v="35"/>
    <s v="No"/>
    <x v="1"/>
    <s v="Complex"/>
    <s v=""/>
    <s v=""/>
    <s v="No"/>
    <s v="Joanna Rose"/>
    <d v="2017-03-13T11:57:49"/>
    <d v="2016-04-11T10:37:21"/>
    <d v="2016-10-26T00:00:00"/>
    <s v=""/>
    <d v="2017-01-11T00:00:00"/>
    <x v="0"/>
  </r>
  <r>
    <s v="f69fa5ec-6c73-47f3-a976-ff497a6c1da1"/>
    <s v="9XngWXk4kTiFRzEA2rEP7mubyiwZvVxpdHkmCvYpteBejfPdfVkNBj6DFDVBkSXcApVp1HK9RwIA6axKTKvrog=="/>
    <d v="2017-03-13T11:57:49"/>
    <s v="DARS-NIC-08472-V9S6K-v5"/>
    <s v="Robin Flaig"/>
    <x v="46"/>
    <s v="With HSCIC"/>
    <x v="0"/>
    <d v="2016-05-31T00:00:00"/>
    <s v=""/>
    <s v="5a DSA Active"/>
    <x v="0"/>
    <s v="DARS-NIC-08472-V9S6K-v2.0"/>
    <s v=""/>
    <s v="Yes"/>
    <x v="0"/>
    <x v="0"/>
    <x v="0"/>
    <s v="No"/>
    <x v="1"/>
    <s v="Complex"/>
    <s v=""/>
    <s v=""/>
    <s v="No"/>
    <s v="Joanna Rose"/>
    <d v="2017-03-13T11:57:49"/>
    <d v="2016-04-13T10:02:22"/>
    <m/>
    <s v=""/>
    <d v="2017-01-11T00:00:00"/>
    <x v="0"/>
  </r>
  <r>
    <s v="0386f61d-e2ca-4dcb-8b88-7ab94c40be51"/>
    <s v="+QUbB17wL+eT2DYF8TpC/aiDxrt+q58UZq83FBZFZRY3JI7lfmbW2F5V9OFRI8EO5y574yojIRHTmTdrU2bHBA=="/>
    <d v="2017-03-13T11:57:49"/>
    <s v="DARS-NIC-08472-V9S6K-v5"/>
    <s v="Robin Flaig"/>
    <x v="46"/>
    <s v="With HSCIC"/>
    <x v="0"/>
    <d v="2016-05-31T00:00:00"/>
    <s v=""/>
    <s v="5a DSA Active"/>
    <x v="0"/>
    <s v="DARS-NIC-08472-V9S6K-v2.1"/>
    <s v=""/>
    <s v="Yes"/>
    <x v="0"/>
    <x v="0"/>
    <x v="0"/>
    <s v="No"/>
    <x v="1"/>
    <s v="Complex"/>
    <s v=""/>
    <s v=""/>
    <s v="No"/>
    <s v="Joanna Rose"/>
    <d v="2017-03-13T11:57:49"/>
    <d v="2016-04-13T10:02:57"/>
    <m/>
    <s v=""/>
    <d v="2017-01-11T00:00:00"/>
    <x v="0"/>
  </r>
  <r>
    <s v="aba3fa0d-473c-4bc0-b2b2-b22da2212298"/>
    <s v="oiZUrzNUvjSdvX+4UY6hMTFfzbVO+ljbPM7KrHpsmOn0vXjRWYt9/hFqJREtgHO6bClxbtr0O4VJfvCJOFubOg=="/>
    <d v="2017-03-13T11:57:49"/>
    <s v="DARS-NIC-08472-V9S6K-v5"/>
    <s v="Robin Flaig"/>
    <x v="46"/>
    <s v="With HSCIC"/>
    <x v="0"/>
    <d v="2017-05-31T00:00:00"/>
    <s v="2c Initial Assessment"/>
    <s v="5a DSA Active"/>
    <x v="0"/>
    <s v="DARS-NIC-08472-V9S6K-v2.10"/>
    <s v="No"/>
    <s v="Yes"/>
    <x v="0"/>
    <x v="63"/>
    <x v="0"/>
    <s v="No"/>
    <x v="1"/>
    <s v="Complex"/>
    <s v="Dan Goodwin"/>
    <s v="Dave Cronin"/>
    <s v="No"/>
    <s v="Joanna Rose"/>
    <d v="2017-03-13T11:57:49"/>
    <d v="2016-06-14T12:36:03"/>
    <m/>
    <s v=""/>
    <d v="2017-01-11T00:00:00"/>
    <x v="0"/>
  </r>
  <r>
    <s v="a6791b13-961c-4976-9b12-53a8bd8782a3"/>
    <s v="125shaDmABaW4iwomxC1D6J8AgAnCk8yZZpl7Dd/n8s+FLeQ21e2L1QHvR9Ot/dqArvPCsCepZ0syFyMDJ3z2g=="/>
    <d v="2017-03-13T11:57:49"/>
    <s v="DARS-NIC-08472-V9S6K-v5"/>
    <s v="Robin Flaig"/>
    <x v="46"/>
    <s v="With HSCIC"/>
    <x v="0"/>
    <d v="2016-11-30T00:00:00"/>
    <s v="2c Initial Assessment"/>
    <s v="5a DSA Active"/>
    <x v="0"/>
    <s v="DARS-NIC-08472-V9S6K-v2.11"/>
    <s v="No"/>
    <s v="Yes"/>
    <x v="0"/>
    <x v="63"/>
    <x v="0"/>
    <s v="No"/>
    <x v="1"/>
    <s v="Complex"/>
    <s v="Dan Goodwin"/>
    <s v="Dave Cronin"/>
    <s v="No"/>
    <s v="Joanna Rose"/>
    <d v="2017-03-13T11:57:49"/>
    <d v="2016-07-29T13:08:05"/>
    <m/>
    <s v="Release 2.3"/>
    <d v="2017-01-11T00:00:00"/>
    <x v="0"/>
  </r>
  <r>
    <s v="bbe14d47-d3eb-48bd-8708-4700638b9167"/>
    <s v="oWuptWIrpBD93bE3DcadHrrV3azqM+YBHFfBwkuuJ0ZFX5uCH7IarQaceAhoVJimOQ+BuNePUwFXgxNKjUU8qA=="/>
    <d v="2017-03-13T11:57:49"/>
    <s v="DARS-NIC-08472-V9S6K-v5"/>
    <s v="Robin Flaig"/>
    <x v="46"/>
    <s v="With HSCIC"/>
    <x v="0"/>
    <d v="2016-11-30T00:00:00"/>
    <s v="2c Initial Assessment"/>
    <s v="5a DSA Active"/>
    <x v="0"/>
    <s v="DARS-NIC-08472-V9S6K-v2.12"/>
    <s v="No"/>
    <s v="Yes"/>
    <x v="0"/>
    <x v="63"/>
    <x v="0"/>
    <s v="No"/>
    <x v="1"/>
    <s v="Complex"/>
    <s v="Dan Goodwin"/>
    <s v="Dave Cronin"/>
    <s v="No"/>
    <s v="Joanna Rose"/>
    <d v="2017-03-13T11:57:49"/>
    <d v="2016-09-15T12:00:10"/>
    <m/>
    <s v="Release 2.3"/>
    <d v="2017-01-11T00:00:00"/>
    <x v="0"/>
  </r>
  <r>
    <s v="e2cb2dff-aa85-4ced-9368-0b903a1f3809"/>
    <s v="eRmnXVKSVEBspWQ4N0RcFZgjp0EDZ9XRCO6Y0lZD1iF6Tn4+rNNvS79kGF6X7QTR0lEdaXgpcJvus3SpKgvWyA=="/>
    <d v="2017-03-13T11:57:49"/>
    <s v="DARS-NIC-08472-V9S6K-v5"/>
    <s v="Robin Flaig"/>
    <x v="46"/>
    <s v="With HSCIC"/>
    <x v="0"/>
    <d v="2016-11-30T00:00:00"/>
    <s v="5a DSA Active"/>
    <s v="5a DSA Active"/>
    <x v="1"/>
    <s v="DARS-NIC-08472-V9S6K-v2.13"/>
    <s v="No"/>
    <s v="Yes"/>
    <x v="0"/>
    <x v="63"/>
    <x v="40"/>
    <s v="No"/>
    <x v="1"/>
    <s v="Complex"/>
    <s v="Dan Goodwin"/>
    <s v="Dave Cronin"/>
    <s v="No"/>
    <s v="Joanna Rose"/>
    <d v="2017-03-13T11:57:49"/>
    <d v="2016-09-21T13:31:08"/>
    <d v="2016-12-08T00:00:00"/>
    <s v="Release 2.3"/>
    <d v="2017-01-11T00:00:00"/>
    <x v="1"/>
  </r>
  <r>
    <s v="d71ddae1-d249-4f6d-87ea-074e475aafe9"/>
    <s v="4F65XasU/uOu7u0w+GwBzylziG4WHY6s7j1qeeoUh9X5H98IBYofE2Fp5sBeodKtL4hW4KNTH6rMVMHIBRxz2g=="/>
    <d v="2017-03-13T11:57:49"/>
    <s v="DARS-NIC-08472-V9S6K-v5"/>
    <s v="Robin Flaig"/>
    <x v="46"/>
    <s v="With HSCIC"/>
    <x v="0"/>
    <d v="2016-05-31T00:00:00"/>
    <s v=""/>
    <s v="5a DSA Active"/>
    <x v="0"/>
    <s v="DARS-NIC-08472-V9S6K-v2.2"/>
    <s v="No"/>
    <s v="Yes"/>
    <x v="0"/>
    <x v="0"/>
    <x v="0"/>
    <s v="No"/>
    <x v="1"/>
    <s v="Complex"/>
    <s v="Dan Goodwin"/>
    <s v=""/>
    <s v="No"/>
    <s v="Joanna Rose"/>
    <d v="2017-03-13T11:57:49"/>
    <d v="2016-04-26T09:10:03"/>
    <m/>
    <s v=""/>
    <d v="2017-01-11T00:00:00"/>
    <x v="0"/>
  </r>
  <r>
    <s v="e8b7aca2-6a4d-4ae5-b50f-159d331eba1b"/>
    <s v="P2Wvg/0OAGhMW4NaTg5BG7nMpnTp/3mmvWdmBbRWblf79NjYHGmXNH+YL1oPx21mJcqghhrmEAa39DpRLkRVDw=="/>
    <d v="2017-03-13T11:57:49"/>
    <s v="DARS-NIC-08472-V9S6K-v5"/>
    <s v="Robin Flaig"/>
    <x v="46"/>
    <s v="With HSCIC"/>
    <x v="0"/>
    <d v="2016-05-31T00:00:00"/>
    <s v="1c Application In Progress"/>
    <s v="5a DSA Active"/>
    <x v="0"/>
    <s v="DARS-NIC-08472-V9S6K-v2.3"/>
    <s v="No"/>
    <s v="Yes"/>
    <x v="0"/>
    <x v="0"/>
    <x v="0"/>
    <s v="No"/>
    <x v="1"/>
    <s v="Complex"/>
    <s v="Dan Goodwin"/>
    <s v=""/>
    <s v="No"/>
    <s v="Joanna Rose"/>
    <d v="2017-03-13T11:57:49"/>
    <d v="2016-05-09T13:02:37"/>
    <m/>
    <s v=""/>
    <d v="2017-01-11T00:00:00"/>
    <x v="0"/>
  </r>
  <r>
    <s v="e1c13ad0-f7c8-4b09-a5fc-46845bd26ef9"/>
    <s v="9zWvO4mM6GpRQBtT7RUGTujwVdPNz4+AuBreIH3OtTq/qnTpfLzHcnEwtpPfg1dIbVS2UpsOTROXbrDHuMhqHQ=="/>
    <d v="2017-03-13T11:57:49"/>
    <s v="DARS-NIC-08472-V9S6K-v5"/>
    <s v="Robin Flaig"/>
    <x v="46"/>
    <s v="With HSCIC"/>
    <x v="0"/>
    <d v="2016-05-31T00:00:00"/>
    <s v="2a Case Admin Check"/>
    <s v="5a DSA Active"/>
    <x v="0"/>
    <s v="DARS-NIC-08472-V9S6K-v2.4"/>
    <s v="No"/>
    <s v="Yes"/>
    <x v="0"/>
    <x v="0"/>
    <x v="0"/>
    <s v="No"/>
    <x v="1"/>
    <s v="Complex"/>
    <s v="Dan Goodwin"/>
    <s v=""/>
    <s v="No"/>
    <s v="Joanna Rose"/>
    <d v="2017-03-13T11:57:49"/>
    <d v="2016-05-12T13:36:29"/>
    <m/>
    <s v=""/>
    <d v="2017-01-11T00:00:00"/>
    <x v="0"/>
  </r>
  <r>
    <s v="22b953f0-fe2b-42de-9c4b-6868088f1de5"/>
    <s v="VGegNwxprzOVw3ORiKTj/YWeLM3+3u0n0S4gjofUO9pEaSS0Hj1xOkLtr/9kY1rNdTpqA2qeE+1zfbFtVER1DA=="/>
    <d v="2017-03-13T11:57:49"/>
    <s v="DARS-NIC-08472-V9S6K-v5"/>
    <s v="Robin Flaig"/>
    <x v="46"/>
    <s v="With HSCIC"/>
    <x v="0"/>
    <d v="2016-05-31T00:00:00"/>
    <s v="1c Application In Progress"/>
    <s v="5a DSA Active"/>
    <x v="0"/>
    <s v="DARS-NIC-08472-V9S6K-v2.5"/>
    <s v="No"/>
    <s v="Yes"/>
    <x v="0"/>
    <x v="0"/>
    <x v="0"/>
    <s v="No"/>
    <x v="1"/>
    <s v="Complex"/>
    <s v="Dan Goodwin"/>
    <s v=""/>
    <s v="No"/>
    <s v="Joanna Rose"/>
    <d v="2017-03-13T11:57:49"/>
    <d v="2016-05-13T12:15:31"/>
    <m/>
    <s v=""/>
    <d v="2017-01-11T00:00:00"/>
    <x v="0"/>
  </r>
  <r>
    <s v="630dc8e3-1d45-4b21-89f9-842a6c2d3ac6"/>
    <s v="OBSmsofLFEa/0b1e8U56PPliqkvMwo+AuKB/tPbEaeHL+Wq+xPt1biM1b8EOpN9OuG7k1BLSQSaDvgD0DVAfNQ=="/>
    <d v="2017-03-13T11:57:49"/>
    <s v="DARS-NIC-08472-V9S6K-v5"/>
    <s v="Robin Flaig"/>
    <x v="46"/>
    <s v="With HSCIC"/>
    <x v="0"/>
    <d v="2016-05-31T00:00:00"/>
    <s v="2a Case Admin Check"/>
    <s v="5a DSA Active"/>
    <x v="0"/>
    <s v="DARS-NIC-08472-V9S6K-v2.6"/>
    <s v="No"/>
    <s v="Yes"/>
    <x v="0"/>
    <x v="0"/>
    <x v="0"/>
    <s v="No"/>
    <x v="1"/>
    <s v="Complex"/>
    <s v="Dan Goodwin"/>
    <s v=""/>
    <s v="No"/>
    <s v="Joanna Rose"/>
    <d v="2017-03-13T11:57:49"/>
    <d v="2016-05-17T08:14:39"/>
    <m/>
    <s v=""/>
    <d v="2017-01-11T00:00:00"/>
    <x v="0"/>
  </r>
  <r>
    <s v="fce70dc0-4aed-4e6a-9605-ae778e2c2322"/>
    <s v="THWCLn8LgTuP6b5Q7l4Z59uNMpv1yRPUOJ6oVDrcT2BHMUXQKphka6QUW0WDqViNLSt3lwxNVawktcRfeE0AxQ=="/>
    <d v="2017-03-13T11:57:49"/>
    <s v="DARS-NIC-08472-V9S6K-v5"/>
    <s v="Robin Flaig"/>
    <x v="46"/>
    <s v="With HSCIC"/>
    <x v="0"/>
    <d v="2016-05-31T00:00:00"/>
    <s v="1c Application In Progress"/>
    <s v="5a DSA Active"/>
    <x v="0"/>
    <s v="DARS-NIC-08472-V9S6K-v2.7"/>
    <s v="No"/>
    <s v="Yes"/>
    <x v="0"/>
    <x v="0"/>
    <x v="0"/>
    <s v="No"/>
    <x v="1"/>
    <s v="Complex"/>
    <s v="Dan Goodwin"/>
    <s v=""/>
    <s v="No"/>
    <s v="Joanna Rose"/>
    <d v="2017-03-13T11:57:49"/>
    <d v="2016-05-24T09:57:27"/>
    <m/>
    <s v=""/>
    <d v="2017-01-11T00:00:00"/>
    <x v="0"/>
  </r>
  <r>
    <s v="2e2a6fa3-9370-4def-82b5-23fff699d8a0"/>
    <s v="fK/1dys+E9a5+lGTV9Dfv2nGimyPYFVl/bH7zuN/OLO/YDmABmdKUybzyV/Qf3oiDBC3vqQdq9JMZm2Kr98RHQ=="/>
    <d v="2017-03-13T11:57:49"/>
    <s v="DARS-NIC-08472-V9S6K-v5"/>
    <s v="Robin Flaig"/>
    <x v="46"/>
    <s v="With HSCIC"/>
    <x v="0"/>
    <d v="2016-05-31T00:00:00"/>
    <s v="2c Initial Assessment"/>
    <s v="5a DSA Active"/>
    <x v="0"/>
    <s v="DARS-NIC-08472-V9S6K-v2.8"/>
    <s v="No"/>
    <s v="Yes"/>
    <x v="0"/>
    <x v="63"/>
    <x v="0"/>
    <s v="No"/>
    <x v="1"/>
    <s v="Complex"/>
    <s v="Dan Goodwin"/>
    <s v="Dave Cronin"/>
    <s v="No"/>
    <s v="Joanna Rose"/>
    <d v="2017-03-13T11:57:49"/>
    <d v="2016-05-25T07:32:43"/>
    <m/>
    <s v=""/>
    <d v="2017-01-11T00:00:00"/>
    <x v="0"/>
  </r>
  <r>
    <s v="7ff3f5a0-61bb-4fd3-821d-736582222a37"/>
    <s v="erS4QlgXS4YLXJ7ZZzVk9XYIT/NrOjjoS2gpj31siXdjmAjf7L8R40iOLsVdY2Hy3+sLV7GvmYHOaTzBENuHjQ=="/>
    <d v="2017-03-13T11:57:49"/>
    <s v="DARS-NIC-08472-V9S6K-v5"/>
    <s v="Robin Flaig"/>
    <x v="46"/>
    <s v="With HSCIC"/>
    <x v="0"/>
    <d v="2016-05-31T00:00:00"/>
    <s v="2c Initial Assessment"/>
    <s v="5a DSA Active"/>
    <x v="0"/>
    <s v="DARS-NIC-08472-V9S6K-v2.9"/>
    <s v="No"/>
    <s v="Yes"/>
    <x v="0"/>
    <x v="63"/>
    <x v="0"/>
    <s v="No"/>
    <x v="1"/>
    <s v="Complex"/>
    <s v="Dan Goodwin"/>
    <s v="Dave Cronin"/>
    <s v="No"/>
    <s v="Joanna Rose"/>
    <d v="2017-03-13T11:57:49"/>
    <d v="2016-06-13T12:30:56"/>
    <m/>
    <s v=""/>
    <d v="2017-01-11T00:00:00"/>
    <x v="0"/>
  </r>
  <r>
    <s v="872fe9f4-845c-4413-a726-3b0f420a3489"/>
    <s v="8pOzUGzx5U8jz1X4P5OziHJKwxENMYFs4gqrVJrt2oiSBjOFTIbMs+VEzenEYfBoIkxQGZD3aPCChm7Zs+W5qw=="/>
    <d v="2017-03-13T11:57:49"/>
    <s v="DARS-NIC-08472-V9S6K-v5"/>
    <s v="Robin Flaig"/>
    <x v="46"/>
    <s v="With HSCIC"/>
    <x v="0"/>
    <m/>
    <s v="1c Application In Progress"/>
    <s v="5a DSA Active"/>
    <x v="0"/>
    <s v="DARS-NIC-08472-V9S6K-v3.0"/>
    <s v="No"/>
    <s v="Yes"/>
    <x v="0"/>
    <x v="63"/>
    <x v="0"/>
    <s v="No"/>
    <x v="1"/>
    <s v="Complex"/>
    <s v="Dan Goodwin"/>
    <s v="Dave Cronin"/>
    <s v="No"/>
    <s v="Joanna Rose"/>
    <d v="2017-03-13T11:57:49"/>
    <d v="2016-11-11T10:13:07"/>
    <d v="2016-11-11T00:00:00"/>
    <s v="Release 2.3"/>
    <d v="2017-01-11T00:00:00"/>
    <x v="0"/>
  </r>
  <r>
    <s v="6f59b04d-adcc-4e06-abc1-158c0e5c3886"/>
    <s v="dnG3PGNc3wb+IABie5h/LfREPDuogiArRyHM4uIurk5USuub3MfQs6lf7QdmtkWzNTLkdocqSe4jMrXq7hkx3w=="/>
    <d v="2017-03-13T11:57:49"/>
    <s v="DARS-NIC-08472-V9S6K-v5"/>
    <s v="Robin Flaig"/>
    <x v="47"/>
    <s v="With HSCIC"/>
    <x v="0"/>
    <d v="2017-11-30T00:00:00"/>
    <s v="2c Initial Assessment"/>
    <s v="5a DSA Active"/>
    <x v="0"/>
    <s v="DARS-NIC-08472-V9S6K-v3.1"/>
    <s v="No"/>
    <s v="Yes"/>
    <x v="0"/>
    <x v="64"/>
    <x v="0"/>
    <s v="No"/>
    <x v="11"/>
    <s v="Complex"/>
    <s v="Dan Goodwin"/>
    <s v="Dave Cronin"/>
    <s v="No"/>
    <s v="Joanna Rose"/>
    <d v="2017-03-13T11:57:49"/>
    <d v="2016-11-11T10:21:42"/>
    <d v="2016-11-11T00:00:00"/>
    <s v="Release 2.3"/>
    <d v="2017-01-11T00:00:00"/>
    <x v="0"/>
  </r>
  <r>
    <s v="c4ce376a-2e5f-4b0c-9710-d63c00512824"/>
    <s v="HPmEUGhgXiYYqRO/cmUjFK4cj2zHxVKnQADeYbSq2a/SdK3+S5dVLJgh+wLgnNeSCXDuMpXutOP06BDmT30TeQ=="/>
    <d v="2017-03-13T11:57:49"/>
    <s v="DARS-NIC-08472-V9S6K-v5"/>
    <s v="Robin Flaig"/>
    <x v="47"/>
    <s v="With HSCIC"/>
    <x v="0"/>
    <d v="2017-11-30T00:00:00"/>
    <s v="5a DSA Active"/>
    <s v="5a DSA Active"/>
    <x v="1"/>
    <s v="DARS-NIC-08472-V9S6K-v3.2"/>
    <s v="No"/>
    <s v="Yes"/>
    <x v="0"/>
    <x v="64"/>
    <x v="57"/>
    <s v="No"/>
    <x v="11"/>
    <s v="Complex"/>
    <s v="Dan Goodwin"/>
    <s v="Dave Cronin"/>
    <s v="No"/>
    <s v="Joanna Rose"/>
    <d v="2017-03-13T11:57:49"/>
    <d v="2016-11-22T15:58:24"/>
    <d v="2016-12-15T00:00:00"/>
    <s v="Release 2.3"/>
    <d v="2017-01-11T00:00:00"/>
    <x v="1"/>
  </r>
  <r>
    <s v="897bd656-ecb9-42dd-8c95-937b6e53bf4b"/>
    <s v="aJNg+h8bTd6EMgFNfAcX0CpTg85GuSqiiExhiYFdof61KJFspJw/iMkxW3KhqJ/D3Ub46FnaC5QvF+A73sCqNw=="/>
    <d v="2017-03-13T11:57:49"/>
    <s v="DARS-NIC-08472-V9S6K-v5"/>
    <s v="Robin Flaig"/>
    <x v="47"/>
    <s v="With HSCIC"/>
    <x v="0"/>
    <m/>
    <s v="1c Application In Progress"/>
    <s v="5a DSA Active"/>
    <x v="0"/>
    <s v="DARS-NIC-08472-V9S6K-v4.0"/>
    <s v="No"/>
    <s v="Yes"/>
    <x v="0"/>
    <x v="64"/>
    <x v="0"/>
    <s v="No"/>
    <x v="11"/>
    <s v="Complex"/>
    <s v="Dan Goodwin"/>
    <s v="Dave Cronin"/>
    <s v="No"/>
    <s v="Joanna Rose"/>
    <d v="2017-03-13T11:57:49"/>
    <d v="2016-12-08T14:11:48"/>
    <m/>
    <s v="Release 2.3"/>
    <d v="2017-01-11T00:00:00"/>
    <x v="0"/>
  </r>
  <r>
    <s v="fb4dca7a-99e8-43ce-a6e3-56893d1291f8"/>
    <s v="x5FPZF+26LtnTuS+1paYBUNaq/E53El1lhW2iq5WVQSiLa7OSXHXvU6d7WcbEz1SeUklsjmdMiFtIt+TS5iftw=="/>
    <d v="2017-03-13T11:57:49"/>
    <s v="DARS-NIC-08472-V9S6K-v5"/>
    <s v="Robin Flaig"/>
    <x v="47"/>
    <s v="With HSCIC"/>
    <x v="0"/>
    <d v="2017-11-30T00:00:00"/>
    <s v="2c Initial Assessment"/>
    <s v="5a DSA Active"/>
    <x v="0"/>
    <s v="DARS-NIC-08472-V9S6K-v4.1"/>
    <s v="No"/>
    <s v="Yes"/>
    <x v="0"/>
    <x v="65"/>
    <x v="0"/>
    <s v="No"/>
    <x v="11"/>
    <s v="Complex"/>
    <s v="Dan Goodwin"/>
    <s v="Dave Cronin"/>
    <s v="No"/>
    <s v="Joanna Rose"/>
    <d v="2017-03-13T11:57:49"/>
    <d v="2016-12-08T14:30:10"/>
    <m/>
    <s v="Release 2.3"/>
    <d v="2017-01-11T00:00:00"/>
    <x v="0"/>
  </r>
  <r>
    <s v="3aef533f-7456-4c9d-a8cd-d3541da2a456"/>
    <s v="5KagXU305SU/zuwoutrn+gNM7xUqqBXd8acUHSrr0JhngYC2mD689WqNBFmZFZPQETzjUD197Sifk979WkJXzw=="/>
    <d v="2017-03-13T12:01:42"/>
    <s v="DARS-NIC-08472-V9S6K-v5"/>
    <s v="Robin Flaig"/>
    <x v="47"/>
    <s v="With HSCIC"/>
    <x v="0"/>
    <d v="2017-11-30T00:00:00"/>
    <s v="5a DSA Active"/>
    <s v="5a DSA Active"/>
    <x v="1"/>
    <s v="DARS-NIC-08472-V9S6K-v4.2"/>
    <s v="No"/>
    <s v="Yes"/>
    <x v="0"/>
    <x v="65"/>
    <x v="58"/>
    <s v="No"/>
    <x v="11"/>
    <s v="Complex"/>
    <s v="Dan Goodwin"/>
    <s v="Dave Cronin"/>
    <s v="No"/>
    <s v="Joanna Rose"/>
    <d v="2017-03-13T12:01:42"/>
    <d v="2016-12-09T11:55:52"/>
    <d v="2017-03-13T00:00:00"/>
    <s v="Release 2.3"/>
    <d v="2017-01-11T00:00:00"/>
    <x v="1"/>
  </r>
  <r>
    <s v="ec40c8c9-94e0-49ed-ba4b-afb4a467d060"/>
    <s v="g7TdV8BEntvm1uE1+JqLsmtLS5LmNhIENf4jHmoZS9zsKt0ywW9u8FCguTIHza1+k20nFnlbNU8epvfcvq+aLA=="/>
    <d v="2017-03-13T11:57:49"/>
    <s v="DARS-NIC-08472-V9S6K-v5"/>
    <s v="Robin Flaig"/>
    <x v="47"/>
    <s v="With HSCIC"/>
    <x v="0"/>
    <m/>
    <s v="1c Application In Progress"/>
    <s v="5a DSA Active"/>
    <x v="0"/>
    <s v="DARS-NIC-08472-V9S6K-v5.0"/>
    <s v="No"/>
    <s v="Yes"/>
    <x v="0"/>
    <x v="65"/>
    <x v="0"/>
    <s v="No"/>
    <x v="11"/>
    <s v="Complex"/>
    <s v="Dan Goodwin"/>
    <s v="Dave Cronin"/>
    <s v="No"/>
    <s v="Joanna Rose"/>
    <d v="2017-03-13T11:57:49"/>
    <d v="2017-01-11T10:30:20"/>
    <m/>
    <s v=""/>
    <d v="2017-01-11T00:00:00"/>
    <x v="0"/>
  </r>
  <r>
    <s v="b8627107-8abf-4c34-a539-5dc956a6dc5f"/>
    <s v="IxsYNKnUEO2+j9gErb049zes9FolOpxy8V0liJmd9yvqZINq7nEapzXnoyoZ2ksTqfjuQBUV0JmT0hkHovw9aw=="/>
    <d v="2017-03-13T11:57:49"/>
    <s v="DARS-NIC-08472-V9S6K-v5"/>
    <s v="Robin Flaig"/>
    <x v="47"/>
    <s v="With HSCIC"/>
    <x v="0"/>
    <d v="2017-11-30T00:00:00"/>
    <s v="2c Initial Assessment"/>
    <s v="5a DSA Active"/>
    <x v="0"/>
    <s v="DARS-NIC-08472-V9S6K-v5.1"/>
    <s v="No"/>
    <s v="Yes"/>
    <x v="0"/>
    <x v="66"/>
    <x v="0"/>
    <s v="No"/>
    <x v="11"/>
    <s v="Complex"/>
    <s v="Dan Goodwin"/>
    <s v="Dave Cronin"/>
    <s v="No"/>
    <s v="Joanna Rose"/>
    <d v="2017-03-13T11:57:49"/>
    <d v="2017-01-11T10:57:03"/>
    <m/>
    <s v=""/>
    <d v="2017-01-11T00:00:00"/>
    <x v="0"/>
  </r>
  <r>
    <s v="0e723aa9-cbe5-455f-8c3f-c31d70066627"/>
    <s v="9kuqkWlsQMhFnlG+aLWfmqMnRhpNNt4p62STjFwNvlSyxCEHo80XSEGHiSrEvYqr06/6nURXbj5GheZmvOrOfw=="/>
    <d v="2017-03-13T12:02:10"/>
    <s v="DARS-NIC-08472-V9S6K-v5"/>
    <s v="Robin Flaig"/>
    <x v="47"/>
    <s v="With HSCIC"/>
    <x v="0"/>
    <d v="2017-11-30T00:00:00"/>
    <s v="5a DSA Active"/>
    <s v="5a DSA Active"/>
    <x v="2"/>
    <s v="DARS-NIC-08472-V9S6K-v5.2"/>
    <s v="Yes"/>
    <s v="Yes"/>
    <x v="0"/>
    <x v="66"/>
    <x v="59"/>
    <s v="No"/>
    <x v="11"/>
    <s v="Complex"/>
    <s v="Dan Goodwin"/>
    <s v="Dave Cronin"/>
    <s v="No"/>
    <s v="Joanna Rose"/>
    <d v="2017-03-13T12:02:10"/>
    <d v="2017-01-11T12:58:06"/>
    <d v="2017-03-13T00:00:00"/>
    <s v=""/>
    <d v="2017-01-11T00:00:00"/>
    <x v="1"/>
  </r>
  <r>
    <s v="214b4e3d-f8e1-e511-80f7-3863bb357fa0"/>
    <s v="FvtmvrGBbasxk1IOfW7XEKJIOYh1Nrl/ptCSqWEOSG/oj9VAQ2soKUe/z3uVlmjuylgLqqReAdKKbdvQTaKoFQ=="/>
    <d v="2016-10-06T08:21:25"/>
    <s v="DARS-NIC-08477-H7S0Z-v0"/>
    <s v="Heather Dorricott"/>
    <x v="48"/>
    <s v="With HSCIC"/>
    <x v="0"/>
    <d v="2016-11-30T00:00:00"/>
    <s v="2b Case Officer Check"/>
    <s v="5a DSA Active"/>
    <x v="0"/>
    <s v="DARS-NIC-08477-H7S0Z-v0.0"/>
    <s v="No"/>
    <s v="Yes"/>
    <x v="0"/>
    <x v="47"/>
    <x v="0"/>
    <s v="No"/>
    <x v="6"/>
    <s v=""/>
    <s v="Helen Buckels"/>
    <s v="Richard Langley"/>
    <s v="Yes"/>
    <s v="Joanna Rose"/>
    <d v="2016-10-06T08:21:25"/>
    <d v="2016-03-04T11:00:01"/>
    <m/>
    <s v=""/>
    <d v="2016-09-20T00:00:00"/>
    <x v="0"/>
  </r>
  <r>
    <s v="e5a239b4-43cc-40f0-be7a-fdee00e9c8cf"/>
    <s v="2XdntKybEKjzJBnhLA/Jzugn4epSKBsnLWx+6SAuwPtOHme6qx+uw+AjW36HTPY0dgdIh3Aa9U2tXkvYYLuB9g=="/>
    <d v="2016-10-06T08:21:25"/>
    <s v="DARS-NIC-08477-H7S0Z-v0"/>
    <s v="Heather Dorricott"/>
    <x v="48"/>
    <s v="With HSCIC"/>
    <x v="0"/>
    <d v="2016-11-30T00:00:00"/>
    <s v="2b Case Officer Check"/>
    <s v="5a DSA Active"/>
    <x v="0"/>
    <s v="DARS-NIC-08477-H7S0Z-v0.1"/>
    <s v="No"/>
    <s v="Yes"/>
    <x v="0"/>
    <x v="47"/>
    <x v="0"/>
    <s v="No"/>
    <x v="6"/>
    <s v=""/>
    <s v="Helen Buckels"/>
    <s v="Richard Langley"/>
    <s v="Yes"/>
    <s v="Joanna Rose"/>
    <d v="2016-10-06T08:21:25"/>
    <d v="2016-09-20T15:07:55"/>
    <m/>
    <s v=""/>
    <d v="2016-09-20T00:00:00"/>
    <x v="0"/>
  </r>
  <r>
    <s v="ecbe31e7-1ef6-4c6b-9e27-9f086ae667c8"/>
    <s v="6N1C2v0HdieULFpHQyXid3Nz7DCRnC3vtX6quHUTPQlJWYHQtq7qBWeAqYCoXj9FBApX2XRcRMUyWtx3EFgt7g=="/>
    <d v="2016-10-06T08:21:25"/>
    <s v="DARS-NIC-08477-H7S0Z-v0"/>
    <s v="Heather Dorricott"/>
    <x v="48"/>
    <s v="With HSCIC"/>
    <x v="0"/>
    <d v="2016-11-30T00:00:00"/>
    <s v="2c Initial Assessment"/>
    <s v="5a DSA Active"/>
    <x v="0"/>
    <s v="DARS-NIC-08477-H7S0Z-v0.2"/>
    <s v="No"/>
    <s v="Yes"/>
    <x v="0"/>
    <x v="47"/>
    <x v="0"/>
    <s v="No"/>
    <x v="6"/>
    <s v=""/>
    <s v="Helen Buckels"/>
    <s v="Richard Langley"/>
    <s v="Yes"/>
    <s v="Joanna Rose"/>
    <d v="2016-10-06T08:21:25"/>
    <d v="2016-10-05T14:01:18"/>
    <m/>
    <s v=""/>
    <d v="2016-09-20T00:00:00"/>
    <x v="0"/>
  </r>
  <r>
    <s v="2403a36d-cc8c-48b3-9881-df7be0205de6"/>
    <s v="wX0Nov6IlvXcBgQP8/45VJtfWvzd/X7t49WdZCeIjnZgKHjjWO6vbiONvxIbi4JZgD7ui2i+cpF1sPPj8XGX2A=="/>
    <d v="2017-03-27T08:48:43"/>
    <s v="DARS-NIC-08477-H7S0Z-v0"/>
    <s v="Heather Dorricott"/>
    <x v="48"/>
    <s v="With HSCIC"/>
    <x v="0"/>
    <d v="2016-11-30T00:00:00"/>
    <s v="5a DSA Active"/>
    <s v="5a DSA Active"/>
    <x v="3"/>
    <s v="DARS-NIC-08477-H7S0Z-v0.3"/>
    <s v="Yes"/>
    <s v="Yes"/>
    <x v="0"/>
    <x v="47"/>
    <x v="60"/>
    <s v="No"/>
    <x v="6"/>
    <s v=""/>
    <s v="Helen Buckels"/>
    <s v="Louise Dunn"/>
    <s v="Yes"/>
    <s v="Joanna Rose"/>
    <d v="2017-03-27T08:48:43"/>
    <d v="2016-10-05T14:02:01"/>
    <d v="2016-10-06T00:00:00"/>
    <s v=""/>
    <d v="2016-09-20T00:00:00"/>
    <x v="1"/>
  </r>
  <r>
    <s v="a754a11b-93df-e511-80f5-3863bb363030"/>
    <s v="blaKsPpWfNrVuxHO72iOfWB14U+eaREEKcWjjoVL79mrXCJhH3sQ4egCbcJoLXJrDPCnQckS9bHhNxSsO+A6Cg=="/>
    <d v="2016-05-25T11:33:35"/>
    <s v="DARS-NIC-08723-F5W8K-v0"/>
    <s v="Gyles Glover"/>
    <x v="49"/>
    <s v="With HSCIC"/>
    <x v="0"/>
    <m/>
    <s v=""/>
    <s v="5a DSA Active"/>
    <x v="0"/>
    <s v="DARS-NIC-08723-F5W8K-v0.0"/>
    <s v=""/>
    <s v="Yes"/>
    <x v="0"/>
    <x v="0"/>
    <x v="0"/>
    <s v="No"/>
    <x v="6"/>
    <s v=""/>
    <s v=""/>
    <s v=""/>
    <s v="No"/>
    <s v="Joanna Rose"/>
    <d v="2016-05-25T11:33:35"/>
    <d v="2016-03-01T09:51:04"/>
    <m/>
    <s v=""/>
    <d v="2016-01-07T00:00:00"/>
    <x v="0"/>
  </r>
  <r>
    <s v="59dba441-d383-45a2-a070-4eafbb4bd613"/>
    <s v="YPg4aWkMsdY8VoMWpejaWnfV6I+MShpb8DzuMwyNGmKAMEECnEYhQP/FDm86q8jT0ZRyc1WjlzABkEODPlos+Q=="/>
    <d v="2016-05-25T11:33:35"/>
    <s v="DARS-NIC-08723-F5W8K-v0"/>
    <s v="Gyles Glover"/>
    <x v="49"/>
    <s v="With HSCIC"/>
    <x v="0"/>
    <m/>
    <s v=""/>
    <s v="5a DSA Active"/>
    <x v="0"/>
    <s v="DARS-NIC-08723-F5W8K-v0.1"/>
    <s v=""/>
    <s v="Yes"/>
    <x v="0"/>
    <x v="0"/>
    <x v="0"/>
    <s v="No"/>
    <x v="6"/>
    <s v=""/>
    <s v=""/>
    <s v=""/>
    <s v="No"/>
    <s v="Joanna Rose"/>
    <d v="2016-05-25T11:33:35"/>
    <d v="2016-03-18T13:21:33"/>
    <m/>
    <s v=""/>
    <d v="2016-01-07T00:00:00"/>
    <x v="0"/>
  </r>
  <r>
    <s v="6ac1d7bd-97b3-441a-9aea-0fe070bf0647"/>
    <s v="RL87ckuk013V2/XiS8EJTekUnnT1wedqVUivwUzu7EwJs0WbnmDHWuaTs9z7kOGfWCWbMxYusq4yDPVYOBJQKA=="/>
    <d v="2016-08-02T09:48:43"/>
    <s v="DARS-NIC-08723-F5W8K-v0"/>
    <s v="Gyles Glover"/>
    <x v="49"/>
    <s v="With HSCIC"/>
    <x v="0"/>
    <d v="2019-01-31T00:00:00"/>
    <s v="5a DSA Active"/>
    <s v="5a DSA Active"/>
    <x v="2"/>
    <s v="DARS-NIC-08723-F5W8K-v0.2"/>
    <s v="Yes"/>
    <s v="Yes"/>
    <x v="0"/>
    <x v="55"/>
    <x v="47"/>
    <s v="No"/>
    <x v="6"/>
    <s v=""/>
    <s v="Louise Dunn"/>
    <s v=""/>
    <s v="No"/>
    <s v="Joanna Rose"/>
    <d v="2016-08-02T09:48:43"/>
    <d v="2016-04-10T12:53:17"/>
    <m/>
    <s v=""/>
    <d v="2016-01-07T00:00:00"/>
    <x v="1"/>
  </r>
  <r>
    <s v="8c542be2-04e9-e511-80f6-3863bb363030"/>
    <s v="2imJzsCbxf9Cfa/EFfUSvM4QWlOjKCyXNRxqDgvFsdSOSrp/CBQQ1PT/yx8bObKcJ+uQzaN7jDsAPUrKI2uslg=="/>
    <d v="2016-05-13T11:17:56"/>
    <s v="DARS-NIC-08979-Y7H6R-v0"/>
    <s v="Emily Burn"/>
    <x v="50"/>
    <s v="With HSCIC"/>
    <x v="0"/>
    <d v="2016-08-31T00:00:00"/>
    <s v=""/>
    <s v="2b Case Officer Check"/>
    <x v="0"/>
    <s v="DARS-NIC-08979-Y7H6R-v0.0"/>
    <s v=""/>
    <s v="Yes"/>
    <x v="0"/>
    <x v="0"/>
    <x v="0"/>
    <s v="Yes"/>
    <x v="0"/>
    <s v=""/>
    <s v=""/>
    <s v=""/>
    <s v="No"/>
    <s v="Joanna Rose"/>
    <d v="2016-05-13T11:17:56"/>
    <d v="2016-03-13T10:18:15"/>
    <m/>
    <s v=""/>
    <d v="2016-01-13T00:00:00"/>
    <x v="0"/>
  </r>
  <r>
    <s v="1512c337-55fd-47f7-8074-0779947e72e4"/>
    <s v="ZqATl90trahBdIlb/sAStgxSAd8h+eC9DwBWT7oT4kVN2nJWLtEBQYZUAztGyFCV2kKESggwq5DqLSVmCk5lhg=="/>
    <d v="2016-05-13T11:17:56"/>
    <s v="DARS-NIC-08979-Y7H6R-v0"/>
    <s v="Emily Burn"/>
    <x v="50"/>
    <s v="With HSCIC"/>
    <x v="0"/>
    <d v="2016-08-31T00:00:00"/>
    <s v=""/>
    <s v="2b Case Officer Check"/>
    <x v="0"/>
    <s v="DARS-NIC-08979-Y7H6R-v0.1"/>
    <s v=""/>
    <s v="Yes"/>
    <x v="0"/>
    <x v="0"/>
    <x v="0"/>
    <s v="Yes"/>
    <x v="0"/>
    <s v=""/>
    <s v=""/>
    <s v=""/>
    <s v="No"/>
    <s v="Joanna Rose"/>
    <d v="2016-05-13T11:17:56"/>
    <d v="2016-03-18T12:56:35"/>
    <m/>
    <s v=""/>
    <d v="2016-01-13T00:00:00"/>
    <x v="0"/>
  </r>
  <r>
    <s v="561d01da-0f51-4507-bfe2-d4ef151b5a9c"/>
    <s v="UE1FXyxMw8MgQ9E2dfF8IhA9OxzgKboyWOs/zAMqZ8ulpS2/ae34rl2neR+UMN88PkZa9OAyOSJV6RAXl0b8uA=="/>
    <d v="2016-05-13T11:17:56"/>
    <s v="DARS-NIC-08979-Y7H6R-v0"/>
    <s v="Andrew Baker"/>
    <x v="50"/>
    <s v="With HSCIC"/>
    <x v="0"/>
    <m/>
    <s v=""/>
    <s v="2b Case Officer Check"/>
    <x v="0"/>
    <s v="DARS-NIC-08979-Y7H6R-v0.10"/>
    <s v=""/>
    <s v="Yes"/>
    <x v="0"/>
    <x v="37"/>
    <x v="0"/>
    <s v="Yes"/>
    <x v="0"/>
    <s v="Medium"/>
    <s v=""/>
    <s v=""/>
    <s v="No"/>
    <s v="Joanna Rose"/>
    <d v="2016-05-13T11:17:56"/>
    <d v="2016-04-10T12:54:29"/>
    <m/>
    <s v=""/>
    <d v="2016-01-13T00:00:00"/>
    <x v="0"/>
  </r>
  <r>
    <s v="b758bee0-dc89-4fe0-abb4-5ef66c510400"/>
    <s v="3plxu4tevZuN+cuSjYDqnvurGdrfTIwmiGYkAAZ2pRI6dAFVoSID4VPxA1AoBybWAKYmegx2igZPNxfS/1jCig=="/>
    <d v="2016-08-24T14:12:01"/>
    <s v="DARS-NIC-08979-Y7H6R-v0"/>
    <s v="Andrew Baker"/>
    <x v="50"/>
    <s v="With HSCIC"/>
    <x v="0"/>
    <d v="2016-08-31T00:00:00"/>
    <s v="2b Case Officer Check"/>
    <s v="2b Case Officer Check"/>
    <x v="5"/>
    <s v="DARS-NIC-08979-Y7H6R-v0.11"/>
    <s v="Yes"/>
    <s v="Yes"/>
    <x v="0"/>
    <x v="37"/>
    <x v="0"/>
    <s v="Yes"/>
    <x v="0"/>
    <s v="Medium"/>
    <s v="Georgina Platt"/>
    <s v="Richard Langley"/>
    <s v="No"/>
    <s v="Joanna Rose"/>
    <d v="2016-08-24T14:12:01"/>
    <d v="2016-04-16T08:54:03"/>
    <m/>
    <s v=""/>
    <d v="2016-01-13T00:00:00"/>
    <x v="0"/>
  </r>
  <r>
    <s v="be064405-038d-4219-a48e-dcff242b12b2"/>
    <s v="6a4pKlhkHCUgoLNyDyHdfkeOPWhDqS/aUqS+4KBZFwLgV4dBNGef+M7F50O8Wo6wgcc60y4Gx2Bvq+LYm/HKGw=="/>
    <d v="2016-05-13T11:17:56"/>
    <s v="DARS-NIC-08979-Y7H6R-v0"/>
    <s v="Emily Burn"/>
    <x v="50"/>
    <s v="With HSCIC"/>
    <x v="0"/>
    <m/>
    <s v=""/>
    <s v="2b Case Officer Check"/>
    <x v="0"/>
    <s v="DARS-NIC-08979-Y7H6R-v0.2"/>
    <s v=""/>
    <s v="Yes"/>
    <x v="0"/>
    <x v="0"/>
    <x v="0"/>
    <s v="Yes"/>
    <x v="0"/>
    <s v=""/>
    <s v=""/>
    <s v=""/>
    <s v="No"/>
    <s v="Joanna Rose"/>
    <d v="2016-05-13T11:17:56"/>
    <d v="2016-03-18T12:56:58"/>
    <m/>
    <s v=""/>
    <d v="2016-01-13T00:00:00"/>
    <x v="0"/>
  </r>
  <r>
    <s v="beb94078-a7b5-4b69-b5c7-6227651995d7"/>
    <s v="E+7xCFC4RL07gsfYa79IoFRghVehGL3bp2qiTbSwI8HxQmQKNIDTV+GkS4Dzz0ujZubmIQl6sOmxHlTcLzcmEg=="/>
    <d v="2016-05-13T11:17:57"/>
    <s v="DARS-NIC-08979-Y7H6R-v0"/>
    <s v="Emily Burn"/>
    <x v="50"/>
    <s v="With HSCIC"/>
    <x v="0"/>
    <m/>
    <s v=""/>
    <s v="2b Case Officer Check"/>
    <x v="0"/>
    <s v="DARS-NIC-08979-Y7H6R-v0.3"/>
    <s v=""/>
    <s v="Yes"/>
    <x v="0"/>
    <x v="0"/>
    <x v="0"/>
    <s v="Yes"/>
    <x v="0"/>
    <s v=""/>
    <s v=""/>
    <s v=""/>
    <s v="No"/>
    <s v="Joanna Rose"/>
    <d v="2016-05-13T11:17:57"/>
    <d v="2016-03-18T13:30:12"/>
    <m/>
    <s v=""/>
    <d v="2016-01-13T00:00:00"/>
    <x v="0"/>
  </r>
  <r>
    <s v="11e253fb-82a1-4b26-8bdb-5b866707af4d"/>
    <s v="oQbMqJvW/bR6k1086usAkfzWaEVnrQw7loe3c4+NGEWJjiUhnu71nQO23JGWq7/WZouhklZvJnGS1y8aUEV/qQ=="/>
    <d v="2016-05-13T11:17:57"/>
    <s v="DARS-NIC-08979-Y7H6R-v0"/>
    <s v="Emily Burn"/>
    <x v="50"/>
    <s v="With HSCIC"/>
    <x v="0"/>
    <m/>
    <s v=""/>
    <s v="2b Case Officer Check"/>
    <x v="0"/>
    <s v="DARS-NIC-08979-Y7H6R-v0.4"/>
    <s v=""/>
    <s v="Yes"/>
    <x v="0"/>
    <x v="0"/>
    <x v="0"/>
    <s v="Yes"/>
    <x v="0"/>
    <s v=""/>
    <s v=""/>
    <s v=""/>
    <s v="No"/>
    <s v="Joanna Rose"/>
    <d v="2016-05-13T11:17:57"/>
    <d v="2016-03-18T15:26:27"/>
    <m/>
    <s v=""/>
    <d v="2016-01-13T00:00:00"/>
    <x v="0"/>
  </r>
  <r>
    <s v="d6fe27f2-37c5-44e4-88d8-54bf248a3aa8"/>
    <s v="bRa/Xu2eELE/HJahokCb7r14f5IaBTyslVuFj/8Y4A+/RMQj0/BQD3UZoH5L77ShvUF/e85aw0BJEWUdR7h5Eg=="/>
    <d v="2016-05-13T11:17:57"/>
    <s v="DARS-NIC-08979-Y7H6R-v0"/>
    <s v="Emily Burn"/>
    <x v="50"/>
    <s v="With HSCIC"/>
    <x v="0"/>
    <m/>
    <s v=""/>
    <s v="2b Case Officer Check"/>
    <x v="0"/>
    <s v="DARS-NIC-08979-Y7H6R-v0.5"/>
    <s v=""/>
    <s v="Yes"/>
    <x v="0"/>
    <x v="0"/>
    <x v="0"/>
    <s v="Yes"/>
    <x v="0"/>
    <s v=""/>
    <s v=""/>
    <s v=""/>
    <s v="No"/>
    <s v="Joanna Rose"/>
    <d v="2016-05-13T11:17:57"/>
    <d v="2016-04-07T16:00:03"/>
    <m/>
    <s v=""/>
    <d v="2016-01-13T00:00:00"/>
    <x v="0"/>
  </r>
  <r>
    <s v="96275687-dd73-459e-a07b-72ca8950c86c"/>
    <s v="N2J3OAW7ol68SJsN+kfyVFk2Gm60k1KhhekqXoEhyKU0CEGY/DYGD1YM8bEOkIlnrfqJD2Re/5/IPQCeDGWhLA=="/>
    <d v="2016-05-13T11:17:57"/>
    <s v="DARS-NIC-08979-Y7H6R-v0"/>
    <s v="Emily Burn"/>
    <x v="50"/>
    <s v="With HSCIC"/>
    <x v="0"/>
    <m/>
    <s v=""/>
    <s v="2b Case Officer Check"/>
    <x v="0"/>
    <s v="DARS-NIC-08979-Y7H6R-v0.6"/>
    <s v=""/>
    <s v="Yes"/>
    <x v="0"/>
    <x v="0"/>
    <x v="0"/>
    <s v="Yes"/>
    <x v="0"/>
    <s v=""/>
    <s v=""/>
    <s v=""/>
    <s v="No"/>
    <s v="Joanna Rose"/>
    <d v="2016-05-13T11:17:57"/>
    <d v="2016-04-07T16:00:21"/>
    <m/>
    <s v=""/>
    <d v="2016-01-13T00:00:00"/>
    <x v="0"/>
  </r>
  <r>
    <s v="86a7b5ff-4337-45a0-9afa-02c8d4ceda8d"/>
    <s v="8qMgINRM4l5oQIew1gUDRINSgZ8Olo31oJQgKRo0GTJnlZHo8Y56pSWJiQVMezaJJqptGbtEn+n9kzzy6ZbZHw=="/>
    <d v="2016-05-13T11:17:57"/>
    <s v="DARS-NIC-08979-Y7H6R-v0"/>
    <s v="Emily Burn"/>
    <x v="50"/>
    <s v="With HSCIC"/>
    <x v="0"/>
    <m/>
    <s v=""/>
    <s v="2b Case Officer Check"/>
    <x v="0"/>
    <s v="DARS-NIC-08979-Y7H6R-v0.7"/>
    <s v=""/>
    <s v="Yes"/>
    <x v="0"/>
    <x v="0"/>
    <x v="0"/>
    <s v="Yes"/>
    <x v="0"/>
    <s v=""/>
    <s v=""/>
    <s v=""/>
    <s v="No"/>
    <s v="Joanna Rose"/>
    <d v="2016-05-13T11:17:57"/>
    <d v="2016-04-07T16:00:34"/>
    <m/>
    <s v=""/>
    <d v="2016-01-13T00:00:00"/>
    <x v="0"/>
  </r>
  <r>
    <s v="078ac247-5fd8-4c32-a509-60ad48dd2ee7"/>
    <s v="jtdysaVoK5OHYYMLE4SNtEptlOaKtDN4orMg2pKO+459MClJOtPXDwD5s5IDeCtQ5Vq2wN5SpIYH3Cks1fraoQ=="/>
    <d v="2016-05-13T11:17:57"/>
    <s v="DARS-NIC-08979-Y7H6R-v0"/>
    <s v="Emily Burn"/>
    <x v="50"/>
    <s v="With HSCIC"/>
    <x v="0"/>
    <m/>
    <s v=""/>
    <s v="2b Case Officer Check"/>
    <x v="0"/>
    <s v="DARS-NIC-08979-Y7H6R-v0.8"/>
    <s v=""/>
    <s v="Yes"/>
    <x v="0"/>
    <x v="0"/>
    <x v="0"/>
    <s v="Yes"/>
    <x v="0"/>
    <s v=""/>
    <s v=""/>
    <s v=""/>
    <s v="No"/>
    <s v="Joanna Rose"/>
    <d v="2016-05-13T11:17:57"/>
    <d v="2016-04-07T16:12:29"/>
    <m/>
    <s v=""/>
    <d v="2016-01-13T00:00:00"/>
    <x v="0"/>
  </r>
  <r>
    <s v="1703f5f0-6130-4a67-a9f4-2c6453c6411e"/>
    <s v="iFFEY11P2A07KgOtOJ9z70ExMVE++A1KkRlbLxG0tSkreRlfHnfcakdZ3X1KZj+SBJL/fkBBHprCnL+g3Nu9uw=="/>
    <d v="2016-05-13T11:17:57"/>
    <s v="DARS-NIC-08979-Y7H6R-v0"/>
    <s v="Andrew Baker"/>
    <x v="50"/>
    <s v="With HSCIC"/>
    <x v="0"/>
    <m/>
    <s v=""/>
    <s v="2b Case Officer Check"/>
    <x v="0"/>
    <s v="DARS-NIC-08979-Y7H6R-v0.9"/>
    <s v=""/>
    <s v="Yes"/>
    <x v="0"/>
    <x v="0"/>
    <x v="0"/>
    <s v="Yes"/>
    <x v="0"/>
    <s v=""/>
    <s v=""/>
    <s v=""/>
    <s v="No"/>
    <s v="Joanna Rose"/>
    <d v="2016-05-13T11:17:57"/>
    <d v="2016-04-07T16:35:57"/>
    <m/>
    <s v=""/>
    <d v="2016-01-13T00:00:00"/>
    <x v="0"/>
  </r>
  <r>
    <s v="54857cfb-5c22-e611-80ea-5065f38a99f1"/>
    <s v="sWqcCk1nyO7dTWmIrUCdYig8zx/v9NEpBvA1DVKLEr75jT7YftrCtm1Tqj5L0cbIKFZX8Uvgq5RJTrUSoCSgTg=="/>
    <d v="2017-03-01T13:09:15"/>
    <s v="DARS-NIC-09046-M7D4X-v2"/>
    <s v="Laurence Gibson"/>
    <x v="51"/>
    <s v="With HSCIC"/>
    <x v="0"/>
    <m/>
    <s v="1c Application In Progress"/>
    <s v="5a DSA Active"/>
    <x v="0"/>
    <s v="DARS-NIC-09046-M7D4X-v0.0"/>
    <s v="No"/>
    <s v="No"/>
    <x v="0"/>
    <x v="0"/>
    <x v="0"/>
    <s v="No"/>
    <x v="0"/>
    <s v=""/>
    <s v=""/>
    <s v=""/>
    <s v="Yes"/>
    <s v="Emma Russell"/>
    <d v="2017-03-01T13:09:15"/>
    <d v="2016-05-25T09:42:30"/>
    <m/>
    <s v=""/>
    <d v="2016-12-22T00:00:00"/>
    <x v="0"/>
  </r>
  <r>
    <s v="2a306fdf-f466-47b5-8cd3-be8018d00ea6"/>
    <s v="d1qoK7LWNwCGpGVFqb9KOTTPPLCQL1D5YZA+TpWcYebusOPdNlfTnfZ8x0N3JJipzr5QB6ehlZb7EeSBWjwgoA=="/>
    <d v="2017-03-01T13:09:15"/>
    <s v="DARS-NIC-09046-M7D4X-v2"/>
    <s v="Laurence Gibson"/>
    <x v="51"/>
    <s v="With HSCIC"/>
    <x v="0"/>
    <m/>
    <s v="2a Case Admin Check"/>
    <s v="5a DSA Active"/>
    <x v="0"/>
    <s v="DARS-NIC-09046-M7D4X-v0.1"/>
    <s v="No"/>
    <s v="No"/>
    <x v="0"/>
    <x v="0"/>
    <x v="0"/>
    <s v="No"/>
    <x v="0"/>
    <s v=""/>
    <s v="Georgina Platt"/>
    <s v=""/>
    <s v="Yes"/>
    <s v="Emma Russell"/>
    <d v="2017-03-01T13:09:15"/>
    <d v="2016-06-17T12:20:27"/>
    <m/>
    <s v=""/>
    <d v="2016-12-22T00:00:00"/>
    <x v="0"/>
  </r>
  <r>
    <s v="1049222c-c802-4b75-91b3-d6e4f64c90f1"/>
    <s v="v82jIXyVunOgWv0lG7Cc/VCUTocjQ/tzT2IKynr4w/vf3mhcDK3WfJw5g9R3GNCdtviPsbw+3PsCwVkyrQK2qg=="/>
    <d v="2017-03-01T13:09:15"/>
    <s v="DARS-NIC-09046-M7D4X-v2"/>
    <s v="Laurence Gibson"/>
    <x v="51"/>
    <s v="With HSCIC"/>
    <x v="0"/>
    <m/>
    <s v="1c Application In Progress"/>
    <s v="5a DSA Active"/>
    <x v="0"/>
    <s v="DARS-NIC-09046-M7D4X-v0.2"/>
    <s v="No"/>
    <s v="No"/>
    <x v="0"/>
    <x v="0"/>
    <x v="0"/>
    <s v="No"/>
    <x v="0"/>
    <s v=""/>
    <s v="Georgina Platt"/>
    <s v=""/>
    <s v="Yes"/>
    <s v="Emma Russell"/>
    <d v="2017-03-01T13:09:15"/>
    <d v="2016-06-17T12:21:40"/>
    <m/>
    <s v=""/>
    <d v="2016-12-22T00:00:00"/>
    <x v="0"/>
  </r>
  <r>
    <s v="5fa0e572-a5d2-4443-b014-3f5319c95579"/>
    <s v="5HUiY6mBESxH/f+pvBYlWCLHi8lvk5yeXIdie6d0dnbcBVa7blaYnmp90sGxMAcnGi6NAGIrQVSVfIqv0J4brQ=="/>
    <d v="2017-03-01T13:09:15"/>
    <s v="DARS-NIC-09046-M7D4X-v2"/>
    <s v="Laurence Gibson"/>
    <x v="51"/>
    <s v="With HSCIC"/>
    <x v="0"/>
    <d v="2016-08-31T00:00:00"/>
    <s v="2c Initial Assessment"/>
    <s v="5a DSA Active"/>
    <x v="0"/>
    <s v="DARS-NIC-09046-M7D4X-v0.3"/>
    <s v="No"/>
    <s v="No"/>
    <x v="0"/>
    <x v="67"/>
    <x v="0"/>
    <s v="No"/>
    <x v="0"/>
    <s v=""/>
    <s v="Georgina Platt"/>
    <s v=""/>
    <s v="No"/>
    <s v="Emma Russell"/>
    <d v="2017-03-01T13:09:15"/>
    <d v="2016-06-17T12:35:09"/>
    <m/>
    <s v=""/>
    <d v="2016-12-22T00:00:00"/>
    <x v="0"/>
  </r>
  <r>
    <s v="63d6447f-947f-4573-a279-e49f355681fc"/>
    <s v="OibgT8ktDSqRwt0/cq4WtISo64mJs747J2/ASEL0pjWhWYCRPemOAHmq5KvtMtFaTSq/41GTU/TjZ5UX7Ex/+A=="/>
    <d v="2017-03-01T13:09:15"/>
    <s v="DARS-NIC-09046-M7D4X-v2"/>
    <s v="Laurence Gibson"/>
    <x v="51"/>
    <s v="With HSCIC"/>
    <x v="0"/>
    <d v="2016-08-31T00:00:00"/>
    <s v="5a DSA Active"/>
    <s v="5a DSA Active"/>
    <x v="1"/>
    <s v="DARS-NIC-09046-M7D4X-v0.4"/>
    <s v="No"/>
    <s v="No"/>
    <x v="0"/>
    <x v="67"/>
    <x v="19"/>
    <s v="No"/>
    <x v="0"/>
    <s v=""/>
    <s v="Georgina Platt"/>
    <s v="Gaynor Dalton"/>
    <s v="No"/>
    <s v="Emma Russell"/>
    <d v="2017-03-01T13:09:15"/>
    <d v="2016-06-17T12:56:57"/>
    <d v="2016-09-16T00:00:00"/>
    <s v=""/>
    <d v="2016-12-22T00:00:00"/>
    <x v="1"/>
  </r>
  <r>
    <s v="65fe2008-273e-41aa-bed8-6facdfe9a946"/>
    <s v="EBoZyyWFDuj47DuQlAevjx7s3PBAU+nCRWalGxB4dR8haLbnXH07NFaYHDdWW9MgtkmMa2Kh0kQLKAvmyR/Nlg=="/>
    <d v="2017-03-01T13:09:15"/>
    <s v="DARS-NIC-09046-M7D4X-v2"/>
    <s v="Laurence Gibson"/>
    <x v="51"/>
    <s v="With HSCIC"/>
    <x v="0"/>
    <m/>
    <s v="1c Application In Progress"/>
    <s v="5a DSA Active"/>
    <x v="0"/>
    <s v="DARS-NIC-09046-M7D4X-v1.0"/>
    <s v="No"/>
    <s v="No"/>
    <x v="0"/>
    <x v="67"/>
    <x v="0"/>
    <s v="No"/>
    <x v="0"/>
    <s v=""/>
    <s v="Georgina Platt"/>
    <s v="Gaynor Dalton"/>
    <s v="No"/>
    <s v="Emma Russell"/>
    <d v="2017-03-01T13:09:15"/>
    <d v="2016-08-25T13:48:06"/>
    <m/>
    <s v=""/>
    <d v="2016-12-22T00:00:00"/>
    <x v="0"/>
  </r>
  <r>
    <s v="cc3ad06f-0213-4c43-bade-5345033d78f2"/>
    <s v="WhPa0AoDq/lDri7ofHUidRmysgzVUl3fwnYcDYu5e96gYHvSB5ewg4zXV+R8uDk8el7Clar8haGoV6lS/h7jEw=="/>
    <d v="2017-03-01T13:09:15"/>
    <s v="DARS-NIC-09046-M7D4X-v2"/>
    <s v="Laurence Gibson"/>
    <x v="51"/>
    <s v="With HSCIC"/>
    <x v="0"/>
    <d v="2017-03-31T00:00:00"/>
    <s v="2c Initial Assessment"/>
    <s v="5a DSA Active"/>
    <x v="0"/>
    <s v="DARS-NIC-09046-M7D4X-v1.1"/>
    <s v="No"/>
    <s v="No"/>
    <x v="0"/>
    <x v="14"/>
    <x v="0"/>
    <s v="No"/>
    <x v="0"/>
    <s v=""/>
    <s v="Tracy Taylor"/>
    <s v="Gaynor Dalton"/>
    <s v="No"/>
    <s v="Emma Russell"/>
    <d v="2017-03-01T13:09:15"/>
    <d v="2016-08-25T13:51:20"/>
    <m/>
    <s v=""/>
    <d v="2016-12-22T00:00:00"/>
    <x v="0"/>
  </r>
  <r>
    <s v="799ecca6-c1b2-4ffd-bbf3-7776d06b9084"/>
    <s v="/p7oHHePyd3MuSpQs6QQX9n+477IwPqFGz/gbweLNzZuRr00iRbFDcV+KqyKWPQ6uZTl2n/AG/CAW8ixFaO/RQ=="/>
    <d v="2017-03-01T13:09:34"/>
    <s v="DARS-NIC-09046-M7D4X-v2"/>
    <s v="Laurence Gibson"/>
    <x v="51"/>
    <s v="With HSCIC"/>
    <x v="0"/>
    <d v="2017-03-31T00:00:00"/>
    <s v="5a DSA Active"/>
    <s v="5a DSA Active"/>
    <x v="1"/>
    <s v="DARS-NIC-09046-M7D4X-v1.2"/>
    <s v="No"/>
    <s v="No"/>
    <x v="0"/>
    <x v="14"/>
    <x v="61"/>
    <s v="No"/>
    <x v="0"/>
    <s v=""/>
    <s v="Tracy Taylor"/>
    <s v="Jennifer Donald"/>
    <s v="No"/>
    <s v="Emma Russell"/>
    <d v="2017-03-01T13:09:34"/>
    <d v="2016-08-25T13:54:55"/>
    <d v="2017-03-01T00:00:00"/>
    <s v=""/>
    <d v="2016-12-22T00:00:00"/>
    <x v="1"/>
  </r>
  <r>
    <s v="fef91a71-71b4-4058-a368-b4c72aa3e9e1"/>
    <s v="piFJtoksDKYbj4yp6OE7iX8Nk+Hs1JOXLyruO4HLhWcgKvY8uArhldmVIfhzULSEwXVVCWI0NDioWA7J1qT4OA=="/>
    <d v="2017-03-01T13:09:15"/>
    <s v="DARS-NIC-09046-M7D4X-v2"/>
    <s v="Laurence Gibson"/>
    <x v="51"/>
    <s v="With HSCIC"/>
    <x v="0"/>
    <m/>
    <s v="1c Application In Progress"/>
    <s v="5a DSA Active"/>
    <x v="0"/>
    <s v="DARS-NIC-09046-M7D4X-v2.0"/>
    <s v="No"/>
    <s v="No"/>
    <x v="0"/>
    <x v="14"/>
    <x v="0"/>
    <s v="No"/>
    <x v="0"/>
    <s v=""/>
    <s v="Tracy Taylor"/>
    <s v="Jennifer Donald"/>
    <s v="No"/>
    <s v="Emma Russell"/>
    <d v="2017-03-01T13:09:15"/>
    <d v="2016-12-19T14:46:00"/>
    <m/>
    <s v=""/>
    <d v="2016-12-22T00:00:00"/>
    <x v="0"/>
  </r>
  <r>
    <s v="feff47c0-76cb-44aa-bd57-7ded4cd07f5c"/>
    <s v="i6PcmHkPe4m2edFNtxJRATiWFNENTNnHxMXgnAuLFkU/S2fKxMZ814XqU3pXLlGuYwLE+1iL9IlcM0dVuK5UWw=="/>
    <d v="2017-03-01T13:09:15"/>
    <s v="DARS-NIC-09046-M7D4X-v2"/>
    <s v="Laurence Gibson"/>
    <x v="51"/>
    <s v="With HSCIC"/>
    <x v="0"/>
    <d v="2018-03-31T00:00:00"/>
    <s v="2c Initial Assessment"/>
    <s v="5a DSA Active"/>
    <x v="0"/>
    <s v="DARS-NIC-09046-M7D4X-v2.1"/>
    <s v="No"/>
    <s v="No"/>
    <x v="0"/>
    <x v="68"/>
    <x v="0"/>
    <s v="No"/>
    <x v="0"/>
    <s v="Medium"/>
    <s v="Tracy Taylor"/>
    <s v="Jennifer Donald"/>
    <s v="No"/>
    <s v="Emma Russell"/>
    <d v="2017-03-01T13:09:15"/>
    <d v="2016-12-20T15:43:51"/>
    <m/>
    <s v=""/>
    <d v="2016-12-22T00:00:00"/>
    <x v="0"/>
  </r>
  <r>
    <s v="04954e5b-50d8-413e-a4d0-305d4df299d6"/>
    <s v="ESFbs+uUevPoLFQN/OztK9BBfGph6Nmd7euIXYVrMP+/ADStLs0Skf62ZxEqPK9fEqQlBXH6IbYeV0VjgUJRIA=="/>
    <d v="2017-04-01T00:00:31"/>
    <s v="DARS-NIC-09046-M7D4X-v2"/>
    <s v="Laurence Gibson"/>
    <x v="51"/>
    <s v="With HSCIC"/>
    <x v="0"/>
    <d v="2017-03-31T00:00:00"/>
    <s v="5a DSA Active"/>
    <s v="5a DSA Active"/>
    <x v="3"/>
    <s v="DARS-NIC-09046-M7D4X-v2.2"/>
    <s v="Yes"/>
    <s v="No"/>
    <x v="0"/>
    <x v="68"/>
    <x v="62"/>
    <s v="No"/>
    <x v="0"/>
    <s v="Medium"/>
    <s v="Tracy Taylor"/>
    <s v="Jennifer Donald"/>
    <s v="No"/>
    <s v="Emma Russell"/>
    <d v="2017-04-01T00:00:31"/>
    <d v="2017-01-25T11:10:55"/>
    <d v="2017-03-01T00:00:00"/>
    <s v=""/>
    <d v="2016-12-22T00:00:00"/>
    <x v="1"/>
  </r>
  <r>
    <s v="f1047c5c-47e1-e511-8103-1458d043a750"/>
    <s v="H3qAXr5d964SXPfNxxKudZtb7S20MK03mx1P42FFVU2J8xRA7Ao7O1DVkWY2g6A6014gaEZL95yYoCAcVmnbYA=="/>
    <d v="2016-07-12T14:41:24"/>
    <s v="DARS-NIC-09085-X4R2Z-v0"/>
    <s v="Barbara Coyle"/>
    <x v="49"/>
    <s v="With Customer"/>
    <x v="0"/>
    <m/>
    <s v=""/>
    <s v="2d Action Plan Active"/>
    <x v="0"/>
    <s v="DARS-NIC-09085-X4R2Z-v0.0"/>
    <s v=""/>
    <s v="Yes"/>
    <x v="0"/>
    <x v="0"/>
    <x v="0"/>
    <s v="Yes"/>
    <x v="6"/>
    <s v="Complex"/>
    <s v="Amanda Parkin"/>
    <s v="Stephen Hudson"/>
    <s v="No"/>
    <s v="Joanna Rose"/>
    <d v="2016-07-12T14:41:24"/>
    <d v="2016-03-03T13:53:57"/>
    <m/>
    <s v=""/>
    <d v="2016-01-11T00:00:00"/>
    <x v="0"/>
  </r>
  <r>
    <s v="b9a57977-f2bc-488e-99a2-b3c8c51d3757"/>
    <s v="g/G0kDeLQ4BPqFtLBaBiA/2FgcRsBp0VieW8q5rprEW8yj24j/cN//zkMvrkKUou2s1puT1u6l76qYwDtK7bGw=="/>
    <d v="2016-07-12T14:41:24"/>
    <s v="DARS-NIC-09085-X4R2Z-v0"/>
    <s v="Barbara Coyle"/>
    <x v="49"/>
    <s v="With Customer"/>
    <x v="0"/>
    <m/>
    <s v=""/>
    <s v="2d Action Plan Active"/>
    <x v="0"/>
    <s v="DARS-NIC-09085-X4R2Z-v0.1"/>
    <s v=""/>
    <s v="Yes"/>
    <x v="0"/>
    <x v="0"/>
    <x v="0"/>
    <s v="Yes"/>
    <x v="6"/>
    <s v="Complex"/>
    <s v="Amanda Parkin"/>
    <s v="Stephen Hudson"/>
    <s v="No"/>
    <s v="Joanna Rose"/>
    <d v="2016-07-12T14:41:24"/>
    <d v="2016-03-15T14:33:31"/>
    <m/>
    <s v=""/>
    <d v="2016-01-11T00:00:00"/>
    <x v="0"/>
  </r>
  <r>
    <s v="6f56ab7c-d058-4a31-8801-aae392998c54"/>
    <s v="8P1ccPbtPw76DCVAhIpWkh1ToOsYK19+DIRwNGvjbtAnMf/fSObwBgzAT74XncfgW7rWuggbgog3RhivrIA2fw=="/>
    <d v="2016-07-12T14:41:24"/>
    <s v="DARS-NIC-09085-X4R2Z-v0"/>
    <s v="Barbara Coyle"/>
    <x v="49"/>
    <s v="With Customer"/>
    <x v="0"/>
    <m/>
    <s v=""/>
    <s v="2d Action Plan Active"/>
    <x v="0"/>
    <s v="DARS-NIC-09085-X4R2Z-v0.2"/>
    <s v=""/>
    <s v="Yes"/>
    <x v="0"/>
    <x v="43"/>
    <x v="0"/>
    <s v="Yes"/>
    <x v="6"/>
    <s v="Complex"/>
    <s v="Amanda Parkin"/>
    <s v="Stephen Hudson"/>
    <s v="No"/>
    <s v="Joanna Rose"/>
    <d v="2016-07-12T14:41:24"/>
    <d v="2016-04-10T12:55:46"/>
    <m/>
    <s v=""/>
    <d v="2016-01-11T00:00:00"/>
    <x v="0"/>
  </r>
  <r>
    <s v="7888e591-84c9-492b-a57b-ca7a9a885c7f"/>
    <s v="2aDmoW3/1dQ/ln2FvkJj0lRGKfbyiNYRK9/SVUEMwYS2SPVckzuJd116wUM45KfGL5CkWY9U+DNwKrwFL3GAng=="/>
    <d v="2016-07-14T13:35:15"/>
    <s v="DARS-NIC-09085-X4R2Z-v0"/>
    <s v="Barbara Coyle"/>
    <x v="49"/>
    <s v="With Customer"/>
    <x v="0"/>
    <m/>
    <s v="2c Initial Assessment"/>
    <s v="2d Action Plan Active"/>
    <x v="0"/>
    <s v="DARS-NIC-09085-X4R2Z-v0.3"/>
    <s v="No"/>
    <s v="Yes"/>
    <x v="0"/>
    <x v="43"/>
    <x v="0"/>
    <s v="Yes"/>
    <x v="6"/>
    <s v="Complex"/>
    <s v="Amanda Parkin"/>
    <s v="Richard Langley"/>
    <s v="No"/>
    <s v="Joanna Rose"/>
    <d v="2016-07-14T13:35:15"/>
    <d v="2016-04-25T09:00:38"/>
    <m/>
    <s v=""/>
    <d v="2016-01-11T00:00:00"/>
    <x v="0"/>
  </r>
  <r>
    <s v="53677f10-0429-455f-82eb-959e5cc66406"/>
    <s v="y8+96CHAf0RagQqFSIzY2+O16VcP64LkA5O1sU7yzdt1+FOl7dR9nn0c1j2cozVkVF+VJsJtYZrC7sJ6zXlkoA=="/>
    <d v="2016-08-02T09:48:43"/>
    <s v="DARS-NIC-09085-X4R2Z-v0"/>
    <s v="Barbara Coyle"/>
    <x v="49"/>
    <s v="With Customer"/>
    <x v="0"/>
    <m/>
    <s v="2c Initial Assessment"/>
    <s v="2d Action Plan Active"/>
    <x v="5"/>
    <s v="DARS-NIC-09085-X4R2Z-v0.4"/>
    <s v="Yes"/>
    <s v="Yes"/>
    <x v="0"/>
    <x v="43"/>
    <x v="0"/>
    <s v="Yes"/>
    <x v="6"/>
    <s v="Complex"/>
    <s v="Amanda Parkin"/>
    <s v="Richard Langley"/>
    <s v="No"/>
    <s v="Joanna Rose"/>
    <d v="2016-08-02T09:48:43"/>
    <d v="2016-07-12T14:41:27"/>
    <d v="2016-07-26T00:00:00"/>
    <s v=""/>
    <d v="2016-01-11T00:00:00"/>
    <x v="0"/>
  </r>
  <r>
    <s v="2ca25a7a-47e1-e511-8103-1458d043a750"/>
    <s v="hfSYtUcAmmMiDdgbNxeGBrNzqrg9SHV063JW3VZzJLD0NirYLZLbe+xY7KYplpuVFOFTyVRM8AvegCqPnVbxBA=="/>
    <d v="2017-01-27T12:05:40"/>
    <s v="DARS-NIC-09122-R1S1D-v1"/>
    <s v="John Giltrow"/>
    <x v="52"/>
    <s v="With HSCIC"/>
    <x v="0"/>
    <m/>
    <s v=""/>
    <s v="5a DSA Active"/>
    <x v="0"/>
    <s v="DARS-NIC-09122-R1S1D-v0.0"/>
    <s v=""/>
    <s v="Yes"/>
    <x v="0"/>
    <x v="0"/>
    <x v="0"/>
    <s v="No"/>
    <x v="12"/>
    <s v="Complex"/>
    <s v="Amanda Parkin"/>
    <s v="Stephen Hudson"/>
    <s v="No"/>
    <s v="Joanna Rose"/>
    <d v="2017-01-27T12:05:40"/>
    <d v="2016-03-03T13:54:52"/>
    <m/>
    <s v=""/>
    <d v="2016-10-18T00:00:00"/>
    <x v="0"/>
  </r>
  <r>
    <s v="f34c117f-ebd8-47e1-9c6e-a42dcac9ffa0"/>
    <s v="B1IIc/lcdlXqXSNmOI8LAvhvjds4nGgLTWYMh4yET5KGMW0P7khRfrWQSh1wSifH8yRnMYXzLdfG8Q5M+2waoA=="/>
    <d v="2017-01-27T12:05:41"/>
    <s v="DARS-NIC-09122-R1S1D-v1"/>
    <s v="John Giltrow"/>
    <x v="52"/>
    <s v="With HSCIC"/>
    <x v="0"/>
    <m/>
    <s v=""/>
    <s v="5a DSA Active"/>
    <x v="0"/>
    <s v="DARS-NIC-09122-R1S1D-v0.1"/>
    <s v=""/>
    <s v="Yes"/>
    <x v="0"/>
    <x v="69"/>
    <x v="0"/>
    <s v="No"/>
    <x v="12"/>
    <s v="Complex"/>
    <s v="Amanda Parkin"/>
    <s v="Stephen Hudson"/>
    <s v="No"/>
    <s v="Joanna Rose"/>
    <d v="2017-01-27T12:05:41"/>
    <d v="2016-04-10T12:57:24"/>
    <m/>
    <s v=""/>
    <d v="2016-10-18T00:00:00"/>
    <x v="0"/>
  </r>
  <r>
    <s v="e0ab0bfa-0924-4f82-b6ba-8f8891a64af3"/>
    <s v="xmszN3VYU5a71WS7Ri3vgP3I8Eh9AJlDt08V+fezVB909P307uee+U4spdJXtkE+3W7TUdEISXM3QQeOD5DWTg=="/>
    <d v="2017-01-27T12:05:41"/>
    <s v="DARS-NIC-09122-R1S1D-v1"/>
    <s v="John Giltrow"/>
    <x v="52"/>
    <s v="With HSCIC"/>
    <x v="0"/>
    <m/>
    <s v=""/>
    <s v="5a DSA Active"/>
    <x v="0"/>
    <s v="DARS-NIC-09122-R1S1D-v0.2"/>
    <s v=""/>
    <s v="Yes"/>
    <x v="0"/>
    <x v="69"/>
    <x v="0"/>
    <s v="No"/>
    <x v="12"/>
    <s v="Complex"/>
    <s v="Amanda Parkin"/>
    <s v="Stephen Hudson"/>
    <s v="No"/>
    <s v="Joanna Rose"/>
    <d v="2017-01-27T12:05:41"/>
    <d v="2016-04-25T09:05:36"/>
    <m/>
    <s v=""/>
    <d v="2016-10-18T00:00:00"/>
    <x v="0"/>
  </r>
  <r>
    <s v="5da53815-09c2-40a3-b6e1-326d814a30b8"/>
    <s v="iHAMaYfMBspiQI5tT7ReQnFWxypJZe41hHCM4fCsBjAkugpvPmMD7gmfmOnCNko675ti2fmKT+ZNmI8Y0dssqA=="/>
    <d v="2017-01-27T12:05:40"/>
    <s v="DARS-NIC-09122-R1S1D-v1"/>
    <s v="John Giltrow"/>
    <x v="52"/>
    <s v="With HSCIC"/>
    <x v="0"/>
    <m/>
    <s v=""/>
    <s v="5a DSA Active"/>
    <x v="0"/>
    <s v="DARS-NIC-09122-R1S1D-v0.3"/>
    <s v="No"/>
    <s v="Yes"/>
    <x v="0"/>
    <x v="69"/>
    <x v="0"/>
    <s v="No"/>
    <x v="12"/>
    <s v="Complex"/>
    <s v="Amanda Parkin"/>
    <s v="Stephen Hudson"/>
    <s v="No"/>
    <s v="Joanna Rose"/>
    <d v="2017-01-27T12:05:40"/>
    <d v="2016-04-27T13:18:03"/>
    <m/>
    <s v=""/>
    <d v="2016-10-18T00:00:00"/>
    <x v="0"/>
  </r>
  <r>
    <s v="49141bde-aa2f-45f3-a749-fb5a74a0593e"/>
    <s v="xu5/lFEmzYnQK5dP+87h5YyTaIK9HWl83DGz8z7SrMi3DTndpKYM9zrnaVwG7S+qlYmZD2Eu0qtk/5dgaKn+AQ=="/>
    <d v="2017-01-27T12:05:41"/>
    <s v="DARS-NIC-09122-R1S1D-v1"/>
    <s v="John Giltrow"/>
    <x v="52"/>
    <s v="With HSCIC"/>
    <x v="0"/>
    <m/>
    <s v="2c Initial Assessment"/>
    <s v="5a DSA Active"/>
    <x v="0"/>
    <s v="DARS-NIC-09122-R1S1D-v0.4"/>
    <s v="No"/>
    <s v="Yes"/>
    <x v="0"/>
    <x v="69"/>
    <x v="0"/>
    <s v="No"/>
    <x v="12"/>
    <s v="Complex"/>
    <s v="Amanda Parkin"/>
    <s v="Stephen Hudson"/>
    <s v="No"/>
    <s v="Joanna Rose"/>
    <d v="2017-01-27T12:05:41"/>
    <d v="2016-05-10T13:26:22"/>
    <m/>
    <s v=""/>
    <d v="2016-10-18T00:00:00"/>
    <x v="0"/>
  </r>
  <r>
    <s v="f3f65aec-c826-4680-b7c3-c6851ee99be6"/>
    <s v="yYBbrQmd4MgY+pqTXZtu+WotoWhx1299EcKsO2gtBZVf2o/Lo0WwSIXAZtRmZSTk/byvqxxTmZFwR0QkAfIRng=="/>
    <d v="2017-01-27T12:05:41"/>
    <s v="DARS-NIC-09122-R1S1D-v1"/>
    <s v="John Giltrow"/>
    <x v="52"/>
    <s v="With HSCIC"/>
    <x v="0"/>
    <d v="2017-03-31T00:00:00"/>
    <s v="2c Initial Assessment"/>
    <s v="5a DSA Active"/>
    <x v="0"/>
    <s v="DARS-NIC-09122-R1S1D-v0.5"/>
    <s v="No"/>
    <s v="Yes"/>
    <x v="0"/>
    <x v="69"/>
    <x v="0"/>
    <s v="No"/>
    <x v="12"/>
    <s v="Complex"/>
    <s v="Amanda Parkin"/>
    <s v="Gaynor Dalton"/>
    <s v="No"/>
    <s v="Joanna Rose"/>
    <d v="2017-01-27T12:05:41"/>
    <d v="2016-05-16T14:08:06"/>
    <m/>
    <s v=""/>
    <d v="2016-10-18T00:00:00"/>
    <x v="0"/>
  </r>
  <r>
    <s v="05316c36-01e0-4a4a-9862-f714c45aa7b9"/>
    <s v="Va3Ed09R0HIUVaCyzrE8boQPVTmBwbsG4af9QiqPJShBa62fPInghYIV/oQbIRJNHRvL/Hu6GQGypHuMibVwkw=="/>
    <d v="2017-01-27T12:05:41"/>
    <s v="DARS-NIC-09122-R1S1D-v1"/>
    <s v="John Giltrow"/>
    <x v="52"/>
    <s v="With HSCIC"/>
    <x v="0"/>
    <d v="2017-06-20T00:00:00"/>
    <s v="2c Initial Assessment"/>
    <s v="5a DSA Active"/>
    <x v="0"/>
    <s v="DARS-NIC-09122-R1S1D-v0.6"/>
    <s v="No"/>
    <s v="Yes"/>
    <x v="0"/>
    <x v="69"/>
    <x v="0"/>
    <s v="No"/>
    <x v="12"/>
    <s v="Complex"/>
    <s v="Amanda Parkin"/>
    <s v="Gaynor Dalton"/>
    <s v="No"/>
    <s v="Joanna Rose"/>
    <d v="2017-01-27T12:05:41"/>
    <d v="2016-06-13T11:22:05"/>
    <m/>
    <s v=""/>
    <d v="2016-10-18T00:00:00"/>
    <x v="0"/>
  </r>
  <r>
    <s v="9631d28a-16db-44b7-b4ac-0e5b7a0bf171"/>
    <s v="ycEFu2dVj4FHdjaRY3JebTNsY913NgddFurxHwIGKKizHKhxeeWyGCZIsSeAjbwDbLd3XvSOCbWF/001kXh1pA=="/>
    <d v="2017-01-27T12:05:40"/>
    <s v="DARS-NIC-09122-R1S1D-v1"/>
    <s v="John Giltrow"/>
    <x v="52"/>
    <s v="With HSCIC"/>
    <x v="0"/>
    <d v="2017-06-20T00:00:00"/>
    <s v="2c Initial Assessment"/>
    <s v="5a DSA Active"/>
    <x v="0"/>
    <s v="DARS-NIC-09122-R1S1D-v0.7"/>
    <s v="No"/>
    <s v="Yes"/>
    <x v="0"/>
    <x v="69"/>
    <x v="0"/>
    <s v="No"/>
    <x v="12"/>
    <s v="Complex"/>
    <s v="Amanda Parkin"/>
    <s v="Gaynor Dalton"/>
    <s v="No"/>
    <s v="Joanna Rose"/>
    <d v="2017-01-27T12:05:40"/>
    <d v="2016-06-15T10:59:59"/>
    <m/>
    <s v=""/>
    <d v="2016-10-18T00:00:00"/>
    <x v="0"/>
  </r>
  <r>
    <s v="28efacfe-8751-4908-a53a-9af3612feb74"/>
    <s v="+smTZMfnCk6FFd5T8QXxuBtfhOBfojvqiZikUrQTMVKJW6mpqCSjEDUXnJhsDiNX9rKOvC2QTxAWrGKdlUqGcQ=="/>
    <d v="2017-01-27T12:05:41"/>
    <s v="DARS-NIC-09122-R1S1D-v1"/>
    <s v="John Giltrow"/>
    <x v="52"/>
    <s v="With HSCIC"/>
    <x v="0"/>
    <d v="2016-11-30T00:00:00"/>
    <s v="5a DSA Active"/>
    <s v="5a DSA Active"/>
    <x v="1"/>
    <s v="DARS-NIC-09122-R1S1D-v0.8"/>
    <s v="No"/>
    <s v="Yes"/>
    <x v="0"/>
    <x v="69"/>
    <x v="60"/>
    <s v="No"/>
    <x v="12"/>
    <s v="Complex"/>
    <s v="Amanda Parkin"/>
    <s v="Gaynor Dalton"/>
    <s v="No"/>
    <s v="Joanna Rose"/>
    <d v="2017-01-27T12:05:41"/>
    <d v="2016-08-05T13:38:02"/>
    <d v="2017-01-12T00:00:00"/>
    <s v=""/>
    <d v="2016-10-18T00:00:00"/>
    <x v="1"/>
  </r>
  <r>
    <s v="0c59f8f3-284f-4ff9-ba3d-0470b5b2b1ad"/>
    <s v="/Ld9pBAWb4tmKJY/QL3iheJy6zsA/9Q1KyEtIxkUdGBHiiJqR0LM0U4ctNyKDsz0oexFDAzm62QfcBQpmOGPSQ=="/>
    <d v="2017-01-27T12:05:40"/>
    <s v="DARS-NIC-09122-R1S1D-v1"/>
    <s v="John Giltrow"/>
    <x v="52"/>
    <s v="With HSCIC"/>
    <x v="0"/>
    <m/>
    <s v="1c Application In Progress"/>
    <s v="5a DSA Active"/>
    <x v="0"/>
    <s v="DARS-NIC-09122-R1S1D-v1.0"/>
    <s v="No"/>
    <s v="Yes"/>
    <x v="0"/>
    <x v="69"/>
    <x v="0"/>
    <s v="No"/>
    <x v="12"/>
    <s v="Complex"/>
    <s v="Amanda Parkin"/>
    <s v="Gaynor Dalton"/>
    <s v="No"/>
    <s v="Joanna Rose"/>
    <d v="2017-01-27T12:05:40"/>
    <d v="2016-10-14T10:15:49"/>
    <d v="2016-10-06T00:00:00"/>
    <s v=""/>
    <d v="2016-10-18T00:00:00"/>
    <x v="0"/>
  </r>
  <r>
    <s v="590d219e-faed-4bfd-bc1e-3754dc44ba78"/>
    <s v="/XqMkQkNp57wrfgknuMlgha1K7ZJ9BKKCOhYCg79so8jm/Mr30zTmnYpVfYr1ftnDAlRTa8EZSTT6nn9d1znlA=="/>
    <d v="2017-01-27T12:05:40"/>
    <s v="DARS-NIC-09122-R1S1D-v1"/>
    <s v="John Giltrow"/>
    <x v="52"/>
    <s v="With HSCIC"/>
    <x v="0"/>
    <m/>
    <s v="2c Initial Assessment"/>
    <s v="5a DSA Active"/>
    <x v="0"/>
    <s v="DARS-NIC-09122-R1S1D-v1.1"/>
    <s v="No"/>
    <s v="Yes"/>
    <x v="0"/>
    <x v="70"/>
    <x v="0"/>
    <s v="No"/>
    <x v="12"/>
    <s v="Complex"/>
    <s v="Amanda Parkin"/>
    <s v="Gaynor Dalton"/>
    <s v="No"/>
    <s v="Joanna Rose"/>
    <d v="2017-01-27T12:05:40"/>
    <d v="2016-10-18T10:40:37"/>
    <d v="2016-10-06T00:00:00"/>
    <s v=""/>
    <d v="2016-10-18T00:00:00"/>
    <x v="0"/>
  </r>
  <r>
    <s v="265082d7-ec33-4141-892e-e89de2c7d2f8"/>
    <s v="3kSsV27TMKQuxBYNEadOj4Ox0Y5bocnH3APsY1/gOR78n7H+jpFeyDwtfIYEdDYg9yG9UQRVR4EEEiaNbebj/Q=="/>
    <d v="2017-01-27T12:05:41"/>
    <s v="DARS-NIC-09122-R1S1D-v1"/>
    <s v="John Giltrow"/>
    <x v="52"/>
    <s v="With HSCIC"/>
    <x v="0"/>
    <m/>
    <s v="2c Initial Assessment"/>
    <s v="5a DSA Active"/>
    <x v="0"/>
    <s v="DARS-NIC-09122-R1S1D-v1.2"/>
    <s v="No"/>
    <s v="Yes"/>
    <x v="0"/>
    <x v="70"/>
    <x v="0"/>
    <s v="No"/>
    <x v="12"/>
    <s v="Complex"/>
    <s v="Amanda Parkin"/>
    <s v="Gaynor Dalton"/>
    <s v="No"/>
    <s v="Joanna Rose"/>
    <d v="2017-01-27T12:05:41"/>
    <d v="2016-11-01T12:15:05"/>
    <d v="2016-10-06T00:00:00"/>
    <s v=""/>
    <d v="2016-10-18T00:00:00"/>
    <x v="0"/>
  </r>
  <r>
    <s v="b9374aff-fb72-49be-9298-74934bb49f4e"/>
    <s v="H0TaHKdHxMUEW1Ti1Yy8H5O5lgEMNgQkhscZCJl+1Ysm4qss1EF/4sXhaHP0phCTcFVBps8n34dRBjAKpo+59Q=="/>
    <d v="2017-01-27T12:05:45"/>
    <s v="DARS-NIC-09122-R1S1D-v1"/>
    <s v="John Giltrow"/>
    <x v="52"/>
    <s v="With HSCIC"/>
    <x v="0"/>
    <d v="2017-12-05T00:00:00"/>
    <s v="5a DSA Active"/>
    <s v="5a DSA Active"/>
    <x v="2"/>
    <s v="DARS-NIC-09122-R1S1D-v1.3"/>
    <s v="Yes"/>
    <s v="Yes"/>
    <x v="0"/>
    <x v="70"/>
    <x v="12"/>
    <s v="No"/>
    <x v="12"/>
    <s v="Complex"/>
    <s v="Amanda Parkin"/>
    <s v="Gaynor Dalton"/>
    <s v="No"/>
    <s v="Joanna Rose"/>
    <d v="2017-01-27T12:05:45"/>
    <d v="2016-11-21T16:26:18"/>
    <d v="2017-01-27T00:00:00"/>
    <s v=""/>
    <d v="2016-10-18T00:00:00"/>
    <x v="1"/>
  </r>
  <r>
    <s v="ec53a9c2-93df-e511-80f5-3863bb363030"/>
    <s v="WX632xN0tvVrHlHGjT7I9cfw1hYXRAq3ZULCmPAiuTRbcURsTBKcQw42eMqu8XzaZfenr32xJHMJCwfXJ9VjMw=="/>
    <d v="2016-06-02T10:00:53"/>
    <s v="DARS-NIC-09211-K2L5K-v0"/>
    <s v="Joanne Coster"/>
    <x v="53"/>
    <s v="With Customer"/>
    <x v="0"/>
    <m/>
    <s v=""/>
    <s v="2d Action Plan Active"/>
    <x v="0"/>
    <s v="DARS-NIC-09211-K2L5K-v0.0"/>
    <s v=""/>
    <s v="Yes"/>
    <x v="0"/>
    <x v="0"/>
    <x v="0"/>
    <s v="Yes"/>
    <x v="1"/>
    <s v=""/>
    <s v=""/>
    <s v=""/>
    <s v="No"/>
    <s v="Joanna Rose"/>
    <d v="2016-06-02T10:00:53"/>
    <d v="2016-03-01T09:55:44"/>
    <m/>
    <s v=""/>
    <d v="2016-01-13T00:00:00"/>
    <x v="0"/>
  </r>
  <r>
    <s v="c45d481c-932a-4ced-9cf6-eacac37999c9"/>
    <s v="YrormUeDIEthS/OMN/Gd9pOBbPwKOmlP4wHH11cv/W89+1aMNKjSrxZYOwtAXDAvvsJ43G2cgZlQauFjB3DJJQ=="/>
    <d v="2016-06-02T10:00:54"/>
    <s v="DARS-NIC-09211-K2L5K-v0"/>
    <s v="Joanne Coster"/>
    <x v="53"/>
    <s v="With Customer"/>
    <x v="0"/>
    <m/>
    <s v=""/>
    <s v="2d Action Plan Active"/>
    <x v="0"/>
    <s v="DARS-NIC-09211-K2L5K-v0.1"/>
    <s v=""/>
    <s v="Yes"/>
    <x v="0"/>
    <x v="37"/>
    <x v="0"/>
    <s v="Yes"/>
    <x v="1"/>
    <s v=""/>
    <s v=""/>
    <s v=""/>
    <s v="No"/>
    <s v="Joanna Rose"/>
    <d v="2016-06-02T10:00:54"/>
    <d v="2016-03-24T11:02:21"/>
    <m/>
    <s v=""/>
    <d v="2016-01-13T00:00:00"/>
    <x v="0"/>
  </r>
  <r>
    <s v="35aad8e2-3876-4d8d-84f5-da868a5ca8fe"/>
    <s v="8YGIp2lp3/v7BLm6vBVCMbmkIl25P5qYOoWj6TwbkW0EST4S8X1a92Scp0m8XSKufXfBImrDFXUCniPa0istXg=="/>
    <d v="2016-06-02T10:00:53"/>
    <s v="DARS-NIC-09211-K2L5K-v0"/>
    <s v="Joanne Coster"/>
    <x v="53"/>
    <s v="With Customer"/>
    <x v="0"/>
    <m/>
    <s v=""/>
    <s v="2d Action Plan Active"/>
    <x v="0"/>
    <s v="DARS-NIC-09211-K2L5K-v0.2"/>
    <s v=""/>
    <s v="Yes"/>
    <x v="0"/>
    <x v="37"/>
    <x v="0"/>
    <s v="Yes"/>
    <x v="1"/>
    <s v=""/>
    <s v="Richard Webster"/>
    <s v=""/>
    <s v="No"/>
    <s v="Joanna Rose"/>
    <d v="2016-06-02T10:00:53"/>
    <d v="2016-04-19T13:09:20"/>
    <m/>
    <s v=""/>
    <d v="2016-01-13T00:00:00"/>
    <x v="0"/>
  </r>
  <r>
    <s v="bac1bce9-2671-4b7a-bcaa-e1fdcbb4061a"/>
    <s v="xRKJqzkgZb2pxZ/AwXzXWb2AdFOhUtJdmCDTWvka/RF+8WKfDUU1DvpIm50xb4PAr6pOmRWqT+aWS4K+oCm/LA=="/>
    <d v="2016-06-02T10:00:54"/>
    <s v="DARS-NIC-09211-K2L5K-v0"/>
    <s v="Joanne Coster"/>
    <x v="53"/>
    <s v="With Customer"/>
    <x v="0"/>
    <m/>
    <s v=""/>
    <s v="2d Action Plan Active"/>
    <x v="0"/>
    <s v="DARS-NIC-09211-K2L5K-v0.3"/>
    <s v=""/>
    <s v="Yes"/>
    <x v="0"/>
    <x v="37"/>
    <x v="0"/>
    <s v="Yes"/>
    <x v="1"/>
    <s v=""/>
    <s v="Richard Webster"/>
    <s v=""/>
    <s v="No"/>
    <s v="Joanna Rose"/>
    <d v="2016-06-02T10:00:54"/>
    <d v="2016-04-19T13:17:15"/>
    <m/>
    <s v=""/>
    <d v="2016-01-13T00:00:00"/>
    <x v="0"/>
  </r>
  <r>
    <s v="44c79794-eabb-4e65-9c25-f1193e6ef450"/>
    <s v="xQMIf1ISBQuEVOLkaojWthSAK+BukYVc3nmFS7Ht05ipLEje0IM0B1EEacCbCF2+FBsM0DzPR0nZfjWr9Y1Oow=="/>
    <d v="2016-06-02T10:00:54"/>
    <s v="DARS-NIC-09211-K2L5K-v0"/>
    <s v="Joanne Coster"/>
    <x v="53"/>
    <s v="With Customer"/>
    <x v="0"/>
    <m/>
    <s v=""/>
    <s v="2d Action Plan Active"/>
    <x v="0"/>
    <s v="DARS-NIC-09211-K2L5K-v0.4"/>
    <s v=""/>
    <s v="Yes"/>
    <x v="0"/>
    <x v="37"/>
    <x v="0"/>
    <s v="Yes"/>
    <x v="1"/>
    <s v=""/>
    <s v="Richard Webster"/>
    <s v=""/>
    <s v="No"/>
    <s v="Joanna Rose"/>
    <d v="2016-06-02T10:00:54"/>
    <d v="2016-04-29T13:20:57"/>
    <m/>
    <s v=""/>
    <d v="2016-01-13T00:00:00"/>
    <x v="0"/>
  </r>
  <r>
    <s v="46e55c7a-d65a-4e00-abbf-246c39a9fc26"/>
    <s v="+ouIdOv3EnFXtahVreTMq5vPqXZpVcwxbUlUgN1M2DWuSDo1J0jtRZ7NI4yXl/cPfT9id/5JPmPmNh1FGFx3jQ=="/>
    <d v="2016-06-02T10:01:20"/>
    <s v="DARS-NIC-09211-K2L5K-v0"/>
    <s v="Joanne Coster"/>
    <x v="53"/>
    <s v="With Customer"/>
    <x v="0"/>
    <d v="2017-03-31T00:00:00"/>
    <s v="2c Initial Assessment"/>
    <s v="2d Action Plan Active"/>
    <x v="0"/>
    <s v="DARS-NIC-09211-K2L5K-v0.5"/>
    <s v="No"/>
    <s v="Yes"/>
    <x v="0"/>
    <x v="37"/>
    <x v="0"/>
    <s v="Yes"/>
    <x v="1"/>
    <s v=""/>
    <s v="Richard Webster"/>
    <s v=""/>
    <s v="Yes"/>
    <s v="Joanna Rose"/>
    <d v="2016-06-02T10:01:20"/>
    <d v="2016-05-05T11:04:23"/>
    <m/>
    <s v=""/>
    <d v="2016-01-13T00:00:00"/>
    <x v="0"/>
  </r>
  <r>
    <s v="19ac1db7-49df-4ad7-8ace-ce8dbd1d391f"/>
    <s v="lIKA5ku8J3NfA77DHedmaz4i/bJitiThqEO7qsvko7ACQvCcxefw0SPuWf6GMgD8mSsKek2vk4BCNIG6/+KYxA=="/>
    <d v="2016-12-20T11:08:25"/>
    <s v="DARS-NIC-09211-K2L5K-v0"/>
    <s v="Joanne Coster"/>
    <x v="53"/>
    <s v="With Customer"/>
    <x v="0"/>
    <d v="2017-03-31T00:00:00"/>
    <s v="2d Action Plan Active"/>
    <s v="2d Action Plan Active"/>
    <x v="5"/>
    <s v="DARS-NIC-09211-K2L5K-v0.6"/>
    <s v="Yes"/>
    <s v="Yes"/>
    <x v="0"/>
    <x v="37"/>
    <x v="0"/>
    <s v="Yes"/>
    <x v="1"/>
    <s v=""/>
    <s v="Richard Webster"/>
    <s v="Gaynor Dalton"/>
    <s v="Yes"/>
    <s v="Joanna Rose"/>
    <d v="2016-12-20T11:08:25"/>
    <d v="2016-06-02T10:01:07"/>
    <m/>
    <s v=""/>
    <d v="2016-01-13T00:00:00"/>
    <x v="0"/>
  </r>
  <r>
    <s v="8db3c230-f6e1-e511-80f7-3863bb357fa0"/>
    <s v="snSdT0azB5c53a4G58pPa90yaOOJno+YzXMUS1Npgdofus55Dt/4kQ3sVGT34dmjF9a5r+bDVOEAL9Rfn9uFOg=="/>
    <d v="2016-03-15T11:32:47"/>
    <s v="DARS-NIC-09217-Y6K2B-v0"/>
    <s v="Kirsty Benn-Harris"/>
    <x v="54"/>
    <s v="With HSCIC"/>
    <x v="1"/>
    <m/>
    <s v=""/>
    <s v="1a Enquiry"/>
    <x v="7"/>
    <s v="DARS-NIC-09217-Y6K2B-v0.0"/>
    <s v=""/>
    <s v="Yes"/>
    <x v="1"/>
    <x v="0"/>
    <x v="0"/>
    <s v="No"/>
    <x v="6"/>
    <s v=""/>
    <s v=""/>
    <s v=""/>
    <s v="Yes"/>
    <s v=""/>
    <d v="2016-03-15T11:32:47"/>
    <d v="2016-03-04T10:45:21"/>
    <m/>
    <s v=""/>
    <m/>
    <x v="0"/>
  </r>
  <r>
    <s v="421473bd-94df-e511-80f5-3863bb363030"/>
    <s v="m4B6SAM3VKY7RVJ2v5tn6kXqckaMXGwgbAFkoWWO71qzmoDz2DdI073lt970YnHK/vkyGCzNcUVLOM3cEBNcvA=="/>
    <d v="2017-01-17T12:10:13"/>
    <s v="DARS-NIC-09357-S8Z9K-v0"/>
    <s v="Debbie Willis"/>
    <x v="55"/>
    <s v="With Customer"/>
    <x v="1"/>
    <m/>
    <s v=""/>
    <s v="2d Action Plan Active"/>
    <x v="0"/>
    <s v="DARS-NIC-09357-S8Z9K-v0.0"/>
    <s v=""/>
    <s v="Yes"/>
    <x v="1"/>
    <x v="0"/>
    <x v="0"/>
    <s v="Yes"/>
    <x v="9"/>
    <s v=""/>
    <s v=""/>
    <s v=""/>
    <s v="No"/>
    <s v="Joanna Rose"/>
    <d v="2017-01-17T12:10:13"/>
    <d v="2016-03-01T10:02:49"/>
    <m/>
    <s v=""/>
    <d v="2016-01-12T00:00:00"/>
    <x v="0"/>
  </r>
  <r>
    <s v="63390c39-208a-4c66-a9e7-91bd2976be34"/>
    <s v="Knx/LWN9eN0SvlrB33KN96LybHCzha0ksFGBqZpPx6AVrin46QkMiqJrFAoBYyPVI0sPRqmFk2yOSuzo/Xdyjg=="/>
    <d v="2017-01-17T12:10:13"/>
    <s v="DARS-NIC-09357-S8Z9K-v0"/>
    <s v="Debbie Willis"/>
    <x v="55"/>
    <s v="With Customer"/>
    <x v="1"/>
    <m/>
    <s v="2c Initial Assessment"/>
    <s v="2d Action Plan Active"/>
    <x v="0"/>
    <s v="DARS-NIC-09357-S8Z9K-v0.1"/>
    <s v="No"/>
    <s v="Yes"/>
    <x v="1"/>
    <x v="69"/>
    <x v="0"/>
    <s v="Yes"/>
    <x v="9"/>
    <s v=""/>
    <s v="Tracy Taylor"/>
    <s v="Jennifer Donald"/>
    <s v="No"/>
    <s v="Joanna Rose"/>
    <d v="2017-01-17T12:10:13"/>
    <d v="2016-04-10T12:59:05"/>
    <m/>
    <s v=""/>
    <d v="2016-01-12T00:00:00"/>
    <x v="0"/>
  </r>
  <r>
    <s v="b6298676-8dfa-42b0-8f53-92d1676eb148"/>
    <s v="FoZaRmQnLCiehgmR485ZLjgi/WapcveVHF5vDZSPHajXiJZrru3Nxxvavxm3ktPhmbSEjuf7ZJpNonO2W3mqDA=="/>
    <d v="2017-01-17T12:10:14"/>
    <s v="DARS-NIC-09357-S8Z9K-v0"/>
    <s v="Debbie Willis"/>
    <x v="55"/>
    <s v="With Customer"/>
    <x v="1"/>
    <m/>
    <s v="2c Initial Assessment"/>
    <s v="2d Action Plan Active"/>
    <x v="0"/>
    <s v="DARS-NIC-09357-S8Z9K-v0.2"/>
    <s v="No"/>
    <s v="Yes"/>
    <x v="1"/>
    <x v="69"/>
    <x v="0"/>
    <s v="Yes"/>
    <x v="9"/>
    <s v=""/>
    <s v="Tracy Taylor"/>
    <s v="Jennifer Donald"/>
    <s v="No"/>
    <s v="Joanna Rose"/>
    <d v="2017-01-17T12:10:14"/>
    <d v="2016-07-21T12:53:57"/>
    <m/>
    <s v=""/>
    <d v="2016-01-12T00:00:00"/>
    <x v="0"/>
  </r>
  <r>
    <s v="c0a87e31-106c-4f81-b46c-341839d65dfa"/>
    <s v="uJ0orzufqi/d8yp2+E5vYIYR0PmXTjwrE6e9pSA3BUtP8NM/ukcv5NK0twjA9ROp/x4/bO3cJEOf4tPY7d3SwA=="/>
    <d v="2017-01-17T12:10:14"/>
    <s v="DARS-NIC-09357-S8Z9K-v0"/>
    <s v="Debbie Willis"/>
    <x v="55"/>
    <s v="With Customer"/>
    <x v="1"/>
    <m/>
    <s v="2c Initial Assessment"/>
    <s v="2d Action Plan Active"/>
    <x v="0"/>
    <s v="DARS-NIC-09357-S8Z9K-v0.3"/>
    <s v="No"/>
    <s v="Yes"/>
    <x v="1"/>
    <x v="69"/>
    <x v="0"/>
    <s v="Yes"/>
    <x v="9"/>
    <s v=""/>
    <s v="Tracy Taylor"/>
    <s v="Jennifer Donald"/>
    <s v="No"/>
    <s v="Joanna Rose"/>
    <d v="2017-01-17T12:10:14"/>
    <d v="2016-08-16T14:24:59"/>
    <m/>
    <s v=""/>
    <d v="2016-01-12T00:00:00"/>
    <x v="0"/>
  </r>
  <r>
    <s v="e9c192b4-ae06-4606-93b9-1d2501581672"/>
    <s v="yogFGYJ2vILL5TaEGMt0izBrT90Cd056U0GHPPqmFqtcIVwSFfG1PVaBvSNf9PunneiIBSe11xZ9aJ/7Mf2a+w=="/>
    <d v="2017-01-17T12:10:14"/>
    <s v="DARS-NIC-09357-S8Z9K-v0"/>
    <s v="Debbie Willis"/>
    <x v="55"/>
    <s v="With Customer"/>
    <x v="1"/>
    <m/>
    <s v="2c Initial Assessment"/>
    <s v="2d Action Plan Active"/>
    <x v="0"/>
    <s v="DARS-NIC-09357-S8Z9K-v0.4"/>
    <s v="No"/>
    <s v="Yes"/>
    <x v="1"/>
    <x v="69"/>
    <x v="0"/>
    <s v="Yes"/>
    <x v="9"/>
    <s v=""/>
    <s v="Tracy Taylor"/>
    <s v="Jennifer Donald"/>
    <s v="No"/>
    <s v="Joanna Rose"/>
    <d v="2017-01-17T12:10:14"/>
    <d v="2016-08-17T11:04:33"/>
    <m/>
    <s v=""/>
    <d v="2016-01-12T00:00:00"/>
    <x v="0"/>
  </r>
  <r>
    <s v="11526487-92ff-4edf-8bbd-a79b4ca9e6ac"/>
    <s v="bxCyM13MoZVn7/kbcrZvMftcQ551pDr0stKwrLFuyCzXe2o+SFd4iQ/NV3pMEkPSi5hVI3cJovElTkRLMUcAHg=="/>
    <d v="2017-01-17T12:10:14"/>
    <s v="DARS-NIC-09357-S8Z9K-v0"/>
    <s v="Debbie Willis"/>
    <x v="55"/>
    <s v="With Customer"/>
    <x v="1"/>
    <m/>
    <s v="2c Initial Assessment"/>
    <s v="2d Action Plan Active"/>
    <x v="0"/>
    <s v="DARS-NIC-09357-S8Z9K-v0.5"/>
    <s v="No"/>
    <s v="Yes"/>
    <x v="1"/>
    <x v="69"/>
    <x v="0"/>
    <s v="Yes"/>
    <x v="9"/>
    <s v=""/>
    <s v="Tracy Taylor"/>
    <s v="Jennifer Donald"/>
    <s v="No"/>
    <s v="Joanna Rose"/>
    <d v="2017-01-17T12:10:14"/>
    <d v="2016-08-23T12:13:30"/>
    <m/>
    <s v=""/>
    <d v="2016-01-12T00:00:00"/>
    <x v="0"/>
  </r>
  <r>
    <s v="a015732a-e51e-448a-910c-00af72246e14"/>
    <s v="yDcZuHa1LH2eokO6X+NJPCYyWtui6JRCBL0M5Chy2EY/vQv0TPaRH0WgT7JwZJQgXghV3POp5G0yXZaVLledtQ=="/>
    <d v="2017-01-17T12:10:14"/>
    <s v="DARS-NIC-09357-S8Z9K-v0"/>
    <s v="Debbie Willis"/>
    <x v="55"/>
    <s v="With Customer"/>
    <x v="1"/>
    <m/>
    <s v="2c Initial Assessment"/>
    <s v="2d Action Plan Active"/>
    <x v="5"/>
    <s v="DARS-NIC-09357-S8Z9K-v0.6"/>
    <s v="Yes"/>
    <s v="Yes"/>
    <x v="1"/>
    <x v="69"/>
    <x v="0"/>
    <s v="Yes"/>
    <x v="9"/>
    <s v=""/>
    <s v="Tracy Taylor"/>
    <s v="Jennifer Donald"/>
    <s v="No"/>
    <s v="Joanna Rose"/>
    <d v="2017-01-17T12:10:14"/>
    <d v="2016-08-24T13:10:13"/>
    <d v="2016-10-05T00:00:00"/>
    <s v=""/>
    <d v="2016-01-12T00:00:00"/>
    <x v="0"/>
  </r>
  <r>
    <s v="f78c895e-8fe0-e511-80fe-3863bb358f90"/>
    <s v="GIdk4+z123ZZg2CsLRjXFXRJD+qRte0KL6JTrBc3b09yQ7ehCUZEE9q7mA87sRi1quZS/O54cR8J64zuXqqq9A=="/>
    <d v="2016-07-05T13:22:45"/>
    <s v="DARS-NIC-09452-P4L0G-v0"/>
    <s v="Dalton Coker"/>
    <x v="3"/>
    <s v="With Customer"/>
    <x v="0"/>
    <m/>
    <s v=""/>
    <s v="2d Action Plan Active"/>
    <x v="0"/>
    <s v="DARS-NIC-09452-P4L0G-v0.0"/>
    <s v=""/>
    <s v="Yes"/>
    <x v="0"/>
    <x v="0"/>
    <x v="0"/>
    <s v="Yes"/>
    <x v="1"/>
    <s v=""/>
    <s v=""/>
    <s v=""/>
    <s v="No"/>
    <s v="Joanna Rose"/>
    <d v="2016-07-05T13:22:45"/>
    <d v="2016-03-02T15:56:51"/>
    <m/>
    <s v=""/>
    <d v="2016-02-04T00:00:00"/>
    <x v="0"/>
  </r>
  <r>
    <s v="a877e959-60d3-454e-8706-d94ebcdc5995"/>
    <s v="cysRL36YXJmtffoosQkpmJ/WzA7AQ8D3mgfeqA9FMowJT2HVCgsL4oHMzB6umCHhPGj12ws7+xCckSP9e5iYDw=="/>
    <d v="2016-07-05T13:22:45"/>
    <s v="DARS-NIC-09452-P4L0G-v0"/>
    <s v="Dalton Coker"/>
    <x v="3"/>
    <s v="With Customer"/>
    <x v="0"/>
    <m/>
    <s v=""/>
    <s v="2d Action Plan Active"/>
    <x v="0"/>
    <s v="DARS-NIC-09452-P4L0G-v0.1"/>
    <s v=""/>
    <s v="Yes"/>
    <x v="0"/>
    <x v="0"/>
    <x v="0"/>
    <s v="Yes"/>
    <x v="1"/>
    <s v=""/>
    <s v=""/>
    <s v=""/>
    <s v="No"/>
    <s v="Joanna Rose"/>
    <d v="2016-07-05T13:22:45"/>
    <d v="2016-03-15T10:49:02"/>
    <m/>
    <s v=""/>
    <d v="2016-02-04T00:00:00"/>
    <x v="0"/>
  </r>
  <r>
    <s v="692fd18a-a7da-47e7-9080-0b76a11ac192"/>
    <s v="IEGyCDnfHqzj0hOgkdKkfA+wIrfeSQwTNkUMgT6GZGBIwSFq6DoFsSSujGVOEb9KeP7GVJMkChux++kTKfe2+w=="/>
    <d v="2016-07-05T13:22:45"/>
    <s v="DARS-NIC-09452-P4L0G-v0"/>
    <s v="Dalton Coker"/>
    <x v="3"/>
    <s v="With Customer"/>
    <x v="0"/>
    <m/>
    <s v=""/>
    <s v="2d Action Plan Active"/>
    <x v="0"/>
    <s v="DARS-NIC-09452-P4L0G-v0.2"/>
    <s v=""/>
    <s v="Yes"/>
    <x v="0"/>
    <x v="0"/>
    <x v="0"/>
    <s v="Yes"/>
    <x v="1"/>
    <s v=""/>
    <s v=""/>
    <s v=""/>
    <s v="No"/>
    <s v="Joanna Rose"/>
    <d v="2016-07-05T13:22:45"/>
    <d v="2016-03-18T16:12:06"/>
    <m/>
    <s v=""/>
    <d v="2016-02-04T00:00:00"/>
    <x v="0"/>
  </r>
  <r>
    <s v="0952c492-53fd-44c5-bbf3-d37f17f26089"/>
    <s v="jUhjyebvbraQBUUFFNjs63h1wgcoO87nsHzeOgN0HB7m/Kr9ibQ+QDyGd0TW5+35EHkE2eghyvhbU+n/qHGVOg=="/>
    <d v="2016-07-05T13:22:45"/>
    <s v="DARS-NIC-09452-P4L0G-v0"/>
    <s v="Dalton Coker"/>
    <x v="3"/>
    <s v="With Customer"/>
    <x v="0"/>
    <m/>
    <s v=""/>
    <s v="2d Action Plan Active"/>
    <x v="0"/>
    <s v="DARS-NIC-09452-P4L0G-v0.3"/>
    <s v="No"/>
    <s v="Yes"/>
    <x v="0"/>
    <x v="71"/>
    <x v="0"/>
    <s v="Yes"/>
    <x v="1"/>
    <s v=""/>
    <s v=""/>
    <s v=""/>
    <s v="No"/>
    <s v="Joanna Rose"/>
    <d v="2016-07-05T13:22:45"/>
    <d v="2016-04-10T13:03:11"/>
    <m/>
    <s v=""/>
    <d v="2016-02-04T00:00:00"/>
    <x v="0"/>
  </r>
  <r>
    <s v="a5549646-8cbb-47de-9cf7-dd65ea26a37e"/>
    <s v="3plhhYxf9oiN8ALsHpepH39JvQ6NjrJKGOFWp/lfZi8Ey+Mew0hKWsOu4rTqQ+qE+FqXwHplMeCxsCyryFYP2A=="/>
    <d v="2016-07-05T13:22:45"/>
    <s v="DARS-NIC-09452-P4L0G-v0"/>
    <s v="Dalton Coker"/>
    <x v="3"/>
    <s v="With Customer"/>
    <x v="0"/>
    <m/>
    <s v="2c Initial Assessment"/>
    <s v="2d Action Plan Active"/>
    <x v="0"/>
    <s v="DARS-NIC-09452-P4L0G-v0.4"/>
    <s v="No"/>
    <s v="Yes"/>
    <x v="0"/>
    <x v="71"/>
    <x v="0"/>
    <s v="Yes"/>
    <x v="1"/>
    <s v=""/>
    <s v="Carla Howgate"/>
    <s v=""/>
    <s v="No"/>
    <s v="Joanna Rose"/>
    <d v="2016-07-05T13:22:45"/>
    <d v="2016-05-07T13:32:00"/>
    <m/>
    <s v=""/>
    <d v="2016-02-04T00:00:00"/>
    <x v="0"/>
  </r>
  <r>
    <s v="bcb47b48-82e7-438f-a00b-d6b62caf6528"/>
    <s v="kkgwT881a85M1XmyEdj8gxeNIHrNsfiwI9GN4cpfBiOZj8o1tb+vWxf2lfFCe2A3UE4Ijl7pzbSCQetBnd2C1A=="/>
    <d v="2016-07-05T13:22:45"/>
    <s v="DARS-NIC-09452-P4L0G-v0"/>
    <s v="Dalton Coker"/>
    <x v="3"/>
    <s v="With Customer"/>
    <x v="0"/>
    <m/>
    <s v="2d Action Plan Active"/>
    <s v="2d Action Plan Active"/>
    <x v="0"/>
    <s v="DARS-NIC-09452-P4L0G-v0.5"/>
    <s v="No"/>
    <s v="Yes"/>
    <x v="0"/>
    <x v="71"/>
    <x v="0"/>
    <s v="Yes"/>
    <x v="1"/>
    <s v=""/>
    <s v="Carla Howgate"/>
    <s v=""/>
    <s v="No"/>
    <s v="Joanna Rose"/>
    <d v="2016-07-05T13:22:45"/>
    <d v="2016-05-13T12:56:44"/>
    <m/>
    <s v=""/>
    <d v="2016-02-04T00:00:00"/>
    <x v="0"/>
  </r>
  <r>
    <s v="c07191a2-43be-413e-b79a-ad0af1f83ad3"/>
    <s v="+3vTTiX/vP+9O5+dUWVazPE906lvvaRVFbW/X6wTCdWADebOHFPspFKGvvKznlpqKfnBRRJA74hrFFYAEdb9SQ=="/>
    <d v="2016-07-05T13:22:45"/>
    <s v="DARS-NIC-09452-P4L0G-v0"/>
    <s v="Osama Moussa"/>
    <x v="3"/>
    <s v="With Customer"/>
    <x v="0"/>
    <m/>
    <s v="2c Initial Assessment"/>
    <s v="2d Action Plan Active"/>
    <x v="0"/>
    <s v="DARS-NIC-09452-P4L0G-v0.6"/>
    <s v="No"/>
    <s v="Yes"/>
    <x v="0"/>
    <x v="71"/>
    <x v="0"/>
    <s v="Yes"/>
    <x v="1"/>
    <s v=""/>
    <s v="Carla Howgate"/>
    <s v=""/>
    <s v="No"/>
    <s v="Joanna Rose"/>
    <d v="2016-07-05T13:22:45"/>
    <d v="2016-05-18T15:25:08"/>
    <m/>
    <s v=""/>
    <d v="2016-02-04T00:00:00"/>
    <x v="0"/>
  </r>
  <r>
    <s v="2e80f9a3-ec05-4e85-96e2-388f75ecf445"/>
    <s v="7cyFoCXzv04QwHVOH9BtFY8SD130PHulVVLiBsn8rrlIqespjDSTJqWKynrQ254XE5aVsl5HCYnmAhNu16MnWA=="/>
    <d v="2016-07-05T13:22:45"/>
    <s v="DARS-NIC-09452-P4L0G-v0"/>
    <s v="Osama Moussa"/>
    <x v="3"/>
    <s v="With Customer"/>
    <x v="0"/>
    <m/>
    <s v="2c Initial Assessment"/>
    <s v="2d Action Plan Active"/>
    <x v="0"/>
    <s v="DARS-NIC-09452-P4L0G-v0.7"/>
    <s v="No"/>
    <s v="Yes"/>
    <x v="0"/>
    <x v="71"/>
    <x v="0"/>
    <s v="Yes"/>
    <x v="1"/>
    <s v=""/>
    <s v="Carla Howgate"/>
    <s v=""/>
    <s v="No"/>
    <s v="Joanna Rose"/>
    <d v="2016-07-05T13:22:45"/>
    <d v="2016-05-23T11:01:29"/>
    <m/>
    <s v=""/>
    <d v="2016-02-04T00:00:00"/>
    <x v="0"/>
  </r>
  <r>
    <s v="d22614b1-328f-49ec-a57a-5f8a00a4d0c3"/>
    <s v="Iy6qTj2MEUGb+m7qNm8Uw5ZzYx8li6Yq+KkQYrHZ+6ZGHPeLvwXihcLZrnFBiubFZlhUZ8r9sTfHcADRqlamew=="/>
    <d v="2016-07-05T13:23:12"/>
    <s v="DARS-NIC-09452-P4L0G-v0"/>
    <s v="Osama Moussa"/>
    <x v="3"/>
    <s v="With Customer"/>
    <x v="0"/>
    <m/>
    <s v="2c Initial Assessment"/>
    <s v="2d Action Plan Active"/>
    <x v="0"/>
    <s v="DARS-NIC-09452-P4L0G-v0.8"/>
    <s v="No"/>
    <s v="Yes"/>
    <x v="0"/>
    <x v="71"/>
    <x v="0"/>
    <s v="Yes"/>
    <x v="1"/>
    <s v=""/>
    <s v="Carla Howgate"/>
    <s v="Dave Cronin"/>
    <s v="No"/>
    <s v="Joanna Rose"/>
    <d v="2016-07-05T13:23:12"/>
    <d v="2016-06-09T08:10:19"/>
    <m/>
    <s v=""/>
    <d v="2016-02-04T00:00:00"/>
    <x v="0"/>
  </r>
  <r>
    <s v="c289d7bc-0ef5-44c4-af8f-29982d16342a"/>
    <s v="/YQcJnc5bbuc+Tm4bMC+W+NOQxVTvmrXqo/1sMnuf2U9EwZGjcCbIDaJfwdXZIwWVgc+zf3JU3VYXJ1QcalvWg=="/>
    <d v="2017-01-12T10:56:45"/>
    <s v="DARS-NIC-09452-P4L0G-v0"/>
    <s v="Osama Moussa"/>
    <x v="3"/>
    <s v="With Customer"/>
    <x v="0"/>
    <m/>
    <s v="2c Initial Assessment"/>
    <s v="2d Action Plan Active"/>
    <x v="5"/>
    <s v="DARS-NIC-09452-P4L0G-v0.9"/>
    <s v="Yes"/>
    <s v="Yes"/>
    <x v="0"/>
    <x v="71"/>
    <x v="0"/>
    <s v="Yes"/>
    <x v="1"/>
    <s v=""/>
    <s v="Carla Howgate"/>
    <s v="Dave Cronin"/>
    <s v="No"/>
    <s v="Joanna Rose"/>
    <d v="2017-01-12T10:56:45"/>
    <d v="2016-07-05T13:22:57"/>
    <d v="2016-11-01T00:00:00"/>
    <s v=""/>
    <d v="2016-02-04T00:00:00"/>
    <x v="0"/>
  </r>
  <r>
    <s v="861c8970-fd11-e611-80f9-3863bb359f00"/>
    <s v="IhTzM1tGpMbJo9WMOLXPEd50hAZMtZBFMS0SJ2R8FylWSGeJFxZmJSPJ+zS114utVB4KbdZGWa9ph0+OGX9AxA=="/>
    <d v="2017-04-21T16:52:06"/>
    <s v="DARS-NIC-09519-D5G0R-v4"/>
    <s v="Simon Swift"/>
    <x v="56"/>
    <s v="With Customer"/>
    <x v="0"/>
    <m/>
    <s v=""/>
    <s v="2d Action Plan Active"/>
    <x v="0"/>
    <s v="DARS-NIC-09519-D5G0R-v0.0"/>
    <s v=""/>
    <s v="No"/>
    <x v="0"/>
    <x v="0"/>
    <x v="0"/>
    <s v="No"/>
    <x v="3"/>
    <s v=""/>
    <s v="Adam Grindrod"/>
    <s v=""/>
    <s v="Yes"/>
    <s v=""/>
    <d v="2017-04-21T16:52:06"/>
    <d v="2016-05-04T13:38:19"/>
    <m/>
    <s v=""/>
    <d v="2017-04-20T00:00:00"/>
    <x v="0"/>
  </r>
  <r>
    <s v="4ac4d118-ff15-4531-bb16-e68b9e377e68"/>
    <s v="lL4qD083M3hbV3wBbyAMMpecOEr+wDvZ5ohg8o8R77YOfZ8qZ9W7JjcT9FCbP4BEUFkwdGdasqx4wN18tF4YEA=="/>
    <d v="2017-04-21T16:52:06"/>
    <s v="DARS-NIC-09519-D5G0R-v4"/>
    <s v="Simon Swift"/>
    <x v="56"/>
    <s v="With Customer"/>
    <x v="0"/>
    <d v="2016-05-30T00:00:00"/>
    <s v=""/>
    <s v="2d Action Plan Active"/>
    <x v="0"/>
    <s v="DARS-NIC-09519-D5G0R-v0.1"/>
    <s v=""/>
    <s v="No"/>
    <x v="0"/>
    <x v="0"/>
    <x v="0"/>
    <s v="No"/>
    <x v="3"/>
    <s v=""/>
    <s v="Adam Grindrod"/>
    <s v="Gaynor Dalton"/>
    <s v="Yes"/>
    <s v=""/>
    <d v="2017-04-21T16:52:06"/>
    <d v="2016-05-04T13:41:48"/>
    <m/>
    <s v=""/>
    <d v="2017-04-20T00:00:00"/>
    <x v="0"/>
  </r>
  <r>
    <s v="b8c5c958-a981-4620-9732-4affe761641a"/>
    <s v="GwFMSKrUjdUVKxR84NqOvLE7MS+AFCRXFbBCRm6AkOJyul769UGpGeL0YZFeGfM1vCtfrfLmQYdI3aNvWXzO5g=="/>
    <d v="2017-04-21T16:52:06"/>
    <s v="DARS-NIC-09519-D5G0R-v4"/>
    <s v="Simon Swift"/>
    <x v="56"/>
    <s v="With Customer"/>
    <x v="0"/>
    <d v="2016-05-30T00:00:00"/>
    <s v=""/>
    <s v="2d Action Plan Active"/>
    <x v="0"/>
    <s v="DARS-NIC-09519-D5G0R-v0.2"/>
    <s v=""/>
    <s v="No"/>
    <x v="0"/>
    <x v="0"/>
    <x v="0"/>
    <s v="No"/>
    <x v="3"/>
    <s v=""/>
    <s v="Adam Grindrod"/>
    <s v="Gaynor Dalton"/>
    <s v="Yes"/>
    <s v=""/>
    <d v="2017-04-21T16:52:06"/>
    <d v="2016-05-04T14:23:19"/>
    <m/>
    <s v=""/>
    <d v="2017-04-20T00:00:00"/>
    <x v="0"/>
  </r>
  <r>
    <s v="6d0014bf-b8f2-49b3-bc47-1247eeb92afb"/>
    <s v="Hh4lv77BL3M7sz3Sqz9LQg407+DJCJNkC1sMFiXuB7Hco+bZvca/e9DCZyi6p1e8cEn9tv+urcZ1Nfy7l49/OA=="/>
    <d v="2017-04-21T16:52:05"/>
    <s v="DARS-NIC-09519-D5G0R-v4"/>
    <s v="Simon Swift"/>
    <x v="56"/>
    <s v="With Customer"/>
    <x v="0"/>
    <d v="2016-05-30T00:00:00"/>
    <s v=""/>
    <s v="2d Action Plan Active"/>
    <x v="0"/>
    <s v="DARS-NIC-09519-D5G0R-v0.3"/>
    <s v=""/>
    <s v="No"/>
    <x v="0"/>
    <x v="0"/>
    <x v="0"/>
    <s v="No"/>
    <x v="3"/>
    <s v=""/>
    <s v="Adam Grindrod"/>
    <s v="Gaynor Dalton"/>
    <s v="Yes"/>
    <s v=""/>
    <d v="2017-04-21T16:52:05"/>
    <d v="2016-05-04T14:32:23"/>
    <m/>
    <s v=""/>
    <d v="2017-04-20T00:00:00"/>
    <x v="0"/>
  </r>
  <r>
    <s v="ab52db8f-c955-40b4-aac3-0549ef0bc35d"/>
    <s v="CHA6Ru7rdagYF7tQWDe8w3VppGwiQe/nKoCls85AOMQtBwdZIdsSv4VdWg/8yNGa/YPDDTEa12QIxIaeWyVi2Q=="/>
    <d v="2017-04-21T16:52:05"/>
    <s v="DARS-NIC-09519-D5G0R-v4"/>
    <s v="Simon Swift"/>
    <x v="56"/>
    <s v="With Customer"/>
    <x v="0"/>
    <d v="2016-05-30T00:00:00"/>
    <s v="1c Application In Progress"/>
    <s v="2d Action Plan Active"/>
    <x v="1"/>
    <s v="DARS-NIC-09519-D5G0R-v0.4"/>
    <s v="No"/>
    <s v="No"/>
    <x v="0"/>
    <x v="0"/>
    <x v="63"/>
    <s v="No"/>
    <x v="3"/>
    <s v=""/>
    <s v="Helen Buckels"/>
    <s v="Gaynor Dalton"/>
    <s v="No"/>
    <s v=""/>
    <d v="2017-04-21T16:52:05"/>
    <d v="2016-05-04T15:03:24"/>
    <m/>
    <s v=""/>
    <d v="2017-04-20T00:00:00"/>
    <x v="1"/>
  </r>
  <r>
    <s v="ad97a07e-ffb4-48f0-9de9-fcc59a8f1803"/>
    <s v="+Nqj97i6SFLpzMtTzV1R2RO8xDhy7k3JLWdYVc6bdviUu5nmBa4djlDPb97ZAfhZ8KzvdhG5FNKYb88hN6GmvQ=="/>
    <d v="2017-04-21T16:52:06"/>
    <s v="DARS-NIC-09519-D5G0R-v4"/>
    <s v="Simon Swift"/>
    <x v="56"/>
    <s v="With Customer"/>
    <x v="0"/>
    <m/>
    <s v="1c Application In Progress"/>
    <s v="2d Action Plan Active"/>
    <x v="0"/>
    <s v="DARS-NIC-09519-D5G0R-v1.0"/>
    <s v="No"/>
    <s v="No"/>
    <x v="0"/>
    <x v="0"/>
    <x v="0"/>
    <s v="No"/>
    <x v="3"/>
    <s v=""/>
    <s v="Helen Buckels"/>
    <s v="Gaynor Dalton"/>
    <s v="No"/>
    <s v=""/>
    <d v="2017-04-21T16:52:06"/>
    <d v="2016-05-19T10:08:47"/>
    <m/>
    <s v=""/>
    <d v="2017-04-20T00:00:00"/>
    <x v="0"/>
  </r>
  <r>
    <s v="cdadc564-30bc-4b49-97c5-f0d4a2cd5b8a"/>
    <s v="UmmRM6X6skRdKQPvqCCrqzwlgn9HQV26zRPCiOyiPC2yTTgtTj/hJpy36ry56TQQ8qSCGi+ZGPSKahOKouJmLA=="/>
    <d v="2017-04-21T16:52:06"/>
    <s v="DARS-NIC-09519-D5G0R-v4"/>
    <s v="Simon Swift"/>
    <x v="56"/>
    <s v="With Customer"/>
    <x v="0"/>
    <m/>
    <s v="2c Initial Assessment"/>
    <s v="2d Action Plan Active"/>
    <x v="0"/>
    <s v="DARS-NIC-09519-D5G0R-v1.1"/>
    <s v="No"/>
    <s v="No"/>
    <x v="0"/>
    <x v="46"/>
    <x v="0"/>
    <s v="No"/>
    <x v="3"/>
    <s v=""/>
    <s v="Helen Buckels"/>
    <s v="Gaynor Dalton"/>
    <s v="No"/>
    <s v=""/>
    <d v="2017-04-21T16:52:06"/>
    <d v="2016-05-19T10:33:37"/>
    <m/>
    <s v=""/>
    <d v="2017-04-20T00:00:00"/>
    <x v="0"/>
  </r>
  <r>
    <s v="f9b01252-b968-4b75-a288-09a58ee5d479"/>
    <s v="Xw4VS2G+szVp8685e2T6d6+IFJkaYLMEX1kxaUGBF0ASsH1vyhWFWNIYJRei1v3UEUuxD3RES7nIiciX2kh1UQ=="/>
    <d v="2017-04-21T16:52:05"/>
    <s v="DARS-NIC-09519-D5G0R-v4"/>
    <s v="Simon Swift"/>
    <x v="56"/>
    <s v="With Customer"/>
    <x v="0"/>
    <d v="2017-05-31T00:00:00"/>
    <s v="5a DSA Active"/>
    <s v="2d Action Plan Active"/>
    <x v="1"/>
    <s v="DARS-NIC-09519-D5G0R-v1.2"/>
    <s v="No"/>
    <s v="No"/>
    <x v="0"/>
    <x v="46"/>
    <x v="64"/>
    <s v="No"/>
    <x v="3"/>
    <s v=""/>
    <s v="Helen Buckels"/>
    <s v="Gaynor Dalton"/>
    <s v="No"/>
    <s v=""/>
    <d v="2017-04-21T16:52:05"/>
    <d v="2016-05-23T15:29:59"/>
    <d v="2016-07-07T00:00:00"/>
    <s v=""/>
    <d v="2017-04-20T00:00:00"/>
    <x v="1"/>
  </r>
  <r>
    <s v="764667aa-1c58-4e49-9f37-c660f77c8abe"/>
    <s v="eVyFplOgIeA2a0YZFO17U02Ee489tdTfzbgs84LI4MifmU2JtzVg5Xb3ALTt4HRiGQysm7JlmOQuvAt9v7E3FQ=="/>
    <d v="2017-04-21T16:52:06"/>
    <s v="DARS-NIC-09519-D5G0R-v4"/>
    <s v="Simon Swift"/>
    <x v="56"/>
    <s v="With Customer"/>
    <x v="0"/>
    <d v="2017-05-31T00:00:00"/>
    <s v="1c Application In Progress"/>
    <s v="2d Action Plan Active"/>
    <x v="0"/>
    <s v="DARS-NIC-09519-D5G0R-v2.0"/>
    <s v="No"/>
    <s v="No"/>
    <x v="0"/>
    <x v="46"/>
    <x v="0"/>
    <s v="No"/>
    <x v="3"/>
    <s v=""/>
    <s v="Helen Buckels"/>
    <s v="Gaynor Dalton"/>
    <s v="No"/>
    <s v=""/>
    <d v="2017-04-21T16:52:06"/>
    <d v="2016-06-22T10:21:28"/>
    <m/>
    <s v=""/>
    <d v="2017-04-20T00:00:00"/>
    <x v="0"/>
  </r>
  <r>
    <s v="7c9920b0-e2b9-4270-9215-d28987b157aa"/>
    <s v="DSvFS+uZQyEfarsAUNJNOvETC0eN7YkAOtM1Tm9dgoZLQRLplfSaqojvmdUiAX6jCfl2M+s9wWDN08qft3EVzw=="/>
    <d v="2017-04-21T16:52:06"/>
    <s v="DARS-NIC-09519-D5G0R-v4"/>
    <s v="Simon Swift"/>
    <x v="56"/>
    <s v="With Customer"/>
    <x v="0"/>
    <d v="2017-05-31T00:00:00"/>
    <s v="2c Initial Assessment"/>
    <s v="2d Action Plan Active"/>
    <x v="0"/>
    <s v="DARS-NIC-09519-D5G0R-v2.1"/>
    <s v="No"/>
    <s v="No"/>
    <x v="0"/>
    <x v="46"/>
    <x v="0"/>
    <s v="No"/>
    <x v="3"/>
    <s v=""/>
    <s v="Helen Buckels"/>
    <s v="Gaynor Dalton"/>
    <s v="No"/>
    <s v=""/>
    <d v="2017-04-21T16:52:06"/>
    <d v="2016-06-23T10:15:41"/>
    <m/>
    <s v=""/>
    <d v="2017-04-20T00:00:00"/>
    <x v="0"/>
  </r>
  <r>
    <s v="7c795fbd-40ce-476a-81fb-49e0d15337e9"/>
    <s v="Mjo7NKJZ4miNJAF379EmI8InYUGYGyu++8xhrcgy1r3dv0uS/QmwF7psFB2A+n+6+m8cDz8HaPJMETSZ66rYjw=="/>
    <d v="2017-04-21T16:52:06"/>
    <s v="DARS-NIC-09519-D5G0R-v4"/>
    <s v="Simon Swift"/>
    <x v="56"/>
    <s v="With Customer"/>
    <x v="0"/>
    <d v="2017-05-31T00:00:00"/>
    <s v="2c Initial Assessment"/>
    <s v="2d Action Plan Active"/>
    <x v="0"/>
    <s v="DARS-NIC-09519-D5G0R-v2.2"/>
    <s v="No"/>
    <s v="No"/>
    <x v="0"/>
    <x v="46"/>
    <x v="65"/>
    <s v="No"/>
    <x v="3"/>
    <s v=""/>
    <s v="Helen Buckels"/>
    <s v="Gaynor Dalton"/>
    <s v="Yes"/>
    <s v=""/>
    <d v="2017-04-21T16:52:06"/>
    <d v="2016-06-23T10:38:59"/>
    <d v="2016-07-07T00:00:00"/>
    <s v=""/>
    <d v="2017-04-20T00:00:00"/>
    <x v="1"/>
  </r>
  <r>
    <s v="2658ccd4-4961-422f-9949-a2add24c5ac7"/>
    <s v="gw3fnPpT+xJIUX1BBeeECv4Dr+9g6GPQr8rTw7dnvtsRt3mfCRK3BE5YqRZ1cc86LcqHmfoIK8TvvyMNERAdBQ=="/>
    <d v="2017-04-21T16:52:06"/>
    <s v="DARS-NIC-09519-D5G0R-v4"/>
    <s v="Simon Swift"/>
    <x v="56"/>
    <s v="With Customer"/>
    <x v="0"/>
    <d v="2017-05-31T00:00:00"/>
    <s v="2c Initial Assessment"/>
    <s v="2d Action Plan Active"/>
    <x v="0"/>
    <s v="DARS-NIC-09519-D5G0R-v2.3"/>
    <s v="No"/>
    <s v="No"/>
    <x v="0"/>
    <x v="46"/>
    <x v="0"/>
    <s v="No"/>
    <x v="3"/>
    <s v=""/>
    <s v="Helen Buckels"/>
    <s v="Gaynor Dalton"/>
    <s v="No"/>
    <s v=""/>
    <d v="2017-04-21T16:52:06"/>
    <d v="2016-07-25T09:10:21"/>
    <d v="2016-07-07T00:00:00"/>
    <s v=""/>
    <d v="2017-04-20T00:00:00"/>
    <x v="0"/>
  </r>
  <r>
    <s v="1fb3b5e9-d55b-4d2a-897a-1e42123a542b"/>
    <s v="brvOnssQ8Fn0D7FGYsw2O7RFbMGss2mIqPOUWXDneJ6XTuGtq3kMQXJoNJux2Lcjf+C0cY7cr+x0L1S4MlCjWQ=="/>
    <d v="2017-04-21T16:52:06"/>
    <s v="DARS-NIC-09519-D5G0R-v4"/>
    <s v="Simon Swift"/>
    <x v="56"/>
    <s v="With Customer"/>
    <x v="0"/>
    <d v="2017-05-31T00:00:00"/>
    <s v="5a DSA Active"/>
    <s v="2d Action Plan Active"/>
    <x v="2"/>
    <s v="DARS-NIC-09519-D5G0R-v2.4"/>
    <s v="No"/>
    <s v="No"/>
    <x v="0"/>
    <x v="46"/>
    <x v="66"/>
    <s v="No"/>
    <x v="3"/>
    <s v=""/>
    <s v="Helen Buckels"/>
    <s v="Gaynor Dalton"/>
    <s v="No"/>
    <s v=""/>
    <d v="2017-04-21T16:52:06"/>
    <d v="2016-07-25T11:28:51"/>
    <d v="2016-07-29T00:00:00"/>
    <s v=""/>
    <d v="2017-04-20T00:00:00"/>
    <x v="1"/>
  </r>
  <r>
    <s v="868148f3-420b-4d88-8589-7e91cf5cf7df"/>
    <s v="P/1ec/THLjSB5V4UHMX1iZ+li6A1uR/wdcryZzfLvSg4f1IjUt6qNNH/vYEkj0lAlcUfS3YnxouAnLddKCBQkA=="/>
    <d v="2017-04-21T16:52:06"/>
    <s v="DARS-NIC-09519-D5G0R-v4"/>
    <s v="Simon Swift"/>
    <x v="56"/>
    <s v="With Customer"/>
    <x v="0"/>
    <m/>
    <s v="1c Application In Progress"/>
    <s v="2d Action Plan Active"/>
    <x v="0"/>
    <s v="DARS-NIC-09519-D5G0R-v3.0"/>
    <s v="No"/>
    <s v="No"/>
    <x v="0"/>
    <x v="46"/>
    <x v="0"/>
    <s v="No"/>
    <x v="3"/>
    <s v=""/>
    <s v="Helen Buckels"/>
    <s v="Gaynor Dalton"/>
    <s v="No"/>
    <s v=""/>
    <d v="2017-04-21T16:52:06"/>
    <d v="2016-08-22T13:37:29"/>
    <m/>
    <s v=""/>
    <d v="2017-04-20T00:00:00"/>
    <x v="0"/>
  </r>
  <r>
    <s v="5731198f-5741-44b4-973f-b101b30c4056"/>
    <s v="NG4xrVU91CMLY37o7CVPWM2ytaZgkZ7iMyeWLGc9efq8rVbvyPzAfGvqyc2JhWPlsIYOJ8zALj7ncddxnfJdCg=="/>
    <d v="2017-04-21T16:52:06"/>
    <s v="DARS-NIC-09519-D5G0R-v4"/>
    <s v="Simon Swift"/>
    <x v="56"/>
    <s v="With Customer"/>
    <x v="0"/>
    <m/>
    <s v="1c Application In Progress"/>
    <s v="2d Action Plan Active"/>
    <x v="0"/>
    <s v="DARS-NIC-09519-D5G0R-v3.1"/>
    <s v="No"/>
    <s v="No"/>
    <x v="0"/>
    <x v="46"/>
    <x v="0"/>
    <s v="No"/>
    <x v="3"/>
    <s v=""/>
    <s v="Helen Buckels"/>
    <s v="Gaynor Dalton"/>
    <s v="No"/>
    <s v=""/>
    <d v="2017-04-21T16:52:06"/>
    <d v="2016-08-22T14:06:15"/>
    <m/>
    <s v=""/>
    <d v="2017-04-20T00:00:00"/>
    <x v="0"/>
  </r>
  <r>
    <s v="8ec8a64b-ddae-4b14-8029-35622be88cfb"/>
    <s v="HLfobwRIl80JT2sEVkE7CzywVGibtpeDYEgxzlIT1Avi+yq6+HSEYtvXcUCD46Sbv/DkeFT6el/hSOxL3aj83w=="/>
    <d v="2017-04-21T16:52:06"/>
    <s v="DARS-NIC-09519-D5G0R-v4"/>
    <s v="Simon Swift"/>
    <x v="56"/>
    <s v="With Customer"/>
    <x v="0"/>
    <d v="2017-06-30T00:00:00"/>
    <s v="5a DSA Active"/>
    <s v="2d Action Plan Active"/>
    <x v="2"/>
    <s v="DARS-NIC-09519-D5G0R-v3.10"/>
    <s v="No"/>
    <s v="No"/>
    <x v="0"/>
    <x v="14"/>
    <x v="67"/>
    <s v="No"/>
    <x v="3"/>
    <s v=""/>
    <s v="Nicola Bootland"/>
    <s v="Richard Langley"/>
    <s v="No"/>
    <s v=""/>
    <d v="2017-04-21T16:52:06"/>
    <d v="2017-02-21T13:38:48"/>
    <d v="2017-04-19T00:00:00"/>
    <s v=""/>
    <d v="2017-04-20T00:00:00"/>
    <x v="1"/>
  </r>
  <r>
    <s v="4a053557-542d-4107-91b9-d43fdc52c249"/>
    <s v="oK139DkTWz7XV7h0IFK1WwZhCWmlmoN3kmZtQ/uhO/gLIzcaAfyRetrH+1Et3F8pSNIiWHzrbqbsH7Uv8JZEAw=="/>
    <d v="2017-04-21T16:52:06"/>
    <s v="DARS-NIC-09519-D5G0R-v4"/>
    <s v="Simon Swift"/>
    <x v="56"/>
    <s v="With Customer"/>
    <x v="0"/>
    <m/>
    <s v="1c Application In Progress"/>
    <s v="2d Action Plan Active"/>
    <x v="0"/>
    <s v="DARS-NIC-09519-D5G0R-v3.2"/>
    <s v="No"/>
    <s v="No"/>
    <x v="0"/>
    <x v="46"/>
    <x v="0"/>
    <s v="No"/>
    <x v="3"/>
    <s v=""/>
    <s v="Helen Buckels"/>
    <s v="Gaynor Dalton"/>
    <s v="No"/>
    <s v=""/>
    <d v="2017-04-21T16:52:06"/>
    <d v="2016-08-23T08:24:01"/>
    <m/>
    <s v=""/>
    <d v="2017-04-20T00:00:00"/>
    <x v="0"/>
  </r>
  <r>
    <s v="7b27acc2-cbab-4746-b8ca-e58641380a70"/>
    <s v="+SFvGq8nuBxpC2Lo74K2NYrwG53RroLzQ2B5xbIoWFk5bGPGl7OfuY8sVw2OuamoUas6MGV7AHT1HL5bAvYHIA=="/>
    <d v="2017-04-21T16:52:06"/>
    <s v="DARS-NIC-09519-D5G0R-v4"/>
    <s v="Simon Swift"/>
    <x v="56"/>
    <s v="With Customer"/>
    <x v="0"/>
    <d v="2017-05-31T00:00:00"/>
    <s v="2c Initial Assessment"/>
    <s v="2d Action Plan Active"/>
    <x v="0"/>
    <s v="DARS-NIC-09519-D5G0R-v3.3"/>
    <s v="No"/>
    <s v="No"/>
    <x v="0"/>
    <x v="14"/>
    <x v="0"/>
    <s v="No"/>
    <x v="3"/>
    <s v=""/>
    <s v="Adam Grindrod"/>
    <s v="Richard Langley"/>
    <s v="No"/>
    <s v=""/>
    <d v="2017-04-21T16:52:06"/>
    <d v="2016-08-24T10:28:34"/>
    <m/>
    <s v=""/>
    <d v="2017-04-20T00:00:00"/>
    <x v="0"/>
  </r>
  <r>
    <s v="f1056936-5251-47de-8c1d-7004eb0d902c"/>
    <s v="n0XBsPvlYVpXaqrv0/sRawfNEwIhGrXOgfDnobsZQq4Nlwui5ONn8KuTSxYk/nD2605InZyuOkdG5qZjqqnWOA=="/>
    <d v="2017-04-21T16:52:06"/>
    <s v="DARS-NIC-09519-D5G0R-v4"/>
    <s v="Simon Swift"/>
    <x v="56"/>
    <s v="With Customer"/>
    <x v="0"/>
    <d v="2017-05-31T00:00:00"/>
    <s v="2d Action Plan Active"/>
    <s v="2d Action Plan Active"/>
    <x v="0"/>
    <s v="DARS-NIC-09519-D5G0R-v3.4"/>
    <s v="No"/>
    <s v="No"/>
    <x v="0"/>
    <x v="14"/>
    <x v="0"/>
    <s v="No"/>
    <x v="3"/>
    <s v=""/>
    <s v="Nicola Bootland"/>
    <s v="Richard Langley"/>
    <s v="No"/>
    <s v=""/>
    <d v="2017-04-21T16:52:06"/>
    <d v="2016-09-23T13:20:13"/>
    <m/>
    <s v="Release 2.3"/>
    <d v="2017-04-20T00:00:00"/>
    <x v="0"/>
  </r>
  <r>
    <s v="f5b2d8c1-0dec-4cd1-8783-502658abba7a"/>
    <s v="9MRGMOjrHiM9B/jcJd/B4IKSyooxhFfJkEBHhrHRg1YRChPiiqTpNs1qUPspj8eBpaF2TC1ZSZ11GIVc958JCA=="/>
    <d v="2017-04-21T16:52:06"/>
    <s v="DARS-NIC-09519-D5G0R-v4"/>
    <s v="Simon Swift"/>
    <x v="56"/>
    <s v="With Customer"/>
    <x v="0"/>
    <d v="2017-05-31T00:00:00"/>
    <s v="2c Initial Assessment"/>
    <s v="2d Action Plan Active"/>
    <x v="0"/>
    <s v="DARS-NIC-09519-D5G0R-v3.5"/>
    <s v="No"/>
    <s v="No"/>
    <x v="0"/>
    <x v="14"/>
    <x v="0"/>
    <s v="No"/>
    <x v="3"/>
    <s v=""/>
    <s v="Nicola Bootland"/>
    <s v="Richard Langley"/>
    <s v="No"/>
    <s v=""/>
    <d v="2017-04-21T16:52:06"/>
    <d v="2016-12-29T13:05:57"/>
    <m/>
    <s v="Release 2.3"/>
    <d v="2017-04-20T00:00:00"/>
    <x v="0"/>
  </r>
  <r>
    <s v="afe029cc-72ae-4c9e-884b-c0df6cb29094"/>
    <s v="EuRil8DZ7MhWWu/nQC8iS5rn3cr/RKyWF7l8Z8ApebqXoJb/0nfkHxPG8nPZlItn5j8nr7swgFLRdxtAREH0CA=="/>
    <d v="2017-04-21T16:52:06"/>
    <s v="DARS-NIC-09519-D5G0R-v4"/>
    <s v="Simon Swift"/>
    <x v="56"/>
    <s v="With Customer"/>
    <x v="0"/>
    <d v="2017-12-31T00:00:00"/>
    <s v="2c Initial Assessment"/>
    <s v="2d Action Plan Active"/>
    <x v="0"/>
    <s v="DARS-NIC-09519-D5G0R-v3.6"/>
    <s v="No"/>
    <s v="No"/>
    <x v="0"/>
    <x v="14"/>
    <x v="0"/>
    <s v="No"/>
    <x v="3"/>
    <s v=""/>
    <s v="Nicola Bootland"/>
    <s v="Richard Langley"/>
    <s v="No"/>
    <s v=""/>
    <d v="2017-04-21T16:52:06"/>
    <d v="2017-01-04T17:15:13"/>
    <m/>
    <s v="Release 2.3"/>
    <d v="2017-04-20T00:00:00"/>
    <x v="0"/>
  </r>
  <r>
    <s v="e3117657-b495-4392-a543-07f888f596ca"/>
    <s v="2iDjaqXvWPUccUAJ9pPZ8oWfKEnNp7hiorSDBof9Ehz7IMsf1w9TamVzgBB4mEhw/DjI0b1EzCwjvQ+2r2VE3g=="/>
    <d v="2017-04-21T16:52:05"/>
    <s v="DARS-NIC-09519-D5G0R-v4"/>
    <s v="Simon Swift"/>
    <x v="56"/>
    <s v="With Customer"/>
    <x v="0"/>
    <d v="2018-01-31T00:00:00"/>
    <s v="2c Initial Assessment"/>
    <s v="2d Action Plan Active"/>
    <x v="0"/>
    <s v="DARS-NIC-09519-D5G0R-v3.7"/>
    <s v="No"/>
    <s v="No"/>
    <x v="0"/>
    <x v="14"/>
    <x v="0"/>
    <s v="No"/>
    <x v="3"/>
    <s v=""/>
    <s v="Nicola Bootland"/>
    <s v="Richard Langley"/>
    <s v="No"/>
    <s v=""/>
    <d v="2017-04-21T16:52:05"/>
    <d v="2017-01-10T13:25:27"/>
    <m/>
    <s v="Release 2.3"/>
    <d v="2017-04-20T00:00:00"/>
    <x v="0"/>
  </r>
  <r>
    <s v="2dd83209-3f74-41e7-a3a4-9e72483ee48f"/>
    <s v="HVBBOADhV3rwyctG37DFMISApJYm0vGeHbfGIMy8ySGxLvOK0JgW6lSjzS+P4V2DVqBY9+r7ag6RB9qSc7xmdA=="/>
    <d v="2017-04-21T16:52:06"/>
    <s v="DARS-NIC-09519-D5G0R-v4"/>
    <s v="Simon Swift"/>
    <x v="56"/>
    <s v="With Customer"/>
    <x v="0"/>
    <d v="2018-02-28T00:00:00"/>
    <s v="2c Initial Assessment"/>
    <s v="2d Action Plan Active"/>
    <x v="0"/>
    <s v="DARS-NIC-09519-D5G0R-v3.8"/>
    <s v="No"/>
    <s v="No"/>
    <x v="0"/>
    <x v="14"/>
    <x v="0"/>
    <s v="No"/>
    <x v="3"/>
    <s v=""/>
    <s v="Nicola Bootland"/>
    <s v="Richard Langley"/>
    <s v="No"/>
    <s v=""/>
    <d v="2017-04-21T16:52:06"/>
    <d v="2017-01-11T16:24:30"/>
    <m/>
    <s v="Release 2.3"/>
    <d v="2017-04-20T00:00:00"/>
    <x v="0"/>
  </r>
  <r>
    <s v="d2959cf1-3d33-496f-9802-6ad890b85ee1"/>
    <s v="95vfbXqzhrVaagszr4Tvd1fLdWfiIaT8laqhnludpgvri3DughYfWufDhlkDS2pMkhuUxyL435EyNgGfAXzceQ=="/>
    <d v="2017-04-21T16:52:06"/>
    <s v="DARS-NIC-09519-D5G0R-v4"/>
    <s v="Simon Swift"/>
    <x v="56"/>
    <s v="With Customer"/>
    <x v="0"/>
    <d v="2018-02-28T00:00:00"/>
    <s v="2c Initial Assessment"/>
    <s v="2d Action Plan Active"/>
    <x v="0"/>
    <s v="DARS-NIC-09519-D5G0R-v3.9"/>
    <s v="No"/>
    <s v="No"/>
    <x v="0"/>
    <x v="14"/>
    <x v="0"/>
    <s v="No"/>
    <x v="3"/>
    <s v=""/>
    <s v="Nicola Bootland"/>
    <s v="Richard Langley"/>
    <s v="No"/>
    <s v=""/>
    <d v="2017-04-21T16:52:06"/>
    <d v="2017-02-16T12:57:57"/>
    <m/>
    <s v=""/>
    <d v="2017-04-20T00:00:00"/>
    <x v="0"/>
  </r>
  <r>
    <s v="d7da811f-035e-4a7c-81ff-51543e968eda"/>
    <s v="50YhftExDg8HFjOUzi1GispbGDwHA57XXAxejr1rQ9J9T/1PCrXYhU8w6VLdoaoMLWrkIuvoZr0oyN7Y/AjI/Q=="/>
    <d v="2017-04-21T16:52:06"/>
    <s v="DARS-NIC-09519-D5G0R-v4"/>
    <s v="Simon Swift"/>
    <x v="56"/>
    <s v="With Customer"/>
    <x v="0"/>
    <m/>
    <s v="1c Application In Progress"/>
    <s v="2d Action Plan Active"/>
    <x v="0"/>
    <s v="DARS-NIC-09519-D5G0R-v4.0"/>
    <s v="No"/>
    <s v="No"/>
    <x v="0"/>
    <x v="0"/>
    <x v="0"/>
    <s v="No"/>
    <x v="3"/>
    <s v=""/>
    <s v=""/>
    <s v=""/>
    <s v="No"/>
    <s v=""/>
    <d v="2017-04-21T16:52:06"/>
    <d v="2017-04-20T10:03:35"/>
    <m/>
    <s v=""/>
    <d v="2017-04-20T00:00:00"/>
    <x v="0"/>
  </r>
  <r>
    <s v="4487275e-fee7-4c7c-a262-022d9a5927ec"/>
    <s v="iGTihIUjpK7JAISaW/xr0gF8mwMVnIDibqIxbuxR2bgG1OhBIWA+ZW5TA/WigJzVWNKl6OwbXt7dOS0wAveMvQ=="/>
    <d v="2017-04-26T10:15:03"/>
    <s v="DARS-NIC-09519-D5G0R-v4"/>
    <s v="Simon Swift"/>
    <x v="56"/>
    <s v="With Customer"/>
    <x v="0"/>
    <d v="2018-05-31T00:00:00"/>
    <s v="2c Initial Assessment"/>
    <s v="2d Action Plan Active"/>
    <x v="0"/>
    <s v="DARS-NIC-09519-D5G0R-v4.1"/>
    <s v="No"/>
    <s v="No"/>
    <x v="0"/>
    <x v="72"/>
    <x v="0"/>
    <s v="No"/>
    <x v="3"/>
    <s v=""/>
    <s v="Nicola Bootland"/>
    <s v="Richard Langley"/>
    <s v="No"/>
    <s v=""/>
    <d v="2017-04-26T10:15:03"/>
    <d v="2017-04-20T10:52:17"/>
    <m/>
    <s v=""/>
    <d v="2017-04-20T00:00:00"/>
    <x v="0"/>
  </r>
  <r>
    <s v="0cae36eb-0c70-4e24-9eb6-387e5894ebbc"/>
    <s v="UTGrA6+NJf6dvrHFuhM6K9ZU6ChRdHLmm2u0rjbjXsFShf9Hcarc9XMbQ0sSq9b0NdTxkCl9NpKDm5l57UwQcg=="/>
    <d v="2017-04-26T10:35:16"/>
    <s v="DARS-NIC-09519-D5G0R-v4"/>
    <s v="Simon Swift"/>
    <x v="56"/>
    <s v="With Customer"/>
    <x v="0"/>
    <d v="2018-05-31T00:00:00"/>
    <s v="2c Initial Assessment"/>
    <s v="2d Action Plan Active"/>
    <x v="4"/>
    <s v="DARS-NIC-09519-D5G0R-v4.2"/>
    <s v="Yes"/>
    <s v="No"/>
    <x v="0"/>
    <x v="72"/>
    <x v="0"/>
    <s v="No"/>
    <x v="3"/>
    <s v=""/>
    <s v="Nicola Bootland"/>
    <s v="Richard Langley"/>
    <s v="No"/>
    <s v=""/>
    <d v="2017-04-26T10:35:16"/>
    <d v="2017-04-21T16:51:25"/>
    <m/>
    <s v=""/>
    <d v="2017-04-20T00:00:00"/>
    <x v="0"/>
  </r>
  <r>
    <s v="b7d29e5f-c7fc-e511-8104-1458d043a570"/>
    <s v="0rsWnnvhEaxq6TLQR2iMkRsuN91x3G5ofnSBHo2tMhPel4eChrbdMse+RG7ETMdJ/22vpeUjqlUhCoqALlj3WA=="/>
    <d v="2016-07-08T14:24:56"/>
    <s v="DARS-NIC-09637-Y8T1N-v0"/>
    <s v="Maria Quigley"/>
    <x v="57"/>
    <s v="With Customer"/>
    <x v="0"/>
    <m/>
    <s v="1c Application In Progress"/>
    <s v="2d Action Plan Active"/>
    <x v="0"/>
    <s v="DARS-NIC-09637-Y8T1N-v0.0"/>
    <s v="No"/>
    <s v="No"/>
    <x v="0"/>
    <x v="0"/>
    <x v="0"/>
    <s v="No"/>
    <x v="1"/>
    <s v=""/>
    <s v=""/>
    <s v=""/>
    <s v="Yes"/>
    <s v="Emma Russell"/>
    <d v="2016-07-08T14:24:56"/>
    <d v="2016-04-07T13:48:16"/>
    <m/>
    <s v=""/>
    <d v="2016-06-27T00:00:00"/>
    <x v="0"/>
  </r>
  <r>
    <s v="41881db0-970b-41f9-8eaa-b94317bb95a6"/>
    <s v="3t2hc5V4s4m3pP3MiHNsKo1LOXSi8nTnOqv09g4D/IUW7RKhU11Pz/rqfQ9er+ckGDJWe7c1Vxk3rhtxkrmT3w=="/>
    <d v="2016-07-08T14:24:56"/>
    <s v="DARS-NIC-09637-Y8T1N-v0"/>
    <s v="Maria Quigley"/>
    <x v="57"/>
    <s v="With Customer"/>
    <x v="0"/>
    <m/>
    <s v="2a Case Admin Check"/>
    <s v="2d Action Plan Active"/>
    <x v="0"/>
    <s v="DARS-NIC-09637-Y8T1N-v0.1"/>
    <s v="No"/>
    <s v="No"/>
    <x v="0"/>
    <x v="0"/>
    <x v="0"/>
    <s v="No"/>
    <x v="1"/>
    <s v=""/>
    <s v=""/>
    <s v=""/>
    <s v="Yes"/>
    <s v="Emma Russell"/>
    <d v="2016-07-08T14:24:56"/>
    <d v="2016-06-02T10:23:17"/>
    <m/>
    <s v=""/>
    <d v="2016-06-27T00:00:00"/>
    <x v="0"/>
  </r>
  <r>
    <s v="58c8b6d2-2bf9-4e56-98b2-7352f50f9ef6"/>
    <s v="e0GZb9PxZTxnSXaRDQJsoGWE/DHi5mzsj58/kyk16BYQCaUIIsYJ17MR68gWR/WXt/hb+T7fME38wl2teIKovQ=="/>
    <d v="2016-07-08T14:24:56"/>
    <s v="DARS-NIC-09637-Y8T1N-v0"/>
    <s v="Maria Quigley"/>
    <x v="57"/>
    <s v="With Customer"/>
    <x v="0"/>
    <m/>
    <s v="1c Application In Progress"/>
    <s v="2d Action Plan Active"/>
    <x v="0"/>
    <s v="DARS-NIC-09637-Y8T1N-v0.2"/>
    <s v="No"/>
    <s v="No"/>
    <x v="0"/>
    <x v="0"/>
    <x v="0"/>
    <s v="No"/>
    <x v="1"/>
    <s v=""/>
    <s v=""/>
    <s v=""/>
    <s v="Yes"/>
    <s v="Emma Russell"/>
    <d v="2016-07-08T14:24:56"/>
    <d v="2016-06-08T10:58:16"/>
    <m/>
    <s v=""/>
    <d v="2016-06-27T00:00:00"/>
    <x v="0"/>
  </r>
  <r>
    <s v="2add5360-aacf-4780-9ce3-a03808249186"/>
    <s v="1ibYftK8/FO4osMzq8xJhqFrx66owURFEstiARO6W7pd9pWjRqMwX6/0APhOeP7OHiv60CqN96AbpXr9H1W3/Q=="/>
    <d v="2016-07-08T14:24:56"/>
    <s v="DARS-NIC-09637-Y8T1N-v0"/>
    <s v="Maria Quigley"/>
    <x v="57"/>
    <s v="With Customer"/>
    <x v="0"/>
    <m/>
    <s v="2a Case Admin Check"/>
    <s v="2d Action Plan Active"/>
    <x v="0"/>
    <s v="DARS-NIC-09637-Y8T1N-v0.3"/>
    <s v="No"/>
    <s v="No"/>
    <x v="0"/>
    <x v="0"/>
    <x v="0"/>
    <s v="No"/>
    <x v="1"/>
    <s v=""/>
    <s v=""/>
    <s v=""/>
    <s v="Yes"/>
    <s v="Emma Russell"/>
    <d v="2016-07-08T14:24:56"/>
    <d v="2016-06-08T12:27:38"/>
    <m/>
    <s v=""/>
    <d v="2016-06-27T00:00:00"/>
    <x v="0"/>
  </r>
  <r>
    <s v="c0a53bf3-f6d3-461c-a7ac-a3931c176540"/>
    <s v="V59Q9yP+0sAjEdcDD5Cm1ljsccaSuzp1Ya0VcIwOoWPRiSN9/EHEaDsckUsfNncLFw7PS1HmB2Cv/Hc6Jry5ZQ=="/>
    <d v="2016-07-08T14:24:56"/>
    <s v="DARS-NIC-09637-Y8T1N-v0"/>
    <s v="Maria Quigley"/>
    <x v="57"/>
    <s v="With Customer"/>
    <x v="0"/>
    <m/>
    <s v="1c Application In Progress"/>
    <s v="2d Action Plan Active"/>
    <x v="0"/>
    <s v="DARS-NIC-09637-Y8T1N-v0.4"/>
    <s v="No"/>
    <s v="No"/>
    <x v="0"/>
    <x v="0"/>
    <x v="0"/>
    <s v="No"/>
    <x v="1"/>
    <s v=""/>
    <s v=""/>
    <s v=""/>
    <s v="Yes"/>
    <s v="Emma Russell"/>
    <d v="2016-07-08T14:24:56"/>
    <d v="2016-06-09T10:05:42"/>
    <m/>
    <s v=""/>
    <d v="2016-06-27T00:00:00"/>
    <x v="0"/>
  </r>
  <r>
    <s v="a2bccd07-adde-4625-b908-fc893a4fbaaf"/>
    <s v="jbx0qgTE+4MSAOuspZSH+WxvIcieZdnU23clFn4MSrXzAEWuv/YWZ3E7flsBMZi7dQqLhnycu+T99DHQV+plqw=="/>
    <d v="2016-07-08T14:25:09"/>
    <s v="DARS-NIC-09637-Y8T1N-v0"/>
    <s v="Maria Quigley"/>
    <x v="57"/>
    <s v="With Customer"/>
    <x v="0"/>
    <m/>
    <s v="2c Initial Assessment"/>
    <s v="2d Action Plan Active"/>
    <x v="0"/>
    <s v="DARS-NIC-09637-Y8T1N-v0.5"/>
    <s v="No"/>
    <s v="No"/>
    <x v="0"/>
    <x v="73"/>
    <x v="0"/>
    <s v="No"/>
    <x v="1"/>
    <s v=""/>
    <s v="Adam Grindrod"/>
    <s v="Richard Langley"/>
    <s v="Yes"/>
    <s v="Emma Russell"/>
    <d v="2016-07-08T14:25:09"/>
    <d v="2016-06-22T15:52:47"/>
    <m/>
    <s v=""/>
    <d v="2016-06-27T00:00:00"/>
    <x v="0"/>
  </r>
  <r>
    <s v="5625d960-4112-4a2d-9800-0291e8f46008"/>
    <s v="fuTM2HvjnQ9T0SXFqwGSq4W/qO3OG/n7FStPv97jP1eVFiFUMaTN5kogxWA0CV1fHyqoU+Tlf07yT9eN9u0RGA=="/>
    <d v="2016-12-20T13:54:32"/>
    <s v="DARS-NIC-09637-Y8T1N-v0"/>
    <s v="Maria Quigley"/>
    <x v="57"/>
    <s v="With Customer"/>
    <x v="0"/>
    <d v="2017-09-30T00:00:00"/>
    <s v="2c Initial Assessment"/>
    <s v="2d Action Plan Active"/>
    <x v="4"/>
    <s v="DARS-NIC-09637-Y8T1N-v0.6"/>
    <s v="Yes"/>
    <s v="No"/>
    <x v="0"/>
    <x v="73"/>
    <x v="0"/>
    <s v="No"/>
    <x v="1"/>
    <s v=""/>
    <s v="Nicola Bootland"/>
    <s v="Richard Langley"/>
    <s v="Yes"/>
    <s v="Emma Russell"/>
    <d v="2016-12-20T13:54:32"/>
    <d v="2016-07-08T14:24:59"/>
    <m/>
    <s v="Release 2.3"/>
    <d v="2016-06-27T00:00:00"/>
    <x v="0"/>
  </r>
  <r>
    <s v="99226479-4bdd-e511-8103-1458d043a750"/>
    <s v="DMimKC2rQYYdLJjrsOaYkYes6R8fROwoMbdgGqguPvrB42OD9xwTn1ZuPY0plh+4uRQ2W0X1EbefLTPfhqLTcA=="/>
    <d v="2016-09-02T09:55:02"/>
    <s v="DARS-NIC-09672-V8V7X-v0"/>
    <s v="Hani Marcus"/>
    <x v="3"/>
    <s v="With HSCIC"/>
    <x v="0"/>
    <m/>
    <s v=""/>
    <s v="5a DSA Active"/>
    <x v="0"/>
    <s v="DARS-NIC-09672-V8V7X-v0.0"/>
    <s v=""/>
    <s v="Yes"/>
    <x v="0"/>
    <x v="0"/>
    <x v="0"/>
    <s v="No"/>
    <x v="1"/>
    <s v=""/>
    <s v=""/>
    <s v=""/>
    <s v="No"/>
    <s v="Joanna Rose"/>
    <d v="2016-09-02T09:55:02"/>
    <d v="2016-02-27T12:13:20"/>
    <m/>
    <s v=""/>
    <d v="2016-01-15T00:00:00"/>
    <x v="0"/>
  </r>
  <r>
    <s v="41ecf8e2-dbea-49d7-b552-02dd6b3b5671"/>
    <s v="PADW27G3F//KCz1X+t8cjhug5f6ucKU5aHrV8a9bYVZuqt8p9SVG6KLjts34t7n72Ox3YoL1D0f0YDIus4kw4Q=="/>
    <d v="2016-09-02T09:55:01"/>
    <s v="DARS-NIC-09672-V8V7X-v0"/>
    <s v="Hani Marcus"/>
    <x v="3"/>
    <s v="With HSCIC"/>
    <x v="0"/>
    <m/>
    <s v=""/>
    <s v="5a DSA Active"/>
    <x v="0"/>
    <s v="DARS-NIC-09672-V8V7X-v0.1"/>
    <s v=""/>
    <s v="Yes"/>
    <x v="0"/>
    <x v="0"/>
    <x v="0"/>
    <s v="No"/>
    <x v="1"/>
    <s v=""/>
    <s v=""/>
    <s v=""/>
    <s v="No"/>
    <s v="Joanna Rose"/>
    <d v="2016-09-02T09:55:01"/>
    <d v="2016-03-15T10:51:56"/>
    <m/>
    <s v=""/>
    <d v="2016-01-15T00:00:00"/>
    <x v="0"/>
  </r>
  <r>
    <s v="0b6a7325-83da-481c-a8c1-4f2cbf1a28fb"/>
    <s v="LH1qb/O+cDzl78Wbw58gnKq0W9DiD6L1c5SNuHkGxqSjghMt78V4P9nn49tafIZaYLThTYyaPVsBJmAQvXNimA=="/>
    <d v="2016-09-02T09:55:03"/>
    <s v="DARS-NIC-09672-V8V7X-v0"/>
    <s v="Hani Marcus"/>
    <x v="3"/>
    <s v="With HSCIC"/>
    <x v="0"/>
    <m/>
    <s v=""/>
    <s v="5a DSA Active"/>
    <x v="0"/>
    <s v="DARS-NIC-09672-V8V7X-v0.2"/>
    <s v=""/>
    <s v="Yes"/>
    <x v="0"/>
    <x v="0"/>
    <x v="0"/>
    <s v="No"/>
    <x v="1"/>
    <s v=""/>
    <s v=""/>
    <s v=""/>
    <s v="No"/>
    <s v="Joanna Rose"/>
    <d v="2016-09-02T09:55:03"/>
    <d v="2016-03-18T16:17:22"/>
    <m/>
    <s v=""/>
    <d v="2016-01-15T00:00:00"/>
    <x v="0"/>
  </r>
  <r>
    <s v="bb338000-c342-4ce3-bd94-dc019d948ead"/>
    <s v="YD431utSKrVJbYUxoy13DTZI6dspqNNV1fTqC2KF/5OP4vdNqXehkf5QYUT57B6m9bq3anOByZSSRyLLGC0sTQ=="/>
    <d v="2016-09-02T09:55:04"/>
    <s v="DARS-NIC-09672-V8V7X-v0"/>
    <s v="Hani Marcus"/>
    <x v="3"/>
    <s v="With HSCIC"/>
    <x v="0"/>
    <m/>
    <s v=""/>
    <s v="5a DSA Active"/>
    <x v="0"/>
    <s v="DARS-NIC-09672-V8V7X-v0.3"/>
    <s v=""/>
    <s v="Yes"/>
    <x v="0"/>
    <x v="61"/>
    <x v="0"/>
    <s v="No"/>
    <x v="1"/>
    <s v="Medium"/>
    <s v=""/>
    <s v=""/>
    <s v="No"/>
    <s v="Joanna Rose"/>
    <d v="2016-09-02T09:55:04"/>
    <d v="2016-04-03T08:35:36"/>
    <m/>
    <s v=""/>
    <d v="2016-01-15T00:00:00"/>
    <x v="0"/>
  </r>
  <r>
    <s v="58aa6ced-6ff5-4664-8de6-7b5ffee9ee3f"/>
    <s v="mYQsgYN8haKdar7AKFR46q4N4eAZC3vAPXLWDsNIXnBJ6NxMEEnm/pr/ZSPi+DtEDJysImJOi/lJhsNI3VLSMg=="/>
    <d v="2016-09-02T09:55:04"/>
    <s v="DARS-NIC-09672-V8V7X-v0"/>
    <s v="Hani Marcus"/>
    <x v="3"/>
    <s v="With HSCIC"/>
    <x v="0"/>
    <m/>
    <s v=""/>
    <s v="5a DSA Active"/>
    <x v="0"/>
    <s v="DARS-NIC-09672-V8V7X-v0.4"/>
    <s v=""/>
    <s v="Yes"/>
    <x v="0"/>
    <x v="61"/>
    <x v="0"/>
    <s v="No"/>
    <x v="1"/>
    <s v="Medium"/>
    <s v="Georgina Platt"/>
    <s v="Gaynor Dalton"/>
    <s v="No"/>
    <s v="Joanna Rose"/>
    <d v="2016-09-02T09:55:04"/>
    <d v="2016-04-16T13:29:19"/>
    <m/>
    <s v=""/>
    <d v="2016-01-15T00:00:00"/>
    <x v="0"/>
  </r>
  <r>
    <s v="6094df86-006d-4fa4-a597-ffbdeb71c716"/>
    <s v="LkC1S5Tf2aYGb35O0D4RQS6UCSUH3aBHXKrgulzLSoXS3Gi4MRabtuyg5xr9JifjllesyjOyKZgDp0xkXHESjw=="/>
    <d v="2016-09-02T09:55:05"/>
    <s v="DARS-NIC-09672-V8V7X-v0"/>
    <s v="Hani Marcus"/>
    <x v="3"/>
    <s v="With HSCIC"/>
    <x v="0"/>
    <d v="2016-04-25T00:00:00"/>
    <s v="2c Initial Assessment"/>
    <s v="5a DSA Active"/>
    <x v="0"/>
    <s v="DARS-NIC-09672-V8V7X-v0.5"/>
    <s v="No"/>
    <s v="Yes"/>
    <x v="0"/>
    <x v="61"/>
    <x v="0"/>
    <s v="No"/>
    <x v="1"/>
    <s v="Medium"/>
    <s v="Georgina Platt"/>
    <s v="Stephen Hudson"/>
    <s v="No"/>
    <s v="Joanna Rose"/>
    <d v="2016-09-02T09:55:05"/>
    <d v="2016-04-25T10:01:54"/>
    <m/>
    <s v=""/>
    <d v="2016-01-15T00:00:00"/>
    <x v="0"/>
  </r>
  <r>
    <s v="82fda088-8d01-47bd-940e-ee74ee5bfe53"/>
    <s v="c6CgpT8gJPfON81eZfdRFphIof2SGxfnJYnEiuonOmjm60FDzCHZYJY5RpMiJJFxWlTs22yuqLy0nqbd8r3H1Q=="/>
    <d v="2016-09-02T09:55:05"/>
    <s v="DARS-NIC-09672-V8V7X-v0"/>
    <s v="Hani Marcus"/>
    <x v="3"/>
    <s v="With HSCIC"/>
    <x v="0"/>
    <d v="2016-04-25T00:00:00"/>
    <s v="2c Initial Assessment"/>
    <s v="5a DSA Active"/>
    <x v="0"/>
    <s v="DARS-NIC-09672-V8V7X-v0.6"/>
    <s v="No"/>
    <s v="Yes"/>
    <x v="0"/>
    <x v="61"/>
    <x v="0"/>
    <s v="No"/>
    <x v="1"/>
    <s v="Medium"/>
    <s v="Georgina Platt"/>
    <s v="Gaynor Dalton"/>
    <s v="No"/>
    <s v="Joanna Rose"/>
    <d v="2016-09-02T09:55:05"/>
    <d v="2016-06-02T12:56:08"/>
    <m/>
    <s v=""/>
    <d v="2016-01-15T00:00:00"/>
    <x v="0"/>
  </r>
  <r>
    <s v="c76d9078-9b06-48fe-8983-46a4343e8aeb"/>
    <s v="OvxBZqZOTuFhtIJkyzWody5JKoc/YRF6ZrjMXYCE468ecb+VirHxKliN8zU6OCURyEoVY8E25yvBb26Xbrb7yA=="/>
    <d v="2016-09-02T09:55:03"/>
    <s v="DARS-NIC-09672-V8V7X-v0"/>
    <s v="Hani Marcus"/>
    <x v="3"/>
    <s v="With HSCIC"/>
    <x v="0"/>
    <d v="2016-04-25T00:00:00"/>
    <s v="2c Initial Assessment"/>
    <s v="5a DSA Active"/>
    <x v="0"/>
    <s v="DARS-NIC-09672-V8V7X-v0.7"/>
    <s v="No"/>
    <s v="Yes"/>
    <x v="0"/>
    <x v="61"/>
    <x v="0"/>
    <s v="No"/>
    <x v="1"/>
    <s v="Medium"/>
    <s v="Georgina Platt"/>
    <s v="Gaynor Dalton"/>
    <s v="No"/>
    <s v="Joanna Rose"/>
    <d v="2016-09-02T09:55:03"/>
    <d v="2016-08-19T11:26:45"/>
    <m/>
    <s v=""/>
    <d v="2016-01-15T00:00:00"/>
    <x v="0"/>
  </r>
  <r>
    <s v="7a1d9f35-7a39-4802-a13c-0d9bca857870"/>
    <s v="bbhnPwupBl33WaIVzYlyA7YCh1lJ+ics98x4dG2Wv/SMwZY8uMCvwzlAz46TkGqwq/hz5JPCfSTZmfmlhnyuLw=="/>
    <d v="2016-09-14T10:39:35"/>
    <s v="DARS-NIC-09672-V8V7X-v0"/>
    <s v="Hani Marcus"/>
    <x v="3"/>
    <s v="With HSCIC"/>
    <x v="0"/>
    <d v="2016-04-25T00:00:00"/>
    <s v="5a DSA Active"/>
    <s v="5a DSA Active"/>
    <x v="3"/>
    <s v="DARS-NIC-09672-V8V7X-v0.8"/>
    <s v="Yes"/>
    <s v="Yes"/>
    <x v="0"/>
    <x v="61"/>
    <x v="68"/>
    <s v="No"/>
    <x v="1"/>
    <s v="Medium"/>
    <s v="Georgina Platt"/>
    <s v="Gaynor Dalton"/>
    <s v="No"/>
    <s v="Joanna Rose"/>
    <d v="2016-09-14T10:39:35"/>
    <d v="2016-08-23T07:59:38"/>
    <d v="2016-09-02T00:00:00"/>
    <s v=""/>
    <d v="2016-01-15T00:00:00"/>
    <x v="1"/>
  </r>
  <r>
    <s v="83802580-93df-e511-80f5-3863bb363030"/>
    <s v="FNyT1A4iph+DpqO3AOHdtB/55WDg8DsW3hjAGhoDoDzlow+DjWSVEv+iEm4rTyAHEslzBRmnHMzrf4iVe5P4zA=="/>
    <d v="2016-11-02T15:09:15"/>
    <s v="DARS-NIC-09830-T6Y5K-v0"/>
    <s v="Alisha Davies"/>
    <x v="58"/>
    <s v="With Customer"/>
    <x v="0"/>
    <m/>
    <s v=""/>
    <s v="1c Application In Progress"/>
    <x v="0"/>
    <s v="DARS-NIC-09830-T6Y5K-v0.0"/>
    <s v=""/>
    <s v="Yes"/>
    <x v="0"/>
    <x v="0"/>
    <x v="0"/>
    <s v="No"/>
    <x v="9"/>
    <s v=""/>
    <s v=""/>
    <s v=""/>
    <s v="No"/>
    <s v="Joanna Rose"/>
    <d v="2016-11-02T15:09:15"/>
    <d v="2016-03-01T09:53:54"/>
    <m/>
    <s v=""/>
    <m/>
    <x v="0"/>
  </r>
  <r>
    <s v="8bd514b2-1eac-4f8e-b549-425f44ce5e7a"/>
    <s v="XpRLnusywZJd6ecRkdq1jC8b9uDd1LaxVno4QkN+Y4k6NzjyqvNinpq662TVnQ5P2B+WV5h9SNvRUFuaoQh4eg=="/>
    <d v="2016-11-02T15:09:15"/>
    <s v="DARS-NIC-09830-T6Y5K-v0"/>
    <s v="Alisha Davies"/>
    <x v="58"/>
    <s v="With Customer"/>
    <x v="0"/>
    <m/>
    <s v=""/>
    <s v="1c Application In Progress"/>
    <x v="0"/>
    <s v="DARS-NIC-09830-T6Y5K-v0.1"/>
    <s v=""/>
    <s v="Yes"/>
    <x v="0"/>
    <x v="74"/>
    <x v="0"/>
    <s v="No"/>
    <x v="9"/>
    <s v=""/>
    <s v="Carla Howgate"/>
    <s v=""/>
    <s v="No"/>
    <s v="Joanna Rose"/>
    <d v="2016-11-02T15:09:15"/>
    <d v="2016-04-10T13:05:13"/>
    <m/>
    <s v=""/>
    <m/>
    <x v="0"/>
  </r>
  <r>
    <s v="1085b251-c55f-43e8-9584-15efbde969b2"/>
    <s v="249an+9qDuyB6CsBACu+pFi5HDpFpt+1HF81SfT/xyHlcakxQQWpLWvVpRMN758chw33gQnhmqJdf7KrPPRssA=="/>
    <d v="2016-11-02T15:09:15"/>
    <s v="DARS-NIC-09830-T6Y5K-v0"/>
    <s v="Alisha Davies"/>
    <x v="58"/>
    <s v="With Customer"/>
    <x v="0"/>
    <m/>
    <s v=""/>
    <s v="1c Application In Progress"/>
    <x v="0"/>
    <s v="DARS-NIC-09830-T6Y5K-v0.2"/>
    <s v=""/>
    <s v="Yes"/>
    <x v="0"/>
    <x v="74"/>
    <x v="0"/>
    <s v="No"/>
    <x v="9"/>
    <s v=""/>
    <s v="Carla Howgate"/>
    <s v=""/>
    <s v="No"/>
    <s v="Joanna Rose"/>
    <d v="2016-11-02T15:09:15"/>
    <d v="2016-04-25T13:49:34"/>
    <m/>
    <s v=""/>
    <m/>
    <x v="0"/>
  </r>
  <r>
    <s v="811a851f-defc-4d2b-8abc-7f8b3c85fca0"/>
    <s v="pFLcox5pdllZD5ZfspsftQaChc3ZGPCCXYqeRHXxKSUASOup4H8kcxGms7TwQ2lvWWkr28GeI1AfyGZ3KDzBqQ=="/>
    <d v="2016-11-02T15:09:15"/>
    <s v="DARS-NIC-09830-T6Y5K-v0"/>
    <s v="Alisha Davies"/>
    <x v="58"/>
    <s v="With Customer"/>
    <x v="0"/>
    <m/>
    <s v="2a Case Admin Check"/>
    <s v="1c Application In Progress"/>
    <x v="0"/>
    <s v="DARS-NIC-09830-T6Y5K-v0.3"/>
    <s v="No"/>
    <s v="Yes"/>
    <x v="0"/>
    <x v="74"/>
    <x v="0"/>
    <s v="No"/>
    <x v="9"/>
    <s v=""/>
    <s v="Emma Lawler"/>
    <s v=""/>
    <s v="No"/>
    <s v="Joanna Rose"/>
    <d v="2016-11-02T15:09:15"/>
    <d v="2016-05-04T09:43:33"/>
    <m/>
    <s v=""/>
    <m/>
    <x v="0"/>
  </r>
  <r>
    <s v="f0892a3b-2982-4f68-a8df-e690b52d342d"/>
    <s v="+zDPmqTwpi0U/B6LI/20YCV5j80Fud3tRvtQOR8M9bXp1uMHAqOE1y2gluxzcP2yZ68vsMMECNVR3/2GuCKRmw=="/>
    <d v="2016-11-02T15:09:15"/>
    <s v="DARS-NIC-09830-T6Y5K-v0"/>
    <s v="Alisha Davies"/>
    <x v="58"/>
    <s v="With Customer"/>
    <x v="0"/>
    <m/>
    <s v="1c Application In Progress"/>
    <s v="1c Application In Progress"/>
    <x v="0"/>
    <s v="DARS-NIC-09830-T6Y5K-v0.4"/>
    <s v="No"/>
    <s v="Yes"/>
    <x v="0"/>
    <x v="74"/>
    <x v="0"/>
    <s v="No"/>
    <x v="9"/>
    <s v=""/>
    <s v="Emma Lawler"/>
    <s v=""/>
    <s v="No"/>
    <s v="Joanna Rose"/>
    <d v="2016-11-02T15:09:15"/>
    <d v="2016-05-16T11:01:07"/>
    <m/>
    <s v=""/>
    <m/>
    <x v="0"/>
  </r>
  <r>
    <s v="50a5ed1a-f964-4ce8-9a29-9d850db69d7d"/>
    <s v="OhMqYhpw5URUXt7j4Msk4icMo93zKYCBWjnpDV9RkzDA7NnS0tVS85evHt74SO6qhA4pDCxrFpufgUpXJkcF/w=="/>
    <d v="2016-11-02T15:09:15"/>
    <s v="DARS-NIC-09830-T6Y5K-v0"/>
    <s v="Elizabeth Fisher"/>
    <x v="58"/>
    <s v="With Customer"/>
    <x v="0"/>
    <m/>
    <s v="2c Initial Assessment"/>
    <s v="1c Application In Progress"/>
    <x v="0"/>
    <s v="DARS-NIC-09830-T6Y5K-v0.5"/>
    <s v="No"/>
    <s v="Yes"/>
    <x v="0"/>
    <x v="74"/>
    <x v="0"/>
    <s v="No"/>
    <x v="9"/>
    <s v="Complex"/>
    <s v="Emma Lawler"/>
    <s v="Jennifer Donald"/>
    <s v="No"/>
    <s v="Joanna Rose"/>
    <d v="2016-11-02T15:09:15"/>
    <d v="2016-05-16T11:02:18"/>
    <m/>
    <s v=""/>
    <m/>
    <x v="0"/>
  </r>
  <r>
    <s v="cc4b7588-dcc3-406e-a52d-6e7a7045942c"/>
    <s v="4zquzJONDNxVp/4D7mUm+sjlC2kY7JG7GXePgs4p4xY3W9ob0ckwY2Uwqdys0b5+T9+xKRDKAnnNHlHob+3ggg=="/>
    <d v="2016-11-02T15:09:15"/>
    <s v="DARS-NIC-09830-T6Y5K-v0"/>
    <s v="Elizabeth Fisher"/>
    <x v="58"/>
    <s v="With Customer"/>
    <x v="0"/>
    <m/>
    <s v="2c Initial Assessment"/>
    <s v="1c Application In Progress"/>
    <x v="0"/>
    <s v="DARS-NIC-09830-T6Y5K-v0.6"/>
    <s v="No"/>
    <s v="Yes"/>
    <x v="0"/>
    <x v="74"/>
    <x v="0"/>
    <s v="No"/>
    <x v="9"/>
    <s v="Complex"/>
    <s v="Emma Lawler"/>
    <s v="Jennifer Donald"/>
    <s v="No"/>
    <s v="Joanna Rose"/>
    <d v="2016-11-02T15:09:15"/>
    <d v="2016-05-17T08:50:12"/>
    <m/>
    <s v=""/>
    <m/>
    <x v="0"/>
  </r>
  <r>
    <s v="167db69c-5561-4854-a934-a86636c2db70"/>
    <s v="o3xd/HEiAe2Av9HfDOEMp+x0xWBv3sURT9XI9cHrbHJeVr0LNnbwR7tectZrjo04a7GQFW2jqRlNHXIGDl1Zow=="/>
    <d v="2016-11-02T15:09:15"/>
    <s v="DARS-NIC-09830-T6Y5K-v0"/>
    <s v="Elizabeth Fisher"/>
    <x v="58"/>
    <s v="With Customer"/>
    <x v="0"/>
    <m/>
    <s v="2c Initial Assessment"/>
    <s v="1c Application In Progress"/>
    <x v="0"/>
    <s v="DARS-NIC-09830-T6Y5K-v0.7"/>
    <s v="No"/>
    <s v="Yes"/>
    <x v="0"/>
    <x v="74"/>
    <x v="0"/>
    <s v="No"/>
    <x v="9"/>
    <s v="Complex"/>
    <s v="Emma Lawler"/>
    <s v="Jennifer Donald"/>
    <s v="No"/>
    <s v="Joanna Rose"/>
    <d v="2016-11-02T15:09:15"/>
    <d v="2016-05-31T13:50:14"/>
    <m/>
    <s v=""/>
    <m/>
    <x v="0"/>
  </r>
  <r>
    <s v="53c70288-9bbe-427d-868d-df57287ce677"/>
    <s v="2ej1DtVisrlQRSUa/eJe2fFf/7AW9iAnb8oMotvoCjc9oq/rGzfcw9nUKJcH6oZmcnveiA4S1WeJ13fhqIMSCw=="/>
    <d v="2016-12-13T11:46:09"/>
    <s v="DARS-NIC-09830-T6Y5K-v0"/>
    <s v="Elizabeth Fisher"/>
    <x v="58"/>
    <s v="With Customer"/>
    <x v="0"/>
    <m/>
    <s v="1c Application In Progress"/>
    <s v="1c Application In Progress"/>
    <x v="6"/>
    <s v="DARS-NIC-09830-T6Y5K-v0.8"/>
    <s v="Yes"/>
    <s v="Yes"/>
    <x v="0"/>
    <x v="74"/>
    <x v="0"/>
    <s v="No"/>
    <x v="9"/>
    <s v="Complex"/>
    <s v="Emma Lawler"/>
    <s v="Jennifer Donald"/>
    <s v="No"/>
    <s v="Joanna Rose"/>
    <d v="2016-12-13T11:46:09"/>
    <d v="2016-06-27T06:32:14"/>
    <d v="2016-12-13T00:00:00"/>
    <s v=""/>
    <m/>
    <x v="0"/>
  </r>
  <r>
    <s v="670f68d7-8be0-e511-80f7-3863bb357fa0"/>
    <s v="fBtywSU0Vv3eJm9vnDoDcLgnZqeVL2/WiILUjqiOISyemhfDPwshsiuh9z5FzzGelD/bkd1uPvHLlZMrD4ydeQ=="/>
    <d v="2017-04-19T15:01:33"/>
    <s v="DARS-NIC-09901-F6V6M-v2"/>
    <s v="Sarah Shildrick"/>
    <x v="59"/>
    <s v="With HSCIC"/>
    <x v="0"/>
    <m/>
    <s v=""/>
    <s v="5a DSA Active"/>
    <x v="0"/>
    <s v="DARS-NIC-09901-F6V6M-v0.0"/>
    <s v=""/>
    <s v="Yes"/>
    <x v="0"/>
    <x v="0"/>
    <x v="0"/>
    <s v="No"/>
    <x v="0"/>
    <s v=""/>
    <s v=""/>
    <s v=""/>
    <s v="No"/>
    <s v="Emma Russell"/>
    <d v="2017-04-19T15:01:33"/>
    <d v="2016-03-02T15:31:36"/>
    <m/>
    <s v=""/>
    <d v="2017-03-29T00:00:00"/>
    <x v="0"/>
  </r>
  <r>
    <s v="d1437bf9-4f98-46a9-bf70-e772d9c924d2"/>
    <s v="VJCIHSuEe9HeiKYXDrsnGaZ7ijgh0cxu8NBz2Xt3/HpnUrwEJfxu6+m7O6zg9r5d084VYsLaGyfviyF5XTVe5g=="/>
    <d v="2017-04-19T15:01:34"/>
    <s v="DARS-NIC-09901-F6V6M-v2"/>
    <s v="Sarah Shildrick"/>
    <x v="59"/>
    <s v="With HSCIC"/>
    <x v="0"/>
    <m/>
    <s v=""/>
    <s v="5a DSA Active"/>
    <x v="0"/>
    <s v="DARS-NIC-09901-F6V6M-v0.1"/>
    <s v=""/>
    <s v="Yes"/>
    <x v="0"/>
    <x v="0"/>
    <x v="0"/>
    <s v="No"/>
    <x v="0"/>
    <s v=""/>
    <s v=""/>
    <s v=""/>
    <s v="No"/>
    <s v="Emma Russell"/>
    <d v="2017-04-19T15:01:34"/>
    <d v="2016-03-17T12:03:11"/>
    <m/>
    <s v=""/>
    <d v="2017-03-29T00:00:00"/>
    <x v="0"/>
  </r>
  <r>
    <s v="0be94059-ac2c-40de-9ed7-d9fd3315a8b2"/>
    <s v="WMOPGkVFbDBtsne74smjViiAbNtkNJRZKHwLlvElCZ0+mK1DiOVMe5c52nSpvCFCtfQtg9ZSkunhqu2M91RjQg=="/>
    <d v="2017-04-19T15:01:34"/>
    <s v="DARS-NIC-09901-F6V6M-v2"/>
    <s v="Sarah Shildrick"/>
    <x v="59"/>
    <s v="With HSCIC"/>
    <x v="0"/>
    <m/>
    <s v=""/>
    <s v="5a DSA Active"/>
    <x v="0"/>
    <s v="DARS-NIC-09901-F6V6M-v0.2"/>
    <s v=""/>
    <s v="Yes"/>
    <x v="0"/>
    <x v="0"/>
    <x v="0"/>
    <s v="No"/>
    <x v="0"/>
    <s v=""/>
    <s v=""/>
    <s v=""/>
    <s v="No"/>
    <s v="Emma Russell"/>
    <d v="2017-04-19T15:01:34"/>
    <d v="2016-03-17T12:03:20"/>
    <m/>
    <s v=""/>
    <d v="2017-03-29T00:00:00"/>
    <x v="0"/>
  </r>
  <r>
    <s v="614f10c2-353a-492b-93a9-d1a4effff082"/>
    <s v="/MSqEai17FPVsCiyAi2j1w6M5TSQo2Mb8tUbPr4lCmVPh+1A3Jxdc4Ruqr99n/XAR3b6+MFAchb1wvcP0DX63A=="/>
    <d v="2017-04-19T15:01:34"/>
    <s v="DARS-NIC-09901-F6V6M-v2"/>
    <s v="Sarah Shildrick"/>
    <x v="59"/>
    <s v="With HSCIC"/>
    <x v="0"/>
    <d v="2016-08-31T00:00:00"/>
    <s v=""/>
    <s v="5a DSA Active"/>
    <x v="1"/>
    <s v="DARS-NIC-09901-F6V6M-v0.3"/>
    <s v="No"/>
    <s v="Yes"/>
    <x v="0"/>
    <x v="0"/>
    <x v="69"/>
    <s v="No"/>
    <x v="0"/>
    <s v=""/>
    <s v="Carla Howgate"/>
    <s v="Dave Cronin"/>
    <s v="No"/>
    <s v="Emma Russell"/>
    <d v="2017-04-19T15:01:34"/>
    <d v="2016-03-17T14:13:13"/>
    <d v="2016-10-19T00:00:00"/>
    <s v=""/>
    <d v="2017-03-29T00:00:00"/>
    <x v="0"/>
  </r>
  <r>
    <s v="f537ffa0-0b70-4b40-8aa8-c1025f7c45c0"/>
    <s v="EF1ANMHePcuEROfkDo/T6FtaVbQrasd5dKwXbDV8kyFolA9aznCeDrqlUWOJu/0WKMaNXhVZXru25JFL+V2asQ=="/>
    <d v="2017-04-19T15:01:34"/>
    <s v="DARS-NIC-09901-F6V6M-v2"/>
    <s v="Sarah Shildrick"/>
    <x v="59"/>
    <s v="With HSCIC"/>
    <x v="0"/>
    <m/>
    <s v="1c Application In Progress"/>
    <s v="5a DSA Active"/>
    <x v="0"/>
    <s v="DARS-NIC-09901-F6V6M-v1.0"/>
    <s v="No"/>
    <s v="Yes"/>
    <x v="0"/>
    <x v="0"/>
    <x v="0"/>
    <s v="No"/>
    <x v="0"/>
    <s v=""/>
    <s v="Carla Howgate"/>
    <s v="Dave Cronin"/>
    <s v="No"/>
    <s v="Emma Russell"/>
    <d v="2017-04-19T15:01:34"/>
    <d v="2016-08-09T15:07:12"/>
    <m/>
    <s v=""/>
    <d v="2017-03-29T00:00:00"/>
    <x v="0"/>
  </r>
  <r>
    <s v="79fbcf7b-4f51-4008-925d-fc76cbc9f868"/>
    <s v="QR3h7Xixj28axGfga7+LhFaQgw/iaxvDpd0se79PeJKTCqZmxoaCGeLms2rZ+smUjZq19VywaAJo2+dldYnslg=="/>
    <d v="2017-04-19T15:01:34"/>
    <s v="DARS-NIC-09901-F6V6M-v2"/>
    <s v="Sarah Shildrick"/>
    <x v="59"/>
    <s v="With HSCIC"/>
    <x v="0"/>
    <m/>
    <s v="1c Application In Progress"/>
    <s v="5a DSA Active"/>
    <x v="0"/>
    <s v="DARS-NIC-09901-F6V6M-v1.1"/>
    <s v="No"/>
    <s v="Yes"/>
    <x v="0"/>
    <x v="0"/>
    <x v="0"/>
    <s v="No"/>
    <x v="0"/>
    <s v=""/>
    <s v="Carla Howgate"/>
    <s v="Dave Cronin"/>
    <s v="No"/>
    <s v="Emma Russell"/>
    <d v="2017-04-19T15:01:34"/>
    <d v="2016-08-31T10:59:04"/>
    <m/>
    <s v=""/>
    <d v="2017-03-29T00:00:00"/>
    <x v="0"/>
  </r>
  <r>
    <s v="6a1cbc8a-441e-4153-89df-0f4ec6d0c081"/>
    <s v="b1YCcc6hSUmw1mkqzRLjil+ex6aIcnnRegAS9RY/zOOX4lKUXkQimMnZ6hwr1ZL971HiQv8y6AH9dtv+rS4CCQ=="/>
    <d v="2017-04-19T15:01:32"/>
    <s v="DARS-NIC-09901-F6V6M-v2"/>
    <s v="Sarah Shildrick"/>
    <x v="59"/>
    <s v="With HSCIC"/>
    <x v="0"/>
    <m/>
    <s v="1c Application In Progress"/>
    <s v="5a DSA Active"/>
    <x v="0"/>
    <s v="DARS-NIC-09901-F6V6M-v1.2"/>
    <s v="No"/>
    <s v="Yes"/>
    <x v="0"/>
    <x v="0"/>
    <x v="0"/>
    <s v="No"/>
    <x v="0"/>
    <s v=""/>
    <s v="Carla Howgate"/>
    <s v="Dave Cronin"/>
    <s v="No"/>
    <s v="Emma Russell"/>
    <d v="2017-04-19T15:01:32"/>
    <d v="2016-08-31T13:16:35"/>
    <m/>
    <s v=""/>
    <d v="2017-03-29T00:00:00"/>
    <x v="0"/>
  </r>
  <r>
    <s v="80082b3f-d501-4427-9d31-19b3a143a1c7"/>
    <s v="p4D1/42EsiQcs0Hettcnx9UxqSH18ouncnAFGjOoTafgyxmlxL3xjRNo7G7K0t+IEj14gzSMqs8XYEFkffxBDw=="/>
    <d v="2017-04-19T15:01:33"/>
    <s v="DARS-NIC-09901-F6V6M-v2"/>
    <s v="Sarah Shildrick"/>
    <x v="59"/>
    <s v="With HSCIC"/>
    <x v="0"/>
    <d v="2017-03-31T00:00:00"/>
    <s v="2c Initial Assessment"/>
    <s v="5a DSA Active"/>
    <x v="0"/>
    <s v="DARS-NIC-09901-F6V6M-v1.3"/>
    <s v="No"/>
    <s v="Yes"/>
    <x v="0"/>
    <x v="47"/>
    <x v="0"/>
    <s v="No"/>
    <x v="0"/>
    <s v=""/>
    <s v="Dan Goodwin"/>
    <s v="Louise Dunn"/>
    <s v="No"/>
    <s v="Emma Russell"/>
    <d v="2017-04-19T15:01:33"/>
    <d v="2016-09-16T09:54:44"/>
    <m/>
    <s v="Release 2.3"/>
    <d v="2017-03-29T00:00:00"/>
    <x v="0"/>
  </r>
  <r>
    <s v="5c792dae-30dd-40fa-9a7e-50f4943ca3a0"/>
    <s v="gizrjxOticlNBvztkQwx1s+G6VVXAPRgs4smDqovpdbWeRIgsnIu1197iiNjO3SIlWjkHEknZSftEFvQ6I+Vqw=="/>
    <d v="2017-04-19T15:01:18"/>
    <s v="DARS-NIC-09901-F6V6M-v2"/>
    <s v="Sarah Shildrick"/>
    <x v="59"/>
    <s v="With HSCIC"/>
    <x v="0"/>
    <d v="2017-03-31T00:00:00"/>
    <s v="5a DSA Active"/>
    <s v="5a DSA Active"/>
    <x v="1"/>
    <s v="DARS-NIC-09901-F6V6M-v1.4"/>
    <s v="No"/>
    <s v="Yes"/>
    <x v="0"/>
    <x v="47"/>
    <x v="32"/>
    <s v="No"/>
    <x v="0"/>
    <s v=""/>
    <s v="Dan Goodwin"/>
    <s v="Louise Dunn"/>
    <s v="No"/>
    <s v="Emma Russell"/>
    <d v="2017-04-19T15:01:18"/>
    <d v="2016-09-28T13:58:33"/>
    <d v="2017-04-19T00:00:00"/>
    <s v="Release 2.3"/>
    <d v="2017-03-29T00:00:00"/>
    <x v="1"/>
  </r>
  <r>
    <s v="043301de-171c-461d-9278-3f5a1d91d0cb"/>
    <s v="xdElVdIg9bCN96s164vBJG25fyXmSRCIExjnbGyCrFwFZoZBb64MPZEA9XEiWL0SxHTAk6I6RPIYh0hq7YuySw=="/>
    <d v="2017-04-19T15:01:33"/>
    <s v="DARS-NIC-09901-F6V6M-v2"/>
    <s v="Sarah Shildrick"/>
    <x v="59"/>
    <s v="With HSCIC"/>
    <x v="0"/>
    <m/>
    <s v="1c Application In Progress"/>
    <s v="5a DSA Active"/>
    <x v="0"/>
    <s v="DARS-NIC-09901-F6V6M-v2.0"/>
    <s v="No"/>
    <s v="Yes"/>
    <x v="0"/>
    <x v="47"/>
    <x v="0"/>
    <s v="No"/>
    <x v="0"/>
    <s v=""/>
    <s v="Dan Goodwin"/>
    <s v="Louise Dunn"/>
    <s v="No"/>
    <s v="Emma Russell"/>
    <d v="2017-04-19T15:01:33"/>
    <d v="2017-03-06T16:45:44"/>
    <m/>
    <s v="Release 2.3"/>
    <d v="2017-03-29T00:00:00"/>
    <x v="0"/>
  </r>
  <r>
    <s v="4bc35feb-c3a1-4987-abb5-d29d811c7130"/>
    <s v="z8fg+5k1g6qyG7snsSor5St17NTBDGC3H3oDCxlnHYHd/aJeMnegup//LknSFWfs8Zp4JhUJBmmYiUeqOGGe+g=="/>
    <d v="2017-04-19T15:01:34"/>
    <s v="DARS-NIC-09901-F6V6M-v2"/>
    <s v="Sam Claridge"/>
    <x v="59"/>
    <s v="With HSCIC"/>
    <x v="0"/>
    <d v="2018-03-31T00:00:00"/>
    <s v="2c Initial Assessment"/>
    <s v="5a DSA Active"/>
    <x v="0"/>
    <s v="DARS-NIC-09901-F6V6M-v2.1"/>
    <s v="No"/>
    <s v="Yes"/>
    <x v="0"/>
    <x v="30"/>
    <x v="0"/>
    <s v="No"/>
    <x v="0"/>
    <s v=""/>
    <s v="Tracy Taylor"/>
    <s v="Duncan Easton"/>
    <s v="No"/>
    <s v="Emma Russell"/>
    <d v="2017-04-19T15:01:34"/>
    <d v="2017-03-29T12:39:13"/>
    <m/>
    <s v="Release 2.3"/>
    <d v="2017-03-29T00:00:00"/>
    <x v="0"/>
  </r>
  <r>
    <s v="a7fc853d-864b-4630-b3c4-dac5ed6b9dc6"/>
    <s v="zO8qGbo4uSN7koXy5SS7VzKhZJlR+ZS6ushP2fZSa6eJS/iuGZx77N9WUmPp/u5q1Fa1zScQ3Oe6O/SqiwO7Cg=="/>
    <d v="2017-04-19T15:01:34"/>
    <s v="DARS-NIC-09901-F6V6M-v2"/>
    <s v="Sam Claridge"/>
    <x v="59"/>
    <s v="With HSCIC"/>
    <x v="0"/>
    <d v="2018-03-31T00:00:00"/>
    <s v="2c Initial Assessment"/>
    <s v="5a DSA Active"/>
    <x v="0"/>
    <s v="DARS-NIC-09901-F6V6M-v2.2"/>
    <s v="No"/>
    <s v="Yes"/>
    <x v="0"/>
    <x v="30"/>
    <x v="0"/>
    <s v="No"/>
    <x v="0"/>
    <s v=""/>
    <s v="Tracy Taylor"/>
    <s v="Duncan Easton"/>
    <s v="No"/>
    <s v="Emma Russell"/>
    <d v="2017-04-19T15:01:34"/>
    <d v="2017-04-10T09:28:05"/>
    <m/>
    <s v=""/>
    <d v="2017-03-29T00:00:00"/>
    <x v="0"/>
  </r>
  <r>
    <s v="5750bfb3-3daa-4f7c-9c31-20c5156c86d3"/>
    <s v="+OvETlmlMVicPgiD4ksQO7kWSivxfKZToUVUrbYR13EkKLioCn9rB4+8wcegY8r8Ec27Qgsd7CC/0/yfLE5ecw=="/>
    <d v="2017-04-19T15:02:42"/>
    <s v="DARS-NIC-09901-F6V6M-v2"/>
    <s v="Sam Claridge"/>
    <x v="59"/>
    <s v="With HSCIC"/>
    <x v="0"/>
    <d v="2018-03-31T00:00:00"/>
    <s v="5a DSA Active"/>
    <s v="5a DSA Active"/>
    <x v="2"/>
    <s v="DARS-NIC-09901-F6V6M-v2.3"/>
    <s v="Yes"/>
    <s v="Yes"/>
    <x v="0"/>
    <x v="30"/>
    <x v="67"/>
    <s v="No"/>
    <x v="0"/>
    <s v=""/>
    <s v="Tracy Taylor"/>
    <s v="Duncan Easton"/>
    <s v="No"/>
    <s v="Emma Russell"/>
    <d v="2017-04-19T15:02:42"/>
    <d v="2017-04-11T11:19:06"/>
    <d v="2017-04-19T00:00:00"/>
    <s v=""/>
    <d v="2017-03-29T00:00:00"/>
    <x v="1"/>
  </r>
  <r>
    <s v="d801c6d0-46e1-e511-8103-1458d043a750"/>
    <s v="FxvoOtnoSKdAOWWpP38NQSeQp6rUo7ZEor3BIeatGSJqJz/4az9zdjeZKcEw5e6xB62+q+jXISboxQrkcSl4Bg=="/>
    <d v="2016-09-02T11:09:49"/>
    <s v="DARS-NIC-09949-T4N3W-v0"/>
    <s v="Josie Harral"/>
    <x v="60"/>
    <s v="With HSCIC"/>
    <x v="0"/>
    <m/>
    <s v=""/>
    <s v="5a DSA Active"/>
    <x v="0"/>
    <s v="DARS-NIC-09949-T4N3W-v0.0"/>
    <s v=""/>
    <s v="Yes"/>
    <x v="0"/>
    <x v="0"/>
    <x v="0"/>
    <s v="No"/>
    <x v="5"/>
    <s v=""/>
    <s v=""/>
    <s v=""/>
    <s v="No"/>
    <s v="Joanna Rose"/>
    <d v="2016-09-02T11:09:49"/>
    <d v="2016-03-03T13:49:59"/>
    <m/>
    <s v=""/>
    <d v="2016-01-14T00:00:00"/>
    <x v="0"/>
  </r>
  <r>
    <s v="330e7432-3cec-4192-9fdd-e6708c874872"/>
    <s v="jgf2qAxcoOQql9rMmgnWzYIxd4Y98Cukm/+2U6C5rhyRDgldJ/G8WhXPFj8DiI4rcmgdFyg4LUeg0t0GWtd0GA=="/>
    <d v="2016-09-02T11:09:58"/>
    <s v="DARS-NIC-09949-T4N3W-v0"/>
    <s v="Josie Harral"/>
    <x v="60"/>
    <s v="With HSCIC"/>
    <x v="0"/>
    <m/>
    <s v=""/>
    <s v="5a DSA Active"/>
    <x v="0"/>
    <s v="DARS-NIC-09949-T4N3W-v0.1"/>
    <s v=""/>
    <s v="Yes"/>
    <x v="0"/>
    <x v="0"/>
    <x v="0"/>
    <s v="No"/>
    <x v="5"/>
    <s v=""/>
    <s v=""/>
    <s v=""/>
    <s v="No"/>
    <s v="Joanna Rose"/>
    <d v="2016-09-02T11:09:58"/>
    <d v="2016-03-20T11:21:11"/>
    <m/>
    <s v=""/>
    <d v="2016-01-14T00:00:00"/>
    <x v="0"/>
  </r>
  <r>
    <s v="65fa3759-bd16-4f58-b9db-7bd28c790c5e"/>
    <s v="bEz41JlkNMKXNvlRFY0MF2Ge8u9ILevMzyefgvKIuHr/skh8kdQGfDFpdluwvoICpce86peSQEJMY34H+wQgww=="/>
    <d v="2016-09-02T11:09:52"/>
    <s v="DARS-NIC-09949-T4N3W-v0"/>
    <s v="Josie Harral"/>
    <x v="60"/>
    <s v="With HSCIC"/>
    <x v="0"/>
    <m/>
    <s v="2c Initial Assessment"/>
    <s v="5a DSA Active"/>
    <x v="0"/>
    <s v="DARS-NIC-09949-T4N3W-v0.10"/>
    <s v="No"/>
    <s v="Yes"/>
    <x v="0"/>
    <x v="75"/>
    <x v="0"/>
    <s v="No"/>
    <x v="5"/>
    <s v="Complex"/>
    <s v="Amanda Parkin"/>
    <s v="Gaynor Dalton"/>
    <s v="No"/>
    <s v="Joanna Rose"/>
    <d v="2016-09-02T11:09:52"/>
    <d v="2016-06-14T09:47:41"/>
    <m/>
    <s v=""/>
    <d v="2016-01-14T00:00:00"/>
    <x v="0"/>
  </r>
  <r>
    <s v="a25cc93b-32ee-4a30-9a58-49e862159ad3"/>
    <s v="SMpMSgFWFdMW0WK7fEetCmdaCp/60O03HTpwQxk3dg9UNgNr9macOH5HFhEfObmMBTGlsowHxoJTm9uPe5DvKw=="/>
    <d v="2016-09-02T11:09:51"/>
    <s v="DARS-NIC-09949-T4N3W-v0"/>
    <s v="Josie Harral"/>
    <x v="60"/>
    <s v="With HSCIC"/>
    <x v="0"/>
    <m/>
    <s v="2c Initial Assessment"/>
    <s v="5a DSA Active"/>
    <x v="0"/>
    <s v="DARS-NIC-09949-T4N3W-v0.11"/>
    <s v="No"/>
    <s v="Yes"/>
    <x v="0"/>
    <x v="75"/>
    <x v="0"/>
    <s v="No"/>
    <x v="5"/>
    <s v="Complex"/>
    <s v="Amanda Parkin"/>
    <s v="Gaynor Dalton"/>
    <s v="No"/>
    <s v="Joanna Rose"/>
    <d v="2016-09-02T11:09:51"/>
    <d v="2016-06-24T14:31:57"/>
    <m/>
    <s v=""/>
    <d v="2016-01-14T00:00:00"/>
    <x v="0"/>
  </r>
  <r>
    <s v="e609626f-c073-4094-8974-e7ee316e1947"/>
    <s v="HuTbdC1DZMJA1rCGsmZqa1EDiS/GDwdFR0aIQf4SWabPezpI3W9MNfWHilIgfFWwurIUbveuu0zRPOgoe0bezg=="/>
    <d v="2016-09-02T11:10:30"/>
    <s v="DARS-NIC-09949-T4N3W-v0"/>
    <s v="Josie Harral"/>
    <x v="60"/>
    <s v="With HSCIC"/>
    <x v="0"/>
    <d v="2017-08-01T00:00:00"/>
    <s v="5a DSA Active"/>
    <s v="5a DSA Active"/>
    <x v="2"/>
    <s v="DARS-NIC-09949-T4N3W-v0.12"/>
    <s v="Yes"/>
    <s v="Yes"/>
    <x v="0"/>
    <x v="75"/>
    <x v="70"/>
    <s v="No"/>
    <x v="5"/>
    <s v="Complex"/>
    <s v="Amanda Parkin"/>
    <s v="Gaynor Dalton"/>
    <s v="No"/>
    <s v="Joanna Rose"/>
    <d v="2016-09-02T11:10:30"/>
    <d v="2016-07-11T12:33:37"/>
    <d v="2016-09-02T00:00:00"/>
    <s v=""/>
    <d v="2016-01-14T00:00:00"/>
    <x v="1"/>
  </r>
  <r>
    <s v="57d0fe29-1131-407b-9ab5-da1467459546"/>
    <s v="WkP5n2EcgoMHYS5Xstt6Cqfv+y/1/lmczV5dTIE8+W6isppewjeEl/rxC0kmO5+nKhUAV5RdmmAQGLc1Sol4rA=="/>
    <d v="2016-09-02T11:09:57"/>
    <s v="DARS-NIC-09949-T4N3W-v0"/>
    <s v="Josie Harral"/>
    <x v="60"/>
    <s v="With HSCIC"/>
    <x v="0"/>
    <m/>
    <s v=""/>
    <s v="5a DSA Active"/>
    <x v="0"/>
    <s v="DARS-NIC-09949-T4N3W-v0.2"/>
    <s v=""/>
    <s v="Yes"/>
    <x v="0"/>
    <x v="0"/>
    <x v="0"/>
    <s v="No"/>
    <x v="5"/>
    <s v=""/>
    <s v=""/>
    <s v=""/>
    <s v="No"/>
    <s v="Joanna Rose"/>
    <d v="2016-09-02T11:09:57"/>
    <d v="2016-03-20T11:33:00"/>
    <m/>
    <s v=""/>
    <d v="2016-01-14T00:00:00"/>
    <x v="0"/>
  </r>
  <r>
    <s v="5cef4269-dcd2-4d12-af99-9c30ccd7649c"/>
    <s v="EBz7sYNhHNkrKOUqsMgdhddSVgVSyIqod6BVJQ70SwpVmwhyoQq94841iVzQiKEuYOS+EnCnzs6/FKqJW/G/kg=="/>
    <d v="2016-09-02T11:09:54"/>
    <s v="DARS-NIC-09949-T4N3W-v0"/>
    <s v="Josie Harral"/>
    <x v="60"/>
    <s v="With HSCIC"/>
    <x v="0"/>
    <m/>
    <s v=""/>
    <s v="5a DSA Active"/>
    <x v="0"/>
    <s v="DARS-NIC-09949-T4N3W-v0.3"/>
    <s v=""/>
    <s v="Yes"/>
    <x v="0"/>
    <x v="0"/>
    <x v="0"/>
    <s v="No"/>
    <x v="5"/>
    <s v=""/>
    <s v=""/>
    <s v=""/>
    <s v="No"/>
    <s v="Joanna Rose"/>
    <d v="2016-09-02T11:09:54"/>
    <d v="2016-03-20T11:33:19"/>
    <m/>
    <s v=""/>
    <d v="2016-01-14T00:00:00"/>
    <x v="0"/>
  </r>
  <r>
    <s v="41450790-1a56-41c7-ab00-bcd539a6f742"/>
    <s v="qF2zX03AP/3S9KWbNHwCyfUEPMcg0ECCR+oYqiDWyUKfAVSWfKtyNClsucQmAzcTVjHMqO1nzRxlZe1NT6FYiA=="/>
    <d v="2016-09-02T11:09:55"/>
    <s v="DARS-NIC-09949-T4N3W-v0"/>
    <s v="Josie Harral"/>
    <x v="60"/>
    <s v="With HSCIC"/>
    <x v="0"/>
    <m/>
    <s v=""/>
    <s v="5a DSA Active"/>
    <x v="0"/>
    <s v="DARS-NIC-09949-T4N3W-v0.4"/>
    <s v=""/>
    <s v="Yes"/>
    <x v="0"/>
    <x v="0"/>
    <x v="0"/>
    <s v="No"/>
    <x v="5"/>
    <s v=""/>
    <s v=""/>
    <s v=""/>
    <s v="No"/>
    <s v="Joanna Rose"/>
    <d v="2016-09-02T11:09:55"/>
    <d v="2016-03-20T11:34:33"/>
    <m/>
    <s v=""/>
    <d v="2016-01-14T00:00:00"/>
    <x v="0"/>
  </r>
  <r>
    <s v="be4b24f0-9c47-4baf-a545-d70302b73d11"/>
    <s v="VEEfGSyNzI6+T/eQ4TDYqoESWCLG/HIeB+yLPreGm/sy4Tp7gXt+MQmnCAtwTJAY5Zx6pHvui2eCuEAytDPESg=="/>
    <d v="2016-09-02T11:09:56"/>
    <s v="DARS-NIC-09949-T4N3W-v0"/>
    <s v="Josie Harral"/>
    <x v="60"/>
    <s v="With HSCIC"/>
    <x v="0"/>
    <m/>
    <s v=""/>
    <s v="5a DSA Active"/>
    <x v="0"/>
    <s v="DARS-NIC-09949-T4N3W-v0.5"/>
    <s v=""/>
    <s v="Yes"/>
    <x v="0"/>
    <x v="0"/>
    <x v="0"/>
    <s v="No"/>
    <x v="5"/>
    <s v=""/>
    <s v=""/>
    <s v=""/>
    <s v="No"/>
    <s v="Joanna Rose"/>
    <d v="2016-09-02T11:09:56"/>
    <d v="2016-03-20T11:35:13"/>
    <m/>
    <s v=""/>
    <d v="2016-01-14T00:00:00"/>
    <x v="0"/>
  </r>
  <r>
    <s v="f0133462-dd2c-45cd-9a62-15a469d4128c"/>
    <s v="ZZVjlzF2XcOYsiEMK6OXuHzMYe/sJwV4Pf2NCwHq29XYdHVsHftJeODRU7ICd8u2DDIEkALEfonsT3wEveQMYw=="/>
    <d v="2016-09-02T11:09:50"/>
    <s v="DARS-NIC-09949-T4N3W-v0"/>
    <s v="Josie Harral"/>
    <x v="60"/>
    <s v="With HSCIC"/>
    <x v="0"/>
    <m/>
    <s v=""/>
    <s v="5a DSA Active"/>
    <x v="0"/>
    <s v="DARS-NIC-09949-T4N3W-v0.6"/>
    <s v=""/>
    <s v="Yes"/>
    <x v="0"/>
    <x v="75"/>
    <x v="0"/>
    <s v="No"/>
    <x v="5"/>
    <s v=""/>
    <s v=""/>
    <s v=""/>
    <s v="No"/>
    <s v="Joanna Rose"/>
    <d v="2016-09-02T11:09:50"/>
    <d v="2016-04-10T13:06:28"/>
    <m/>
    <s v=""/>
    <d v="2016-01-14T00:00:00"/>
    <x v="0"/>
  </r>
  <r>
    <s v="8249f893-63b5-4629-998a-95aa54e28885"/>
    <s v="5krtFnTU1iSqjvhBnj1cA35Y3fsFbUd/6u0uIqewTAMqDpf7ClQ4Wq6ZqSaU9xPTW7AuxpQ88VbiTJkXkH/vGQ=="/>
    <d v="2016-09-02T11:09:53"/>
    <s v="DARS-NIC-09949-T4N3W-v0"/>
    <s v="Josie Harral"/>
    <x v="60"/>
    <s v="With HSCIC"/>
    <x v="0"/>
    <m/>
    <s v=""/>
    <s v="5a DSA Active"/>
    <x v="0"/>
    <s v="DARS-NIC-09949-T4N3W-v0.7"/>
    <s v="No"/>
    <s v="Yes"/>
    <x v="0"/>
    <x v="75"/>
    <x v="0"/>
    <s v="No"/>
    <x v="5"/>
    <s v="Complex"/>
    <s v="Amanda Parkin"/>
    <s v=""/>
    <s v="No"/>
    <s v="Joanna Rose"/>
    <d v="2016-09-02T11:09:53"/>
    <d v="2016-04-25T09:07:43"/>
    <m/>
    <s v=""/>
    <d v="2016-01-14T00:00:00"/>
    <x v="0"/>
  </r>
  <r>
    <s v="11287a28-44a6-49cc-9585-9afd3bcc3b5a"/>
    <s v="wv7RCJWg8oiM738u7KUkXG24fdc61VoN3oq4HqpRq1Htqu2ACtEwuQxzzxPiCsRpVBSHYfiGZDCgdPF9rs6dGQ=="/>
    <d v="2016-09-02T11:09:53"/>
    <s v="DARS-NIC-09949-T4N3W-v0"/>
    <s v="Josie Harral"/>
    <x v="60"/>
    <s v="With HSCIC"/>
    <x v="0"/>
    <m/>
    <s v="2c Initial Assessment"/>
    <s v="5a DSA Active"/>
    <x v="0"/>
    <s v="DARS-NIC-09949-T4N3W-v0.8"/>
    <s v="No"/>
    <s v="Yes"/>
    <x v="0"/>
    <x v="75"/>
    <x v="0"/>
    <s v="No"/>
    <x v="5"/>
    <s v="Complex"/>
    <s v="Amanda Parkin"/>
    <s v=""/>
    <s v="No"/>
    <s v="Joanna Rose"/>
    <d v="2016-09-02T11:09:53"/>
    <d v="2016-05-24T10:27:02"/>
    <m/>
    <s v=""/>
    <d v="2016-01-14T00:00:00"/>
    <x v="0"/>
  </r>
  <r>
    <s v="92b37eb9-d5ce-433e-987c-d13ad2dc0f2e"/>
    <s v="n0yXqsbdJWRvrOYuU6poEhKtZdVzbGRY/uwenLJX1Yc8FFGFG24n6gCjNpr16Pg7ebtSdR6Ce+p1vjspp67dwQ=="/>
    <d v="2016-09-02T11:09:56"/>
    <s v="DARS-NIC-09949-T4N3W-v0"/>
    <s v="Josie Harral"/>
    <x v="60"/>
    <s v="With HSCIC"/>
    <x v="0"/>
    <m/>
    <s v="2c Initial Assessment"/>
    <s v="5a DSA Active"/>
    <x v="0"/>
    <s v="DARS-NIC-09949-T4N3W-v0.9"/>
    <s v="No"/>
    <s v="Yes"/>
    <x v="0"/>
    <x v="75"/>
    <x v="0"/>
    <s v="No"/>
    <x v="5"/>
    <s v="Complex"/>
    <s v="Amanda Parkin"/>
    <s v="Gaynor Dalton"/>
    <s v="No"/>
    <s v="Joanna Rose"/>
    <d v="2016-09-02T11:09:56"/>
    <d v="2016-05-31T12:20:49"/>
    <m/>
    <s v=""/>
    <d v="2016-01-14T00:00:00"/>
    <x v="0"/>
  </r>
  <r>
    <s v="3573f8e5-3ae1-e511-80fe-3863bb358f90"/>
    <s v="b1a4rYlYXlwV2ES4MatHdKZeyvkOLCHBWiADZnKepKLIctEWiVBDx3UJcvyXv0MEBibsaiwlWBACzT3v379xCQ=="/>
    <d v="2016-05-13T11:18:02"/>
    <s v="DARS-NIC-09955-V6Y3S-v0"/>
    <s v="Linda Sharpe"/>
    <x v="61"/>
    <s v="With HSCIC"/>
    <x v="0"/>
    <m/>
    <s v=""/>
    <s v="3a With DAO"/>
    <x v="0"/>
    <s v="DARS-NIC-09955-V6Y3S-v0.0"/>
    <s v=""/>
    <s v="Yes"/>
    <x v="0"/>
    <x v="0"/>
    <x v="0"/>
    <s v="Yes"/>
    <x v="7"/>
    <s v=""/>
    <s v=""/>
    <s v=""/>
    <s v="No"/>
    <s v="Joanna Rose"/>
    <d v="2016-05-13T11:18:02"/>
    <d v="2016-03-03T12:24:45"/>
    <m/>
    <s v=""/>
    <d v="2016-01-14T00:00:00"/>
    <x v="0"/>
  </r>
  <r>
    <s v="b2fdbadd-842b-425c-abfd-955f59639df7"/>
    <s v="uSN5vD70KOSk+em4SPPmbMqVkFKb9BKjs3sirCzcW2OcZJBgL1N9+CB6emIEdwFB6ozOuXM29C/EAUttsTkpsA=="/>
    <d v="2016-05-13T11:18:02"/>
    <s v="DARS-NIC-09955-V6Y3S-v0"/>
    <s v="Linda Sharpe"/>
    <x v="61"/>
    <s v="With HSCIC"/>
    <x v="0"/>
    <m/>
    <s v=""/>
    <s v="3a With DAO"/>
    <x v="0"/>
    <s v="DARS-NIC-09955-V6Y3S-v0.1"/>
    <s v=""/>
    <s v="Yes"/>
    <x v="0"/>
    <x v="75"/>
    <x v="0"/>
    <s v="Yes"/>
    <x v="7"/>
    <s v=""/>
    <s v=""/>
    <s v=""/>
    <s v="No"/>
    <s v="Joanna Rose"/>
    <d v="2016-05-13T11:18:02"/>
    <d v="2016-04-10T13:11:02"/>
    <m/>
    <s v=""/>
    <d v="2016-01-14T00:00:00"/>
    <x v="0"/>
  </r>
  <r>
    <s v="aef59a01-d7ce-40eb-9e10-f8795bb745cb"/>
    <s v="lyfd6HorhrPtpKpCUdql7lbIS0FdZC760bpZZa4juJ/7RFJXlFpQamT5COzUHAP9ELaL010u/LklOZ0b1P9Fog=="/>
    <d v="2016-05-13T11:18:02"/>
    <s v="DARS-NIC-09955-V6Y3S-v0"/>
    <s v="Linda Sharpe"/>
    <x v="61"/>
    <s v="With HSCIC"/>
    <x v="0"/>
    <m/>
    <s v=""/>
    <s v="3a With DAO"/>
    <x v="0"/>
    <s v="DARS-NIC-09955-V6Y3S-v0.2"/>
    <s v=""/>
    <s v="Yes"/>
    <x v="0"/>
    <x v="75"/>
    <x v="0"/>
    <s v="Yes"/>
    <x v="7"/>
    <s v=""/>
    <s v="Amanda Parkin"/>
    <s v=""/>
    <s v="No"/>
    <s v="Joanna Rose"/>
    <d v="2016-05-13T11:18:02"/>
    <d v="2016-04-25T09:11:27"/>
    <m/>
    <s v=""/>
    <d v="2016-01-14T00:00:00"/>
    <x v="0"/>
  </r>
  <r>
    <s v="00d8cc63-8ecf-4d4a-9959-893135089274"/>
    <s v="hTpJsq9cOCW8GXp4F5F3A96wZUi/i0yqvFUz3bGslEtltmMKSpmHqI42VDEW0UeA1fJs97BlDzM3pI3eGfAyow=="/>
    <d v="2016-05-09T10:20:26"/>
    <s v="DARS-NIC-09955-V6Y3S-v0"/>
    <s v="Linda Sharpe"/>
    <x v="61"/>
    <s v="With HSCIC"/>
    <x v="0"/>
    <m/>
    <s v=""/>
    <s v="3a With DAO"/>
    <x v="0"/>
    <s v="DARS-NIC-09955-V6Y3S-v0.3"/>
    <s v="No"/>
    <s v="Yes"/>
    <x v="0"/>
    <x v="75"/>
    <x v="0"/>
    <s v="Yes"/>
    <x v="7"/>
    <s v=""/>
    <s v="Amanda Parkin"/>
    <s v=""/>
    <s v="No"/>
    <s v="Joanna Rose"/>
    <d v="2016-05-09T10:20:26"/>
    <d v="2016-05-03T07:47:52"/>
    <m/>
    <s v=""/>
    <d v="2016-01-14T00:00:00"/>
    <x v="0"/>
  </r>
  <r>
    <s v="3f61c964-a822-49c5-b9bd-1a8b5f0fdd7f"/>
    <s v="a2f+yJ+AAbFxaGB2dnpDYEJT2LplblcsjDYKXu4Bu1e63h0Rf4Ze2G8JPV3dMDOh9N3RsqQO3b0yTjmm+Oa5qQ=="/>
    <d v="2016-05-09T10:20:22"/>
    <s v="DARS-NIC-09955-V6Y3S-v0"/>
    <s v="Linda Sharpe"/>
    <x v="61"/>
    <s v="With HSCIC"/>
    <x v="0"/>
    <m/>
    <s v="2c Initial Assessment"/>
    <s v="3a With DAO"/>
    <x v="0"/>
    <s v="DARS-NIC-09955-V6Y3S-v0.4"/>
    <s v="No"/>
    <s v="Yes"/>
    <x v="0"/>
    <x v="75"/>
    <x v="0"/>
    <s v="Yes"/>
    <x v="7"/>
    <s v=""/>
    <s v="Amanda Parkin"/>
    <s v="Stephen Hudson"/>
    <s v="No"/>
    <s v="Joanna Rose"/>
    <d v="2016-05-09T10:20:22"/>
    <d v="2016-05-06T13:14:42"/>
    <m/>
    <s v=""/>
    <d v="2016-01-14T00:00:00"/>
    <x v="0"/>
  </r>
  <r>
    <s v="02b93440-d2c2-4241-9553-41ba082800aa"/>
    <s v="Q+h//UQhuzuTPQ4poTgGAKPVqvnU2idKK0dtcVEWq02VsY4fSFinr78dDAHkQAuABN/0pUmPPhyvuLspma/9Dw=="/>
    <d v="2016-08-02T09:48:44"/>
    <s v="DARS-NIC-09955-V6Y3S-v0"/>
    <s v="Linda Sharpe"/>
    <x v="61"/>
    <s v="With HSCIC"/>
    <x v="0"/>
    <m/>
    <s v="3a With DAO"/>
    <s v="3a With DAO"/>
    <x v="5"/>
    <s v="DARS-NIC-09955-V6Y3S-v0.5"/>
    <s v="Yes"/>
    <s v="Yes"/>
    <x v="0"/>
    <x v="75"/>
    <x v="0"/>
    <s v="Yes"/>
    <x v="7"/>
    <s v=""/>
    <s v="Amanda Parkin"/>
    <s v="Stephen Hudson"/>
    <s v="No"/>
    <s v="Joanna Rose"/>
    <d v="2016-08-02T09:48:44"/>
    <d v="2016-05-09T10:19:52"/>
    <m/>
    <s v=""/>
    <d v="2016-01-14T00:00:00"/>
    <x v="0"/>
  </r>
  <r>
    <s v="15fcf623-2402-e611-80f8-3863bb359f00"/>
    <s v="LygpSruhzW4ozw+KT7sxCISepgOSgYSeJJd1iAm0yLFqxqrpWbfj17HCJxOuFyHwbMoD3w1z+eQklghE5bIePQ=="/>
    <d v="2016-05-13T11:18:03"/>
    <s v="DARS-NIC-10007-T0R9H-v0"/>
    <s v="Frankie Shupo"/>
    <x v="62"/>
    <s v="With HSCIC"/>
    <x v="0"/>
    <m/>
    <s v=""/>
    <s v="1b Enquiry Answered"/>
    <x v="0"/>
    <s v="DARS-NIC-10007-T0R9H-v0.0"/>
    <s v=""/>
    <s v="No"/>
    <x v="0"/>
    <x v="0"/>
    <x v="0"/>
    <s v="No"/>
    <x v="2"/>
    <s v=""/>
    <s v=""/>
    <s v=""/>
    <s v="Yes"/>
    <s v="Emma Russell"/>
    <d v="2016-05-13T11:18:03"/>
    <d v="2016-04-14T09:34:54"/>
    <m/>
    <s v=""/>
    <m/>
    <x v="0"/>
  </r>
  <r>
    <s v="8892864d-b253-4d9e-b37a-0f34e7a37928"/>
    <s v="KgHlYq0Uc4LrRiG+BV7aTY6AjKaKfPoOwb8Bf8AtSirT7Lg8GsWja/Scoi2kgFIm0Qtznj3yFedUmOTp8Mwtsg=="/>
    <d v="2016-05-13T11:18:03"/>
    <s v="DARS-NIC-10007-T0R9H-v0"/>
    <s v="Frankie Shupo"/>
    <x v="62"/>
    <s v="With HSCIC"/>
    <x v="0"/>
    <m/>
    <s v=""/>
    <s v="1b Enquiry Answered"/>
    <x v="0"/>
    <s v="DARS-NIC-10007-T0R9H-v0.1"/>
    <s v=""/>
    <s v="No"/>
    <x v="0"/>
    <x v="0"/>
    <x v="0"/>
    <s v="No"/>
    <x v="2"/>
    <s v=""/>
    <s v=""/>
    <s v=""/>
    <s v="Yes"/>
    <s v="Emma Russell"/>
    <d v="2016-05-13T11:18:03"/>
    <d v="2016-04-17T10:45:39"/>
    <m/>
    <s v=""/>
    <m/>
    <x v="0"/>
  </r>
  <r>
    <s v="79316c56-6afd-402e-a347-78edbac08c6f"/>
    <s v="YdxtKbP6HD7OZFcHgHor1R3bzPphU4BFeFaIDAb5Z6/+Jsy/HWyG0eZ/m4nE0j/68H4StHkOxFsjJSBMDwnj3w=="/>
    <d v="2016-05-13T11:18:03"/>
    <s v="DARS-NIC-10007-T0R9H-v0"/>
    <s v="Frankie Shupo"/>
    <x v="62"/>
    <s v="With HSCIC"/>
    <x v="0"/>
    <m/>
    <s v=""/>
    <s v="1b Enquiry Answered"/>
    <x v="0"/>
    <s v="DARS-NIC-10007-T0R9H-v0.2"/>
    <s v=""/>
    <s v="No"/>
    <x v="0"/>
    <x v="0"/>
    <x v="0"/>
    <s v="No"/>
    <x v="2"/>
    <s v=""/>
    <s v=""/>
    <s v=""/>
    <s v="Yes"/>
    <s v="Emma Russell"/>
    <d v="2016-05-13T11:18:03"/>
    <d v="2016-04-25T16:30:48"/>
    <m/>
    <s v=""/>
    <m/>
    <x v="0"/>
  </r>
  <r>
    <s v="10f9782d-717f-4fa7-951d-9958bba06a07"/>
    <s v="VORTMXVRDxsSbQ1gn8c0usx9kPFUT2UwhjEC7+jsKvgSu5uP3M+w/uwQarOKrLYZtfPeCiyWM8Y11i4Gpa6AlA=="/>
    <d v="2016-05-13T11:18:03"/>
    <s v="DARS-NIC-10007-T0R9H-v0"/>
    <s v="Frankie Shupo"/>
    <x v="62"/>
    <s v="With HSCIC"/>
    <x v="0"/>
    <m/>
    <s v=""/>
    <s v="1b Enquiry Answered"/>
    <x v="0"/>
    <s v="DARS-NIC-10007-T0R9H-v0.3"/>
    <s v=""/>
    <s v="No"/>
    <x v="0"/>
    <x v="0"/>
    <x v="0"/>
    <s v="No"/>
    <x v="2"/>
    <s v=""/>
    <s v=""/>
    <s v=""/>
    <s v="Yes"/>
    <s v="Emma Russell"/>
    <d v="2016-05-13T11:18:03"/>
    <d v="2016-04-26T09:37:10"/>
    <m/>
    <s v=""/>
    <m/>
    <x v="0"/>
  </r>
  <r>
    <s v="554c31b0-86c1-407f-bd45-bda6e4d3960f"/>
    <s v="vqKSof+GRYpLQFKUfPrzd6+qoVcfFQ+47gfp2/voFPbQkY2YCcIyb56syjvCkqoJOf1lEGHpbQcRYXz61sZ10A=="/>
    <d v="2016-05-13T11:18:03"/>
    <s v="DARS-NIC-10007-T0R9H-v0"/>
    <s v="Frankie Shupo"/>
    <x v="62"/>
    <s v="With HSCIC"/>
    <x v="0"/>
    <m/>
    <s v=""/>
    <s v="1b Enquiry Answered"/>
    <x v="0"/>
    <s v="DARS-NIC-10007-T0R9H-v0.4"/>
    <s v=""/>
    <s v="No"/>
    <x v="0"/>
    <x v="0"/>
    <x v="0"/>
    <s v="No"/>
    <x v="2"/>
    <s v=""/>
    <s v=""/>
    <s v=""/>
    <s v="Yes"/>
    <s v="Emma Russell"/>
    <d v="2016-05-13T11:18:03"/>
    <d v="2016-04-26T10:52:42"/>
    <m/>
    <s v=""/>
    <m/>
    <x v="0"/>
  </r>
  <r>
    <s v="9a0d93f9-3fac-4338-9f21-fa7a25b2d568"/>
    <s v="FNFvoazHId/h0dn1w4aWq5Rr/xsYY9nwWtL+lDt0dF9CzznxFIAiFw7h9oiqdtKi/lbmBl0w2n3CE9B4j6tVVQ=="/>
    <d v="2017-01-20T11:44:05"/>
    <s v="DARS-NIC-10007-T0R9H-v0"/>
    <s v="Frankie Shupo"/>
    <x v="62"/>
    <s v="With HSCIC"/>
    <x v="0"/>
    <m/>
    <s v="1b Enquiry Answered"/>
    <s v="1b Enquiry Answered"/>
    <x v="4"/>
    <s v="DARS-NIC-10007-T0R9H-v0.5"/>
    <s v="Yes"/>
    <s v="No"/>
    <x v="0"/>
    <x v="0"/>
    <x v="0"/>
    <s v="No"/>
    <x v="2"/>
    <s v=""/>
    <s v=""/>
    <s v=""/>
    <s v="Yes"/>
    <s v="Emma Russell"/>
    <d v="2017-01-20T11:44:05"/>
    <d v="2016-04-26T12:16:16"/>
    <m/>
    <s v=""/>
    <m/>
    <x v="0"/>
  </r>
  <r>
    <s v="493997a0-ea12-e711-8101-5065f38bf2f1"/>
    <s v="kQm8XDS0kk4XVOMUlf1xLnCR5cS40DNtlp65PzVXIhQ7daeRhxwe5Qxazas3UMI34lwxtHDy+vg696jl39YYHQ=="/>
    <d v="2017-04-25T10:17:21"/>
    <s v="DARS-NIC-100601-R5T4C-v0"/>
    <s v="Katie Kirkby"/>
    <x v="63"/>
    <s v="With Customer"/>
    <x v="0"/>
    <m/>
    <s v="1c Application In Progress"/>
    <s v="1c Application In Progress"/>
    <x v="4"/>
    <s v="DARS-NIC-100601-R5T4C-v0"/>
    <s v="Yes"/>
    <s v="No"/>
    <x v="0"/>
    <x v="0"/>
    <x v="0"/>
    <s v="No"/>
    <x v="6"/>
    <s v=""/>
    <s v=""/>
    <s v=""/>
    <s v="Yes"/>
    <s v="Emma Russell"/>
    <d v="2017-04-25T10:17:21"/>
    <d v="2017-03-27T12:40:59"/>
    <m/>
    <s v=""/>
    <m/>
    <x v="0"/>
  </r>
  <r>
    <s v="15d0671a-40f5-413c-a568-6ed385d85d17"/>
    <s v="fgmPnDLgH4sUy9ti0gEC53lI1jKbLoReLCiito4MTT6KOsKJGznVLMmMpz7xGZ8Ez6DVWknE37FC0oWmlJTwxw=="/>
    <d v="2017-03-27T10:36:58"/>
    <s v="DARS-NIC-100629-M8Y8B-v0"/>
    <s v="Jacqui Dorman"/>
    <x v="64"/>
    <s v="With HSCIC"/>
    <x v="0"/>
    <m/>
    <s v="1c Application In Progress"/>
    <s v="2c Initial Assessment"/>
    <x v="0"/>
    <s v="DARS-NIC-100629-M8Y8B-v0.0"/>
    <s v="No"/>
    <s v="No"/>
    <x v="0"/>
    <x v="0"/>
    <x v="0"/>
    <s v="No"/>
    <x v="0"/>
    <s v="Complex"/>
    <s v=""/>
    <s v="Robyn Wilson"/>
    <s v="Yes"/>
    <s v="Gillian Wright"/>
    <d v="2017-03-27T10:36:58"/>
    <d v="2017-03-24T13:50:05"/>
    <m/>
    <s v=""/>
    <d v="2017-03-27T00:00:00"/>
    <x v="0"/>
  </r>
  <r>
    <s v="499f0688-dcbb-4baa-a2ac-50937c5938a4"/>
    <s v="uH7IOGeJX1JOdD0D/aLzI/I2EXyNECHC4XRoaoC5MzrN8KcQ09gqBkz5c+ugyEudmR0rOX6J/zsGfY0R4ZDkcQ=="/>
    <d v="2017-04-26T10:50:49"/>
    <s v="DARS-NIC-100629-M8Y8B-v0"/>
    <s v="Jacqui Dorman"/>
    <x v="64"/>
    <s v="With HSCIC"/>
    <x v="0"/>
    <d v="2018-05-31T00:00:00"/>
    <s v="2c Initial Assessment"/>
    <s v="2c Initial Assessment"/>
    <x v="4"/>
    <s v="DARS-NIC-100629-M8Y8B-v0.1"/>
    <s v="Yes"/>
    <s v="No"/>
    <x v="0"/>
    <x v="76"/>
    <x v="0"/>
    <s v="No"/>
    <x v="0"/>
    <s v="Complex"/>
    <s v="Elizabeth Flaherty"/>
    <s v="Robyn Wilson"/>
    <s v="Yes"/>
    <s v="Gillian Wright"/>
    <d v="2017-04-26T10:50:49"/>
    <d v="2017-03-27T10:36:27"/>
    <m/>
    <s v=""/>
    <d v="2017-03-27T00:00:00"/>
    <x v="0"/>
  </r>
  <r>
    <s v="c0e10279-358a-4a41-9d46-0d1d9bb3c1f2"/>
    <s v="nZWqFh9+FEaKVqiLvOL+zLyPAOvs6D5Gf17T7jRZsS7ubASxGPVVjl7jeOvMFAT5rakq7d0khpUEdRDpWT9CFQ=="/>
    <d v="2017-04-04T14:57:51"/>
    <s v="DARS-NIC-100731-G0K8T-v0"/>
    <s v="Karla Bailey"/>
    <x v="65"/>
    <s v="With Customer"/>
    <x v="0"/>
    <m/>
    <s v=""/>
    <s v="1c Application In Progress"/>
    <x v="0"/>
    <s v="DARS-NIC-100731-G0K8T-v0.0"/>
    <s v="No"/>
    <s v="No"/>
    <x v="0"/>
    <x v="0"/>
    <x v="0"/>
    <s v="No"/>
    <x v="0"/>
    <s v=""/>
    <s v="DARS Online"/>
    <s v="DARS Online"/>
    <s v="Yes"/>
    <s v="Emma Russell"/>
    <d v="2017-04-04T14:57:51"/>
    <d v="2017-03-24T11:24:46"/>
    <m/>
    <s v=""/>
    <m/>
    <x v="0"/>
  </r>
  <r>
    <s v="47219b00-2a3f-40d5-89c1-af61f7cf9bbe"/>
    <s v="kt1pmdnoqc8IxHIxziXCWx3EM46wzQ4GK2tmkTdpgBCFerc8gJ0Sbu3oodsle6xWpUcPkgsAkiQK9jlISwTbWA=="/>
    <d v="2017-04-04T14:58:06"/>
    <s v="DARS-NIC-100731-G0K8T-v0"/>
    <s v="Karla Bailey"/>
    <x v="65"/>
    <s v="With Customer"/>
    <x v="0"/>
    <m/>
    <s v=""/>
    <s v="1c Application In Progress"/>
    <x v="0"/>
    <s v="DARS-NIC-100731-G0K8T-v0.1"/>
    <s v="No"/>
    <s v="No"/>
    <x v="0"/>
    <x v="0"/>
    <x v="0"/>
    <s v="No"/>
    <x v="0"/>
    <s v=""/>
    <s v="DARS Online"/>
    <s v="DARS Online"/>
    <s v="Yes"/>
    <s v="Emma Russell"/>
    <d v="2017-04-04T14:58:06"/>
    <d v="2017-03-24T16:06:18"/>
    <m/>
    <s v=""/>
    <m/>
    <x v="0"/>
  </r>
  <r>
    <s v="904d7df7-61ac-4733-b174-19395d1d9eae"/>
    <s v="3ojL4MnA5nj5rK4zWnHQeJ76oQDMHJmJeswWeny4MRkfydbVGtovpiGVSyVULQ55aieqOwwkr1+NLxLViXbEyQ=="/>
    <d v="2017-04-04T14:58:05"/>
    <s v="DARS-NIC-100731-G0K8T-v0"/>
    <s v="Karla Bailey"/>
    <x v="65"/>
    <s v="With Customer"/>
    <x v="0"/>
    <m/>
    <s v=""/>
    <s v="1c Application In Progress"/>
    <x v="4"/>
    <s v="DARS-NIC-100731-G0K8T-v0.2"/>
    <s v="Yes"/>
    <s v="No"/>
    <x v="0"/>
    <x v="0"/>
    <x v="0"/>
    <s v="No"/>
    <x v="0"/>
    <s v=""/>
    <s v="DARS Online"/>
    <s v="DARS Online"/>
    <s v="Yes"/>
    <s v="Emma Russell"/>
    <d v="2017-04-04T14:58:05"/>
    <d v="2017-04-04T14:57:52"/>
    <m/>
    <s v=""/>
    <m/>
    <x v="0"/>
  </r>
  <r>
    <s v="dc80d8db-23c2-4177-8352-cf008262d370"/>
    <s v="DAC9lAU7GyP2ZJSzYSH9h79iO2kS9xn3W4HqoghDVzauqyo4CFhvjgNDuIR07jygxWTHe/v4+Q8pj1g29GORiQ=="/>
    <d v="2017-03-24T12:05:34"/>
    <s v="DARS-NIC-100768-K4K9M-v0"/>
    <s v="Karla Bailey"/>
    <x v="65"/>
    <s v="With Customer"/>
    <x v="0"/>
    <m/>
    <s v=""/>
    <s v="1c Application In Progress"/>
    <x v="4"/>
    <s v="DARS-NIC-100768-K4K9M-v0.0"/>
    <s v="Yes"/>
    <s v="No"/>
    <x v="0"/>
    <x v="0"/>
    <x v="0"/>
    <s v="No"/>
    <x v="0"/>
    <s v=""/>
    <s v="DARS Online"/>
    <s v="DARS Online"/>
    <s v="Yes"/>
    <s v=""/>
    <d v="2017-03-24T12:05:34"/>
    <d v="2017-03-24T12:05:32"/>
    <m/>
    <s v=""/>
    <m/>
    <x v="0"/>
  </r>
  <r>
    <s v="de4e5d3c-5437-4707-bbd4-e158a004ea4a"/>
    <s v="vseUH+RH/FkBp8Az60liwcBt+q9bDFzN4gpW/NryQXcgVX1SfeycVkq2grEdQ3OVHHA+021b01E+RiMWlkdUVQ=="/>
    <d v="2017-03-31T13:44:03"/>
    <s v="DARS-NIC-100851-M0G6K-v0"/>
    <s v="Ann Kennedy"/>
    <x v="57"/>
    <s v="With HSCIC"/>
    <x v="0"/>
    <m/>
    <s v=""/>
    <s v="2b Case Officer Check"/>
    <x v="0"/>
    <s v="DARS-NIC-100851-M0G6K-v0.0"/>
    <s v="No"/>
    <s v="No"/>
    <x v="0"/>
    <x v="0"/>
    <x v="0"/>
    <s v="No"/>
    <x v="1"/>
    <s v=""/>
    <s v="DARS Online"/>
    <s v="DARS Online"/>
    <s v="Yes"/>
    <s v="Emma Russell"/>
    <d v="2017-03-31T13:44:03"/>
    <d v="2017-03-24T14:37:24"/>
    <m/>
    <s v=""/>
    <d v="2017-04-03T00:00:00"/>
    <x v="0"/>
  </r>
  <r>
    <s v="64d5fb44-8750-4a45-80b2-8f418f01d666"/>
    <s v="bxwyKLbukBXZa+eCu2u21nCmYRzqwZMmyHQ1wcHYHRX51WDP9Wr+rs1jCFtrH7i/S42LGl2g8GVx0huvuuBm9g=="/>
    <d v="2017-04-12T13:21:46"/>
    <s v="DARS-NIC-100851-M0G6K-v0"/>
    <s v="Ann Kennedy"/>
    <x v="57"/>
    <s v="With HSCIC"/>
    <x v="0"/>
    <m/>
    <s v="2b Case Officer Check"/>
    <s v="2b Case Officer Check"/>
    <x v="4"/>
    <s v="DARS-NIC-100851-M0G6K-v0.1"/>
    <s v="Yes"/>
    <s v="No"/>
    <x v="0"/>
    <x v="77"/>
    <x v="0"/>
    <s v="No"/>
    <x v="1"/>
    <s v="Complex"/>
    <s v="Nicola Bootland"/>
    <s v="Kimberley Watson"/>
    <s v="Yes"/>
    <s v="Emma Russell"/>
    <d v="2017-04-12T13:21:46"/>
    <d v="2017-03-31T13:43:39"/>
    <m/>
    <s v=""/>
    <d v="2017-04-03T00:00:00"/>
    <x v="0"/>
  </r>
  <r>
    <s v="70ac4b6c-9b9a-4782-991d-80d8f4b76901"/>
    <s v="XSYJusNjdhfSbs6RLIx8Eop+IfsuGhlwREauZSrYzh28ZXPKsexwt+LpIB7VMZ0W+GY3B+Et5xZZ+s2DeZ86xg=="/>
    <d v="2017-03-24T15:32:29"/>
    <s v="DARS-NIC-100881-Q0N9F-v0"/>
    <s v="Siobhan Bourke"/>
    <x v="66"/>
    <s v="With Customer"/>
    <x v="0"/>
    <m/>
    <s v=""/>
    <s v="1c Application In Progress"/>
    <x v="4"/>
    <s v="DARS-NIC-100881-Q0N9F-v0.0"/>
    <s v="Yes"/>
    <s v="No"/>
    <x v="0"/>
    <x v="0"/>
    <x v="0"/>
    <s v="No"/>
    <x v="5"/>
    <s v=""/>
    <s v="DARS Online"/>
    <s v="DARS Online"/>
    <s v="Yes"/>
    <s v=""/>
    <d v="2017-03-24T15:32:29"/>
    <d v="2017-03-24T15:30:58"/>
    <m/>
    <s v=""/>
    <m/>
    <x v="0"/>
  </r>
  <r>
    <s v="0adda2dc-05e2-e511-8100-3863bb358f90"/>
    <s v="1oZO9uDcSUe8I7hVLf+W4YpOmbjQK8Iuj3alQcdJDAVRxR8PttXPQ5LC2Du8KdagBsIAz3m0AK3Ju3HHd423uA=="/>
    <d v="2016-08-02T09:48:44"/>
    <s v="DARS-NIC-10094-P6P4B-v0"/>
    <s v="Alison Macfarlane"/>
    <x v="67"/>
    <s v="With HSCIC"/>
    <x v="0"/>
    <d v="2017-12-31T00:00:00"/>
    <s v=""/>
    <s v="5a DSA Active"/>
    <x v="2"/>
    <s v="DARS-NIC-10094-P6P4B-v0.0"/>
    <s v="Yes"/>
    <s v="Yes"/>
    <x v="0"/>
    <x v="0"/>
    <x v="8"/>
    <s v="No"/>
    <x v="1"/>
    <s v="Complex"/>
    <s v="Charlotte Skinner"/>
    <s v="Richard Langley"/>
    <s v="No"/>
    <s v="Joanna Rose"/>
    <d v="2016-08-02T09:48:44"/>
    <d v="2016-03-04T12:37:39"/>
    <m/>
    <s v=""/>
    <m/>
    <x v="0"/>
  </r>
  <r>
    <s v="6d84dd5e-ec12-e711-8101-5065f38bf2f1"/>
    <s v="m3ecwOFCotcG67DjmpzKNtSHXWbpx9kymOdY4OUzFsk3zQI1XD+GVms+F1/91EuYdPFC7OyGg5onbLzFLEvZDQ=="/>
    <d v="2017-03-27T12:53:42"/>
    <s v="DARS-NIC-100987-C1D2Q-v0"/>
    <s v="Oluwagbemisola Babalola"/>
    <x v="63"/>
    <s v="With Customer"/>
    <x v="0"/>
    <m/>
    <s v="1c Application In Progress"/>
    <s v="1c Application In Progress"/>
    <x v="4"/>
    <s v="DARS-NIC-100987-C1D2Q-v0"/>
    <s v="Yes"/>
    <s v="No"/>
    <x v="0"/>
    <x v="0"/>
    <x v="0"/>
    <s v="No"/>
    <x v="6"/>
    <s v=""/>
    <s v=""/>
    <s v=""/>
    <s v="Yes"/>
    <s v="Emma Russell"/>
    <d v="2017-03-27T12:53:42"/>
    <d v="2017-03-27T12:53:32"/>
    <m/>
    <s v=""/>
    <m/>
    <x v="0"/>
  </r>
  <r>
    <s v="8799213a-58e1-e511-8103-1458d043a750"/>
    <s v="7mUAe4AMOwPIsoD+6DZOb6Ba/ntyrnDwc/DtVG7MKdSmrO60riVDY5FjcQ8dWIOFBe0+Eed13ruGVcAO+pQA/w=="/>
    <d v="2016-07-20T11:17:12"/>
    <s v="DARS-NIC-10104-T7C3J-v0"/>
    <s v="Peter Cornish"/>
    <x v="68"/>
    <s v="With HSCIC"/>
    <x v="0"/>
    <m/>
    <s v=""/>
    <s v="5a DSA Active"/>
    <x v="0"/>
    <s v="DARS-NIC-10104-T7C3J-v0.0"/>
    <s v=""/>
    <s v="Yes"/>
    <x v="0"/>
    <x v="0"/>
    <x v="0"/>
    <s v="No"/>
    <x v="0"/>
    <s v="Complex"/>
    <s v="Amanda Parkin"/>
    <s v="Gaynor Dalton"/>
    <s v="No"/>
    <s v="Joanna Rose"/>
    <d v="2016-07-20T11:17:12"/>
    <d v="2016-03-03T15:54:44"/>
    <m/>
    <s v=""/>
    <d v="2016-01-15T00:00:00"/>
    <x v="0"/>
  </r>
  <r>
    <s v="943930ba-b3b0-4bd9-a621-9a1c39f8c858"/>
    <s v="yqFkKfqn0N5BNQipRo5lqT3Y9eTjscThxCpmAB4HxN59yP8c5qQspEqgNow2uS8E0dQrg7q/FE6iipamzu4UQQ=="/>
    <d v="2016-07-20T11:17:12"/>
    <s v="DARS-NIC-10104-T7C3J-v0"/>
    <s v="Peter Cornish"/>
    <x v="68"/>
    <s v="With HSCIC"/>
    <x v="0"/>
    <m/>
    <s v=""/>
    <s v="5a DSA Active"/>
    <x v="0"/>
    <s v="DARS-NIC-10104-T7C3J-v0.1"/>
    <s v=""/>
    <s v="Yes"/>
    <x v="0"/>
    <x v="0"/>
    <x v="0"/>
    <s v="No"/>
    <x v="0"/>
    <s v="Complex"/>
    <s v="Amanda Parkin"/>
    <s v="Gaynor Dalton"/>
    <s v="No"/>
    <s v="Joanna Rose"/>
    <d v="2016-07-20T11:17:12"/>
    <d v="2016-03-20T09:55:56"/>
    <m/>
    <s v=""/>
    <d v="2016-01-15T00:00:00"/>
    <x v="0"/>
  </r>
  <r>
    <s v="843bcb29-1536-4ff5-85e5-faf786386cd2"/>
    <s v="37OsYLkpolAlxkr3q0I6tVL7dAGeF1lfBHTEPa4eQhDtVGDMPT2v6SNzDZ/i8CUXBIakd0Mx0u1NUgzif+MCvw=="/>
    <d v="2016-07-20T11:17:12"/>
    <s v="DARS-NIC-10104-T7C3J-v0"/>
    <s v="Peter Cornish"/>
    <x v="68"/>
    <s v="With HSCIC"/>
    <x v="0"/>
    <d v="2017-03-31T00:00:00"/>
    <s v=""/>
    <s v="5a DSA Active"/>
    <x v="0"/>
    <s v="DARS-NIC-10104-T7C3J-v0.10"/>
    <s v=""/>
    <s v="Yes"/>
    <x v="0"/>
    <x v="61"/>
    <x v="0"/>
    <s v="No"/>
    <x v="0"/>
    <s v="Complex"/>
    <s v="Amanda Parkin"/>
    <s v="Gaynor Dalton"/>
    <s v="No"/>
    <s v="Joanna Rose"/>
    <d v="2016-07-20T11:17:12"/>
    <d v="2016-04-21T11:14:02"/>
    <m/>
    <s v=""/>
    <d v="2016-01-15T00:00:00"/>
    <x v="0"/>
  </r>
  <r>
    <s v="c6d86de3-db5a-4354-85e5-ba67d5916b97"/>
    <s v="ns8xyfbmmPocZIam3O3V2CLZnpTWc8VQl7DfdB9oddkTD51s5iLnBOB/ZwfKQEql8cudFZS3XCShBkzyq8BT4Q=="/>
    <d v="2016-07-20T11:17:12"/>
    <s v="DARS-NIC-10104-T7C3J-v0"/>
    <s v="Peter Cornish"/>
    <x v="68"/>
    <s v="With HSCIC"/>
    <x v="0"/>
    <d v="2017-03-31T00:00:00"/>
    <s v=""/>
    <s v="5a DSA Active"/>
    <x v="0"/>
    <s v="DARS-NIC-10104-T7C3J-v0.11"/>
    <s v=""/>
    <s v="Yes"/>
    <x v="0"/>
    <x v="61"/>
    <x v="0"/>
    <s v="No"/>
    <x v="0"/>
    <s v="Complex"/>
    <s v="Amanda Parkin"/>
    <s v="Stephen Hudson"/>
    <s v="No"/>
    <s v="Joanna Rose"/>
    <d v="2016-07-20T11:17:12"/>
    <d v="2016-04-27T10:05:02"/>
    <m/>
    <s v=""/>
    <d v="2016-01-15T00:00:00"/>
    <x v="0"/>
  </r>
  <r>
    <s v="be484e33-ef3b-4879-a13f-21f1af9b558b"/>
    <s v="jhZdoJJKLxIpr0p9ZQ9av6mvR+ozyLce80DDVs7h7TUUtBJlDm8REi1UhK7ZwvWJm8pwKzMjOIZ13Dq3vLFaJg=="/>
    <d v="2017-04-01T00:00:19"/>
    <s v="DARS-NIC-10104-T7C3J-v0"/>
    <s v="Peter Cornish"/>
    <x v="68"/>
    <s v="With HSCIC"/>
    <x v="0"/>
    <d v="2017-03-31T00:00:00"/>
    <s v="5a DSA Active"/>
    <s v="5a DSA Active"/>
    <x v="3"/>
    <s v="DARS-NIC-10104-T7C3J-v0.12"/>
    <s v="Yes"/>
    <s v="Yes"/>
    <x v="0"/>
    <x v="61"/>
    <x v="71"/>
    <s v="No"/>
    <x v="0"/>
    <s v="Complex"/>
    <s v="Amanda Parkin"/>
    <s v="Richard Langley"/>
    <s v="No"/>
    <s v="Joanna Rose"/>
    <d v="2017-04-01T00:00:19"/>
    <d v="2016-04-27T12:21:04"/>
    <d v="2016-07-20T00:00:00"/>
    <s v=""/>
    <d v="2016-01-15T00:00:00"/>
    <x v="1"/>
  </r>
  <r>
    <s v="5ff92848-c279-418a-b328-b630f96da1c9"/>
    <s v="NyfZcuVLaRFWezKWOTkYcibd3Uo0WHVRjYGQxWMo1F48a5irdZh2HvBvaQA2y01geSRRX0FcxHXbtozTTP2m3g=="/>
    <d v="2016-07-20T11:17:12"/>
    <s v="DARS-NIC-10104-T7C3J-v0"/>
    <s v="Peter Cornish"/>
    <x v="68"/>
    <s v="With HSCIC"/>
    <x v="0"/>
    <m/>
    <s v=""/>
    <s v="5a DSA Active"/>
    <x v="0"/>
    <s v="DARS-NIC-10104-T7C3J-v0.2"/>
    <s v=""/>
    <s v="Yes"/>
    <x v="0"/>
    <x v="0"/>
    <x v="0"/>
    <s v="No"/>
    <x v="0"/>
    <s v="Complex"/>
    <s v="Amanda Parkin"/>
    <s v="Gaynor Dalton"/>
    <s v="No"/>
    <s v="Joanna Rose"/>
    <d v="2016-07-20T11:17:12"/>
    <d v="2016-03-20T09:56:06"/>
    <m/>
    <s v=""/>
    <d v="2016-01-15T00:00:00"/>
    <x v="0"/>
  </r>
  <r>
    <s v="a8b53d60-35ce-4cb6-9b60-822524b79981"/>
    <s v="DRKebzRkYuIfdRYwPq+td77w2j99TuRs/6nEnxaUPN3m18qpK6TkQzDQT6B23vOErGE9MI6t+qkloZ9IbRKmkg=="/>
    <d v="2016-07-20T11:17:12"/>
    <s v="DARS-NIC-10104-T7C3J-v0"/>
    <s v="Peter Cornish"/>
    <x v="68"/>
    <s v="With HSCIC"/>
    <x v="0"/>
    <m/>
    <s v=""/>
    <s v="5a DSA Active"/>
    <x v="0"/>
    <s v="DARS-NIC-10104-T7C3J-v0.3"/>
    <s v=""/>
    <s v="Yes"/>
    <x v="0"/>
    <x v="0"/>
    <x v="0"/>
    <s v="No"/>
    <x v="0"/>
    <s v="Complex"/>
    <s v="Amanda Parkin"/>
    <s v="Gaynor Dalton"/>
    <s v="No"/>
    <s v="Joanna Rose"/>
    <d v="2016-07-20T11:17:12"/>
    <d v="2016-03-20T10:00:12"/>
    <m/>
    <s v=""/>
    <d v="2016-01-15T00:00:00"/>
    <x v="0"/>
  </r>
  <r>
    <s v="d137003c-4f1e-4926-8c0f-572ed2305e2c"/>
    <s v="2uqz9I4ITLc6VHKbmCO9qYvdcQ725L6jZOvteCa+CeAph/roVvTFSVJfwyfg3N40wOjKJjl5LFL7mehgFQuOeQ=="/>
    <d v="2016-07-20T11:17:12"/>
    <s v="DARS-NIC-10104-T7C3J-v0"/>
    <s v="Peter Cornish"/>
    <x v="68"/>
    <s v="With HSCIC"/>
    <x v="0"/>
    <d v="2017-03-31T00:00:00"/>
    <s v=""/>
    <s v="5a DSA Active"/>
    <x v="0"/>
    <s v="DARS-NIC-10104-T7C3J-v0.4"/>
    <s v=""/>
    <s v="Yes"/>
    <x v="0"/>
    <x v="61"/>
    <x v="0"/>
    <s v="No"/>
    <x v="0"/>
    <s v="Complex"/>
    <s v="Amanda Parkin"/>
    <s v="Gaynor Dalton"/>
    <s v="No"/>
    <s v="Joanna Rose"/>
    <d v="2016-07-20T11:17:12"/>
    <d v="2016-03-31T11:05:46"/>
    <m/>
    <s v=""/>
    <d v="2016-01-15T00:00:00"/>
    <x v="0"/>
  </r>
  <r>
    <s v="9938a0c9-59eb-4c60-b3e0-f719437e3ccb"/>
    <s v="73QhZw3MAVtIzsEZJMh2mJVQIVlRRRyvqpDSTPzSfz6CEzUoIxAtsA7M02ICYhF9WLOiW3gpq7ukaRtbOClKxQ=="/>
    <d v="2016-07-20T11:17:12"/>
    <s v="DARS-NIC-10104-T7C3J-v0"/>
    <s v="Peter Cornish"/>
    <x v="68"/>
    <s v="With HSCIC"/>
    <x v="0"/>
    <d v="2017-03-31T00:00:00"/>
    <s v=""/>
    <s v="5a DSA Active"/>
    <x v="0"/>
    <s v="DARS-NIC-10104-T7C3J-v0.5"/>
    <s v=""/>
    <s v="Yes"/>
    <x v="0"/>
    <x v="61"/>
    <x v="0"/>
    <s v="No"/>
    <x v="0"/>
    <s v="Complex"/>
    <s v="Amanda Parkin"/>
    <s v="Gaynor Dalton"/>
    <s v="No"/>
    <s v="Joanna Rose"/>
    <d v="2016-07-20T11:17:12"/>
    <d v="2016-04-13T13:06:27"/>
    <m/>
    <s v=""/>
    <d v="2016-01-15T00:00:00"/>
    <x v="0"/>
  </r>
  <r>
    <s v="f0828a4f-9bee-4e5f-a02e-d7e47ed6733a"/>
    <s v="Y9iMdiAbqtB1GTTruLvrKhSJpkm+MOQcZ5vjQfW8vTju4Hy/0R5aEpz1Tg+5P9VAUdc+j6tSOjbxw+lMambLhQ=="/>
    <d v="2016-07-20T11:17:12"/>
    <s v="DARS-NIC-10104-T7C3J-v0"/>
    <s v="Peter Cornish"/>
    <x v="68"/>
    <s v="With HSCIC"/>
    <x v="0"/>
    <d v="2017-03-31T00:00:00"/>
    <s v=""/>
    <s v="5a DSA Active"/>
    <x v="0"/>
    <s v="DARS-NIC-10104-T7C3J-v0.6"/>
    <s v=""/>
    <s v="Yes"/>
    <x v="0"/>
    <x v="61"/>
    <x v="0"/>
    <s v="No"/>
    <x v="0"/>
    <s v="Complex"/>
    <s v="Amanda Parkin"/>
    <s v="Gaynor Dalton"/>
    <s v="No"/>
    <s v="Joanna Rose"/>
    <d v="2016-07-20T11:17:12"/>
    <d v="2016-04-15T15:03:17"/>
    <m/>
    <s v=""/>
    <d v="2016-01-15T00:00:00"/>
    <x v="0"/>
  </r>
  <r>
    <s v="faa3846f-f776-47c6-8619-8e3c17cbda09"/>
    <s v="SStc+Mi0nnANO/8wZRpA3wwFTWiKg12eQefa8HSfjCBRVoaq5RGUs0rNrx1o1Kr7Hp7dkxsTnR1ZMAsJ1APu4g=="/>
    <d v="2016-07-20T11:17:12"/>
    <s v="DARS-NIC-10104-T7C3J-v0"/>
    <s v="Peter Cornish"/>
    <x v="68"/>
    <s v="With HSCIC"/>
    <x v="0"/>
    <d v="2017-03-31T00:00:00"/>
    <s v=""/>
    <s v="5a DSA Active"/>
    <x v="0"/>
    <s v="DARS-NIC-10104-T7C3J-v0.7"/>
    <s v=""/>
    <s v="Yes"/>
    <x v="0"/>
    <x v="61"/>
    <x v="0"/>
    <s v="No"/>
    <x v="0"/>
    <s v="Complex"/>
    <s v="Amanda Parkin"/>
    <s v="Gaynor Dalton"/>
    <s v="No"/>
    <s v="Joanna Rose"/>
    <d v="2016-07-20T11:17:12"/>
    <d v="2016-04-15T15:03:47"/>
    <m/>
    <s v=""/>
    <d v="2016-01-15T00:00:00"/>
    <x v="0"/>
  </r>
  <r>
    <s v="6d574536-ccab-4ffa-817e-a34a5776297d"/>
    <s v="s+gpWDeKVzMa3M+XjYqwnb4MHTxbsaeBiNo90JUyvdFjiwILtaDU1keuzQ4PRA2KWRAE8mBUWaMAx8He9a7VIA=="/>
    <d v="2016-07-20T11:17:12"/>
    <s v="DARS-NIC-10104-T7C3J-v0"/>
    <s v="Peter Cornish"/>
    <x v="68"/>
    <s v="With HSCIC"/>
    <x v="0"/>
    <d v="2017-03-31T00:00:00"/>
    <s v=""/>
    <s v="5a DSA Active"/>
    <x v="0"/>
    <s v="DARS-NIC-10104-T7C3J-v0.8"/>
    <s v=""/>
    <s v="Yes"/>
    <x v="0"/>
    <x v="61"/>
    <x v="0"/>
    <s v="No"/>
    <x v="0"/>
    <s v="Complex"/>
    <s v="Amanda Parkin"/>
    <s v="Gaynor Dalton"/>
    <s v="No"/>
    <s v="Joanna Rose"/>
    <d v="2016-07-20T11:17:12"/>
    <d v="2016-04-15T15:04:11"/>
    <m/>
    <s v=""/>
    <d v="2016-01-15T00:00:00"/>
    <x v="0"/>
  </r>
  <r>
    <s v="14df332b-a5f5-40b0-a4a9-e3f9bfa8ac5f"/>
    <s v="3JLDl8Lpr33b1uxZyAzBie893XYRFmF5CZT1QTD4SI8nN/YO92yOX+XsBNvNOpNjAbkA9UxYUVbyq3P3Ddn3KQ=="/>
    <d v="2016-07-20T11:17:12"/>
    <s v="DARS-NIC-10104-T7C3J-v0"/>
    <s v="Peter Cornish"/>
    <x v="68"/>
    <s v="With HSCIC"/>
    <x v="0"/>
    <d v="2017-03-31T00:00:00"/>
    <s v=""/>
    <s v="5a DSA Active"/>
    <x v="0"/>
    <s v="DARS-NIC-10104-T7C3J-v0.9"/>
    <s v=""/>
    <s v="Yes"/>
    <x v="0"/>
    <x v="61"/>
    <x v="0"/>
    <s v="No"/>
    <x v="0"/>
    <s v="Complex"/>
    <s v="Amanda Parkin"/>
    <s v="Gaynor Dalton"/>
    <s v="No"/>
    <s v="Joanna Rose"/>
    <d v="2016-07-20T11:17:12"/>
    <d v="2016-04-15T15:09:16"/>
    <m/>
    <s v=""/>
    <d v="2016-01-15T00:00:00"/>
    <x v="0"/>
  </r>
  <r>
    <s v="dc93aa48-0dd1-4383-9f0f-b529223e8aa1"/>
    <s v="/wDawj5tmgPxmNAI8KavRqKxQfcTCH44cs1DzlqWnmhk5SZDijLqYCiR+5xln4g+dVC5RLhEizpK1azr3FYz+A=="/>
    <d v="2017-03-27T13:06:46"/>
    <s v="DARS-NIC-101132-R4H2P-v0"/>
    <s v="Oluwagbemisola Babalola"/>
    <x v="63"/>
    <s v="With Customer"/>
    <x v="0"/>
    <m/>
    <s v=""/>
    <s v="1c Application In Progress"/>
    <x v="4"/>
    <s v="DARS-NIC-101132-R4H2P-v0.0"/>
    <s v="Yes"/>
    <s v="No"/>
    <x v="0"/>
    <x v="0"/>
    <x v="0"/>
    <s v="No"/>
    <x v="6"/>
    <s v=""/>
    <s v="DARS Online"/>
    <s v="DARS Online"/>
    <s v="Yes"/>
    <s v=""/>
    <d v="2017-03-27T13:06:46"/>
    <d v="2017-03-27T13:06:45"/>
    <m/>
    <s v=""/>
    <m/>
    <x v="0"/>
  </r>
  <r>
    <s v="b1063464-e3e2-e511-80f5-3863bb363030"/>
    <s v="ynJXlbDs+Sfs9QG52DmvPGxtKPTDCJYgQLcHEuLOn5SzyygpAL8wn1bUCQoVatDn7htoMZ+VI53VGepjMQXZIA=="/>
    <d v="2017-04-28T14:55:18"/>
    <s v="DARS-NIC-10123-M5K5H-v1"/>
    <s v="Lynda Tully"/>
    <x v="44"/>
    <s v="With Customer"/>
    <x v="0"/>
    <d v="2017-01-20T00:00:00"/>
    <s v=""/>
    <s v="2d Action Plan Active"/>
    <x v="3"/>
    <s v="DARS-NIC-10123-M5K5H-v0.0"/>
    <s v="No"/>
    <s v="Yes"/>
    <x v="0"/>
    <x v="0"/>
    <x v="8"/>
    <s v="No"/>
    <x v="10"/>
    <s v=""/>
    <s v="Carla Howgate"/>
    <s v=""/>
    <s v="No"/>
    <s v="Emma Russell"/>
    <d v="2017-04-28T14:55:18"/>
    <d v="2016-03-05T15:03:20"/>
    <m/>
    <s v=""/>
    <d v="2017-01-18T00:00:00"/>
    <x v="0"/>
  </r>
  <r>
    <s v="3be99be4-f80e-4e44-b8ee-7a9276569abe"/>
    <s v="+TsTZFmLRCcfXn9MuP3GwWDOT9W8WiuS/aMeDyBr+iBhPDUmKAUlaEcRvrVgp6zfN4FwEVtxJHDPvniOzT4TKw=="/>
    <d v="2017-04-28T14:55:18"/>
    <s v="DARS-NIC-10123-M5K5H-v1"/>
    <s v="Lynda Tully"/>
    <x v="44"/>
    <s v="With Customer"/>
    <x v="0"/>
    <m/>
    <s v="1c Application In Progress"/>
    <s v="2d Action Plan Active"/>
    <x v="0"/>
    <s v="DARS-NIC-10123-M5K5H-v1.0"/>
    <s v="No"/>
    <s v="Yes"/>
    <x v="0"/>
    <x v="0"/>
    <x v="0"/>
    <s v="No"/>
    <x v="10"/>
    <s v=""/>
    <s v="Carla Howgate"/>
    <s v="Jennifer Redman"/>
    <s v="No"/>
    <s v="Emma Russell"/>
    <d v="2017-04-28T14:55:18"/>
    <d v="2017-01-11T10:51:00"/>
    <m/>
    <s v=""/>
    <d v="2017-01-18T00:00:00"/>
    <x v="0"/>
  </r>
  <r>
    <s v="fbe3a259-2c77-43b2-84eb-c76c00f6bcff"/>
    <s v="D0vy2X35lj0hGl9bqytlsVJlZpZ313aG9jJR4pM6hynCNI2tUsbMg12TTbVpyOdfYD0+vOm8CHtzOJPoYCxIxQ=="/>
    <d v="2017-04-28T14:55:18"/>
    <s v="DARS-NIC-10123-M5K5H-v1"/>
    <s v="Lynda Tully"/>
    <x v="44"/>
    <s v="With Customer"/>
    <x v="0"/>
    <m/>
    <s v="2c Initial Assessment"/>
    <s v="2d Action Plan Active"/>
    <x v="0"/>
    <s v="DARS-NIC-10123-M5K5H-v1.1"/>
    <s v="No"/>
    <s v="Yes"/>
    <x v="0"/>
    <x v="78"/>
    <x v="0"/>
    <s v="No"/>
    <x v="10"/>
    <s v="Complex"/>
    <s v="Amanda Parkin"/>
    <s v="Richard Langley"/>
    <s v="No"/>
    <s v="Emma Russell"/>
    <d v="2017-04-28T14:55:18"/>
    <d v="2017-01-12T13:35:04"/>
    <m/>
    <s v=""/>
    <d v="2017-01-18T00:00:00"/>
    <x v="0"/>
  </r>
  <r>
    <s v="7c847c70-8ebd-48de-b369-a4ff767b0750"/>
    <s v="lTipjWtvah/NT9994dsmqEnnsPdQ4mZJBHfPagQUcmHuN/5FSVKMNhGli0GRgrjK66rrJQP0vbsD6VfrbD6jog=="/>
    <d v="2017-04-28T14:55:18"/>
    <s v="DARS-NIC-10123-M5K5H-v1"/>
    <s v="Lynda Tully"/>
    <x v="44"/>
    <s v="With Customer"/>
    <x v="0"/>
    <m/>
    <s v="2c Initial Assessment"/>
    <s v="2d Action Plan Active"/>
    <x v="0"/>
    <s v="DARS-NIC-10123-M5K5H-v1.2"/>
    <s v="No"/>
    <s v="Yes"/>
    <x v="0"/>
    <x v="78"/>
    <x v="0"/>
    <s v="No"/>
    <x v="10"/>
    <s v="Complex"/>
    <s v="Amanda Parkin"/>
    <s v="Richard Langley"/>
    <s v="No"/>
    <s v="Emma Russell"/>
    <d v="2017-04-28T14:55:18"/>
    <d v="2017-02-10T14:36:24"/>
    <m/>
    <s v=""/>
    <d v="2017-01-18T00:00:00"/>
    <x v="0"/>
  </r>
  <r>
    <s v="fb9805e0-699c-4b66-ae1e-26322d1e6359"/>
    <s v="9IAabeH+caXbTo+nV6NHmfDlptv25yTO5VxY9BxOpK2tWxtTZlPcN/JY1aW3venyHauE0hhMgLsM3u1jWFrQeQ=="/>
    <d v="2017-04-28T14:55:18"/>
    <s v="DARS-NIC-10123-M5K5H-v1"/>
    <s v="Lynda Tully"/>
    <x v="44"/>
    <s v="With Customer"/>
    <x v="0"/>
    <m/>
    <s v="2c Initial Assessment"/>
    <s v="2d Action Plan Active"/>
    <x v="0"/>
    <s v="DARS-NIC-10123-M5K5H-v1.3"/>
    <s v="No"/>
    <s v="Yes"/>
    <x v="0"/>
    <x v="78"/>
    <x v="0"/>
    <s v="No"/>
    <x v="10"/>
    <s v="Complex"/>
    <s v="Amanda Parkin"/>
    <s v="Richard Langley"/>
    <s v="No"/>
    <s v="Emma Russell"/>
    <d v="2017-04-28T14:55:18"/>
    <d v="2017-02-15T11:14:59"/>
    <m/>
    <s v=""/>
    <d v="2017-01-18T00:00:00"/>
    <x v="0"/>
  </r>
  <r>
    <s v="5bde7783-cc59-4fe4-8f63-2e8cec9e6fff"/>
    <s v="6C2QuYpu7RWz/QpN5iJKa/ida4+7deEAA/V6WP5PvLN1MAc7/bgKDK2YzXjoR3o3zC9rtNBbzfdQ7DTNJLtZ+Q=="/>
    <d v="2017-04-28T14:55:18"/>
    <s v="DARS-NIC-10123-M5K5H-v1"/>
    <s v="Alison Halliday"/>
    <x v="44"/>
    <s v="With Customer"/>
    <x v="0"/>
    <m/>
    <s v="2c Initial Assessment"/>
    <s v="2d Action Plan Active"/>
    <x v="0"/>
    <s v="DARS-NIC-10123-M5K5H-v1.4"/>
    <s v="No"/>
    <s v="Yes"/>
    <x v="0"/>
    <x v="78"/>
    <x v="0"/>
    <s v="No"/>
    <x v="10"/>
    <s v="Complex"/>
    <s v="Amanda Parkin"/>
    <s v="Richard Langley"/>
    <s v="No"/>
    <s v="Emma Russell"/>
    <d v="2017-04-28T14:55:18"/>
    <d v="2017-03-02T09:50:14"/>
    <m/>
    <s v=""/>
    <d v="2017-01-18T00:00:00"/>
    <x v="0"/>
  </r>
  <r>
    <s v="058a1039-2453-4adc-ab8a-82d7f7645edf"/>
    <s v="iMklZMfpKDJT6jtJXf1U4jvZ8Als7cswmPVxsXsaJDpt/+Fo95S9AbkYby9wM1QY8cxwRllW5YPoXTiynxcAqw=="/>
    <d v="2017-04-28T14:56:02"/>
    <s v="DARS-NIC-10123-M5K5H-v1"/>
    <s v="Alison Halliday"/>
    <x v="44"/>
    <s v="With Customer"/>
    <x v="0"/>
    <m/>
    <s v="2c Initial Assessment"/>
    <s v="2d Action Plan Active"/>
    <x v="0"/>
    <s v="DARS-NIC-10123-M5K5H-v1.5"/>
    <s v="No"/>
    <s v="Yes"/>
    <x v="0"/>
    <x v="78"/>
    <x v="0"/>
    <s v="No"/>
    <x v="10"/>
    <s v="Complex"/>
    <s v="Amanda Parkin"/>
    <s v="Richard Langley"/>
    <s v="No"/>
    <s v="Emma Russell"/>
    <d v="2017-04-28T14:56:02"/>
    <d v="2017-03-10T16:16:11"/>
    <m/>
    <s v=""/>
    <d v="2017-01-18T00:00:00"/>
    <x v="0"/>
  </r>
  <r>
    <s v="6da9d631-b77f-452a-9905-175f4fc8a1a0"/>
    <s v="6MSfWA2Ym+h7k7MfepyoHqL5dm4fjiEP33ZkL+J0JhGLkeYMduSY0ynPPc4ZA22fEuTrcGQBVz8Eu9/Y/lWD7g=="/>
    <d v="2017-04-28T14:56:02"/>
    <s v="DARS-NIC-10123-M5K5H-v1"/>
    <s v="Alison Halliday"/>
    <x v="44"/>
    <s v="With Customer"/>
    <x v="0"/>
    <m/>
    <s v="2c Initial Assessment"/>
    <s v="2d Action Plan Active"/>
    <x v="4"/>
    <s v="DARS-NIC-10123-M5K5H-v1.6"/>
    <s v="Yes"/>
    <s v="Yes"/>
    <x v="0"/>
    <x v="78"/>
    <x v="0"/>
    <s v="No"/>
    <x v="10"/>
    <s v="Complex"/>
    <s v="Amanda Parkin"/>
    <s v="Richard Langley"/>
    <s v="No"/>
    <s v="Emma Russell"/>
    <d v="2017-04-28T14:56:02"/>
    <d v="2017-04-28T14:54:36"/>
    <m/>
    <s v=""/>
    <d v="2017-01-18T00:00:00"/>
    <x v="0"/>
  </r>
  <r>
    <s v="6aa7400f-5c15-e711-8103-5065f38bf4e1"/>
    <s v="5vUMFYy4kVuj2DUy0O6ynpRAaMBiBArPjIGfGRkqfwjb2/LcNprIt+ezOF1OUDsEDCw7QfbN7xev/Aex17cWMA=="/>
    <d v="2017-03-30T15:18:11"/>
    <s v="DARS-NIC-101812-G2B5F-v0"/>
    <s v="Joe Selfridge"/>
    <x v="69"/>
    <s v="With Customer"/>
    <x v="0"/>
    <m/>
    <s v="1c Application In Progress"/>
    <s v="1c Application In Progress"/>
    <x v="4"/>
    <s v="DARS-NIC-101812-G2B5F-v0"/>
    <s v="Yes"/>
    <s v="No"/>
    <x v="0"/>
    <x v="0"/>
    <x v="0"/>
    <s v="No"/>
    <x v="10"/>
    <s v=""/>
    <s v=""/>
    <s v=""/>
    <s v="Yes"/>
    <s v="Emma Russell"/>
    <d v="2017-03-30T15:18:11"/>
    <d v="2017-03-30T15:18:00"/>
    <m/>
    <s v=""/>
    <m/>
    <x v="0"/>
  </r>
  <r>
    <s v="80b6588a-761b-e711-8101-5065f38b05d1"/>
    <s v="zq4H2wRGuJSdGYS4/i46HD64TBBa+IdwZP9fXZ/JXCu+z/4+jXRI3FE9RRGdPAzRtjk6oiWQ0PhOeWOBCGN7rQ=="/>
    <d v="2017-04-07T09:42:48"/>
    <s v="DARS-NIC-101991-B9M9R-v0"/>
    <s v="Mary Dunn"/>
    <x v="70"/>
    <s v="With Customer"/>
    <x v="0"/>
    <m/>
    <s v=""/>
    <s v="1c Application In Progress"/>
    <x v="4"/>
    <s v="DARS-NIC-101991-B9M9R-v0"/>
    <s v="Yes"/>
    <s v="No"/>
    <x v="0"/>
    <x v="0"/>
    <x v="0"/>
    <s v="No"/>
    <x v="13"/>
    <s v=""/>
    <s v=""/>
    <s v=""/>
    <s v="Yes"/>
    <s v="Emma Russell"/>
    <d v="2017-04-07T09:42:48"/>
    <d v="2017-04-07T09:42:48"/>
    <m/>
    <s v=""/>
    <m/>
    <x v="0"/>
  </r>
  <r>
    <s v="f74a895d-066e-48af-963b-930c75d4f7df"/>
    <s v="vwsYxsDW9ujrF0ACOfe9Jonx1Nvtj5bh/5FeE37ihJFAmZoIra9gpZ1f/WhDVDuWjiQDDu6Lw2dyTmbSuYS8+Q=="/>
    <d v="2017-04-03T11:28:44"/>
    <s v="DARS-NIC-102349-Z2Z6V-v0"/>
    <s v="Linda Barnes"/>
    <x v="71"/>
    <s v="With Customer"/>
    <x v="0"/>
    <m/>
    <s v=""/>
    <s v="1c Application In Progress"/>
    <x v="4"/>
    <s v="DARS-NIC-102349-Z2Z6V-v0.0"/>
    <s v="Yes"/>
    <s v="No"/>
    <x v="0"/>
    <x v="0"/>
    <x v="0"/>
    <s v="No"/>
    <x v="1"/>
    <s v=""/>
    <s v="DARS Online"/>
    <s v="DARS Online"/>
    <s v="Yes"/>
    <s v=""/>
    <d v="2017-04-03T11:28:44"/>
    <d v="2017-03-30T13:38:35"/>
    <m/>
    <s v=""/>
    <m/>
    <x v="0"/>
  </r>
  <r>
    <s v="8508f0f8-5a21-4581-ba5d-d708f42423b7"/>
    <s v="nyfR0507fkuk1G4PD3HvNnQnBO+QaylP7OKF11tpDiELCzoMClDubsKV1ds4cS8KREjOUYHaIoqzzlwi9cb8eg=="/>
    <d v="2017-03-31T07:17:22"/>
    <s v="DARS-NIC-102481-Y6W4G-v0"/>
    <s v="Paul Dickinson"/>
    <x v="18"/>
    <s v="With Customer"/>
    <x v="1"/>
    <m/>
    <s v=""/>
    <s v="1c Application In Progress"/>
    <x v="4"/>
    <s v="DARS-NIC-102481-Y6W4G-v0.0"/>
    <s v="Yes"/>
    <s v="No"/>
    <x v="1"/>
    <x v="0"/>
    <x v="0"/>
    <s v="No"/>
    <x v="6"/>
    <s v=""/>
    <s v="DARS Online"/>
    <s v="DARS Online"/>
    <s v="Yes"/>
    <s v=""/>
    <d v="2017-03-31T07:17:22"/>
    <d v="2017-03-31T07:15:46"/>
    <m/>
    <s v=""/>
    <m/>
    <x v="0"/>
  </r>
  <r>
    <s v="f04b67e0-34e1-e511-8103-1458d043a750"/>
    <s v="FFXrZuvECoCGoB/zGJOlqYmQ1ODNr0BFRtFAyE4Ax+/Tsip4plQ6VzBGsA6MM3ZfaWc6SyQpuvH9pWGU1M//RA=="/>
    <d v="2016-10-31T15:54:19"/>
    <s v="DARS-NIC-10278-D9N1H-v0"/>
    <s v="Magdalena Szapiel"/>
    <x v="72"/>
    <s v="With Customer"/>
    <x v="1"/>
    <m/>
    <s v=""/>
    <s v="2d Action Plan Active"/>
    <x v="0"/>
    <s v="DARS-NIC-10278-D9N1H-v0.0"/>
    <s v=""/>
    <s v="Yes"/>
    <x v="1"/>
    <x v="0"/>
    <x v="0"/>
    <s v="Yes"/>
    <x v="0"/>
    <s v=""/>
    <s v=""/>
    <s v=""/>
    <s v="Yes"/>
    <s v="Joanna Rose"/>
    <d v="2016-10-31T15:54:19"/>
    <d v="2016-03-03T11:41:34"/>
    <m/>
    <s v=""/>
    <d v="2016-01-15T00:00:00"/>
    <x v="0"/>
  </r>
  <r>
    <s v="95c183d4-923a-4e8a-a36c-32c142f5e0ae"/>
    <s v="JdmTswhkpKcgSRtQWxFc9sO7RwI/t/wdgaMtvRd//OtlpcO2H6GTx/jcNZZao0Bzh5/wkHWmX4olkkfFzjkFlg=="/>
    <d v="2016-10-31T15:54:19"/>
    <s v="DARS-NIC-10278-D9N1H-v0"/>
    <s v="Magdalena Szapiel"/>
    <x v="72"/>
    <s v="With Customer"/>
    <x v="1"/>
    <m/>
    <s v=""/>
    <s v="2d Action Plan Active"/>
    <x v="0"/>
    <s v="DARS-NIC-10278-D9N1H-v0.1"/>
    <s v=""/>
    <s v="Yes"/>
    <x v="1"/>
    <x v="0"/>
    <x v="0"/>
    <s v="Yes"/>
    <x v="0"/>
    <s v=""/>
    <s v=""/>
    <s v=""/>
    <s v="Yes"/>
    <s v="Joanna Rose"/>
    <d v="2016-10-31T15:54:19"/>
    <d v="2016-03-21T16:23:26"/>
    <m/>
    <s v=""/>
    <d v="2016-01-15T00:00:00"/>
    <x v="0"/>
  </r>
  <r>
    <s v="ca59544b-1f30-4215-b6ce-d50f953c741e"/>
    <s v="ejzYtVuvKo0h9bBL72T0Lj2mX1jSQ/U1lIXcrGK+nfCmuXSmL2HK15vv48h7Q6SfLl32Otk/sHszZ2Dc/DCMcg=="/>
    <d v="2016-10-31T15:54:19"/>
    <s v="DARS-NIC-10278-D9N1H-v0"/>
    <s v="Magdalena Szapiel"/>
    <x v="72"/>
    <s v="With Customer"/>
    <x v="1"/>
    <m/>
    <s v=""/>
    <s v="2d Action Plan Active"/>
    <x v="0"/>
    <s v="DARS-NIC-10278-D9N1H-v0.2"/>
    <s v=""/>
    <s v="Yes"/>
    <x v="1"/>
    <x v="0"/>
    <x v="0"/>
    <s v="Yes"/>
    <x v="0"/>
    <s v=""/>
    <s v=""/>
    <s v=""/>
    <s v="Yes"/>
    <s v="Joanna Rose"/>
    <d v="2016-10-31T15:54:19"/>
    <d v="2016-03-21T16:25:04"/>
    <m/>
    <s v=""/>
    <d v="2016-01-15T00:00:00"/>
    <x v="0"/>
  </r>
  <r>
    <s v="70fd34f5-1ee6-46a0-b9c1-739a85b87bf8"/>
    <s v="2BUYnsD18CM5OKz8Iq94BFULVZAAHSgu8/mikrDIS0hcZhxjhwEi1K6F/sSPX6PbyoRlPBDWjqyTcdKR1Vo7CA=="/>
    <d v="2016-10-31T15:54:19"/>
    <s v="DARS-NIC-10278-D9N1H-v0"/>
    <s v="Magdalena Szapiel"/>
    <x v="72"/>
    <s v="With Customer"/>
    <x v="1"/>
    <m/>
    <s v=""/>
    <s v="2d Action Plan Active"/>
    <x v="0"/>
    <s v="DARS-NIC-10278-D9N1H-v0.3"/>
    <s v=""/>
    <s v="Yes"/>
    <x v="1"/>
    <x v="0"/>
    <x v="0"/>
    <s v="Yes"/>
    <x v="0"/>
    <s v=""/>
    <s v=""/>
    <s v=""/>
    <s v="Yes"/>
    <s v="Joanna Rose"/>
    <d v="2016-10-31T15:54:19"/>
    <d v="2016-03-21T16:26:08"/>
    <m/>
    <s v=""/>
    <d v="2016-01-15T00:00:00"/>
    <x v="0"/>
  </r>
  <r>
    <s v="561c0130-2a02-41e0-bc4f-4fcde8b0de6b"/>
    <s v="U+OlhyBXJfqbDBdCk0/qZbtrC81TbOE52TMpvQlGdNpbIh8l3obaNy7m6Ay0vrZAyZKdQZX4T0cMeytRPhilcg=="/>
    <d v="2016-10-31T15:54:19"/>
    <s v="DARS-NIC-10278-D9N1H-v0"/>
    <s v="Magdalena Szapiel"/>
    <x v="72"/>
    <s v="With Customer"/>
    <x v="1"/>
    <m/>
    <s v=""/>
    <s v="2d Action Plan Active"/>
    <x v="0"/>
    <s v="DARS-NIC-10278-D9N1H-v0.4"/>
    <s v=""/>
    <s v="Yes"/>
    <x v="1"/>
    <x v="61"/>
    <x v="0"/>
    <s v="Yes"/>
    <x v="0"/>
    <s v=""/>
    <s v=""/>
    <s v=""/>
    <s v="Yes"/>
    <s v="Joanna Rose"/>
    <d v="2016-10-31T15:54:19"/>
    <d v="2016-04-10T13:12:51"/>
    <m/>
    <s v=""/>
    <d v="2016-01-15T00:00:00"/>
    <x v="0"/>
  </r>
  <r>
    <s v="8e4220a1-31ea-441e-a4ef-17bedb452213"/>
    <s v="sKYUGAQe6kyw5AOlg/vxnYZ1wuPLRIE8sDC1cMdtylq1oiUoOtbozNxKRR5AQgUyAnH3EZALMqKDG+FbQy9DLA=="/>
    <d v="2016-10-31T15:54:19"/>
    <s v="DARS-NIC-10278-D9N1H-v0"/>
    <s v="Magdalena Szapiel"/>
    <x v="72"/>
    <s v="With Customer"/>
    <x v="1"/>
    <m/>
    <s v=""/>
    <s v="2d Action Plan Active"/>
    <x v="5"/>
    <s v="DARS-NIC-10278-D9N1H-v0.5"/>
    <s v="Yes"/>
    <s v="Yes"/>
    <x v="1"/>
    <x v="61"/>
    <x v="0"/>
    <s v="Yes"/>
    <x v="0"/>
    <s v=""/>
    <s v="Amanda Parkin"/>
    <s v=""/>
    <s v="Yes"/>
    <s v="Joanna Rose"/>
    <d v="2016-10-31T15:54:19"/>
    <d v="2016-04-25T09:41:58"/>
    <m/>
    <s v=""/>
    <d v="2016-01-15T00:00:00"/>
    <x v="0"/>
  </r>
  <r>
    <s v="02e092aa-34e1-e511-8103-1458d043a750"/>
    <s v="l/TyDDNT3n9F4gjTVH04uXk5yMR6WL2o8sINlHmI8ISbbqF4WeziVW6QZJsnhZUbnx8ib8nQ6CZXdmEyBxWzNQ=="/>
    <d v="2017-01-16T09:08:07"/>
    <s v="DARS-NIC-10279-J8L3R-v1"/>
    <s v="Alun Williams"/>
    <x v="73"/>
    <s v="With Customer"/>
    <x v="0"/>
    <m/>
    <s v=""/>
    <s v="1c Application In Progress"/>
    <x v="0"/>
    <s v="DARS-NIC-10279-J8L3R-v0.0"/>
    <s v=""/>
    <s v="Yes"/>
    <x v="0"/>
    <x v="0"/>
    <x v="0"/>
    <s v="No"/>
    <x v="6"/>
    <s v="Medium"/>
    <s v="Amanda Parkin"/>
    <s v="Stephen Hudson"/>
    <s v="No"/>
    <s v="Joanna Rose"/>
    <d v="2017-01-16T09:08:07"/>
    <d v="2016-03-03T11:40:06"/>
    <m/>
    <s v=""/>
    <m/>
    <x v="0"/>
  </r>
  <r>
    <s v="0573a905-015e-4982-8b2d-2ed5b8b77ca7"/>
    <s v="aIBxRheJwQvi3//6+m4GFIbkebK5nZ5hO0Tils3UPOFRvKdJN/Xa/B8kh8hB1mlmZmiqB8RpmVxAOWXv3x+wuQ=="/>
    <d v="2017-01-16T09:08:07"/>
    <s v="DARS-NIC-10279-J8L3R-v1"/>
    <s v="Alun Williams"/>
    <x v="73"/>
    <s v="With Customer"/>
    <x v="0"/>
    <m/>
    <s v=""/>
    <s v="1c Application In Progress"/>
    <x v="0"/>
    <s v="DARS-NIC-10279-J8L3R-v0.1"/>
    <s v=""/>
    <s v="Yes"/>
    <x v="0"/>
    <x v="61"/>
    <x v="0"/>
    <s v="No"/>
    <x v="6"/>
    <s v="Medium"/>
    <s v="Amanda Parkin"/>
    <s v="Stephen Hudson"/>
    <s v="No"/>
    <s v="Joanna Rose"/>
    <d v="2017-01-16T09:08:07"/>
    <d v="2016-04-10T13:14:39"/>
    <m/>
    <s v=""/>
    <m/>
    <x v="0"/>
  </r>
  <r>
    <s v="38b48e39-5e01-4c0f-808e-cb9597c0d587"/>
    <s v="8jNcVO/9mrYXLBRby89KwATEjEHnQcyHbflvQdhmiZiScJPCzJjl5NJy1G6wfvueLWHKPWRLEvNdnit7nFLFVg=="/>
    <d v="2017-01-16T09:08:08"/>
    <s v="DARS-NIC-10279-J8L3R-v1"/>
    <s v="Alun Williams"/>
    <x v="73"/>
    <s v="With Customer"/>
    <x v="0"/>
    <d v="2017-08-08T00:00:00"/>
    <s v="5a DSA Active"/>
    <s v="1c Application In Progress"/>
    <x v="2"/>
    <s v="DARS-NIC-10279-J8L3R-v0.10"/>
    <s v="No"/>
    <s v="Yes"/>
    <x v="0"/>
    <x v="61"/>
    <x v="20"/>
    <s v="No"/>
    <x v="6"/>
    <s v="Complex"/>
    <s v="Amanda Parkin"/>
    <s v="Richard Langley"/>
    <s v="No"/>
    <s v="Joanna Rose"/>
    <d v="2017-01-16T09:08:08"/>
    <d v="2016-08-17T07:22:43"/>
    <d v="2016-08-31T00:00:00"/>
    <s v=""/>
    <m/>
    <x v="1"/>
  </r>
  <r>
    <s v="7fcbd94c-c1bd-4618-b4ce-8e55d41efa1f"/>
    <s v="eixKsHO/+Ifj3Gr41GHl57XX2wu7O5O9QpPQqJAPPP4Ng8BthZqodsz6QIi81OWjt6o7EicuRzvNmOqCfb140A=="/>
    <d v="2017-01-16T09:08:08"/>
    <s v="DARS-NIC-10279-J8L3R-v1"/>
    <s v="Alun Williams"/>
    <x v="73"/>
    <s v="With Customer"/>
    <x v="0"/>
    <m/>
    <s v="2c Initial Assessment"/>
    <s v="1c Application In Progress"/>
    <x v="0"/>
    <s v="DARS-NIC-10279-J8L3R-v0.2"/>
    <s v="No"/>
    <s v="Yes"/>
    <x v="0"/>
    <x v="61"/>
    <x v="0"/>
    <s v="No"/>
    <x v="6"/>
    <s v="Complex"/>
    <s v="Amanda Parkin"/>
    <s v="Stephen Hudson"/>
    <s v="No"/>
    <s v="Joanna Rose"/>
    <d v="2017-01-16T09:08:08"/>
    <d v="2016-04-25T09:52:37"/>
    <m/>
    <s v=""/>
    <m/>
    <x v="0"/>
  </r>
  <r>
    <s v="cd687cd6-9487-49c8-8a30-3a5eb61083e7"/>
    <s v="LsftiIrUU2Y5IuA4HobkMHJQ4GCEAgtGH9F45hNCkuhrJhjjio162LEoCmXbs5KRIAnjGB/gYn4EZVwqeUcIHw=="/>
    <d v="2017-01-16T09:08:07"/>
    <s v="DARS-NIC-10279-J8L3R-v1"/>
    <s v="Alun Williams"/>
    <x v="73"/>
    <s v="With Customer"/>
    <x v="0"/>
    <m/>
    <s v="2a Case Admin Check"/>
    <s v="1c Application In Progress"/>
    <x v="0"/>
    <s v="DARS-NIC-10279-J8L3R-v0.3"/>
    <s v="No"/>
    <s v="Yes"/>
    <x v="0"/>
    <x v="61"/>
    <x v="0"/>
    <s v="No"/>
    <x v="6"/>
    <s v="Complex"/>
    <s v="Amanda Parkin"/>
    <s v="Stephen Hudson"/>
    <s v="No"/>
    <s v="Joanna Rose"/>
    <d v="2017-01-16T09:08:07"/>
    <d v="2016-05-17T12:24:15"/>
    <m/>
    <s v=""/>
    <m/>
    <x v="0"/>
  </r>
  <r>
    <s v="2a5955c8-383f-4d0e-a04c-d7264fcab752"/>
    <s v="u4azM4YtCFemxuTSwghqzw7X//Cxjask7mJp+HFoXqVCOnnY1Nrh4uXHJvoaacUz3gqAjHiJqXHDZZtJy5NOyA=="/>
    <d v="2017-01-16T09:08:08"/>
    <s v="DARS-NIC-10279-J8L3R-v1"/>
    <s v="Alun Williams"/>
    <x v="73"/>
    <s v="With Customer"/>
    <x v="0"/>
    <m/>
    <s v="1c Application In Progress"/>
    <s v="1c Application In Progress"/>
    <x v="0"/>
    <s v="DARS-NIC-10279-J8L3R-v0.4"/>
    <s v="No"/>
    <s v="Yes"/>
    <x v="0"/>
    <x v="61"/>
    <x v="0"/>
    <s v="No"/>
    <x v="6"/>
    <s v="Complex"/>
    <s v="Amanda Parkin"/>
    <s v="Stephen Hudson"/>
    <s v="No"/>
    <s v="Joanna Rose"/>
    <d v="2017-01-16T09:08:08"/>
    <d v="2016-05-17T13:17:45"/>
    <m/>
    <s v=""/>
    <m/>
    <x v="0"/>
  </r>
  <r>
    <s v="32cf0dc7-50fc-4f51-8439-d532d755bd2e"/>
    <s v="fQDABgSUTYIy2mjvzhKqwFIi/HjZjftn1yif7jVyz4iv7EQXM2/ea8KIg+VlRt2i11eAAYntmEDoihCor6nWSw=="/>
    <d v="2017-01-16T09:08:08"/>
    <s v="DARS-NIC-10279-J8L3R-v1"/>
    <s v="Alun Williams"/>
    <x v="73"/>
    <s v="With Customer"/>
    <x v="0"/>
    <m/>
    <s v="2c Initial Assessment"/>
    <s v="1c Application In Progress"/>
    <x v="0"/>
    <s v="DARS-NIC-10279-J8L3R-v0.5"/>
    <s v="No"/>
    <s v="Yes"/>
    <x v="0"/>
    <x v="61"/>
    <x v="0"/>
    <s v="No"/>
    <x v="6"/>
    <s v="Complex"/>
    <s v="Amanda Parkin"/>
    <s v="Richard Langley"/>
    <s v="No"/>
    <s v="Joanna Rose"/>
    <d v="2017-01-16T09:08:08"/>
    <d v="2016-07-18T09:41:38"/>
    <m/>
    <s v=""/>
    <m/>
    <x v="0"/>
  </r>
  <r>
    <s v="8df195cf-fe6c-46eb-8777-76ce24599fb6"/>
    <s v="FpZ9OMTQBXv4EhM2V58UMZljeg2udEc1RseyNhn4zkXFffs2ULEJhrtGK/fuDQAT+NpjjXX2tidWaRkcARCQYg=="/>
    <d v="2017-01-16T09:08:07"/>
    <s v="DARS-NIC-10279-J8L3R-v1"/>
    <s v="Alun Williams"/>
    <x v="73"/>
    <s v="With Customer"/>
    <x v="0"/>
    <m/>
    <s v="2c Initial Assessment"/>
    <s v="1c Application In Progress"/>
    <x v="0"/>
    <s v="DARS-NIC-10279-J8L3R-v0.6"/>
    <s v="No"/>
    <s v="Yes"/>
    <x v="0"/>
    <x v="61"/>
    <x v="0"/>
    <s v="No"/>
    <x v="6"/>
    <s v="Complex"/>
    <s v="Amanda Parkin"/>
    <s v="Richard Langley"/>
    <s v="No"/>
    <s v="Joanna Rose"/>
    <d v="2017-01-16T09:08:07"/>
    <d v="2016-07-18T09:42:03"/>
    <m/>
    <s v=""/>
    <m/>
    <x v="0"/>
  </r>
  <r>
    <s v="7ed7a84e-d26d-42b2-bb09-6f8bdd34b56e"/>
    <s v="WMYZfwifBVNzpMOM8T6+/ExdXDXSJdi9h98AIZqcWuN7TuJO4iY4bDnBycrz5OSXVcuxBHtrwWYOHSVKKRIznw=="/>
    <d v="2017-01-16T09:08:07"/>
    <s v="DARS-NIC-10279-J8L3R-v1"/>
    <s v="Alun Williams"/>
    <x v="73"/>
    <s v="With Customer"/>
    <x v="0"/>
    <m/>
    <s v="2c Initial Assessment"/>
    <s v="1c Application In Progress"/>
    <x v="0"/>
    <s v="DARS-NIC-10279-J8L3R-v0.7"/>
    <s v="No"/>
    <s v="Yes"/>
    <x v="0"/>
    <x v="61"/>
    <x v="0"/>
    <s v="No"/>
    <x v="6"/>
    <s v="Complex"/>
    <s v="Adam Grindrod"/>
    <s v="Gaynor Dalton"/>
    <s v="No"/>
    <s v="Joanna Rose"/>
    <d v="2017-01-16T09:08:07"/>
    <d v="2016-07-18T15:25:14"/>
    <m/>
    <s v=""/>
    <m/>
    <x v="0"/>
  </r>
  <r>
    <s v="449fc239-891a-4796-b553-87e7a179cce6"/>
    <s v="c7Lzpfvk2eHTMuDO+4T2FpmpmloY0xD+1/1c7+kMhuVhk9PBhmAD/X2K+ewCwSQm/DGs1hwLDZBR/fUn5gvjcA=="/>
    <d v="2017-01-16T09:08:07"/>
    <s v="DARS-NIC-10279-J8L3R-v1"/>
    <s v="Alun Williams"/>
    <x v="73"/>
    <s v="With Customer"/>
    <x v="0"/>
    <m/>
    <s v="2c Initial Assessment"/>
    <s v="1c Application In Progress"/>
    <x v="0"/>
    <s v="DARS-NIC-10279-J8L3R-v0.8"/>
    <s v="No"/>
    <s v="Yes"/>
    <x v="0"/>
    <x v="61"/>
    <x v="0"/>
    <s v="No"/>
    <x v="6"/>
    <s v="Complex"/>
    <s v="Adam Grindrod"/>
    <s v="Gaynor Dalton"/>
    <s v="No"/>
    <s v="Joanna Rose"/>
    <d v="2017-01-16T09:08:07"/>
    <d v="2016-07-27T09:37:18"/>
    <m/>
    <s v=""/>
    <m/>
    <x v="0"/>
  </r>
  <r>
    <s v="8944f510-d9ab-43c1-a709-af74304f397d"/>
    <s v="sCR0Ip+2zKmFzOBgwdd/43Xjd73nHd5quV5BOvVG174UYl+3aKX43siq+3oBKPvAcISazIRL2jXHnvdIrjWdsg=="/>
    <d v="2017-01-16T09:08:08"/>
    <s v="DARS-NIC-10279-J8L3R-v1"/>
    <s v="Alun Williams"/>
    <x v="73"/>
    <s v="With Customer"/>
    <x v="0"/>
    <d v="2017-08-08T00:00:00"/>
    <s v="2c Initial Assessment"/>
    <s v="1c Application In Progress"/>
    <x v="0"/>
    <s v="DARS-NIC-10279-J8L3R-v0.9"/>
    <s v="No"/>
    <s v="Yes"/>
    <x v="0"/>
    <x v="61"/>
    <x v="0"/>
    <s v="No"/>
    <x v="6"/>
    <s v="Complex"/>
    <s v="Amanda Parkin"/>
    <s v="Richard Langley"/>
    <s v="No"/>
    <s v="Joanna Rose"/>
    <d v="2017-01-16T09:08:08"/>
    <d v="2016-07-27T12:47:31"/>
    <m/>
    <s v=""/>
    <m/>
    <x v="0"/>
  </r>
  <r>
    <s v="27229211-205c-4365-b306-406783060aa9"/>
    <s v="Arkf7qIOv9DohDFwYbnRjSxs1Fl/iRic/Lc2VIu9g3uZ/j9MHvYj6EcEO9QYPgkDTz7llb1ohHBdj3vzlnlLjA=="/>
    <d v="2017-02-27T12:18:35"/>
    <s v="DARS-NIC-10279-J8L3R-v1"/>
    <s v="Alun Williams"/>
    <x v="73"/>
    <s v="With Customer"/>
    <x v="0"/>
    <m/>
    <s v="1c Application In Progress"/>
    <s v="1c Application In Progress"/>
    <x v="4"/>
    <s v="DARS-NIC-10279-J8L3R-v1.0"/>
    <s v="Yes"/>
    <s v="Yes"/>
    <x v="0"/>
    <x v="61"/>
    <x v="0"/>
    <s v="No"/>
    <x v="6"/>
    <s v="Complex"/>
    <s v="Amanda Parkin"/>
    <s v="Richard Langley"/>
    <s v="No"/>
    <s v="Joanna Rose"/>
    <d v="2017-02-27T12:18:35"/>
    <d v="2017-01-16T09:07:51"/>
    <m/>
    <s v=""/>
    <m/>
    <x v="0"/>
  </r>
  <r>
    <s v="67649f5a-981e-e711-8103-5065f38bf4e1"/>
    <s v="iI3+9AB4HMqpPe2Ud+u1SSav3Bh+WUpS2vYnuk/Ze+DepGsCCMMhUWPptZQzhkrDZH/6BNtv1DdWfV2Sf+7lvA=="/>
    <d v="2017-04-11T09:22:34"/>
    <s v="DARS-NIC-102911-S8T1S-v0"/>
    <s v="Fergus Caskey"/>
    <x v="74"/>
    <s v="With Customer"/>
    <x v="0"/>
    <m/>
    <s v="1c Application In Progress"/>
    <s v="1c Application In Progress"/>
    <x v="4"/>
    <s v="DARS-NIC-102911-S8T1S-v0"/>
    <s v="Yes"/>
    <s v="No"/>
    <x v="0"/>
    <x v="0"/>
    <x v="0"/>
    <s v="No"/>
    <x v="10"/>
    <s v=""/>
    <s v=""/>
    <s v=""/>
    <s v="Yes"/>
    <s v="Emma Russell"/>
    <d v="2017-04-11T09:22:34"/>
    <d v="2017-04-11T09:22:17"/>
    <m/>
    <s v=""/>
    <m/>
    <x v="0"/>
  </r>
  <r>
    <s v="8c564bb4-94df-e511-80f5-3863bb363030"/>
    <s v="qDbuCzoiZI8Z+vsDUUzuWA+oLcvaAX3VTPAGVeoQ5HXuskGJbZyNzDvBEamVO//x+nSzYICk4XB7NGyVVZZDmQ=="/>
    <d v="2016-03-15T11:32:47"/>
    <s v="DARS-NIC-10303-Z0C4B-v0"/>
    <s v="Radoslav Latinovic"/>
    <x v="75"/>
    <s v="With HSCIC"/>
    <x v="1"/>
    <m/>
    <s v=""/>
    <s v="1a Enquiry"/>
    <x v="7"/>
    <s v="DARS-NIC-10303-Z0C4B-v0.0"/>
    <s v=""/>
    <s v="Yes"/>
    <x v="1"/>
    <x v="0"/>
    <x v="0"/>
    <s v="No"/>
    <x v="5"/>
    <s v=""/>
    <s v=""/>
    <s v=""/>
    <s v="Yes"/>
    <s v=""/>
    <d v="2016-03-15T11:32:47"/>
    <d v="2016-03-01T10:02:29"/>
    <m/>
    <s v=""/>
    <m/>
    <x v="0"/>
  </r>
  <r>
    <s v="91152803-e81d-e711-8102-5065f38bf2f1"/>
    <s v="AHRc3Xr7WEspN2I6S6VFaZJQzt9C0fEzkHew/bC88c2rwdrYHPjNim4YCzUrNwZxYoNsarcjozA8svni7JNMNA=="/>
    <d v="2017-04-26T09:05:41"/>
    <s v="DARS-NIC-103156-W4B6N-v0"/>
    <s v="Emma Russell"/>
    <x v="76"/>
    <s v="With HSCIC"/>
    <x v="0"/>
    <m/>
    <s v="1c Application In Progress"/>
    <s v="2c Initial Assessment"/>
    <x v="0"/>
    <s v="DARS-NIC-103156-W4B6N-v0"/>
    <s v="No"/>
    <s v="No"/>
    <x v="0"/>
    <x v="0"/>
    <x v="0"/>
    <s v="No"/>
    <x v="8"/>
    <s v=""/>
    <s v=""/>
    <s v=""/>
    <s v="Yes"/>
    <s v="Emma Russell"/>
    <d v="2017-04-26T09:05:41"/>
    <d v="2017-04-10T12:20:06"/>
    <m/>
    <s v=""/>
    <d v="2017-04-10T00:00:00"/>
    <x v="0"/>
  </r>
  <r>
    <s v="30a21334-fc7d-41f4-b0a4-778a8e5c9194"/>
    <s v="Jkbhe9qxwU4RjIpHN/wDioj6p72WPepySb0cHa1XNj+a7F9oRC1Pl4Ya8CTrtGOUx/2BXcoTp1xQQlbWiD3SUw=="/>
    <d v="2017-04-26T09:05:41"/>
    <s v="DARS-NIC-103156-W4B6N-v0"/>
    <s v="Emma Russell"/>
    <x v="76"/>
    <s v="With HSCIC"/>
    <x v="0"/>
    <d v="2099-12-31T00:00:00"/>
    <s v="2c Initial Assessment"/>
    <s v="2c Initial Assessment"/>
    <x v="0"/>
    <s v="DARS-NIC-103156-W4B6N-v0.1"/>
    <s v="No"/>
    <s v="No"/>
    <x v="0"/>
    <x v="79"/>
    <x v="0"/>
    <s v="No"/>
    <x v="8"/>
    <s v="Medium"/>
    <s v="Dan Goodwin"/>
    <s v="Richard Langley"/>
    <s v="Yes"/>
    <s v="Emma Russell"/>
    <d v="2017-04-26T09:05:41"/>
    <d v="2017-04-10T12:20:17"/>
    <m/>
    <s v=""/>
    <d v="2017-04-10T00:00:00"/>
    <x v="0"/>
  </r>
  <r>
    <s v="aa64fdca-40d5-4a11-a126-9e9d08aad863"/>
    <s v="Bllv/DhorwdZfY7tWHSfV3vZIcXhvU3gpEF3085j54/L1QocAtyDaS06X1+fNGctkau0ZmEAwJdd4iQXkV5o7A=="/>
    <d v="2017-04-28T10:59:52"/>
    <s v="DARS-NIC-103156-W4B6N-v0"/>
    <s v="Emma Russell"/>
    <x v="76"/>
    <s v="With HSCIC"/>
    <x v="0"/>
    <d v="2099-12-31T00:00:00"/>
    <s v="2c Initial Assessment"/>
    <s v="2c Initial Assessment"/>
    <x v="4"/>
    <s v="DARS-NIC-103156-W4B6N-v0.2"/>
    <s v="Yes"/>
    <s v="No"/>
    <x v="0"/>
    <x v="79"/>
    <x v="0"/>
    <s v="No"/>
    <x v="8"/>
    <s v="Medium"/>
    <s v="Dan Goodwin"/>
    <s v="Gaynor Dalton"/>
    <s v="Yes"/>
    <s v="Emma Russell"/>
    <d v="2017-04-28T10:59:52"/>
    <d v="2017-04-13T08:59:01"/>
    <m/>
    <s v=""/>
    <d v="2017-04-10T00:00:00"/>
    <x v="0"/>
  </r>
  <r>
    <s v="dcd1d6d9-d624-e711-8104-5065f38bd5b1"/>
    <s v="SxtVZ1P8Zk9EyZJGDWyp9ESSZ0Ey9sisTtDKLzjgZ1UjEU5VLwnFKh1w0/89x9jixQ3nAr6q4CHoZ5k7tgIB5A=="/>
    <d v="2017-04-19T08:04:57"/>
    <s v="DARS-NIC-103216-Z6W6Z-v0"/>
    <s v="Javiera Martelli"/>
    <x v="13"/>
    <s v="With Customer"/>
    <x v="0"/>
    <m/>
    <s v="1c Application In Progress"/>
    <s v="1c Application In Progress"/>
    <x v="4"/>
    <s v="DARS-NIC-103216-Z6W6Z-v0"/>
    <s v="Yes"/>
    <s v="No"/>
    <x v="0"/>
    <x v="0"/>
    <x v="0"/>
    <s v="No"/>
    <x v="1"/>
    <s v=""/>
    <s v=""/>
    <s v=""/>
    <s v="Yes"/>
    <s v="Emma Russell"/>
    <d v="2017-04-19T08:04:57"/>
    <d v="2017-04-19T08:04:46"/>
    <m/>
    <s v=""/>
    <m/>
    <x v="0"/>
  </r>
  <r>
    <s v="34b2441b-d708-4419-84a0-5a2614e2431e"/>
    <s v="oP0ZVZA1IMDRR06fvdAf8McJqzAZmEYuwgzVdE6hhhiMQCPpu1I2PvJe8VbMCa8+d1A7CMiy/1c4DD7807QUhQ=="/>
    <d v="2017-04-04T09:19:40"/>
    <s v="DARS-NIC-103279-H4S7G-v0"/>
    <s v="Paul McNamara"/>
    <x v="77"/>
    <s v="With Customer"/>
    <x v="0"/>
    <m/>
    <s v=""/>
    <s v="1c Application In Progress"/>
    <x v="4"/>
    <s v="DARS-NIC-103279-H4S7G-v0.0"/>
    <s v="Yes"/>
    <s v="No"/>
    <x v="0"/>
    <x v="0"/>
    <x v="0"/>
    <s v="No"/>
    <x v="1"/>
    <s v=""/>
    <s v="DARS Online"/>
    <s v="DARS Online"/>
    <s v="Yes"/>
    <s v=""/>
    <d v="2017-04-04T09:19:40"/>
    <d v="2017-04-04T09:18:26"/>
    <m/>
    <s v=""/>
    <m/>
    <x v="0"/>
  </r>
  <r>
    <s v="0bb9d047-3919-e711-8101-5065f38b05d1"/>
    <s v="GMBQmQvCDDIOVIV/rP1DKTKlgUynWmC2JiamaY+vmSlgnf0ajlq/Zw/boDdQqo9dfeHo+AnVygKgqPrsNYfn2g=="/>
    <d v="2017-04-04T13:19:27"/>
    <s v="DARS-NIC-103284-P4X9N-v0"/>
    <s v="Craig Currie"/>
    <x v="78"/>
    <s v="With Customer"/>
    <x v="0"/>
    <m/>
    <s v="1c Application In Progress"/>
    <s v="1c Application In Progress"/>
    <x v="4"/>
    <s v="DARS-NIC-103284-P4X9N-v0"/>
    <s v="Yes"/>
    <s v="No"/>
    <x v="0"/>
    <x v="0"/>
    <x v="0"/>
    <s v="No"/>
    <x v="1"/>
    <s v=""/>
    <s v=""/>
    <s v=""/>
    <s v="Yes"/>
    <s v="Emma Russell"/>
    <d v="2017-04-04T13:19:27"/>
    <d v="2017-04-04T13:19:14"/>
    <m/>
    <s v=""/>
    <m/>
    <x v="0"/>
  </r>
  <r>
    <s v="7be26010-3ae1-e511-8103-1458d043a750"/>
    <s v="UuPpBThyoRYAgcjhsZue/jrIDpB/Xh0w7hkhGNq9G7SI/9D3OCq2FG6o+bUqB0j9F8L+iGI9JpkFRPhgx51SLg=="/>
    <d v="2017-04-13T15:09:53"/>
    <s v="DARS-NIC-10328-S0H5J-v2"/>
    <s v="Valerie Corris"/>
    <x v="79"/>
    <s v="With HSCIC"/>
    <x v="0"/>
    <m/>
    <s v=""/>
    <s v="5a DSA Active"/>
    <x v="0"/>
    <s v="DARS-NIC-10328-S0H5J-v0.0"/>
    <s v=""/>
    <s v="Yes"/>
    <x v="0"/>
    <x v="0"/>
    <x v="0"/>
    <s v="No"/>
    <x v="5"/>
    <s v=""/>
    <s v=""/>
    <s v=""/>
    <s v="No"/>
    <s v="Emma Russell"/>
    <d v="2017-04-13T15:09:53"/>
    <d v="2016-03-03T12:18:45"/>
    <m/>
    <s v=""/>
    <d v="2017-02-10T00:00:00"/>
    <x v="0"/>
  </r>
  <r>
    <s v="d881e490-5865-4e40-bb94-3d25c35a5f45"/>
    <s v="XqeF1xVP2GnsGlKgzxArZyukqK9PpuiDlWdamTbQDCGgvEPKDaq8Pxkzg76IktXl/vpNM6A/sGzWxDBZl+xsYA=="/>
    <d v="2017-04-13T15:09:53"/>
    <s v="DARS-NIC-10328-S0H5J-v2"/>
    <s v="Valerie Corris"/>
    <x v="79"/>
    <s v="With HSCIC"/>
    <x v="0"/>
    <m/>
    <s v=""/>
    <s v="5a DSA Active"/>
    <x v="0"/>
    <s v="DARS-NIC-10328-S0H5J-v0.1"/>
    <s v=""/>
    <s v="Yes"/>
    <x v="0"/>
    <x v="61"/>
    <x v="0"/>
    <s v="No"/>
    <x v="5"/>
    <s v=""/>
    <s v=""/>
    <s v=""/>
    <s v="No"/>
    <s v="Emma Russell"/>
    <d v="2017-04-13T15:09:53"/>
    <d v="2016-04-10T13:16:01"/>
    <m/>
    <s v=""/>
    <d v="2017-02-10T00:00:00"/>
    <x v="0"/>
  </r>
  <r>
    <s v="f19989b0-cd4c-4ba5-a109-8a1f3f92bee5"/>
    <s v="MzhgNEI7R+UN6lcyYsl2hVCoPmI/j5E0TWaOWurEBGR6jEHa2NWZd3S6NNE1JNSD5P5aGUM+R16BgkSbHISCpw=="/>
    <d v="2017-04-13T15:09:53"/>
    <s v="DARS-NIC-10328-S0H5J-v2"/>
    <s v="Valerie Corris"/>
    <x v="79"/>
    <s v="With HSCIC"/>
    <x v="0"/>
    <m/>
    <s v="2a Case Admin Check"/>
    <s v="5a DSA Active"/>
    <x v="0"/>
    <s v="DARS-NIC-10328-S0H5J-v0.2"/>
    <s v="No"/>
    <s v="Yes"/>
    <x v="0"/>
    <x v="61"/>
    <x v="0"/>
    <s v="No"/>
    <x v="5"/>
    <s v=""/>
    <s v="Amanda Parkin"/>
    <s v="Stephen Hudson"/>
    <s v="No"/>
    <s v="Emma Russell"/>
    <d v="2017-04-13T15:09:53"/>
    <d v="2016-04-25T09:54:22"/>
    <m/>
    <s v=""/>
    <d v="2017-02-10T00:00:00"/>
    <x v="0"/>
  </r>
  <r>
    <s v="59e70552-06bc-4ab2-940c-372d04a39e64"/>
    <s v="YEdKG/Lr9yvsXwfcMGmlSVBYZwd3nU0zn+yn+QJpfgPsSyQrU9rLuofoX3V418Vd7sTATJmMX2/B84zQXlfoew=="/>
    <d v="2017-04-13T15:09:53"/>
    <s v="DARS-NIC-10328-S0H5J-v2"/>
    <s v="Valerie Corris"/>
    <x v="79"/>
    <s v="With HSCIC"/>
    <x v="0"/>
    <m/>
    <s v="1c Application In Progress"/>
    <s v="5a DSA Active"/>
    <x v="0"/>
    <s v="DARS-NIC-10328-S0H5J-v0.3"/>
    <s v="No"/>
    <s v="Yes"/>
    <x v="0"/>
    <x v="61"/>
    <x v="0"/>
    <s v="No"/>
    <x v="5"/>
    <s v=""/>
    <s v="Amanda Parkin"/>
    <s v="Stephen Hudson"/>
    <s v="No"/>
    <s v="Emma Russell"/>
    <d v="2017-04-13T15:09:53"/>
    <d v="2016-05-17T07:59:54"/>
    <m/>
    <s v=""/>
    <d v="2017-02-10T00:00:00"/>
    <x v="0"/>
  </r>
  <r>
    <s v="7bf89b50-11bb-47ae-af86-d3542d2a75cd"/>
    <s v="LaB3G2myWYL6x0oHSD2mH+K7CYF6ukQQsEAFbLgMnTf9f2eg8HTD0ZVANE7nKHFHHaRw8rS+mmZs2Ld6t/Km9A=="/>
    <d v="2017-04-13T15:09:53"/>
    <s v="DARS-NIC-10328-S0H5J-v2"/>
    <s v="Valerie Corris"/>
    <x v="79"/>
    <s v="With HSCIC"/>
    <x v="0"/>
    <m/>
    <s v="2c Initial Assessment"/>
    <s v="5a DSA Active"/>
    <x v="0"/>
    <s v="DARS-NIC-10328-S0H5J-v0.4"/>
    <s v="No"/>
    <s v="Yes"/>
    <x v="0"/>
    <x v="61"/>
    <x v="0"/>
    <s v="No"/>
    <x v="5"/>
    <s v="Complex"/>
    <s v="Amanda Parkin"/>
    <s v="Stephen Hudson"/>
    <s v="No"/>
    <s v="Emma Russell"/>
    <d v="2017-04-13T15:09:53"/>
    <d v="2016-05-17T11:28:53"/>
    <m/>
    <s v=""/>
    <d v="2017-02-10T00:00:00"/>
    <x v="0"/>
  </r>
  <r>
    <s v="1546cd6d-3748-4d1f-aeae-2f1751e67263"/>
    <s v="oq1LLI8DhPdH6CHTFcdjRLge5syLtodfA3D5DMYZJQnYIWeOAH8j+8CyXeqgf6lKN8tafCKKxmuqxRS0xnN2BA=="/>
    <d v="2017-04-13T15:09:53"/>
    <s v="DARS-NIC-10328-S0H5J-v2"/>
    <s v="Valerie Corris"/>
    <x v="79"/>
    <s v="With HSCIC"/>
    <x v="0"/>
    <m/>
    <s v="2c Initial Assessment"/>
    <s v="5a DSA Active"/>
    <x v="0"/>
    <s v="DARS-NIC-10328-S0H5J-v0.5"/>
    <s v="No"/>
    <s v="Yes"/>
    <x v="0"/>
    <x v="61"/>
    <x v="0"/>
    <s v="No"/>
    <x v="5"/>
    <s v="Complex"/>
    <s v="Amanda Parkin"/>
    <s v="Gaynor Dalton"/>
    <s v="No"/>
    <s v="Emma Russell"/>
    <d v="2017-04-13T15:09:53"/>
    <d v="2016-06-07T10:12:02"/>
    <m/>
    <s v=""/>
    <d v="2017-02-10T00:00:00"/>
    <x v="0"/>
  </r>
  <r>
    <s v="6973fcf0-6ade-46eb-a351-822cf0b28ef2"/>
    <s v="9kajrND79PjKAHGxfjpjdMyW+VYX34BU0Q7f4uzUkQcatsEDhytIvAhbhQKDt3BZouuJDxG0qq6gwtzfhUZYSg=="/>
    <d v="2017-04-13T15:09:53"/>
    <s v="DARS-NIC-10328-S0H5J-v2"/>
    <s v="Valerie Corris"/>
    <x v="79"/>
    <s v="With HSCIC"/>
    <x v="0"/>
    <m/>
    <s v="2c Initial Assessment"/>
    <s v="5a DSA Active"/>
    <x v="0"/>
    <s v="DARS-NIC-10328-S0H5J-v0.6"/>
    <s v="No"/>
    <s v="Yes"/>
    <x v="0"/>
    <x v="61"/>
    <x v="0"/>
    <s v="No"/>
    <x v="5"/>
    <s v="Complex"/>
    <s v="Amanda Parkin"/>
    <s v="Gaynor Dalton"/>
    <s v="No"/>
    <s v="Emma Russell"/>
    <d v="2017-04-13T15:09:53"/>
    <d v="2016-06-13T10:40:54"/>
    <m/>
    <s v=""/>
    <d v="2017-02-10T00:00:00"/>
    <x v="0"/>
  </r>
  <r>
    <s v="fbba0a8f-12b5-4eee-8c30-1d33940684b3"/>
    <s v="J+DytVpvgF+C4wn2e6FHiq63KgU7JqoRmHo17QuzzwmELhCJfWPydD9pQdEtBi2/GNo3WTkxEYfjLGwsETsc9g=="/>
    <d v="2017-04-13T15:09:53"/>
    <s v="DARS-NIC-10328-S0H5J-v2"/>
    <s v="Valerie Corris"/>
    <x v="79"/>
    <s v="With HSCIC"/>
    <x v="0"/>
    <d v="2017-06-30T00:00:00"/>
    <s v="2c Initial Assessment"/>
    <s v="5a DSA Active"/>
    <x v="0"/>
    <s v="DARS-NIC-10328-S0H5J-v0.7"/>
    <s v="No"/>
    <s v="Yes"/>
    <x v="0"/>
    <x v="61"/>
    <x v="0"/>
    <s v="No"/>
    <x v="5"/>
    <s v="Complex"/>
    <s v="Amanda Parkin"/>
    <s v="Gaynor Dalton"/>
    <s v="No"/>
    <s v="Emma Russell"/>
    <d v="2017-04-13T15:09:53"/>
    <d v="2016-06-23T07:55:40"/>
    <m/>
    <s v=""/>
    <d v="2017-02-10T00:00:00"/>
    <x v="0"/>
  </r>
  <r>
    <s v="f47cab59-23d9-4f79-8f0e-d2ba47a228c1"/>
    <s v="RD6QAQa0f/JPpXrvR9sg9MjC4S+uKr4zga+zSQ2trPqGXnsrPAcrvBxtNNkwzU5yldWG9XzVMS+OnlJ913FRFw=="/>
    <d v="2017-04-13T15:09:53"/>
    <s v="DARS-NIC-10328-S0H5J-v2"/>
    <s v="Valerie Corris"/>
    <x v="79"/>
    <s v="With HSCIC"/>
    <x v="0"/>
    <d v="2017-08-01T00:00:00"/>
    <s v="5a DSA Active"/>
    <s v="5a DSA Active"/>
    <x v="1"/>
    <s v="DARS-NIC-10328-S0H5J-v0.8"/>
    <s v="No"/>
    <s v="Yes"/>
    <x v="0"/>
    <x v="61"/>
    <x v="72"/>
    <s v="No"/>
    <x v="5"/>
    <s v="Complex"/>
    <s v="Amanda Parkin"/>
    <s v="Gaynor Dalton"/>
    <s v="No"/>
    <s v="Emma Russell"/>
    <d v="2017-04-13T15:09:53"/>
    <d v="2016-06-30T10:03:46"/>
    <d v="2016-08-19T00:00:00"/>
    <s v=""/>
    <d v="2017-02-10T00:00:00"/>
    <x v="1"/>
  </r>
  <r>
    <s v="553dbbce-8d34-4913-9385-1632374e816a"/>
    <s v="mIZ3E//N1/CZtWQYf+/Xet/LrGPRZVFf95HszkvQBrxGpL60iceA1r1PGmvQnVfwO5IxI5PX0uT/IvEfPDxecA=="/>
    <d v="2017-04-13T15:09:53"/>
    <s v="DARS-NIC-10328-S0H5J-v2"/>
    <s v="Valerie Corris"/>
    <x v="79"/>
    <s v="With HSCIC"/>
    <x v="0"/>
    <m/>
    <s v="1c Application In Progress"/>
    <s v="5a DSA Active"/>
    <x v="0"/>
    <s v="DARS-NIC-10328-S0H5J-v1.0"/>
    <s v="No"/>
    <s v="Yes"/>
    <x v="0"/>
    <x v="61"/>
    <x v="0"/>
    <s v="No"/>
    <x v="5"/>
    <s v="Complex"/>
    <s v="Amanda Parkin"/>
    <s v="Gaynor Dalton"/>
    <s v="No"/>
    <s v="Emma Russell"/>
    <d v="2017-04-13T15:09:53"/>
    <d v="2016-08-16T10:21:15"/>
    <d v="2016-08-04T00:00:00"/>
    <s v=""/>
    <d v="2017-02-10T00:00:00"/>
    <x v="0"/>
  </r>
  <r>
    <s v="7b53780b-00ab-4834-9b3b-be70458f70f4"/>
    <s v="/pMEvIxYEqpRVax+2Vx2/Wwm+qomHhj06wNDL64Tsvc42qfiqccMMNjfcGA+78XcYtzQrrv1MijV4d88TaruhA=="/>
    <d v="2017-04-13T15:09:53"/>
    <s v="DARS-NIC-10328-S0H5J-v2"/>
    <s v="Valerie Corris"/>
    <x v="79"/>
    <s v="With HSCIC"/>
    <x v="0"/>
    <m/>
    <s v="2c Initial Assessment"/>
    <s v="5a DSA Active"/>
    <x v="0"/>
    <s v="DARS-NIC-10328-S0H5J-v1.1"/>
    <s v="No"/>
    <s v="Yes"/>
    <x v="0"/>
    <x v="80"/>
    <x v="0"/>
    <s v="No"/>
    <x v="5"/>
    <s v="Complex"/>
    <s v="Amanda Parkin"/>
    <s v="Gaynor Dalton"/>
    <s v="No"/>
    <s v="Emma Russell"/>
    <d v="2017-04-13T15:09:53"/>
    <d v="2016-08-17T09:24:46"/>
    <d v="2016-08-04T00:00:00"/>
    <s v=""/>
    <d v="2017-02-10T00:00:00"/>
    <x v="0"/>
  </r>
  <r>
    <s v="431bf80a-68f1-4111-88d2-25610bed7133"/>
    <s v="BJfRdOnMr7HrS0mdW0T5UQ+l+/8w82WxrCcGK1LXwDl9v9xVicWrK2QjQnyRoffozbcpfjoHf8SxKXRtbmQ6+Q=="/>
    <d v="2017-04-13T15:09:50"/>
    <s v="DARS-NIC-10328-S0H5J-v2"/>
    <s v="Valerie Corris"/>
    <x v="79"/>
    <s v="With HSCIC"/>
    <x v="0"/>
    <d v="2017-08-01T00:00:00"/>
    <s v="5a DSA Active"/>
    <s v="5a DSA Active"/>
    <x v="1"/>
    <s v="DARS-NIC-10328-S0H5J-v1.2"/>
    <s v="No"/>
    <s v="Yes"/>
    <x v="0"/>
    <x v="80"/>
    <x v="73"/>
    <s v="No"/>
    <x v="5"/>
    <s v="Complex"/>
    <s v="Amanda Parkin"/>
    <s v="Gaynor Dalton"/>
    <s v="No"/>
    <s v="Emma Russell"/>
    <d v="2017-04-13T15:09:50"/>
    <d v="2016-08-17T13:13:47"/>
    <d v="2017-04-13T00:00:00"/>
    <s v=""/>
    <d v="2017-02-10T00:00:00"/>
    <x v="1"/>
  </r>
  <r>
    <s v="e3b8fd84-78bf-49ba-9c98-0c20fc2096db"/>
    <s v="OgYpwC4QfPmqp+AS2zJYpIf9ldQxVHFILd+qBD7Tn8dRixMrVL39vr1gQI/s/edlj6PY3wHF1UnJ0L3ig3J8kA=="/>
    <d v="2017-04-13T15:09:53"/>
    <s v="DARS-NIC-10328-S0H5J-v2"/>
    <s v="Valerie Corris"/>
    <x v="79"/>
    <s v="With HSCIC"/>
    <x v="0"/>
    <m/>
    <s v="1c Application In Progress"/>
    <s v="5a DSA Active"/>
    <x v="0"/>
    <s v="DARS-NIC-10328-S0H5J-v2.0"/>
    <s v="No"/>
    <s v="Yes"/>
    <x v="0"/>
    <x v="80"/>
    <x v="0"/>
    <s v="No"/>
    <x v="5"/>
    <s v="Complex"/>
    <s v="Amanda Parkin"/>
    <s v="Gaynor Dalton"/>
    <s v="No"/>
    <s v="Emma Russell"/>
    <d v="2017-04-13T15:09:53"/>
    <d v="2017-02-08T11:49:24"/>
    <m/>
    <s v=""/>
    <d v="2017-02-10T00:00:00"/>
    <x v="0"/>
  </r>
  <r>
    <s v="7fa10964-e187-4051-a3c0-be8001ef9351"/>
    <s v="70iL2id+IsUu0GSQ0cHbnG1WKobQMeMCUoEnFFRiGQdLB5kj1yq3duTCN6aGQUtm+7/XpwZWz5J52wjjrjNdLw=="/>
    <d v="2017-04-13T15:09:53"/>
    <s v="DARS-NIC-10328-S0H5J-v2"/>
    <s v="Valerie Corris"/>
    <x v="79"/>
    <s v="With HSCIC"/>
    <x v="0"/>
    <d v="2017-08-01T00:00:00"/>
    <s v="2c Initial Assessment"/>
    <s v="5a DSA Active"/>
    <x v="0"/>
    <s v="DARS-NIC-10328-S0H5J-v2.1"/>
    <s v="No"/>
    <s v="Yes"/>
    <x v="0"/>
    <x v="81"/>
    <x v="0"/>
    <s v="No"/>
    <x v="5"/>
    <s v="Medium"/>
    <s v="Alexandra Day"/>
    <s v="Louise Dunn"/>
    <s v="No"/>
    <s v="Emma Russell"/>
    <d v="2017-04-13T15:09:53"/>
    <d v="2017-02-08T12:00:17"/>
    <m/>
    <s v=""/>
    <d v="2017-02-10T00:00:00"/>
    <x v="0"/>
  </r>
  <r>
    <s v="7983120b-786d-43af-b0a9-6d0c3685c081"/>
    <s v="7Ra2HIge7uoxVNMKX9RrGFcmWuCqFnrnViZqDNpe0oiP+2b/1+g7pDx08fmGV6Qm/zi+Jr8GnTNib4xHloHViw=="/>
    <d v="2017-04-13T15:09:53"/>
    <s v="DARS-NIC-10328-S0H5J-v2"/>
    <s v="Valerie Corris"/>
    <x v="79"/>
    <s v="With HSCIC"/>
    <x v="0"/>
    <d v="2017-08-01T00:00:00"/>
    <s v="2c Initial Assessment"/>
    <s v="5a DSA Active"/>
    <x v="0"/>
    <s v="DARS-NIC-10328-S0H5J-v2.2"/>
    <s v="No"/>
    <s v="Yes"/>
    <x v="0"/>
    <x v="81"/>
    <x v="0"/>
    <s v="No"/>
    <x v="5"/>
    <s v="Medium"/>
    <s v="Alexandra Day"/>
    <s v="Louise Dunn"/>
    <s v="No"/>
    <s v="Emma Russell"/>
    <d v="2017-04-13T15:09:53"/>
    <d v="2017-02-20T12:05:10"/>
    <m/>
    <s v=""/>
    <d v="2017-02-10T00:00:00"/>
    <x v="0"/>
  </r>
  <r>
    <s v="b10aaa7e-6373-47d1-9847-51dcb0839714"/>
    <s v="nq/0uYI66s0Qu5DcSTwQ5e/EFTD/7joQX/5hZEe50YMVmFZU04Jv7HnGX/bpES65Z8IrOm/OF/KYttU55on0sw=="/>
    <d v="2017-04-13T15:09:53"/>
    <s v="DARS-NIC-10328-S0H5J-v2"/>
    <s v="Valerie Corris"/>
    <x v="79"/>
    <s v="With HSCIC"/>
    <x v="0"/>
    <d v="2017-08-01T00:00:00"/>
    <s v="2c Initial Assessment"/>
    <s v="5a DSA Active"/>
    <x v="0"/>
    <s v="DARS-NIC-10328-S0H5J-v2.3"/>
    <s v="No"/>
    <s v="Yes"/>
    <x v="0"/>
    <x v="81"/>
    <x v="0"/>
    <s v="No"/>
    <x v="5"/>
    <s v="Medium"/>
    <s v="Alexandra Day"/>
    <s v="Louise Dunn"/>
    <s v="No"/>
    <s v="Emma Russell"/>
    <d v="2017-04-13T15:09:53"/>
    <d v="2017-03-15T10:21:44"/>
    <m/>
    <s v=""/>
    <d v="2017-02-10T00:00:00"/>
    <x v="0"/>
  </r>
  <r>
    <s v="c19f0bd0-3e74-4657-a218-4991db33d448"/>
    <s v="q3X8zJF86Se+HTimUy14FmB848Fl93VFyO+AsFlMydExbQIW0oaIuO3U2RHmbxgYQlP4xXiospbYY45QBXa33A=="/>
    <d v="2017-04-13T15:09:53"/>
    <s v="DARS-NIC-10328-S0H5J-v2"/>
    <s v="Valerie Corris"/>
    <x v="79"/>
    <s v="With HSCIC"/>
    <x v="0"/>
    <d v="2017-08-01T00:00:00"/>
    <s v="2c Initial Assessment"/>
    <s v="5a DSA Active"/>
    <x v="0"/>
    <s v="DARS-NIC-10328-S0H5J-v2.4"/>
    <s v="No"/>
    <s v="Yes"/>
    <x v="0"/>
    <x v="81"/>
    <x v="0"/>
    <s v="No"/>
    <x v="5"/>
    <s v="Medium"/>
    <s v="Alexandra Day"/>
    <s v="Louise Dunn"/>
    <s v="No"/>
    <s v="Emma Russell"/>
    <d v="2017-04-13T15:09:53"/>
    <d v="2017-03-15T18:01:22"/>
    <m/>
    <s v=""/>
    <d v="2017-02-10T00:00:00"/>
    <x v="0"/>
  </r>
  <r>
    <s v="a15787cf-b892-438a-b2a2-4c5c8b098a6b"/>
    <s v="J1a8oQNnB1E1ANlL5PpSbZsH+FImejedDyCFLYLeqwSFVOCVG3IodV5+CA50G59Ejo1CrVUapt9Tgx3JyMVjmw=="/>
    <d v="2017-05-01T00:00:22"/>
    <s v="DARS-NIC-10328-S0H5J-v2"/>
    <s v="Valerie Corris"/>
    <x v="79"/>
    <s v="With HSCIC"/>
    <x v="0"/>
    <d v="2017-08-01T00:00:00"/>
    <s v="5a DSA Active"/>
    <s v="5a DSA Active"/>
    <x v="2"/>
    <s v="DARS-NIC-10328-S0H5J-v2.5"/>
    <s v="Yes"/>
    <s v="Yes"/>
    <x v="0"/>
    <x v="81"/>
    <x v="3"/>
    <s v="No"/>
    <x v="5"/>
    <s v="Medium"/>
    <s v="Alexandra Day"/>
    <s v="Louise Dunn"/>
    <s v="No"/>
    <s v="Emma Russell"/>
    <d v="2017-05-01T00:00:22"/>
    <d v="2017-03-16T16:48:27"/>
    <d v="2017-04-13T00:00:00"/>
    <s v=""/>
    <d v="2017-02-10T00:00:00"/>
    <x v="1"/>
  </r>
  <r>
    <s v="d921e241-175c-4b23-a487-b13becee3641"/>
    <s v="HiDGMTY6tW/7ZXVm8vm2BJ+iq+2URvjX5rPbMYpdIB7H+G80jb/bQIe6nfR+CNrxPGbrMrUo0Ca0aAzivVbaLA=="/>
    <d v="2017-04-19T17:17:22"/>
    <s v="DARS-NIC-103333-G9P5T-v0"/>
    <s v="Sylvia Godden"/>
    <x v="80"/>
    <s v="With Customer"/>
    <x v="0"/>
    <m/>
    <s v="1c Application In Progress"/>
    <s v="4e With Customer To Sign DSA"/>
    <x v="0"/>
    <s v="DARS-NIC-103333-G9P5T-v0.0"/>
    <s v="No"/>
    <s v="No"/>
    <x v="0"/>
    <x v="0"/>
    <x v="0"/>
    <s v="No"/>
    <x v="0"/>
    <s v=""/>
    <s v=""/>
    <s v=""/>
    <s v="Yes"/>
    <s v="Emma Russell"/>
    <d v="2017-04-19T17:17:22"/>
    <d v="2017-04-04T11:01:19"/>
    <m/>
    <s v=""/>
    <d v="2017-04-12T00:00:00"/>
    <x v="0"/>
  </r>
  <r>
    <s v="11a2a219-bb62-4e13-a1dc-86125763d9a7"/>
    <s v="XQM156Gb9ypix7LBwtSs9DY1OTTrTmm+lNNSIan/PEyXZ9/GqupkXnttMnaVhT1NqVQetkVSQa0gjEFULJJmRg=="/>
    <d v="2017-04-19T17:17:22"/>
    <s v="DARS-NIC-103333-G9P5T-v0"/>
    <s v="Sylvia Godden"/>
    <x v="80"/>
    <s v="With Customer"/>
    <x v="0"/>
    <d v="2018-03-31T00:00:00"/>
    <s v="2c Initial Assessment"/>
    <s v="4e With Customer To Sign DSA"/>
    <x v="0"/>
    <s v="DARS-NIC-103333-G9P5T-v0.1"/>
    <s v="No"/>
    <s v="No"/>
    <x v="0"/>
    <x v="40"/>
    <x v="0"/>
    <s v="No"/>
    <x v="0"/>
    <s v=""/>
    <s v="Alexandra Day"/>
    <s v="Duncan Easton"/>
    <s v="Yes"/>
    <s v="Emma Russell"/>
    <d v="2017-04-19T17:17:22"/>
    <d v="2017-04-12T11:52:24"/>
    <m/>
    <s v=""/>
    <d v="2017-04-12T00:00:00"/>
    <x v="0"/>
  </r>
  <r>
    <s v="6970a151-538b-4137-8c70-e7e3b24539a6"/>
    <s v="9Q+m14/dd76z8fl8g79djf/FML0n6BEx8mGx6/bPAdIbG5NOxI6aUCfK30LdkOMTYbkqUiISWhluB04UUi27ow=="/>
    <d v="2017-04-19T17:17:31"/>
    <s v="DARS-NIC-103333-G9P5T-v0"/>
    <s v="Sylvia Godden"/>
    <x v="80"/>
    <s v="With Customer"/>
    <x v="0"/>
    <d v="2018-03-31T00:00:00"/>
    <s v="4e With Customer To Sign DSA"/>
    <s v="4e With Customer To Sign DSA"/>
    <x v="4"/>
    <s v="DARS-NIC-103333-G9P5T-v0.2"/>
    <s v="Yes"/>
    <s v="No"/>
    <x v="0"/>
    <x v="40"/>
    <x v="0"/>
    <s v="No"/>
    <x v="0"/>
    <s v=""/>
    <s v="Alexandra Day"/>
    <s v="Duncan Easton"/>
    <s v="Yes"/>
    <s v="Emma Russell"/>
    <d v="2017-04-19T17:17:31"/>
    <d v="2017-04-13T10:49:28"/>
    <m/>
    <s v=""/>
    <d v="2017-04-12T00:00:00"/>
    <x v="0"/>
  </r>
  <r>
    <s v="a0804257-071a-e711-8101-5065f38b05d1"/>
    <s v="hafepvI8mh8Wdm38fq0W8SS3bJIotC4/wd0fGKaYCboEYYs6p7UMegtarPKWUn5NOA65zdFkTUdyE1cR5XB22A=="/>
    <d v="2017-04-11T21:11:30"/>
    <s v="DARS-NIC-103415-P1H6J-v0"/>
    <s v="Mari Liis Pakats"/>
    <x v="81"/>
    <s v="With Customer"/>
    <x v="0"/>
    <m/>
    <s v="1c Application In Progress"/>
    <s v="1c Application In Progress"/>
    <x v="4"/>
    <s v="DARS-NIC-103415-P1H6J-v0"/>
    <s v="Yes"/>
    <s v="No"/>
    <x v="0"/>
    <x v="0"/>
    <x v="0"/>
    <s v="No"/>
    <x v="1"/>
    <s v=""/>
    <s v=""/>
    <s v=""/>
    <s v="Yes"/>
    <s v="Emma Russell"/>
    <d v="2017-04-11T21:11:30"/>
    <d v="2017-04-05T13:54:11"/>
    <m/>
    <s v=""/>
    <m/>
    <x v="0"/>
  </r>
  <r>
    <s v="8cbb49ce-92df-e511-80f5-3863bb363030"/>
    <s v="BndrhuXUHygRAMn+SWY9mTD3HcI+IKl2W1m2X9QK7UowlN0coVmycmpNThkpYB2G5kCvorD+przbT4dsmNqwfg=="/>
    <d v="2016-09-23T13:58:53"/>
    <s v="DARS-NIC-10343-Z3M1B-v1"/>
    <s v="Chris Boulton"/>
    <x v="82"/>
    <s v="With HSCIC"/>
    <x v="0"/>
    <m/>
    <s v=""/>
    <s v="5a DSA Active"/>
    <x v="0"/>
    <s v="DARS-NIC-10343-Z3M1B-v0.0"/>
    <s v=""/>
    <s v="Yes"/>
    <x v="0"/>
    <x v="0"/>
    <x v="0"/>
    <s v="No"/>
    <x v="1"/>
    <s v=""/>
    <s v=""/>
    <s v=""/>
    <s v="No"/>
    <s v="Joanna Rose"/>
    <d v="2016-09-23T13:58:53"/>
    <d v="2016-03-01T09:48:53"/>
    <m/>
    <s v=""/>
    <d v="2016-08-25T00:00:00"/>
    <x v="0"/>
  </r>
  <r>
    <s v="681629c6-d3dd-4d0d-a1b1-71d1667b1505"/>
    <s v="FdFN8JHgytLd1063HgZXtAE0eaXKAHbSILBYcAOZw4vLAPf8ILH+9qimeF2n/UQc71KkKKA+GcGNC47i1Y8GsA=="/>
    <d v="2016-09-23T13:58:53"/>
    <s v="DARS-NIC-10343-Z3M1B-v1"/>
    <s v="Chris Boulton"/>
    <x v="82"/>
    <s v="With HSCIC"/>
    <x v="0"/>
    <m/>
    <s v=""/>
    <s v="5a DSA Active"/>
    <x v="0"/>
    <s v="DARS-NIC-10343-Z3M1B-v0.1"/>
    <s v=""/>
    <s v="Yes"/>
    <x v="0"/>
    <x v="0"/>
    <x v="0"/>
    <s v="No"/>
    <x v="1"/>
    <s v=""/>
    <s v=""/>
    <s v=""/>
    <s v="No"/>
    <s v="Joanna Rose"/>
    <d v="2016-09-23T13:58:53"/>
    <d v="2016-03-22T15:09:48"/>
    <m/>
    <s v=""/>
    <d v="2016-08-25T00:00:00"/>
    <x v="0"/>
  </r>
  <r>
    <s v="c02294c6-6453-45d7-90dc-4f1853791d57"/>
    <s v="x+ByuzdypfapdsDAD3//G7W1PUUz2nPqA7qsSKXdA3QEiZLxjMfmQRdkYtuaopRDotjmEE21oygBpasaGk1dfg=="/>
    <d v="2016-09-23T13:59:18"/>
    <s v="DARS-NIC-10343-Z3M1B-v1"/>
    <s v="Chris Boulton"/>
    <x v="82"/>
    <s v="With HSCIC"/>
    <x v="0"/>
    <d v="2017-08-03T00:00:00"/>
    <s v="5a DSA Active"/>
    <s v="5a DSA Active"/>
    <x v="1"/>
    <s v="DARS-NIC-10343-Z3M1B-v0.10"/>
    <s v="No"/>
    <s v="Yes"/>
    <x v="0"/>
    <x v="82"/>
    <x v="74"/>
    <s v="No"/>
    <x v="1"/>
    <s v="Complex"/>
    <s v="Helen Buckels"/>
    <s v="Gaynor Dalton"/>
    <s v="Yes"/>
    <s v="Joanna Rose"/>
    <d v="2016-09-23T13:59:18"/>
    <d v="2016-07-28T08:35:44"/>
    <d v="2016-09-23T00:00:00"/>
    <s v=""/>
    <d v="2016-08-25T00:00:00"/>
    <x v="1"/>
  </r>
  <r>
    <s v="080bd204-d47c-4b52-9655-cbc173fadd39"/>
    <s v="OrbW+x2QgmYJ6dW9tM4pC5u9bo4K+sgbOu03KDPGa8Bz23REk4L9SmgbweRKURI0+cak1LRFQTYsfdOGaN/cug=="/>
    <d v="2016-09-23T13:58:53"/>
    <s v="DARS-NIC-10343-Z3M1B-v1"/>
    <s v="Chris Boulton"/>
    <x v="82"/>
    <s v="With HSCIC"/>
    <x v="0"/>
    <m/>
    <s v=""/>
    <s v="5a DSA Active"/>
    <x v="0"/>
    <s v="DARS-NIC-10343-Z3M1B-v0.2"/>
    <s v=""/>
    <s v="Yes"/>
    <x v="0"/>
    <x v="82"/>
    <x v="0"/>
    <s v="No"/>
    <x v="1"/>
    <s v=""/>
    <s v=""/>
    <s v=""/>
    <s v="No"/>
    <s v="Joanna Rose"/>
    <d v="2016-09-23T13:58:53"/>
    <d v="2016-03-29T11:29:24"/>
    <m/>
    <s v=""/>
    <d v="2016-08-25T00:00:00"/>
    <x v="0"/>
  </r>
  <r>
    <s v="9fee6093-1bc5-4c0c-b78f-3d5a6a4a7dd9"/>
    <s v="qgbb4GqOiRHxuS2ezpFR9UDLQYTBGpm9vXf+oZizUQxhMpSyXvsdoMnavDu2HqJQzS8RVl15Ozz2Z7hxEgVidw=="/>
    <d v="2016-09-23T13:58:53"/>
    <s v="DARS-NIC-10343-Z3M1B-v1"/>
    <s v="Chris Boulton"/>
    <x v="82"/>
    <s v="With HSCIC"/>
    <x v="0"/>
    <m/>
    <s v=""/>
    <s v="5a DSA Active"/>
    <x v="0"/>
    <s v="DARS-NIC-10343-Z3M1B-v0.3"/>
    <s v=""/>
    <s v="Yes"/>
    <x v="0"/>
    <x v="82"/>
    <x v="0"/>
    <s v="No"/>
    <x v="1"/>
    <s v=""/>
    <s v="Helen Buckels"/>
    <s v=""/>
    <s v="No"/>
    <s v="Joanna Rose"/>
    <d v="2016-09-23T13:58:53"/>
    <d v="2016-04-29T14:23:10"/>
    <m/>
    <s v=""/>
    <d v="2016-08-25T00:00:00"/>
    <x v="0"/>
  </r>
  <r>
    <s v="9563bd3e-33b2-409c-9015-c6e828c30329"/>
    <s v="9RR6zrJiIJEzuvUTepqTMSL97X3pPrsvp2E7krqoqztEMyErtW9q0YhX66NBoOJM2agmbOYKg8reOx+4eDFDaQ=="/>
    <d v="2016-09-23T13:58:53"/>
    <s v="DARS-NIC-10343-Z3M1B-v1"/>
    <s v="Chris Boulton"/>
    <x v="82"/>
    <s v="With HSCIC"/>
    <x v="0"/>
    <m/>
    <s v=""/>
    <s v="5a DSA Active"/>
    <x v="0"/>
    <s v="DARS-NIC-10343-Z3M1B-v0.4"/>
    <s v=""/>
    <s v="Yes"/>
    <x v="0"/>
    <x v="82"/>
    <x v="0"/>
    <s v="No"/>
    <x v="1"/>
    <s v=""/>
    <s v="Helen Buckels"/>
    <s v=""/>
    <s v="No"/>
    <s v="Joanna Rose"/>
    <d v="2016-09-23T13:58:53"/>
    <d v="2016-04-29T15:15:32"/>
    <m/>
    <s v=""/>
    <d v="2016-08-25T00:00:00"/>
    <x v="0"/>
  </r>
  <r>
    <s v="f9f73fc6-ee27-4f37-a057-d3a49ef216f1"/>
    <s v="hqXDFr7Q1qgQ6Ff2XAs9qNsDs2lBShopaEdwZVRNmqoVnm795Xzy+8kZJ+Pauxk/VWKKkaeynYLKRwP3FTpK0A=="/>
    <d v="2016-09-23T13:58:53"/>
    <s v="DARS-NIC-10343-Z3M1B-v1"/>
    <s v="Chris Boulton"/>
    <x v="82"/>
    <s v="With HSCIC"/>
    <x v="0"/>
    <m/>
    <s v=""/>
    <s v="5a DSA Active"/>
    <x v="0"/>
    <s v="DARS-NIC-10343-Z3M1B-v0.5"/>
    <s v=""/>
    <s v="Yes"/>
    <x v="0"/>
    <x v="82"/>
    <x v="0"/>
    <s v="No"/>
    <x v="1"/>
    <s v=""/>
    <s v="Helen Buckels"/>
    <s v=""/>
    <s v="No"/>
    <s v="Joanna Rose"/>
    <d v="2016-09-23T13:58:53"/>
    <d v="2016-05-04T13:35:23"/>
    <m/>
    <s v=""/>
    <d v="2016-08-25T00:00:00"/>
    <x v="0"/>
  </r>
  <r>
    <s v="a69c110f-2d9c-4936-badf-1b8516e64b7e"/>
    <s v="yMZN+TKT0FyJvciqyXV4tHGOMkS3QoJB84qJiFjuyNSE5tVNzcdn5ZvCb49GSAmAvloUT/fLCLW/oCjwt46GSQ=="/>
    <d v="2016-09-23T13:58:53"/>
    <s v="DARS-NIC-10343-Z3M1B-v1"/>
    <s v="Chris Boulton"/>
    <x v="82"/>
    <s v="With HSCIC"/>
    <x v="0"/>
    <m/>
    <s v="2c Initial Assessment"/>
    <s v="5a DSA Active"/>
    <x v="0"/>
    <s v="DARS-NIC-10343-Z3M1B-v0.6"/>
    <s v="No"/>
    <s v="Yes"/>
    <x v="0"/>
    <x v="82"/>
    <x v="0"/>
    <s v="No"/>
    <x v="1"/>
    <s v=""/>
    <s v="Helen Buckels"/>
    <s v=""/>
    <s v="Yes"/>
    <s v="Joanna Rose"/>
    <d v="2016-09-23T13:58:53"/>
    <d v="2016-05-04T13:53:27"/>
    <m/>
    <s v=""/>
    <d v="2016-08-25T00:00:00"/>
    <x v="0"/>
  </r>
  <r>
    <s v="815f4b5a-35a0-4859-9483-b4f14f8c4bc7"/>
    <s v="CyHf7kGrM472FtiXMqoLcoK0riD2nuwXZ2N//LqOXMq5yHu9SjzMcSSEKFZbp9fBhIkX2JnH8BISeqEgf8khDQ=="/>
    <d v="2016-09-23T13:58:53"/>
    <s v="DARS-NIC-10343-Z3M1B-v1"/>
    <s v="Chris Boulton"/>
    <x v="82"/>
    <s v="With HSCIC"/>
    <x v="0"/>
    <m/>
    <s v="2c Initial Assessment"/>
    <s v="5a DSA Active"/>
    <x v="0"/>
    <s v="DARS-NIC-10343-Z3M1B-v0.7"/>
    <s v="No"/>
    <s v="Yes"/>
    <x v="0"/>
    <x v="82"/>
    <x v="0"/>
    <s v="No"/>
    <x v="1"/>
    <s v="Complex"/>
    <s v="Helen Buckels"/>
    <s v=""/>
    <s v="Yes"/>
    <s v="Joanna Rose"/>
    <d v="2016-09-23T13:58:53"/>
    <d v="2016-06-06T12:26:07"/>
    <m/>
    <s v=""/>
    <d v="2016-08-25T00:00:00"/>
    <x v="0"/>
  </r>
  <r>
    <s v="2806ebf7-5efa-4744-8e8a-226040aec16f"/>
    <s v="YvCi5SGOz5wO06urf5xVWrnmKqd3uF/X+zEeHyFN/81s2qbBf1GBuh2xCWZjGQLO5vozC2uYLKsVYmyVv2Hnxw=="/>
    <d v="2016-09-23T13:58:53"/>
    <s v="DARS-NIC-10343-Z3M1B-v1"/>
    <s v="Chris Boulton"/>
    <x v="82"/>
    <s v="With HSCIC"/>
    <x v="0"/>
    <m/>
    <s v="2c Initial Assessment"/>
    <s v="5a DSA Active"/>
    <x v="0"/>
    <s v="DARS-NIC-10343-Z3M1B-v0.8"/>
    <s v="No"/>
    <s v="Yes"/>
    <x v="0"/>
    <x v="82"/>
    <x v="0"/>
    <s v="No"/>
    <x v="1"/>
    <s v="Complex"/>
    <s v="Helen Buckels"/>
    <s v=""/>
    <s v="Yes"/>
    <s v="Joanna Rose"/>
    <d v="2016-09-23T13:58:53"/>
    <d v="2016-06-09T10:06:01"/>
    <m/>
    <s v=""/>
    <d v="2016-08-25T00:00:00"/>
    <x v="0"/>
  </r>
  <r>
    <s v="388be3d7-8839-4d55-bee0-00b44b598b0a"/>
    <s v="13D1qQawZE4FPV8wV7PSi6xgBdKnrhpP2bWQDaZmL0P57QNZESjuKA4Ve0C29OAyCy3dhOmmbSHkh2cxqY32FA=="/>
    <d v="2016-09-23T13:58:53"/>
    <s v="DARS-NIC-10343-Z3M1B-v1"/>
    <s v="Chris Boulton"/>
    <x v="82"/>
    <s v="With HSCIC"/>
    <x v="0"/>
    <d v="2017-06-20T00:00:00"/>
    <s v="2c Initial Assessment"/>
    <s v="5a DSA Active"/>
    <x v="0"/>
    <s v="DARS-NIC-10343-Z3M1B-v0.9"/>
    <s v="No"/>
    <s v="Yes"/>
    <x v="0"/>
    <x v="82"/>
    <x v="0"/>
    <s v="No"/>
    <x v="1"/>
    <s v="Complex"/>
    <s v="Helen Buckels"/>
    <s v="Gaynor Dalton"/>
    <s v="Yes"/>
    <s v="Joanna Rose"/>
    <d v="2016-09-23T13:58:53"/>
    <d v="2016-06-10T11:05:00"/>
    <m/>
    <s v=""/>
    <d v="2016-08-25T00:00:00"/>
    <x v="0"/>
  </r>
  <r>
    <s v="37945914-3578-47c1-813b-a4827ef238ba"/>
    <s v="w9dzplocRqvPxZ7forfO3UrWscwki64FK46QrzOehSwusTVuAkYWBb6R6SpGANEGph3Eewp7q2pIJsnZEbgwpA=="/>
    <d v="2016-09-23T13:58:53"/>
    <s v="DARS-NIC-10343-Z3M1B-v1"/>
    <s v="Chris Boulton"/>
    <x v="82"/>
    <s v="With HSCIC"/>
    <x v="0"/>
    <m/>
    <s v="1c Application In Progress"/>
    <s v="5a DSA Active"/>
    <x v="0"/>
    <s v="DARS-NIC-10343-Z3M1B-v1.0"/>
    <s v="No"/>
    <s v="Yes"/>
    <x v="0"/>
    <x v="82"/>
    <x v="0"/>
    <s v="No"/>
    <x v="1"/>
    <s v="Complex"/>
    <s v="Helen Buckels"/>
    <s v="Gaynor Dalton"/>
    <s v="Yes"/>
    <s v="Joanna Rose"/>
    <d v="2016-09-23T13:58:53"/>
    <d v="2016-08-24T15:03:41"/>
    <d v="2016-08-05T00:00:00"/>
    <s v=""/>
    <d v="2016-08-25T00:00:00"/>
    <x v="0"/>
  </r>
  <r>
    <s v="8c7b4f93-f62f-468b-b04e-7ebe09237a76"/>
    <s v="d32XBKJI6H62H3XflRL2t0xs1EfoGoaybdEesKM74Gfw1IFU1whfkA6bh1jZx+GfsabY7XVFZKtyvb2usQ5OTQ=="/>
    <d v="2016-09-23T13:58:53"/>
    <s v="DARS-NIC-10343-Z3M1B-v1"/>
    <s v="Chris Boulton"/>
    <x v="82"/>
    <s v="With HSCIC"/>
    <x v="0"/>
    <m/>
    <s v="2c Initial Assessment"/>
    <s v="5a DSA Active"/>
    <x v="0"/>
    <s v="DARS-NIC-10343-Z3M1B-v1.1"/>
    <s v="No"/>
    <s v="Yes"/>
    <x v="0"/>
    <x v="14"/>
    <x v="0"/>
    <s v="No"/>
    <x v="1"/>
    <s v="Complex"/>
    <s v="Georgina Platt"/>
    <s v="Gaynor Dalton"/>
    <s v="Yes"/>
    <s v="Joanna Rose"/>
    <d v="2016-09-23T13:58:53"/>
    <d v="2016-08-25T06:59:37"/>
    <d v="2016-08-05T00:00:00"/>
    <s v=""/>
    <d v="2016-08-25T00:00:00"/>
    <x v="0"/>
  </r>
  <r>
    <s v="4ca1658e-464f-4746-aec8-8cbdbcc2b15b"/>
    <s v="/sUre7j9vv59zPUG/tlQ8bF/jHddCQRRy747nwOB6ffaqYTpFrqXqKj+PFQgyPGBlNdH/g3LPUwY5TJzQiN+6w=="/>
    <d v="2016-09-23T13:59:24"/>
    <s v="DARS-NIC-10343-Z3M1B-v1"/>
    <s v="Chris Boulton"/>
    <x v="82"/>
    <s v="With HSCIC"/>
    <x v="0"/>
    <d v="2017-08-03T00:00:00"/>
    <s v="5a DSA Active"/>
    <s v="5a DSA Active"/>
    <x v="2"/>
    <s v="DARS-NIC-10343-Z3M1B-v1.2"/>
    <s v="Yes"/>
    <s v="Yes"/>
    <x v="0"/>
    <x v="14"/>
    <x v="75"/>
    <s v="No"/>
    <x v="1"/>
    <s v="Complex"/>
    <s v="Georgina Platt"/>
    <s v="Gaynor Dalton"/>
    <s v="Yes"/>
    <s v="Joanna Rose"/>
    <d v="2016-09-23T13:59:24"/>
    <d v="2016-09-07T16:14:36"/>
    <d v="2016-09-23T00:00:00"/>
    <s v=""/>
    <d v="2016-08-25T00:00:00"/>
    <x v="1"/>
  </r>
  <r>
    <s v="47ff84ab-d41a-e711-8102-5065f38bf2f1"/>
    <s v="62cGDFI23M2EMw0L63q/7eTyL1URUQSY9u1tXb0vEouM1NUAOoBKDmPzKljnuVESBFtlrpuiLpj9SZSmFK31sg=="/>
    <d v="2017-04-28T10:20:32"/>
    <s v="DARS-NIC-103492-F0T3T-v0"/>
    <s v="Emma Russell"/>
    <x v="83"/>
    <s v="With HSCIC"/>
    <x v="0"/>
    <m/>
    <s v="1c Application In Progress"/>
    <s v="5a DSA Active"/>
    <x v="0"/>
    <s v="DARS-NIC-103492-F0T3T-v0"/>
    <s v="No"/>
    <s v="No"/>
    <x v="0"/>
    <x v="0"/>
    <x v="0"/>
    <s v="No"/>
    <x v="13"/>
    <s v=""/>
    <s v=""/>
    <s v=""/>
    <s v="Yes"/>
    <s v="Emma Russell"/>
    <d v="2017-04-28T10:20:32"/>
    <d v="2017-04-06T14:24:07"/>
    <m/>
    <s v=""/>
    <d v="2017-04-06T00:00:00"/>
    <x v="0"/>
  </r>
  <r>
    <s v="037d923f-7300-4067-a139-b59b6722ee6d"/>
    <s v="gxkS1Ce0BMSLQaxbeuloUr7o++3BDZsta2TqOQ9XYlFP8AgWxCJlGYOSpGMBcq3EsJdilyQwYKHRyt1kG2eHtA=="/>
    <d v="2017-04-28T10:20:32"/>
    <s v="DARS-NIC-103492-F0T3T-v0"/>
    <s v="Emma Russell"/>
    <x v="83"/>
    <s v="With HSCIC"/>
    <x v="0"/>
    <d v="2099-12-31T00:00:00"/>
    <s v="2c Initial Assessment"/>
    <s v="5a DSA Active"/>
    <x v="0"/>
    <s v="DARS-NIC-103492-F0T3T-v0.1"/>
    <s v="No"/>
    <s v="No"/>
    <x v="0"/>
    <x v="83"/>
    <x v="0"/>
    <s v="No"/>
    <x v="13"/>
    <s v="Medium"/>
    <s v="Dan Goodwin"/>
    <s v="Duncan Easton"/>
    <s v="Yes"/>
    <s v="Emma Russell"/>
    <d v="2017-04-28T10:20:32"/>
    <d v="2017-04-06T14:24:53"/>
    <m/>
    <s v=""/>
    <d v="2017-04-06T00:00:00"/>
    <x v="0"/>
  </r>
  <r>
    <s v="5d580bb8-78b1-4a3c-8874-2a7ca3a6a55c"/>
    <s v="fxQuFKXJdIi64NxozrjZyfLc/DMIzqi7arn5N4U9O7yltvpoGPSsuu2zMZ3MwyC2TOf5Ea8EYU01gCCWTBgIMw=="/>
    <d v="2017-04-28T11:01:24"/>
    <s v="DARS-NIC-103492-F0T3T-v0"/>
    <s v="Emma Russell"/>
    <x v="84"/>
    <s v="With HSCIC"/>
    <x v="0"/>
    <d v="2099-12-31T00:00:00"/>
    <s v="5a DSA Active"/>
    <s v="5a DSA Active"/>
    <x v="2"/>
    <s v="DARS-NIC-103492-F0T3T-v0.2"/>
    <s v="Yes"/>
    <s v="No"/>
    <x v="0"/>
    <x v="83"/>
    <x v="6"/>
    <s v="No"/>
    <x v="13"/>
    <s v="Medium"/>
    <s v="Dan Goodwin"/>
    <s v="Gaynor Dalton"/>
    <s v="Yes"/>
    <s v="Emma Russell"/>
    <d v="2017-04-28T11:01:24"/>
    <d v="2017-04-12T14:48:29"/>
    <d v="2017-04-28T00:00:00"/>
    <s v=""/>
    <d v="2017-04-06T00:00:00"/>
    <x v="1"/>
  </r>
  <r>
    <s v="47b9290f-9d7a-4ee7-839a-16718c11c140"/>
    <s v="Dr1KCqEe51clV9aZP3iHhWM8t/KfgrW/jWpozJ6r9o7/+q8oWmwZsJf2xGMPqM3cECqV4qoI0SQ9o2a+zdZkRg=="/>
    <d v="2017-04-24T09:48:19"/>
    <s v="DARS-NIC-103681-R1C2D-v0"/>
    <s v="Paul McNamara"/>
    <x v="77"/>
    <s v="With Customer"/>
    <x v="0"/>
    <m/>
    <s v=""/>
    <s v="1c Application In Progress"/>
    <x v="4"/>
    <s v="DARS-NIC-103681-R1C2D-v0.0"/>
    <s v="Yes"/>
    <s v="No"/>
    <x v="0"/>
    <x v="0"/>
    <x v="0"/>
    <s v="No"/>
    <x v="1"/>
    <s v=""/>
    <s v="DARS Online"/>
    <s v="DARS Online"/>
    <s v="Yes"/>
    <s v=""/>
    <d v="2017-04-24T09:48:19"/>
    <d v="2017-04-05T11:22:36"/>
    <m/>
    <s v=""/>
    <m/>
    <x v="0"/>
  </r>
  <r>
    <s v="b3bb23a5-2c3b-499c-8f69-63b95ad87052"/>
    <s v="OTEB70r8hNW4cB3FI3W0qiOIuCarcfcyA8husQrd+fapp3ry50fBjuorPHJwCqZrim23jRIyaOH7l3Xueqx1dw=="/>
    <d v="2017-04-06T10:35:41"/>
    <s v="DARS-NIC-103945-T6V0Z-v0"/>
    <s v="Dalton Coker"/>
    <x v="3"/>
    <s v="With Customer"/>
    <x v="0"/>
    <m/>
    <s v=""/>
    <s v="1c Application In Progress"/>
    <x v="4"/>
    <s v="DARS-NIC-103945-T6V0Z-v0.0"/>
    <s v="Yes"/>
    <s v="No"/>
    <x v="0"/>
    <x v="0"/>
    <x v="0"/>
    <s v="No"/>
    <x v="1"/>
    <s v=""/>
    <s v="DARS Online"/>
    <s v="DARS Online"/>
    <s v="Yes"/>
    <s v=""/>
    <d v="2017-04-06T10:35:41"/>
    <d v="2017-04-06T09:58:51"/>
    <m/>
    <s v=""/>
    <m/>
    <x v="0"/>
  </r>
  <r>
    <s v="90641932-337f-4eaf-921b-0066a635fd96"/>
    <s v="5midhcHjHiKwrchIJwyNSd0by6XvAy6OXn1++hlfsyMykIHwecI7LjNqYOFFXc9ZLfHc5ZVJN+icgcRXhpJhvA=="/>
    <d v="2017-04-20T09:02:51"/>
    <s v="DARS-NIC-104223-K6C7D-v0"/>
    <s v="Mary Dunn"/>
    <x v="70"/>
    <s v="With Customer"/>
    <x v="0"/>
    <m/>
    <s v=""/>
    <s v="1c Application In Progress"/>
    <x v="4"/>
    <s v="DARS-NIC-104223-K6C7D-v0.0"/>
    <s v="Yes"/>
    <s v="No"/>
    <x v="0"/>
    <x v="0"/>
    <x v="0"/>
    <s v="No"/>
    <x v="13"/>
    <s v=""/>
    <s v="DARS Online"/>
    <s v="DARS Online"/>
    <s v="Yes"/>
    <s v=""/>
    <d v="2017-04-20T09:02:51"/>
    <d v="2017-04-07T09:50:54"/>
    <m/>
    <s v=""/>
    <m/>
    <x v="0"/>
  </r>
  <r>
    <s v="fd930cab-8f0a-40c7-98ce-6cca3288e81d"/>
    <s v="coWmnao7j4DllF55icTkt2tEQ1LEi4qze3280AecddKmp4ChQA67CTzUSlu9cWXlCD6WwCgx3HBbLKjmejVlfw=="/>
    <d v="2017-04-10T10:18:57"/>
    <s v="DARS-NIC-104549-F0H6V-v0"/>
    <s v="Dan Perry"/>
    <x v="77"/>
    <s v="With Customer"/>
    <x v="0"/>
    <m/>
    <s v=""/>
    <s v="1c Application In Progress"/>
    <x v="4"/>
    <s v="DARS-NIC-104549-F0H6V-v0.0"/>
    <s v="Yes"/>
    <s v="No"/>
    <x v="0"/>
    <x v="0"/>
    <x v="0"/>
    <s v="No"/>
    <x v="1"/>
    <s v=""/>
    <s v="DARS Online"/>
    <s v="DARS Online"/>
    <s v="Yes"/>
    <s v=""/>
    <d v="2017-04-10T10:18:57"/>
    <d v="2017-04-10T10:18:19"/>
    <m/>
    <s v=""/>
    <m/>
    <x v="0"/>
  </r>
  <r>
    <s v="8a845407-8ce0-e511-80f5-3863bb363030"/>
    <s v="dkhK/nxd0iuCF5IQCeNlDjUq6fXHFSM9Rv0s1Vu7dgYF8PU0e2vFUem1l00gD8DI55uFof6Ygbau6gJxxYQFZQ=="/>
    <d v="2017-04-03T08:05:07"/>
    <s v="DARS-NIC-10459-G9T3P-v2"/>
    <s v="Steven Bow"/>
    <x v="85"/>
    <s v="With Customer"/>
    <x v="0"/>
    <m/>
    <s v=""/>
    <s v="4e With Customer To Sign DSA"/>
    <x v="0"/>
    <s v="DARS-NIC-10459-G9T3P-v0.0"/>
    <s v=""/>
    <s v="Yes"/>
    <x v="0"/>
    <x v="0"/>
    <x v="0"/>
    <s v="No"/>
    <x v="0"/>
    <s v=""/>
    <s v=""/>
    <s v=""/>
    <s v="No"/>
    <s v="Emma Russell"/>
    <d v="2017-04-03T08:05:07"/>
    <d v="2016-03-02T15:32:56"/>
    <m/>
    <s v=""/>
    <d v="2016-12-22T00:00:00"/>
    <x v="0"/>
  </r>
  <r>
    <s v="84ae7cc8-f2cd-4baf-b69a-86ee5a00dcd2"/>
    <s v="0msAPuOKllvlwak0TriIMLbmIx10VsvZny4zs2SbPWl3mIyMOsRtk+1bKY8aScYzGvBCJrjhlcyWFJqrOM1MNw=="/>
    <d v="2017-04-03T08:05:07"/>
    <s v="DARS-NIC-10459-G9T3P-v2"/>
    <s v="Steven Bow"/>
    <x v="85"/>
    <s v="With Customer"/>
    <x v="0"/>
    <m/>
    <s v=""/>
    <s v="4e With Customer To Sign DSA"/>
    <x v="0"/>
    <s v="DARS-NIC-10459-G9T3P-v0.1"/>
    <s v=""/>
    <s v="Yes"/>
    <x v="0"/>
    <x v="0"/>
    <x v="0"/>
    <s v="No"/>
    <x v="0"/>
    <s v=""/>
    <s v=""/>
    <s v=""/>
    <s v="No"/>
    <s v="Emma Russell"/>
    <d v="2017-04-03T08:05:07"/>
    <d v="2016-03-17T14:10:39"/>
    <m/>
    <s v=""/>
    <d v="2016-12-22T00:00:00"/>
    <x v="0"/>
  </r>
  <r>
    <s v="045a44d9-9d54-48c3-8cd0-b01926af62cc"/>
    <s v="R5RS6H4YzpZnwURZ2NydbpGw1Ruw5aqDsUYpvnfNDQYbdJja1cJo9Y358FaAT16CbLbGQ9n0Njq6kKe1ezg1qg=="/>
    <d v="2017-04-03T08:05:07"/>
    <s v="DARS-NIC-10459-G9T3P-v2"/>
    <s v="Steven Bow"/>
    <x v="85"/>
    <s v="With Customer"/>
    <x v="0"/>
    <d v="2016-08-30T00:00:00"/>
    <s v=""/>
    <s v="4e With Customer To Sign DSA"/>
    <x v="0"/>
    <s v="DARS-NIC-10459-G9T3P-v0.2"/>
    <s v=""/>
    <s v="Yes"/>
    <x v="0"/>
    <x v="84"/>
    <x v="0"/>
    <s v="No"/>
    <x v="0"/>
    <s v=""/>
    <s v="Carla Howgate"/>
    <s v="Dave Cronin"/>
    <s v="No"/>
    <s v="Emma Russell"/>
    <d v="2017-04-03T08:05:07"/>
    <d v="2016-03-20T11:43:19"/>
    <m/>
    <s v=""/>
    <d v="2016-12-22T00:00:00"/>
    <x v="0"/>
  </r>
  <r>
    <s v="4fe4731e-511d-407e-a917-44443f874170"/>
    <s v="bmcwZuhiv7MEfDeNlP8fjlb0lgXKJFdMgiWwoYXC+63oApFEMlWfAsl+NIOCd7SaaaLttfPFAYoGqYHNLe1yFQ=="/>
    <d v="2017-04-03T08:05:07"/>
    <s v="DARS-NIC-10459-G9T3P-v2"/>
    <s v="Steven Bow"/>
    <x v="85"/>
    <s v="With Customer"/>
    <x v="0"/>
    <d v="2016-08-30T00:00:00"/>
    <s v="5a DSA Active"/>
    <s v="4e With Customer To Sign DSA"/>
    <x v="1"/>
    <s v="DARS-NIC-10459-G9T3P-v0.3"/>
    <s v="No"/>
    <s v="Yes"/>
    <x v="0"/>
    <x v="84"/>
    <x v="76"/>
    <s v="No"/>
    <x v="0"/>
    <s v=""/>
    <s v="Carla Howgate"/>
    <s v="Dave Cronin"/>
    <s v="No"/>
    <s v="Emma Russell"/>
    <d v="2017-04-03T08:05:07"/>
    <d v="2016-04-15T14:43:20"/>
    <d v="2016-09-02T00:00:00"/>
    <s v=""/>
    <d v="2016-12-22T00:00:00"/>
    <x v="1"/>
  </r>
  <r>
    <s v="7eda5905-a426-4c20-b562-735bd4433402"/>
    <s v="YxMjHqtb8SBJK/3aSNdsJI4arzxQbSt5gcTA2Uk1smE4hpZuXjwwvn8AGCh+etUlENCkQ74KEmeytXsMSeEn+A=="/>
    <d v="2017-04-03T08:05:07"/>
    <s v="DARS-NIC-10459-G9T3P-v2"/>
    <s v="Steven Bow"/>
    <x v="85"/>
    <s v="With Customer"/>
    <x v="0"/>
    <m/>
    <s v="1c Application In Progress"/>
    <s v="4e With Customer To Sign DSA"/>
    <x v="0"/>
    <s v="DARS-NIC-10459-G9T3P-v1.0"/>
    <s v="No"/>
    <s v="Yes"/>
    <x v="0"/>
    <x v="84"/>
    <x v="0"/>
    <s v="No"/>
    <x v="0"/>
    <s v=""/>
    <s v="Carla Howgate"/>
    <s v="Dave Cronin"/>
    <s v="No"/>
    <s v="Emma Russell"/>
    <d v="2017-04-03T08:05:07"/>
    <d v="2016-08-25T12:20:45"/>
    <m/>
    <s v=""/>
    <d v="2016-12-22T00:00:00"/>
    <x v="0"/>
  </r>
  <r>
    <s v="70810eb0-3fe5-48e5-99de-f5aadbc0d06e"/>
    <s v="lIFHNGkDmVBx7MSV2AJ4TXVza2VPYHwMg4fjNwVXWDSLx0z46AaAGUGJ2Lpq+4H8vo7j3myC5DiiiVRH9tAQuA=="/>
    <d v="2017-04-03T08:05:07"/>
    <s v="DARS-NIC-10459-G9T3P-v2"/>
    <s v="Steven Bow"/>
    <x v="85"/>
    <s v="With Customer"/>
    <x v="0"/>
    <d v="2017-03-31T00:00:00"/>
    <s v="2c Initial Assessment"/>
    <s v="4e With Customer To Sign DSA"/>
    <x v="0"/>
    <s v="DARS-NIC-10459-G9T3P-v1.1"/>
    <s v="No"/>
    <s v="Yes"/>
    <x v="0"/>
    <x v="14"/>
    <x v="0"/>
    <s v="No"/>
    <x v="0"/>
    <s v=""/>
    <s v="Tracy Taylor"/>
    <s v="Gaynor Dalton"/>
    <s v="No"/>
    <s v="Emma Russell"/>
    <d v="2017-04-03T08:05:07"/>
    <d v="2016-08-25T12:24:44"/>
    <m/>
    <s v=""/>
    <d v="2016-12-22T00:00:00"/>
    <x v="0"/>
  </r>
  <r>
    <s v="3862b344-d138-4e63-b305-7febcd9e9b0f"/>
    <s v="g42WJ5tm1mXQGB8PibMiHPqDDnaRlN6ySDBWZcV8KdoQDZj5EYRDiAA0g/d08w4w0tyiuZsZ8ygaPs7u6zFG8Q=="/>
    <d v="2017-04-07T09:57:07"/>
    <s v="DARS-NIC-10459-G9T3P-v2"/>
    <s v="Steven Bow"/>
    <x v="85"/>
    <s v="With Customer"/>
    <x v="0"/>
    <d v="2017-03-31T00:00:00"/>
    <s v="5a DSA Active"/>
    <s v="4e With Customer To Sign DSA"/>
    <x v="3"/>
    <s v="DARS-NIC-10459-G9T3P-v1.2"/>
    <s v="No"/>
    <s v="Yes"/>
    <x v="0"/>
    <x v="14"/>
    <x v="70"/>
    <s v="No"/>
    <x v="0"/>
    <s v=""/>
    <s v="Tracy Taylor"/>
    <s v="Jennifer Donald"/>
    <s v="No"/>
    <s v="Emma Russell"/>
    <d v="2017-04-07T09:57:07"/>
    <d v="2016-08-25T12:28:11"/>
    <d v="2016-09-02T00:00:00"/>
    <s v=""/>
    <d v="2016-12-22T00:00:00"/>
    <x v="1"/>
  </r>
  <r>
    <s v="d6710a7e-10dd-4aab-8e1e-61bbc5da925c"/>
    <s v="26systimQXAl9Ri8vBps5Yl5VAxzDGWzRUY2edO2tmGHznLFEKeyE9vo5I2bvkOXphrx7gfC0LOlg6wVdjFh/Q=="/>
    <d v="2017-04-03T08:05:07"/>
    <s v="DARS-NIC-10459-G9T3P-v2"/>
    <s v="Steven Bow"/>
    <x v="85"/>
    <s v="With Customer"/>
    <x v="0"/>
    <m/>
    <s v="1c Application In Progress"/>
    <s v="4e With Customer To Sign DSA"/>
    <x v="0"/>
    <s v="DARS-NIC-10459-G9T3P-v2.0"/>
    <s v="No"/>
    <s v="Yes"/>
    <x v="0"/>
    <x v="14"/>
    <x v="0"/>
    <s v="No"/>
    <x v="0"/>
    <s v=""/>
    <s v="Tracy Taylor"/>
    <s v="Jennifer Donald"/>
    <s v="No"/>
    <s v="Emma Russell"/>
    <d v="2017-04-03T08:05:07"/>
    <d v="2016-12-20T15:13:47"/>
    <m/>
    <s v=""/>
    <d v="2016-12-22T00:00:00"/>
    <x v="0"/>
  </r>
  <r>
    <s v="fb5e791d-a8c6-49b6-9c40-3108089e1490"/>
    <s v="hGuhmqi3qCRaB/0kpikL/nvKzncnrS2Mx8uxkCioCTWsD20ZhzEWEFx7+eZL8czXdSzc4VlJNsqjEzcYuveqXw=="/>
    <d v="2017-04-03T08:05:07"/>
    <s v="DARS-NIC-10459-G9T3P-v2"/>
    <s v="Steven Bow"/>
    <x v="85"/>
    <s v="With Customer"/>
    <x v="0"/>
    <m/>
    <s v="2c Initial Assessment"/>
    <s v="4e With Customer To Sign DSA"/>
    <x v="0"/>
    <s v="DARS-NIC-10459-G9T3P-v2.1"/>
    <s v="No"/>
    <s v="Yes"/>
    <x v="0"/>
    <x v="68"/>
    <x v="0"/>
    <s v="No"/>
    <x v="0"/>
    <s v="Medium"/>
    <s v="Richard Webster"/>
    <s v="Jennifer Donald"/>
    <s v="No"/>
    <s v="Emma Russell"/>
    <d v="2017-04-03T08:05:07"/>
    <d v="2016-12-20T15:44:47"/>
    <m/>
    <s v=""/>
    <d v="2016-12-22T00:00:00"/>
    <x v="0"/>
  </r>
  <r>
    <s v="9517ec38-53b1-45cf-9ca3-4872ed16167a"/>
    <s v="hDWb5TMVaCTcTHKuMCN7nAh4dh6tjU1mOPQF+z2axFGO82pUzvZdc0CXdr4FYq15+GPa47RjMu1YA/09E5PxVw=="/>
    <d v="2017-04-03T08:05:07"/>
    <s v="DARS-NIC-10459-G9T3P-v2"/>
    <s v="Steven Bow"/>
    <x v="85"/>
    <s v="With Customer"/>
    <x v="0"/>
    <d v="2018-04-01T00:00:00"/>
    <s v="2c Initial Assessment"/>
    <s v="4e With Customer To Sign DSA"/>
    <x v="0"/>
    <s v="DARS-NIC-10459-G9T3P-v2.2"/>
    <s v="No"/>
    <s v="Yes"/>
    <x v="0"/>
    <x v="68"/>
    <x v="0"/>
    <s v="No"/>
    <x v="0"/>
    <s v="Medium"/>
    <s v="Malgorzata Bartkowska"/>
    <s v="Jennifer Donald"/>
    <s v="No"/>
    <s v="Emma Russell"/>
    <d v="2017-04-03T08:05:07"/>
    <d v="2017-01-10T16:37:36"/>
    <m/>
    <s v=""/>
    <d v="2016-12-22T00:00:00"/>
    <x v="0"/>
  </r>
  <r>
    <s v="63c9aa16-c2b1-48c6-a05b-03919adff53f"/>
    <s v="P3fnJFmkR65sm+17kqh5W3QRL61sTMHN7q9bOLId2neXo+EziPrtTIvDU4RtTfSalq4I6rR1rmjNj8aY6P2C/w=="/>
    <d v="2017-04-03T08:05:08"/>
    <s v="DARS-NIC-10459-G9T3P-v2"/>
    <s v="Steven Bow"/>
    <x v="85"/>
    <s v="With Customer"/>
    <x v="0"/>
    <d v="2018-03-31T00:00:00"/>
    <s v="4e With Customer To Sign DSA"/>
    <s v="4e With Customer To Sign DSA"/>
    <x v="4"/>
    <s v="DARS-NIC-10459-G9T3P-v2.3"/>
    <s v="Yes"/>
    <s v="Yes"/>
    <x v="0"/>
    <x v="68"/>
    <x v="0"/>
    <s v="No"/>
    <x v="0"/>
    <s v="Medium"/>
    <s v="Malgorzata Bartkowska"/>
    <s v="Duncan Easton"/>
    <s v="No"/>
    <s v="Emma Russell"/>
    <d v="2017-04-03T08:05:08"/>
    <d v="2017-03-24T14:51:35"/>
    <m/>
    <s v=""/>
    <d v="2016-12-22T00:00:00"/>
    <x v="0"/>
  </r>
  <r>
    <s v="6a66ebc2-e61d-e711-8102-5065f38bf2f1"/>
    <s v="2vUHkGflC1D+JBc9bmH2BcTR28SqZNE8AE7VOEdcSxlYmRhAB3PBcWpQd4rgrKTKNCS0NYzR5Qcy7iV8AT/ELg=="/>
    <d v="2017-04-10T12:12:00"/>
    <s v="DARS-NIC-104615-Q9S2M-v0"/>
    <s v="Alison Trinkl"/>
    <x v="86"/>
    <s v="With Customer"/>
    <x v="0"/>
    <m/>
    <s v="1c Application In Progress"/>
    <s v="1c Application In Progress"/>
    <x v="4"/>
    <s v="DARS-NIC-104615-Q9S2M-v0"/>
    <s v="Yes"/>
    <s v="No"/>
    <x v="0"/>
    <x v="0"/>
    <x v="0"/>
    <s v="No"/>
    <x v="6"/>
    <s v=""/>
    <s v=""/>
    <s v=""/>
    <s v="Yes"/>
    <s v="Emma Russell"/>
    <d v="2017-04-10T12:12:00"/>
    <d v="2017-04-10T12:11:02"/>
    <m/>
    <s v=""/>
    <m/>
    <x v="0"/>
  </r>
  <r>
    <s v="886b3faa-981e-e711-8103-5065f38bf4e1"/>
    <s v="Tf3wK29Z9Yehw2iknQmcvg3bWSc8n2RFSGC063eOKxXnHvJZWJqG29C8b5yzj5GBGJ/rnJiblH6CfPSeh0DQ6A=="/>
    <d v="2017-04-11T09:24:47"/>
    <s v="DARS-NIC-104692-P2W6B-v0"/>
    <s v="Fergus Caskey"/>
    <x v="74"/>
    <s v="With Customer"/>
    <x v="0"/>
    <m/>
    <s v="1c Application In Progress"/>
    <s v="1c Application In Progress"/>
    <x v="4"/>
    <s v="DARS-NIC-104692-P2W6B-v0"/>
    <s v="Yes"/>
    <s v="No"/>
    <x v="0"/>
    <x v="0"/>
    <x v="0"/>
    <s v="No"/>
    <x v="10"/>
    <s v=""/>
    <s v=""/>
    <s v=""/>
    <s v="Yes"/>
    <s v="Emma Russell"/>
    <d v="2017-04-11T09:24:47"/>
    <d v="2017-04-11T09:24:35"/>
    <m/>
    <s v=""/>
    <m/>
    <x v="0"/>
  </r>
  <r>
    <s v="8b4a65e0-981e-e711-8103-5065f38bf4e1"/>
    <s v="2I+VlsCWXEn7rHO4T7NlvCrj75aMgh2+eTVDOpg7Md7s8dNlIlLxWPTB2V7YnsyALwQ622XfJM7ACFgc6GMpag=="/>
    <d v="2017-04-20T13:55:15"/>
    <s v="DARS-NIC-104726-N6Q2B-v0"/>
    <s v="Fergus Caskey"/>
    <x v="74"/>
    <s v="With Customer"/>
    <x v="0"/>
    <m/>
    <s v="1c Application In Progress"/>
    <s v="2d Action Plan Active"/>
    <x v="0"/>
    <s v="DARS-NIC-104726-N6Q2B-v0"/>
    <s v="No"/>
    <s v="No"/>
    <x v="0"/>
    <x v="0"/>
    <x v="0"/>
    <s v="No"/>
    <x v="10"/>
    <s v=""/>
    <s v=""/>
    <s v=""/>
    <s v="Yes"/>
    <s v="Emma Russell"/>
    <d v="2017-04-20T13:55:15"/>
    <d v="2017-04-11T09:26:02"/>
    <m/>
    <s v=""/>
    <d v="2017-04-18T00:00:00"/>
    <x v="0"/>
  </r>
  <r>
    <s v="ccb04e2c-5aac-4b85-b049-8c476fb98485"/>
    <s v="r4pi60ijhJd9pFl1PHzkwAkaCUeh2N1znzEBNHXyhm73dxx3ZsIJ5H9yzjMgaATOhaK13SHmgLDtsKgQKQA6Mg=="/>
    <d v="2017-04-20T13:55:15"/>
    <s v="DARS-NIC-104726-N6Q2B-v0"/>
    <s v="Fergus Caskey"/>
    <x v="74"/>
    <s v="With Customer"/>
    <x v="0"/>
    <m/>
    <s v="2c Initial Assessment"/>
    <s v="2d Action Plan Active"/>
    <x v="0"/>
    <s v="DARS-NIC-104726-N6Q2B-v0.1"/>
    <s v="No"/>
    <s v="No"/>
    <x v="0"/>
    <x v="85"/>
    <x v="0"/>
    <s v="No"/>
    <x v="10"/>
    <s v="Medium"/>
    <s v="Tina Davies-Taylor"/>
    <s v="Richard Langley"/>
    <s v="Yes"/>
    <s v="Emma Russell"/>
    <d v="2017-04-20T13:55:15"/>
    <d v="2017-04-14T16:00:21"/>
    <m/>
    <s v=""/>
    <d v="2017-04-18T00:00:00"/>
    <x v="0"/>
  </r>
  <r>
    <s v="b72cbc2b-8de6-487d-99e9-cdaeba244118"/>
    <s v="Ewhy0Hsw/5h2y89rqeL6STmnsV/8+arMJoaIsMaQkRgAipNW3cn9msQWfhWREn6bt38Xe73Ot1H7PD5Q/W6kLA=="/>
    <d v="2017-04-20T13:55:17"/>
    <s v="DARS-NIC-104726-N6Q2B-v0"/>
    <s v="Fergus Caskey"/>
    <x v="74"/>
    <s v="With Customer"/>
    <x v="0"/>
    <m/>
    <s v="2d Action Plan Active"/>
    <s v="2d Action Plan Active"/>
    <x v="4"/>
    <s v="DARS-NIC-104726-N6Q2B-v0.2"/>
    <s v="Yes"/>
    <s v="No"/>
    <x v="0"/>
    <x v="85"/>
    <x v="0"/>
    <s v="No"/>
    <x v="10"/>
    <s v="Medium"/>
    <s v="Tina Davies-Taylor"/>
    <s v="Richard Langley"/>
    <s v="Yes"/>
    <s v="Emma Russell"/>
    <d v="2017-04-20T13:55:17"/>
    <d v="2017-04-20T13:54:24"/>
    <m/>
    <s v=""/>
    <d v="2017-04-18T00:00:00"/>
    <x v="0"/>
  </r>
  <r>
    <s v="ad8a7c38-9e1e-e711-8103-5065f38bf4e1"/>
    <s v="sEpy/k8mfzYXOHGvIBJV9pkVMWwzgcdv+W41Eg3r73y4QIv55d/YF1Jss5LtR5FOpcsaWpU39qEcuXYb3sx33Q=="/>
    <d v="2017-04-19T16:52:35"/>
    <s v="DARS-NIC-104802-G2J0P-v0"/>
    <s v="Christine Rake"/>
    <x v="87"/>
    <s v="With Customer"/>
    <x v="0"/>
    <m/>
    <s v="1c Application In Progress"/>
    <s v="1c Application In Progress"/>
    <x v="4"/>
    <s v="DARS-NIC-104802-G2J0P-v0"/>
    <s v="Yes"/>
    <s v="No"/>
    <x v="0"/>
    <x v="0"/>
    <x v="0"/>
    <s v="No"/>
    <x v="9"/>
    <s v=""/>
    <s v=""/>
    <s v=""/>
    <s v="Yes"/>
    <s v="Emma Russell"/>
    <d v="2017-04-19T16:52:35"/>
    <d v="2017-04-11T10:04:22"/>
    <m/>
    <s v=""/>
    <m/>
    <x v="0"/>
  </r>
  <r>
    <s v="4b8a855e-f746-44e3-811f-255482c2fc17"/>
    <s v="FYkzVRP71TJN9iJmBNrpfPyKHJOUcmjUJeB3IH9bV3ArrKbxz6J0N/wj/gtUUcIhA+Gph5UTfwYPCK/PTV3CWw=="/>
    <d v="2017-04-12T09:53:36"/>
    <s v="DARS-NIC-104931-X2T5M-v0"/>
    <s v="Claire Kerr (Martin)"/>
    <x v="88"/>
    <s v="With Customer"/>
    <x v="0"/>
    <m/>
    <s v=""/>
    <s v="1c Application In Progress"/>
    <x v="4"/>
    <s v="DARS-NIC-104931-X2T5M-v0.0"/>
    <s v="Yes"/>
    <s v="No"/>
    <x v="0"/>
    <x v="0"/>
    <x v="0"/>
    <s v="No"/>
    <x v="1"/>
    <s v=""/>
    <s v="DARS Online"/>
    <s v="DARS Online"/>
    <s v="Yes"/>
    <s v=""/>
    <d v="2017-04-12T09:53:36"/>
    <d v="2017-04-11T11:32:52"/>
    <m/>
    <s v=""/>
    <m/>
    <x v="0"/>
  </r>
  <r>
    <s v="196f4a25-c6f8-e511-80fa-3863bb357fa0"/>
    <s v="rKrgLHGnjE5UtycTG2LeeD1xai4UyDiJlbHXWQrSwgks0BFVgdpn+qUOZeV1CA2wzJgtH+G+tkg3BtHZqnBH1w=="/>
    <d v="2016-07-25T19:52:36"/>
    <s v="DARS-NIC-10496-Z3F9B-v0"/>
    <s v="Rebecca Fisher"/>
    <x v="57"/>
    <s v="With HSCIC"/>
    <x v="0"/>
    <m/>
    <s v=""/>
    <s v="5a DSA Active"/>
    <x v="0"/>
    <s v="DARS-NIC-10496-Z3F9B-v0.0"/>
    <s v=""/>
    <s v="Yes"/>
    <x v="0"/>
    <x v="0"/>
    <x v="0"/>
    <s v="No"/>
    <x v="1"/>
    <s v=""/>
    <s v=""/>
    <s v=""/>
    <s v="No"/>
    <s v="Joanna Rose"/>
    <d v="2016-07-25T19:52:36"/>
    <d v="2016-04-02T11:29:25"/>
    <m/>
    <s v=""/>
    <d v="2016-01-19T00:00:00"/>
    <x v="0"/>
  </r>
  <r>
    <s v="7c2df953-8c72-4b44-922f-c9ae3a877122"/>
    <s v="BqEHKj+0w+yvtrBeSsgB6s22//MHuD+eoG67S4gSsNuRUh1k7GEF/J6Iu3wrkPlv4xzXSV9cz7i1ZRgS1oFS1A=="/>
    <d v="2016-07-25T19:52:37"/>
    <s v="DARS-NIC-10496-Z3F9B-v0"/>
    <s v="Rebecca Fisher"/>
    <x v="57"/>
    <s v="With HSCIC"/>
    <x v="0"/>
    <m/>
    <s v=""/>
    <s v="5a DSA Active"/>
    <x v="0"/>
    <s v="DARS-NIC-10496-Z3F9B-v0.1"/>
    <s v=""/>
    <s v="Yes"/>
    <x v="0"/>
    <x v="0"/>
    <x v="0"/>
    <s v="No"/>
    <x v="1"/>
    <s v=""/>
    <s v=""/>
    <s v=""/>
    <s v="No"/>
    <s v="Joanna Rose"/>
    <d v="2016-07-25T19:52:37"/>
    <d v="2016-04-05T12:29:38"/>
    <m/>
    <s v=""/>
    <d v="2016-01-19T00:00:00"/>
    <x v="0"/>
  </r>
  <r>
    <s v="db2286e4-07b7-4ccd-bbf1-3b0bf21c0ef3"/>
    <s v="8Y6V9837UzKPkBW2ybY4s43MBt17MAKDnOfSS9C+ESIUXp1DNMcWIQMjVCy8ezf9hBZ088sBHH3zIwst15c7MQ=="/>
    <d v="2016-08-26T15:29:39"/>
    <s v="DARS-NIC-10496-Z3F9B-v0"/>
    <s v="Rebecca Fisher"/>
    <x v="57"/>
    <s v="With HSCIC"/>
    <x v="0"/>
    <d v="2017-06-15T00:00:00"/>
    <s v="5a DSA Active"/>
    <s v="5a DSA Active"/>
    <x v="2"/>
    <s v="DARS-NIC-10496-Z3F9B-v0.10"/>
    <s v="Yes"/>
    <s v="Yes"/>
    <x v="0"/>
    <x v="86"/>
    <x v="77"/>
    <s v="No"/>
    <x v="1"/>
    <s v=""/>
    <s v="Adam Grindrod"/>
    <s v="Richard Langley"/>
    <s v="Yes"/>
    <s v="Joanna Rose"/>
    <d v="2016-08-26T15:29:39"/>
    <d v="2016-06-14T09:27:16"/>
    <d v="2016-07-25T00:00:00"/>
    <s v=""/>
    <d v="2016-01-19T00:00:00"/>
    <x v="1"/>
  </r>
  <r>
    <s v="44f6e446-eed7-4231-a68e-99f4c3b0eda3"/>
    <s v="cUbC5NMT+niaR03Nc628f3YfoXVndTK87D8Sj8yef4+Fl2iqn/ZBGNp/zUvteujPnAACjXuq4XQQQOhyySA2FQ=="/>
    <d v="2016-07-25T19:52:36"/>
    <s v="DARS-NIC-10496-Z3F9B-v0"/>
    <s v="Rebecca Fisher"/>
    <x v="57"/>
    <s v="With HSCIC"/>
    <x v="0"/>
    <m/>
    <s v=""/>
    <s v="5a DSA Active"/>
    <x v="0"/>
    <s v="DARS-NIC-10496-Z3F9B-v0.2"/>
    <s v=""/>
    <s v="Yes"/>
    <x v="0"/>
    <x v="0"/>
    <x v="0"/>
    <s v="No"/>
    <x v="1"/>
    <s v=""/>
    <s v=""/>
    <s v=""/>
    <s v="No"/>
    <s v="Joanna Rose"/>
    <d v="2016-07-25T19:52:36"/>
    <d v="2016-04-05T12:30:36"/>
    <m/>
    <s v=""/>
    <d v="2016-01-19T00:00:00"/>
    <x v="0"/>
  </r>
  <r>
    <s v="644d3780-ff91-4fe7-b37d-09b810fa50cd"/>
    <s v="0736NVs4wNjnGtSYSM1vBgBqDd5aDiAeCCztQKEOXkGqnxJfSdlJbTyW5IF9L0t8bsG/of1uPU/RWzmzG6OatA=="/>
    <d v="2016-07-25T19:52:36"/>
    <s v="DARS-NIC-10496-Z3F9B-v0"/>
    <s v="Rebecca Fisher"/>
    <x v="57"/>
    <s v="With HSCIC"/>
    <x v="0"/>
    <m/>
    <s v=""/>
    <s v="5a DSA Active"/>
    <x v="0"/>
    <s v="DARS-NIC-10496-Z3F9B-v0.3"/>
    <s v=""/>
    <s v="Yes"/>
    <x v="0"/>
    <x v="0"/>
    <x v="0"/>
    <s v="No"/>
    <x v="1"/>
    <s v=""/>
    <s v=""/>
    <s v="Richard Langley"/>
    <s v="No"/>
    <s v="Joanna Rose"/>
    <d v="2016-07-25T19:52:36"/>
    <d v="2016-04-05T12:30:43"/>
    <m/>
    <s v=""/>
    <d v="2016-01-19T00:00:00"/>
    <x v="0"/>
  </r>
  <r>
    <s v="9ca6aa7b-60ab-48fa-9aae-b05fc843b8ff"/>
    <s v="XS7i8UnMG8zTM1Tv98ce9OnkYztAshafVwR9c8gTN5tsmyFBfTDb1kQtv/WdgorXaP5zxFsGb2O4KqRmCZVBZQ=="/>
    <d v="2016-07-25T19:52:37"/>
    <s v="DARS-NIC-10496-Z3F9B-v0"/>
    <s v="Rebecca Fisher"/>
    <x v="57"/>
    <s v="With HSCIC"/>
    <x v="0"/>
    <m/>
    <s v=""/>
    <s v="5a DSA Active"/>
    <x v="0"/>
    <s v="DARS-NIC-10496-Z3F9B-v0.4"/>
    <s v=""/>
    <s v="Yes"/>
    <x v="0"/>
    <x v="86"/>
    <x v="0"/>
    <s v="No"/>
    <x v="1"/>
    <s v=""/>
    <s v=""/>
    <s v="Richard Langley"/>
    <s v="No"/>
    <s v="Joanna Rose"/>
    <d v="2016-07-25T19:52:37"/>
    <d v="2016-04-10T13:17:10"/>
    <m/>
    <s v=""/>
    <d v="2016-01-19T00:00:00"/>
    <x v="0"/>
  </r>
  <r>
    <s v="a5f6185a-0dc6-4b33-a223-996a2180b803"/>
    <s v="/IvByXpMZ9EXE1peav4/+XlR5wQ2QwxWLAUpo58agnTeeSll1mOj+WcYQ+Ky3v/Np2DX1syBApHx0TRjyaraSw=="/>
    <d v="2016-07-25T19:52:36"/>
    <s v="DARS-NIC-10496-Z3F9B-v0"/>
    <s v="Rebecca Fisher"/>
    <x v="57"/>
    <s v="With HSCIC"/>
    <x v="0"/>
    <m/>
    <s v=""/>
    <s v="5a DSA Active"/>
    <x v="0"/>
    <s v="DARS-NIC-10496-Z3F9B-v0.5"/>
    <s v=""/>
    <s v="Yes"/>
    <x v="0"/>
    <x v="86"/>
    <x v="0"/>
    <s v="No"/>
    <x v="1"/>
    <s v=""/>
    <s v="Adam Grindrod"/>
    <s v="Richard Langley"/>
    <s v="No"/>
    <s v="Joanna Rose"/>
    <d v="2016-07-25T19:52:36"/>
    <d v="2016-04-15T15:07:37"/>
    <m/>
    <s v=""/>
    <d v="2016-01-19T00:00:00"/>
    <x v="0"/>
  </r>
  <r>
    <s v="4d5991a0-6151-4178-8dbb-2e3f4993228b"/>
    <s v="tyauIjerqgx2LZIe1nWVXgqBIrr+I6eVZYwpK3B9ZNTq8upvYjGjMuADTD/KJpFoQbMwaUq/xjkezPu7t94VSQ=="/>
    <d v="2016-07-25T19:52:36"/>
    <s v="DARS-NIC-10496-Z3F9B-v0"/>
    <s v="Rebecca Fisher"/>
    <x v="57"/>
    <s v="With HSCIC"/>
    <x v="0"/>
    <m/>
    <s v="2c Initial Assessment"/>
    <s v="5a DSA Active"/>
    <x v="0"/>
    <s v="DARS-NIC-10496-Z3F9B-v0.6"/>
    <s v="No"/>
    <s v="Yes"/>
    <x v="0"/>
    <x v="86"/>
    <x v="0"/>
    <s v="No"/>
    <x v="1"/>
    <s v=""/>
    <s v="Adam Grindrod"/>
    <s v="Richard Langley"/>
    <s v="No"/>
    <s v="Joanna Rose"/>
    <d v="2016-07-25T19:52:36"/>
    <d v="2016-04-19T12:41:54"/>
    <m/>
    <s v=""/>
    <d v="2016-01-19T00:00:00"/>
    <x v="0"/>
  </r>
  <r>
    <s v="5d6342a9-06b1-4382-8072-97570ac860d2"/>
    <s v="kyvzneHIo+9jvnEoZjkIVIJpDm0ZnDk/MKXo0RO6OLsO9q83Rel9gbLaxwZ4W6aJWZM4Eht9W1lRLdIXKhnmFQ=="/>
    <d v="2016-07-25T19:52:36"/>
    <s v="DARS-NIC-10496-Z3F9B-v0"/>
    <s v="Rebecca Fisher"/>
    <x v="57"/>
    <s v="With HSCIC"/>
    <x v="0"/>
    <m/>
    <s v="2c Initial Assessment"/>
    <s v="5a DSA Active"/>
    <x v="0"/>
    <s v="DARS-NIC-10496-Z3F9B-v0.7"/>
    <s v="No"/>
    <s v="Yes"/>
    <x v="0"/>
    <x v="86"/>
    <x v="0"/>
    <s v="No"/>
    <x v="1"/>
    <s v=""/>
    <s v="Adam Grindrod"/>
    <s v="Richard Langley"/>
    <s v="Yes"/>
    <s v="Joanna Rose"/>
    <d v="2016-07-25T19:52:36"/>
    <d v="2016-05-13T07:59:38"/>
    <m/>
    <s v=""/>
    <d v="2016-01-19T00:00:00"/>
    <x v="0"/>
  </r>
  <r>
    <s v="0730b159-6473-4ac4-872a-f9d5c1f985b6"/>
    <s v="LDfmAuCuK1VhkcqoCaIxULtTOG6xF8jYssucKx0V+0bte8iy+lxDGaM5+TAwOU684KHd5dGbFHiI8pJFynqH1w=="/>
    <d v="2016-07-25T19:52:37"/>
    <s v="DARS-NIC-10496-Z3F9B-v0"/>
    <s v="Rebecca Fisher"/>
    <x v="57"/>
    <s v="With HSCIC"/>
    <x v="0"/>
    <m/>
    <s v="2c Initial Assessment"/>
    <s v="5a DSA Active"/>
    <x v="0"/>
    <s v="DARS-NIC-10496-Z3F9B-v0.8"/>
    <s v="No"/>
    <s v="Yes"/>
    <x v="0"/>
    <x v="86"/>
    <x v="0"/>
    <s v="No"/>
    <x v="1"/>
    <s v=""/>
    <s v="Adam Grindrod"/>
    <s v="Richard Langley"/>
    <s v="Yes"/>
    <s v="Joanna Rose"/>
    <d v="2016-07-25T19:52:37"/>
    <d v="2016-05-19T11:50:48"/>
    <m/>
    <s v=""/>
    <d v="2016-01-19T00:00:00"/>
    <x v="0"/>
  </r>
  <r>
    <s v="c0e9bd09-8373-4915-96a2-17fb695d5108"/>
    <s v="fiurYYnhTc1aCOTycdIiNtcbZ6RMDW1y7fApZTLVxTopcRx7bYBepT5OD2x/RucPBg2RP9sJLtYhWhZ8KFpInw=="/>
    <d v="2016-07-25T19:52:36"/>
    <s v="DARS-NIC-10496-Z3F9B-v0"/>
    <s v="Rebecca Fisher"/>
    <x v="57"/>
    <s v="With HSCIC"/>
    <x v="0"/>
    <d v="2017-06-15T00:00:00"/>
    <s v="2c Initial Assessment"/>
    <s v="5a DSA Active"/>
    <x v="0"/>
    <s v="DARS-NIC-10496-Z3F9B-v0.9"/>
    <s v="No"/>
    <s v="Yes"/>
    <x v="0"/>
    <x v="86"/>
    <x v="0"/>
    <s v="No"/>
    <x v="1"/>
    <s v=""/>
    <s v="Adam Grindrod"/>
    <s v="Richard Langley"/>
    <s v="Yes"/>
    <s v="Joanna Rose"/>
    <d v="2016-07-25T19:52:36"/>
    <d v="2016-06-02T10:28:53"/>
    <m/>
    <s v=""/>
    <d v="2016-01-19T00:00:00"/>
    <x v="0"/>
  </r>
  <r>
    <s v="63ad3f5d-93df-e511-80f5-3863bb363030"/>
    <s v="ce23V9TEL+bl0erydYUWj1TRW3m5nVW27guCB5IB0eCXCTVTWeEhCFQHoInnPAi/AtnNpzoQDuTRsbX5QXxViA=="/>
    <d v="2016-07-25T13:08:31"/>
    <s v="DARS-NIC-10497-N0K9V-v1"/>
    <s v="Stephen Adams"/>
    <x v="89"/>
    <s v="With Customer"/>
    <x v="0"/>
    <m/>
    <s v=""/>
    <s v="1c Application In Progress"/>
    <x v="0"/>
    <s v="DARS-NIC-10497-N0K9V-v0.0"/>
    <s v=""/>
    <s v="Yes"/>
    <x v="0"/>
    <x v="0"/>
    <x v="0"/>
    <s v="No"/>
    <x v="5"/>
    <s v="Medium"/>
    <s v="Nicola Bootland"/>
    <s v=""/>
    <s v="No"/>
    <s v="Joanna Rose"/>
    <d v="2016-07-25T13:08:31"/>
    <d v="2016-03-01T09:52:59"/>
    <m/>
    <s v=""/>
    <m/>
    <x v="0"/>
  </r>
  <r>
    <s v="eb5e7377-ae28-4c82-8104-8506134133d5"/>
    <s v="iRcz6/nPWh1u4n8o4Syj36yoc66K0W8A/svpjf4/ouEPNinYqEkSOcDRyL2qJg2Xq1WAyQOxmZNfV9hAljniJQ=="/>
    <d v="2016-07-25T13:08:31"/>
    <s v="DARS-NIC-10497-N0K9V-v1"/>
    <s v="Stephen Adams"/>
    <x v="89"/>
    <s v="With Customer"/>
    <x v="0"/>
    <m/>
    <s v=""/>
    <s v="1c Application In Progress"/>
    <x v="0"/>
    <s v="DARS-NIC-10497-N0K9V-v0.1"/>
    <s v=""/>
    <s v="Yes"/>
    <x v="0"/>
    <x v="0"/>
    <x v="0"/>
    <s v="No"/>
    <x v="5"/>
    <s v="Medium"/>
    <s v="Nicola Bootland"/>
    <s v=""/>
    <s v="No"/>
    <s v="Joanna Rose"/>
    <d v="2016-07-25T13:08:31"/>
    <d v="2016-03-16T11:31:04"/>
    <m/>
    <s v=""/>
    <m/>
    <x v="0"/>
  </r>
  <r>
    <s v="be9608cf-5e47-45ad-ada9-3b6656776a8d"/>
    <s v="dvdORXOmeV+pu1G5rfLSFp8VIKsAUiOffK2bzIXO7ng9b4W8aT5qvFvn5x2qFOieFxSjfSjUT5iWR1ZIF82UdA=="/>
    <d v="2016-07-25T13:08:31"/>
    <s v="DARS-NIC-10497-N0K9V-v1"/>
    <s v="Stephen Adams"/>
    <x v="89"/>
    <s v="With Customer"/>
    <x v="0"/>
    <m/>
    <s v=""/>
    <s v="1c Application In Progress"/>
    <x v="0"/>
    <s v="DARS-NIC-10497-N0K9V-v0.2"/>
    <s v=""/>
    <s v="Yes"/>
    <x v="0"/>
    <x v="32"/>
    <x v="0"/>
    <s v="No"/>
    <x v="5"/>
    <s v="Medium"/>
    <s v="Nicola Bootland"/>
    <s v=""/>
    <s v="No"/>
    <s v="Joanna Rose"/>
    <d v="2016-07-25T13:08:31"/>
    <d v="2016-04-10T13:18:39"/>
    <m/>
    <s v=""/>
    <m/>
    <x v="0"/>
  </r>
  <r>
    <s v="65795fa7-afad-4919-b32b-d71edc7c4ac0"/>
    <s v="vMiwZQ0sQiVRxy93H5YKbhLLl3iUKYR+avlI6Ov4GuSrSm258GKL1zMQmGl+i14424i59TgT5fy1O4goy7k51g=="/>
    <d v="2016-07-25T13:08:31"/>
    <s v="DARS-NIC-10497-N0K9V-v1"/>
    <s v="Stephen Adams"/>
    <x v="89"/>
    <s v="With Customer"/>
    <x v="0"/>
    <m/>
    <s v=""/>
    <s v="1c Application In Progress"/>
    <x v="0"/>
    <s v="DARS-NIC-10497-N0K9V-v0.3"/>
    <s v=""/>
    <s v="Yes"/>
    <x v="0"/>
    <x v="32"/>
    <x v="0"/>
    <s v="No"/>
    <x v="5"/>
    <s v="Medium"/>
    <s v="Adam Grindrod"/>
    <s v=""/>
    <s v="No"/>
    <s v="Joanna Rose"/>
    <d v="2016-07-25T13:08:31"/>
    <d v="2016-04-15T10:42:45"/>
    <m/>
    <s v=""/>
    <m/>
    <x v="0"/>
  </r>
  <r>
    <s v="f8a386be-1c17-413b-8fea-f386ad21468a"/>
    <s v="0WPkfGZt3+y2XZCxcbCPIHa7jDX00itAYoFY+kVvdHLBxxH0MZ9jCl1NrEwyjVro243BTRnBZ5TRdkohrxNDAA=="/>
    <d v="2016-07-25T13:08:31"/>
    <s v="DARS-NIC-10497-N0K9V-v1"/>
    <s v="Stephen Adams"/>
    <x v="89"/>
    <s v="With Customer"/>
    <x v="0"/>
    <m/>
    <s v=""/>
    <s v="1c Application In Progress"/>
    <x v="0"/>
    <s v="DARS-NIC-10497-N0K9V-v0.4"/>
    <s v="No"/>
    <s v="Yes"/>
    <x v="0"/>
    <x v="32"/>
    <x v="0"/>
    <s v="No"/>
    <x v="5"/>
    <s v="Medium"/>
    <s v="Adam Grindrod"/>
    <s v=""/>
    <s v="No"/>
    <s v="Joanna Rose"/>
    <d v="2016-07-25T13:08:31"/>
    <d v="2016-04-19T13:17:49"/>
    <m/>
    <s v=""/>
    <m/>
    <x v="0"/>
  </r>
  <r>
    <s v="1a6094e3-9b17-47a3-8021-38dd6eeae958"/>
    <s v="VN6NPy73Ssw/u56gAtB21aSmt2AsmBZ3IfyoLLoQrrUbAI2iqA5sWaPrMTToGTz6QrmetK48qYnjCh2W+sXthg=="/>
    <d v="2016-07-25T13:08:31"/>
    <s v="DARS-NIC-10497-N0K9V-v1"/>
    <s v="Stephen Adams"/>
    <x v="89"/>
    <s v="With Customer"/>
    <x v="0"/>
    <m/>
    <s v="2c Initial Assessment"/>
    <s v="1c Application In Progress"/>
    <x v="0"/>
    <s v="DARS-NIC-10497-N0K9V-v0.5"/>
    <s v="No"/>
    <s v="Yes"/>
    <x v="0"/>
    <x v="32"/>
    <x v="0"/>
    <s v="No"/>
    <x v="5"/>
    <s v="Medium"/>
    <s v="Adam Grindrod"/>
    <s v=""/>
    <s v="No"/>
    <s v="Joanna Rose"/>
    <d v="2016-07-25T13:08:31"/>
    <d v="2016-05-15T03:44:17"/>
    <m/>
    <s v=""/>
    <m/>
    <x v="0"/>
  </r>
  <r>
    <s v="a18e3e6d-3050-4c77-a15f-7a8d92fb8cd9"/>
    <s v="HBl8yCDwMyu2R0qbYcZmDpOYhAIpWNVMklW0j8aWvQV0m8Y9mUO5oVTMP05QP1id00JhYYg0JSqH72DyJVOiLg=="/>
    <d v="2016-07-25T13:08:31"/>
    <s v="DARS-NIC-10497-N0K9V-v1"/>
    <s v="Stephen Adams"/>
    <x v="89"/>
    <s v="With Customer"/>
    <x v="0"/>
    <d v="2017-05-31T00:00:00"/>
    <s v="2c Initial Assessment"/>
    <s v="1c Application In Progress"/>
    <x v="0"/>
    <s v="DARS-NIC-10497-N0K9V-v0.6"/>
    <s v="No"/>
    <s v="Yes"/>
    <x v="0"/>
    <x v="32"/>
    <x v="0"/>
    <s v="No"/>
    <x v="5"/>
    <s v="Medium"/>
    <s v="Adam Grindrod"/>
    <s v=""/>
    <s v="No"/>
    <s v="Joanna Rose"/>
    <d v="2016-07-25T13:08:31"/>
    <d v="2016-05-16T13:22:11"/>
    <m/>
    <s v=""/>
    <m/>
    <x v="0"/>
  </r>
  <r>
    <s v="4f02520f-b9a1-47cc-baad-05a9a5f0c10b"/>
    <s v="gmkcwjx50O5ExaLkYuL4whQtYyQsh+1XGVMwaoCvfDPrBfDhQQ1KDy9fpibwTAnDGIeJXg+XFoJSPdKrJI0REQ=="/>
    <d v="2016-07-25T13:08:31"/>
    <s v="DARS-NIC-10497-N0K9V-v1"/>
    <s v="Stephen Adams"/>
    <x v="89"/>
    <s v="With Customer"/>
    <x v="0"/>
    <d v="2017-05-31T00:00:00"/>
    <s v="2c Initial Assessment"/>
    <s v="1c Application In Progress"/>
    <x v="0"/>
    <s v="DARS-NIC-10497-N0K9V-v0.7"/>
    <s v="No"/>
    <s v="Yes"/>
    <x v="0"/>
    <x v="32"/>
    <x v="0"/>
    <s v="No"/>
    <x v="5"/>
    <s v="Medium"/>
    <s v="Adam Grindrod"/>
    <s v=""/>
    <s v="No"/>
    <s v="Joanna Rose"/>
    <d v="2016-07-25T13:08:31"/>
    <d v="2016-05-20T08:37:30"/>
    <m/>
    <s v=""/>
    <m/>
    <x v="0"/>
  </r>
  <r>
    <s v="3589f392-e71f-4107-9610-770a7a378eb3"/>
    <s v="teejbLp6YRd5alvEIk7+hBYnCG6maFdEHS9ri2wcfYsAGQJYzcLHOeAsNjFKj8msJIM0ir6ZtquAP/kbkCgF1w=="/>
    <d v="2016-07-25T13:08:31"/>
    <s v="DARS-NIC-10497-N0K9V-v1"/>
    <s v="Stephen Adams"/>
    <x v="89"/>
    <s v="With Customer"/>
    <x v="0"/>
    <d v="2017-05-31T00:00:00"/>
    <s v="2c Initial Assessment"/>
    <s v="1c Application In Progress"/>
    <x v="0"/>
    <s v="DARS-NIC-10497-N0K9V-v0.8"/>
    <s v="No"/>
    <s v="Yes"/>
    <x v="0"/>
    <x v="32"/>
    <x v="0"/>
    <s v="No"/>
    <x v="5"/>
    <s v="Medium"/>
    <s v="Adam Grindrod"/>
    <s v="Richard Langley"/>
    <s v="No"/>
    <s v="Joanna Rose"/>
    <d v="2016-07-25T13:08:31"/>
    <d v="2016-05-20T13:39:12"/>
    <m/>
    <s v=""/>
    <m/>
    <x v="0"/>
  </r>
  <r>
    <s v="216b3780-b168-4a24-a098-55d2ad157095"/>
    <s v="3+d3iSnDmk7nuZcsudgfHy3bPsHaH7qWZC4zBzvS6xyw6+4scOLimb+qesfHipE85v1a9s1PWU7mXLZw86U9Vg=="/>
    <d v="2017-01-20T09:42:45"/>
    <s v="DARS-NIC-10497-N0K9V-v1"/>
    <s v="Stephen Adams"/>
    <x v="89"/>
    <s v="With Customer"/>
    <x v="0"/>
    <d v="2017-05-31T00:00:00"/>
    <s v="5a DSA Active"/>
    <s v="1c Application In Progress"/>
    <x v="2"/>
    <s v="DARS-NIC-10497-N0K9V-v0.9"/>
    <s v="No"/>
    <s v="Yes"/>
    <x v="0"/>
    <x v="32"/>
    <x v="77"/>
    <s v="No"/>
    <x v="5"/>
    <s v="Medium"/>
    <s v="Adam Grindrod"/>
    <s v="Richard Langley"/>
    <s v="No"/>
    <s v="Joanna Rose"/>
    <d v="2017-01-20T09:42:45"/>
    <d v="2016-07-07T09:10:08"/>
    <d v="2016-07-25T00:00:00"/>
    <s v=""/>
    <m/>
    <x v="1"/>
  </r>
  <r>
    <s v="ebd424fd-2cc8-4e36-a67f-78aae99eea2e"/>
    <s v="0mXKksFepuCk8C9qPYuKdI0rWGWuCGktNdOmRx91lHlGZ2IAVABzSUVGOwOQ/FjqyUt4vxA0GxFVNzSmpr2dcQ=="/>
    <d v="2017-01-20T09:40:57"/>
    <s v="DARS-NIC-10497-N0K9V-v1"/>
    <s v="Stephen Adams"/>
    <x v="89"/>
    <s v="With Customer"/>
    <x v="0"/>
    <m/>
    <s v="1c Application In Progress"/>
    <s v="1c Application In Progress"/>
    <x v="4"/>
    <s v="DARS-NIC-10497-N0K9V-v1.0"/>
    <s v="Yes"/>
    <s v="Yes"/>
    <x v="0"/>
    <x v="32"/>
    <x v="0"/>
    <s v="No"/>
    <x v="5"/>
    <s v="Medium"/>
    <s v="Adam Grindrod"/>
    <s v="Richard Langley"/>
    <s v="No"/>
    <s v="Joanna Rose"/>
    <d v="2017-01-20T09:40:57"/>
    <d v="2016-07-25T13:08:22"/>
    <d v="2016-07-25T00:00:00"/>
    <s v=""/>
    <m/>
    <x v="0"/>
  </r>
  <r>
    <s v="6aa9c29d-6a01-e611-80f6-3863bb358e28"/>
    <s v="210iuhWzPdJVOQ0WkqFXyIuocSMZu3+DtseMvphRN62IT620KlKECuuxlwxsQjLOQbClQqR+PYfUOJfzNAFyXA=="/>
    <d v="2017-01-06T11:40:32"/>
    <s v="DARS-NIC-10539-P3N4Y-v0"/>
    <s v="Alena Kozakova"/>
    <x v="90"/>
    <s v="With Customer"/>
    <x v="0"/>
    <m/>
    <s v=""/>
    <s v="1c Application In Progress"/>
    <x v="0"/>
    <s v="DARS-NIC-10539-P3N4Y-v0.0"/>
    <s v=""/>
    <s v="No"/>
    <x v="0"/>
    <x v="0"/>
    <x v="0"/>
    <s v="No"/>
    <x v="2"/>
    <s v=""/>
    <s v=""/>
    <s v=""/>
    <s v="Yes"/>
    <s v="Emma Russell"/>
    <d v="2017-01-06T11:40:32"/>
    <d v="2016-04-13T11:26:52"/>
    <m/>
    <s v=""/>
    <m/>
    <x v="0"/>
  </r>
  <r>
    <s v="c23c1364-d6c6-4544-a86b-6fae34575fa2"/>
    <s v="hSooTYfcAbUCWbPEsP9LPcNW8ev/S8k11mb13VQNYCxJkdobLcnnstyShlZqEqnOLlXORpbjOL5E6QJWnx+8DQ=="/>
    <d v="2017-01-06T11:40:32"/>
    <s v="DARS-NIC-10539-P3N4Y-v0"/>
    <s v="Alena Kozakova"/>
    <x v="90"/>
    <s v="With Customer"/>
    <x v="0"/>
    <m/>
    <s v=""/>
    <s v="1c Application In Progress"/>
    <x v="0"/>
    <s v="DARS-NIC-10539-P3N4Y-v0.1"/>
    <s v=""/>
    <s v="No"/>
    <x v="0"/>
    <x v="0"/>
    <x v="0"/>
    <s v="No"/>
    <x v="2"/>
    <s v=""/>
    <s v=""/>
    <s v=""/>
    <s v="Yes"/>
    <s v="Emma Russell"/>
    <d v="2017-01-06T11:40:32"/>
    <d v="2016-04-22T15:35:04"/>
    <m/>
    <s v=""/>
    <m/>
    <x v="0"/>
  </r>
  <r>
    <s v="b4688c6c-c077-4cae-b2d3-bcc992a41ffa"/>
    <s v="FGbbxooxGKKbtEzcXoxrc6VgdvE0FDoWW8QAfjejJ2CrKIMaIjLTDS3aRnDZjHG7sx8uq+GJnQ1sdg5cKf00BQ=="/>
    <d v="2017-01-06T11:40:32"/>
    <s v="DARS-NIC-10539-P3N4Y-v0"/>
    <s v="Alena Kozakova"/>
    <x v="90"/>
    <s v="With Customer"/>
    <x v="0"/>
    <m/>
    <s v=""/>
    <s v="1c Application In Progress"/>
    <x v="0"/>
    <s v="DARS-NIC-10539-P3N4Y-v0.2"/>
    <s v="No"/>
    <s v="No"/>
    <x v="0"/>
    <x v="0"/>
    <x v="0"/>
    <s v="No"/>
    <x v="2"/>
    <s v=""/>
    <s v=""/>
    <s v=""/>
    <s v="Yes"/>
    <s v="Emma Russell"/>
    <d v="2017-01-06T11:40:32"/>
    <d v="2016-04-22T15:35:12"/>
    <m/>
    <s v=""/>
    <m/>
    <x v="0"/>
  </r>
  <r>
    <s v="82027078-42cb-49d7-9691-ecbf9efbc30f"/>
    <s v="/ZVL8swofwSxc7mWLcS6u8ynbozh2k9EuVg+f+K0MMU0X1DFZIjbReH/LopNAk0F5gG6K7UGLf4opl1cLvd5rQ=="/>
    <d v="2017-01-06T11:40:32"/>
    <s v="DARS-NIC-10539-P3N4Y-v0"/>
    <s v="Alena Kozakova"/>
    <x v="90"/>
    <s v="With Customer"/>
    <x v="0"/>
    <m/>
    <s v="2a Case Admin Check"/>
    <s v="1c Application In Progress"/>
    <x v="0"/>
    <s v="DARS-NIC-10539-P3N4Y-v0.3"/>
    <s v="No"/>
    <s v="No"/>
    <x v="0"/>
    <x v="0"/>
    <x v="0"/>
    <s v="No"/>
    <x v="2"/>
    <s v=""/>
    <s v=""/>
    <s v=""/>
    <s v="Yes"/>
    <s v="Emma Russell"/>
    <d v="2017-01-06T11:40:32"/>
    <d v="2016-05-19T16:01:32"/>
    <m/>
    <s v=""/>
    <m/>
    <x v="0"/>
  </r>
  <r>
    <s v="988102ad-b9bd-4b7d-be9b-e397d12e293d"/>
    <s v="P1trO7HCHQswB5wycRZG0WhnAbnybVclSg+T/V+gO+DgT2pkzEhfX9621P2jEl7T28qSkBsWSoWECLbKV8v7ow=="/>
    <d v="2017-01-06T11:40:32"/>
    <s v="DARS-NIC-10539-P3N4Y-v0"/>
    <s v="Alena Kozakova"/>
    <x v="90"/>
    <s v="With Customer"/>
    <x v="0"/>
    <m/>
    <s v="1c Application In Progress"/>
    <s v="1c Application In Progress"/>
    <x v="0"/>
    <s v="DARS-NIC-10539-P3N4Y-v0.4"/>
    <s v="No"/>
    <s v="No"/>
    <x v="0"/>
    <x v="0"/>
    <x v="0"/>
    <s v="No"/>
    <x v="2"/>
    <s v=""/>
    <s v=""/>
    <s v=""/>
    <s v="Yes"/>
    <s v="Emma Russell"/>
    <d v="2017-01-06T11:40:32"/>
    <d v="2016-05-23T14:05:40"/>
    <m/>
    <s v=""/>
    <m/>
    <x v="0"/>
  </r>
  <r>
    <s v="65dfb1b1-5367-45a9-b8bb-7232f77d78b4"/>
    <s v="mxrJHw5E1rzPvi1GeO2vzWWr6l0ODtEin/MoAh1tdM8hZg+ELBS9nqQuYQAS/P+pWEmO7Pi85rlaOa0Ghye4uA=="/>
    <d v="2017-01-06T11:40:32"/>
    <s v="DARS-NIC-10539-P3N4Y-v0"/>
    <s v="Alena Kozakova"/>
    <x v="90"/>
    <s v="With Customer"/>
    <x v="0"/>
    <m/>
    <s v="2c Initial Assessment"/>
    <s v="1c Application In Progress"/>
    <x v="0"/>
    <s v="DARS-NIC-10539-P3N4Y-v0.5"/>
    <s v="No"/>
    <s v="No"/>
    <x v="0"/>
    <x v="87"/>
    <x v="0"/>
    <s v="No"/>
    <x v="2"/>
    <s v=""/>
    <s v="Adam Grindrod"/>
    <s v=""/>
    <s v="No"/>
    <s v="Emma Russell"/>
    <d v="2017-01-06T11:40:32"/>
    <d v="2016-05-31T17:49:42"/>
    <m/>
    <s v=""/>
    <m/>
    <x v="0"/>
  </r>
  <r>
    <s v="030508ad-b393-4511-ad27-a95e25811964"/>
    <s v="967CUqJRuH0an3Z2HPTNatq7CCm/sbG8F2IRxHs0EeRMwp+YnNjqWPzG36RdnKbyat+cf8F5RX871aYUO+HrxQ=="/>
    <d v="2017-01-06T11:40:32"/>
    <s v="DARS-NIC-10539-P3N4Y-v0"/>
    <s v="Alena Kozakova"/>
    <x v="90"/>
    <s v="With Customer"/>
    <x v="0"/>
    <m/>
    <s v="2c Initial Assessment"/>
    <s v="1c Application In Progress"/>
    <x v="0"/>
    <s v="DARS-NIC-10539-P3N4Y-v0.6"/>
    <s v="No"/>
    <s v="No"/>
    <x v="0"/>
    <x v="87"/>
    <x v="0"/>
    <s v="No"/>
    <x v="2"/>
    <s v=""/>
    <s v="Adam Grindrod"/>
    <s v="Richard Langley"/>
    <s v="No"/>
    <s v="Emma Russell"/>
    <d v="2017-01-06T11:40:32"/>
    <d v="2016-06-06T14:01:35"/>
    <m/>
    <s v=""/>
    <m/>
    <x v="0"/>
  </r>
  <r>
    <s v="aa847f17-f7b2-4a55-8a98-57cfc33e3cd9"/>
    <s v="O8H9qW+95YeYayggMkBpKioARcaem/R/uTpdnSYB0dzd7N8wzZv1/Lg6X4ac8817Mo0vZskSwselGZPlu3eMRg=="/>
    <d v="2017-01-06T11:40:32"/>
    <s v="DARS-NIC-10539-P3N4Y-v0"/>
    <s v="Thomas Baily"/>
    <x v="90"/>
    <s v="With Customer"/>
    <x v="0"/>
    <m/>
    <s v="2c Initial Assessment"/>
    <s v="1c Application In Progress"/>
    <x v="0"/>
    <s v="DARS-NIC-10539-P3N4Y-v0.7"/>
    <s v="No"/>
    <s v="No"/>
    <x v="0"/>
    <x v="87"/>
    <x v="0"/>
    <s v="No"/>
    <x v="2"/>
    <s v=""/>
    <s v="Adam Grindrod"/>
    <s v="Richard Langley"/>
    <s v="No"/>
    <s v="Emma Russell"/>
    <d v="2017-01-06T11:40:32"/>
    <d v="2016-08-04T10:40:26"/>
    <m/>
    <s v=""/>
    <m/>
    <x v="0"/>
  </r>
  <r>
    <s v="e59edadf-fba4-4c77-9c1c-9a7da536a54b"/>
    <s v="gE6L/hc1F2Cr0ez8dVOACa4FQ9+l+dpio3jlZWnF2oJMBHvH9WlwHlY4YxAov1xZGzNx6na3qF0TINIH4YJOoQ=="/>
    <d v="2017-01-06T11:40:32"/>
    <s v="DARS-NIC-10539-P3N4Y-v0"/>
    <s v="Thomas Baily"/>
    <x v="90"/>
    <s v="With Customer"/>
    <x v="0"/>
    <m/>
    <s v="2c Initial Assessment"/>
    <s v="1c Application In Progress"/>
    <x v="0"/>
    <s v="DARS-NIC-10539-P3N4Y-v0.8"/>
    <s v="No"/>
    <s v="No"/>
    <x v="0"/>
    <x v="87"/>
    <x v="0"/>
    <s v="No"/>
    <x v="2"/>
    <s v=""/>
    <s v="Adam Grindrod"/>
    <s v="Richard Langley"/>
    <s v="No"/>
    <s v="Emma Russell"/>
    <d v="2017-01-06T11:40:32"/>
    <d v="2016-11-04T14:48:09"/>
    <m/>
    <s v=""/>
    <m/>
    <x v="0"/>
  </r>
  <r>
    <s v="6b4aa716-09f8-4345-b144-7bbc6dbc3f1a"/>
    <s v="LBmCyMGonmDRudYQcRmtsToHNG5HrgyPV5ywUbh3waP6Hc41QhgHC6osL14Q73qqw6Nk8wrcu3YZZHysBjcKyQ=="/>
    <d v="2017-01-06T11:40:42"/>
    <s v="DARS-NIC-10539-P3N4Y-v0"/>
    <s v="Thomas Baily"/>
    <x v="90"/>
    <s v="With Customer"/>
    <x v="0"/>
    <d v="2017-12-20T00:00:00"/>
    <s v="1c Application In Progress"/>
    <s v="1c Application In Progress"/>
    <x v="4"/>
    <s v="DARS-NIC-10539-P3N4Y-v0.9"/>
    <s v="Yes"/>
    <s v="No"/>
    <x v="0"/>
    <x v="87"/>
    <x v="0"/>
    <s v="No"/>
    <x v="2"/>
    <s v=""/>
    <s v="Vicki Hartley"/>
    <s v="Richard Langley"/>
    <s v="No"/>
    <s v="Emma Russell"/>
    <d v="2017-01-06T11:40:42"/>
    <d v="2016-12-05T15:42:16"/>
    <m/>
    <s v=""/>
    <m/>
    <x v="0"/>
  </r>
  <r>
    <s v="9e46c9f3-4ce1-e511-80f5-3863bb363030"/>
    <s v="rYZfqCwffR/OwKzzZRUDGm3FWykNY6VzCmxYPyNpjTNIHYIrIIWAVHFkMyr8kyBVpEnyqo5YoNBd21y96deTjw=="/>
    <d v="2016-06-28T12:47:12"/>
    <s v="DARS-NIC-10548-J5Q6T-v0"/>
    <s v="Andrew Muirhead"/>
    <x v="91"/>
    <s v="With Customer"/>
    <x v="0"/>
    <m/>
    <s v=""/>
    <s v="1c Application In Progress"/>
    <x v="0"/>
    <s v="DARS-NIC-10548-J5Q6T-v0.0"/>
    <s v=""/>
    <s v="Yes"/>
    <x v="0"/>
    <x v="0"/>
    <x v="0"/>
    <s v="No"/>
    <x v="0"/>
    <s v=""/>
    <s v=""/>
    <s v=""/>
    <s v="No"/>
    <s v="Joanna Rose"/>
    <d v="2016-06-28T12:47:12"/>
    <d v="2016-03-03T14:33:59"/>
    <m/>
    <s v=""/>
    <m/>
    <x v="0"/>
  </r>
  <r>
    <s v="d7ae0310-8c63-4b3f-ac33-06baec5bfa2f"/>
    <s v="Weuk8FPsUYZCdaYEkZKqm2oVhXXHjmLxNj+F80bxIbrre3al0ly2YM1gMDREh3nnwA8cyQydBXoYUxBTDyxnRA=="/>
    <d v="2016-06-28T12:47:12"/>
    <s v="DARS-NIC-10548-J5Q6T-v0"/>
    <s v="Andrew Muirhead"/>
    <x v="91"/>
    <s v="With Customer"/>
    <x v="0"/>
    <m/>
    <s v=""/>
    <s v="1c Application In Progress"/>
    <x v="0"/>
    <s v="DARS-NIC-10548-J5Q6T-v0.1"/>
    <s v=""/>
    <s v="Yes"/>
    <x v="0"/>
    <x v="0"/>
    <x v="0"/>
    <s v="No"/>
    <x v="0"/>
    <s v=""/>
    <s v=""/>
    <s v=""/>
    <s v="No"/>
    <s v="Joanna Rose"/>
    <d v="2016-06-28T12:47:12"/>
    <d v="2016-03-21T16:22:05"/>
    <m/>
    <s v=""/>
    <m/>
    <x v="0"/>
  </r>
  <r>
    <s v="732add80-bd1c-4595-98db-f784cfb03283"/>
    <s v="/inKXyaud0fIvxeN+r0taotroRok1aP7zjiVacTx/bJSHICY6UHm1NIoSOghrOgnpkLq9IMIFeMbQ8wUFsHieA=="/>
    <d v="2016-06-28T12:47:12"/>
    <s v="DARS-NIC-10548-J5Q6T-v0"/>
    <s v="Andrew Muirhead"/>
    <x v="91"/>
    <s v="With Customer"/>
    <x v="0"/>
    <m/>
    <s v="2c Initial Assessment"/>
    <s v="1c Application In Progress"/>
    <x v="0"/>
    <s v="DARS-NIC-10548-J5Q6T-v0.2"/>
    <s v="No"/>
    <s v="Yes"/>
    <x v="0"/>
    <x v="74"/>
    <x v="0"/>
    <s v="No"/>
    <x v="0"/>
    <s v="Complex"/>
    <s v="Amanda Parkin"/>
    <s v="Stephen Hudson"/>
    <s v="No"/>
    <s v="Joanna Rose"/>
    <d v="2016-06-28T12:47:12"/>
    <d v="2016-04-10T13:19:46"/>
    <m/>
    <s v=""/>
    <m/>
    <x v="0"/>
  </r>
  <r>
    <s v="cf701295-3800-4bca-aa22-6bf7bd1b1c34"/>
    <s v="ttEK02nomNhNBkosYu5xKlbLW+NEPl4z7P3akWbpNxL54F41FQtMr7V8CIrxiOTvln7SsJKIo+fOJXCJXOTutQ=="/>
    <d v="2016-06-28T12:47:26"/>
    <s v="DARS-NIC-10548-J5Q6T-v0"/>
    <s v="Andrew Muirhead"/>
    <x v="91"/>
    <s v="With Customer"/>
    <x v="0"/>
    <m/>
    <s v="2a Case Admin Check"/>
    <s v="1c Application In Progress"/>
    <x v="0"/>
    <s v="DARS-NIC-10548-J5Q6T-v0.3"/>
    <s v="No"/>
    <s v="Yes"/>
    <x v="0"/>
    <x v="74"/>
    <x v="0"/>
    <s v="No"/>
    <x v="0"/>
    <s v="Complex"/>
    <s v="Amanda Parkin"/>
    <s v="Stephen Hudson"/>
    <s v="No"/>
    <s v="Joanna Rose"/>
    <d v="2016-06-28T12:47:26"/>
    <d v="2016-05-19T13:40:24"/>
    <m/>
    <s v=""/>
    <m/>
    <x v="0"/>
  </r>
  <r>
    <s v="0f8b878e-fb4f-4cc7-9433-2444db8e53ff"/>
    <s v="ZmC6yNEOjLkjwsLP+Vf+cEc0vkg5QeqUQl9DYu6DCSVYwQ4N0yT6xFiELXxFMCt3uCsLGBwq/VK/rp9tagITaQ=="/>
    <d v="2016-08-02T09:48:44"/>
    <s v="DARS-NIC-10548-J5Q6T-v0"/>
    <s v="Andrew Muirhead"/>
    <x v="91"/>
    <s v="With Customer"/>
    <x v="0"/>
    <m/>
    <s v="2a Case Admin Check"/>
    <s v="1c Application In Progress"/>
    <x v="4"/>
    <s v="DARS-NIC-10548-J5Q6T-v0.4"/>
    <s v="Yes"/>
    <s v="Yes"/>
    <x v="0"/>
    <x v="74"/>
    <x v="0"/>
    <s v="No"/>
    <x v="0"/>
    <s v="Complex"/>
    <s v="Amanda Parkin"/>
    <s v="Stephen Hudson"/>
    <s v="No"/>
    <s v="Joanna Rose"/>
    <d v="2016-08-02T09:48:44"/>
    <d v="2016-06-28T12:47:15"/>
    <m/>
    <s v=""/>
    <m/>
    <x v="0"/>
  </r>
  <r>
    <s v="005f1af9-45e1-e511-80f7-3863bb357fa0"/>
    <s v="Es6eKLWFo2rS14tD3LZwtb0Vne8awnIAvy7aLNrduPumpxEAw+G+aT+SsK7ycYq7NSpukDnIW0KMw0C9v99z5g=="/>
    <d v="2016-07-18T08:54:01"/>
    <s v="DARS-NIC-10553-N6J4L-v0"/>
    <s v="Nathan Strachan"/>
    <x v="69"/>
    <s v="With Customer"/>
    <x v="0"/>
    <m/>
    <s v=""/>
    <s v="2d Action Plan Active"/>
    <x v="0"/>
    <s v="DARS-NIC-10553-N6J4L-v0.0"/>
    <s v=""/>
    <s v="Yes"/>
    <x v="0"/>
    <x v="0"/>
    <x v="0"/>
    <s v="Yes"/>
    <x v="10"/>
    <s v=""/>
    <s v="Amanda Parkin"/>
    <s v="Stephen Hudson"/>
    <s v="No"/>
    <s v="Joanna Rose"/>
    <d v="2016-07-18T08:54:01"/>
    <d v="2016-03-03T13:43:59"/>
    <m/>
    <s v=""/>
    <d v="2016-01-18T00:00:00"/>
    <x v="0"/>
  </r>
  <r>
    <s v="f41d26cb-ac85-47c1-9675-9a8a412162a3"/>
    <s v="3WIsqWZE7A49mlTxXNQecL8kQ7dYiy8/AlGfbVxAkHU6HzfxlBD0+10SU4kYvwkcpD/lQTjCxQiB9kUNvgwTWw=="/>
    <d v="2016-07-18T08:54:01"/>
    <s v="DARS-NIC-10553-N6J4L-v0"/>
    <s v="Nathan Strachan"/>
    <x v="69"/>
    <s v="With Customer"/>
    <x v="0"/>
    <m/>
    <s v=""/>
    <s v="2d Action Plan Active"/>
    <x v="0"/>
    <s v="DARS-NIC-10553-N6J4L-v0.1"/>
    <s v=""/>
    <s v="Yes"/>
    <x v="0"/>
    <x v="0"/>
    <x v="0"/>
    <s v="Yes"/>
    <x v="10"/>
    <s v=""/>
    <s v="Amanda Parkin"/>
    <s v="Stephen Hudson"/>
    <s v="No"/>
    <s v="Joanna Rose"/>
    <d v="2016-07-18T08:54:01"/>
    <d v="2016-04-10T13:22:41"/>
    <m/>
    <s v=""/>
    <d v="2016-01-18T00:00:00"/>
    <x v="0"/>
  </r>
  <r>
    <s v="abe62db2-26b2-4ff6-8b0b-c217ba933798"/>
    <s v="y6OT4TxQuU2v31bV+vzsSLanGHWod4kKe8vXdKWiDeF3+QsM15X36Vum16+bC3PhMknPXpS/yUhYrZH67LRPmQ=="/>
    <d v="2016-07-18T08:54:01"/>
    <s v="DARS-NIC-10553-N6J4L-v0"/>
    <s v="Nathan Strachan"/>
    <x v="69"/>
    <s v="With Customer"/>
    <x v="0"/>
    <m/>
    <s v=""/>
    <s v="2d Action Plan Active"/>
    <x v="0"/>
    <s v="DARS-NIC-10553-N6J4L-v0.2"/>
    <s v=""/>
    <s v="Yes"/>
    <x v="0"/>
    <x v="74"/>
    <x v="0"/>
    <s v="Yes"/>
    <x v="10"/>
    <s v=""/>
    <s v="Amanda Parkin"/>
    <s v="Stephen Hudson"/>
    <s v="No"/>
    <s v="Joanna Rose"/>
    <d v="2016-07-18T08:54:01"/>
    <d v="2016-04-11T07:14:13"/>
    <m/>
    <s v=""/>
    <d v="2016-01-18T00:00:00"/>
    <x v="0"/>
  </r>
  <r>
    <s v="3bb8a384-8920-4c3a-bbb4-76f1a56eca72"/>
    <s v="HJ8nBp/vEjpZMF6U13Jn8opFp53pcRlZnAAlYZvZxaUzKqr0cltnE8PEpMs5VkrC6PjgTH1Bm3oo+HRX5ap1VQ=="/>
    <d v="2016-07-18T08:54:01"/>
    <s v="DARS-NIC-10553-N6J4L-v0"/>
    <s v="Nathan Strachan"/>
    <x v="69"/>
    <s v="With Customer"/>
    <x v="0"/>
    <m/>
    <s v="2a Case Admin Check"/>
    <s v="2d Action Plan Active"/>
    <x v="0"/>
    <s v="DARS-NIC-10553-N6J4L-v0.3"/>
    <s v="No"/>
    <s v="Yes"/>
    <x v="0"/>
    <x v="74"/>
    <x v="0"/>
    <s v="Yes"/>
    <x v="10"/>
    <s v=""/>
    <s v="Amanda Parkin"/>
    <s v="Stephen Hudson"/>
    <s v="No"/>
    <s v="Joanna Rose"/>
    <d v="2016-07-18T08:54:01"/>
    <d v="2016-04-26T14:52:00"/>
    <m/>
    <s v=""/>
    <d v="2016-01-18T00:00:00"/>
    <x v="0"/>
  </r>
  <r>
    <s v="742665f3-a4f0-40d7-b4e3-1e8f3ea4f246"/>
    <s v="yFlkS9HAktjr7mxrvtPFsTZ965J3kbBPvdHCFuKfRaZqcMqVTajiunleiO4VTnGTyd8zK5wH07Z5cDsFh5bFWQ=="/>
    <d v="2016-07-18T08:54:01"/>
    <s v="DARS-NIC-10553-N6J4L-v0"/>
    <s v="Nathan Strachan"/>
    <x v="69"/>
    <s v="With Customer"/>
    <x v="0"/>
    <m/>
    <s v="1c Application In Progress"/>
    <s v="2d Action Plan Active"/>
    <x v="0"/>
    <s v="DARS-NIC-10553-N6J4L-v0.4"/>
    <s v="No"/>
    <s v="Yes"/>
    <x v="0"/>
    <x v="74"/>
    <x v="0"/>
    <s v="Yes"/>
    <x v="10"/>
    <s v=""/>
    <s v="Amanda Parkin"/>
    <s v="Stephen Hudson"/>
    <s v="No"/>
    <s v="Joanna Rose"/>
    <d v="2016-07-18T08:54:01"/>
    <d v="2016-05-17T09:17:27"/>
    <m/>
    <s v=""/>
    <d v="2016-01-18T00:00:00"/>
    <x v="0"/>
  </r>
  <r>
    <s v="149cdec6-1bbd-4ca3-af70-2d18ebd192ef"/>
    <s v="SH+2m6XTBJJI0y4FPVrC1H+Ba0zLYZLevjWu/j0bviqFyNd3z6H1P68x+DETDSicZc54muU52lxSg6qSiQBxXw=="/>
    <d v="2016-07-18T08:54:01"/>
    <s v="DARS-NIC-10553-N6J4L-v0"/>
    <s v="Nathan Strachan"/>
    <x v="69"/>
    <s v="With Customer"/>
    <x v="0"/>
    <m/>
    <s v="2a Case Admin Check"/>
    <s v="2d Action Plan Active"/>
    <x v="0"/>
    <s v="DARS-NIC-10553-N6J4L-v0.5"/>
    <s v="No"/>
    <s v="Yes"/>
    <x v="0"/>
    <x v="74"/>
    <x v="0"/>
    <s v="Yes"/>
    <x v="10"/>
    <s v="Complex"/>
    <s v="Amanda Parkin"/>
    <s v="Stephen Hudson"/>
    <s v="No"/>
    <s v="Joanna Rose"/>
    <d v="2016-07-18T08:54:01"/>
    <d v="2016-05-17T12:25:52"/>
    <m/>
    <s v=""/>
    <d v="2016-01-18T00:00:00"/>
    <x v="0"/>
  </r>
  <r>
    <s v="27b45f19-555d-4517-832c-b5614957a458"/>
    <s v="uTIX0HajrPaur3K6mBWGDmVdFU0jocKnhtsfkoxRMnj3SYHPNaRy0AJklpgldeS8Fezf53OYCrzo8JSw0WAulw=="/>
    <d v="2016-07-18T08:54:01"/>
    <s v="DARS-NIC-10553-N6J4L-v0"/>
    <s v="Nathan Strachan"/>
    <x v="69"/>
    <s v="With Customer"/>
    <x v="0"/>
    <m/>
    <s v="1c Application In Progress"/>
    <s v="2d Action Plan Active"/>
    <x v="0"/>
    <s v="DARS-NIC-10553-N6J4L-v0.6"/>
    <s v="No"/>
    <s v="Yes"/>
    <x v="0"/>
    <x v="74"/>
    <x v="0"/>
    <s v="Yes"/>
    <x v="10"/>
    <s v="Complex"/>
    <s v="Amanda Parkin"/>
    <s v="Stephen Hudson"/>
    <s v="No"/>
    <s v="Joanna Rose"/>
    <d v="2016-07-18T08:54:01"/>
    <d v="2016-05-17T12:26:19"/>
    <m/>
    <s v=""/>
    <d v="2016-01-18T00:00:00"/>
    <x v="0"/>
  </r>
  <r>
    <s v="11c99f57-b683-49a6-9926-ae9d6c3b81a8"/>
    <s v="sCiDLLJ5yHYA2kwwet3blnEmCztqVKRWWE+BODyBI+rLY5o0Qg1vB7QAcuNjmVWtbKO2rl/giDJIjOyL8dtp+w=="/>
    <d v="2016-07-18T08:54:12"/>
    <s v="DARS-NIC-10553-N6J4L-v0"/>
    <s v="Nathan Strachan"/>
    <x v="69"/>
    <s v="With Customer"/>
    <x v="0"/>
    <m/>
    <s v="2c Initial Assessment"/>
    <s v="2d Action Plan Active"/>
    <x v="0"/>
    <s v="DARS-NIC-10553-N6J4L-v0.7"/>
    <s v="No"/>
    <s v="Yes"/>
    <x v="0"/>
    <x v="74"/>
    <x v="0"/>
    <s v="Yes"/>
    <x v="10"/>
    <s v="Complex"/>
    <s v="Amanda Parkin"/>
    <s v="Gaynor Dalton"/>
    <s v="No"/>
    <s v="Joanna Rose"/>
    <d v="2016-07-18T08:54:12"/>
    <d v="2016-07-18T08:53:18"/>
    <m/>
    <s v=""/>
    <d v="2016-01-18T00:00:00"/>
    <x v="0"/>
  </r>
  <r>
    <s v="217c7d09-8b1d-4c71-9b8d-f3e829e01ab1"/>
    <s v="8I5Olruqwoy9mEEqZMaq2QCmy8F1sNQPsCox0Qcyk7euOzbtxiRcQvzqNx1Zp818m1htOVSxcQE84h2IV/3NCw=="/>
    <d v="2016-09-02T09:55:38"/>
    <s v="DARS-NIC-10553-N6J4L-v0"/>
    <s v="Nathan Strachan"/>
    <x v="69"/>
    <s v="With Customer"/>
    <x v="0"/>
    <m/>
    <s v="2c Initial Assessment"/>
    <s v="2d Action Plan Active"/>
    <x v="5"/>
    <s v="DARS-NIC-10553-N6J4L-v0.8"/>
    <s v="Yes"/>
    <s v="Yes"/>
    <x v="0"/>
    <x v="74"/>
    <x v="0"/>
    <s v="Yes"/>
    <x v="10"/>
    <s v="Complex"/>
    <s v="Amanda Parkin"/>
    <s v="Gaynor Dalton"/>
    <s v="No"/>
    <s v="Joanna Rose"/>
    <d v="2016-09-02T09:55:38"/>
    <d v="2016-07-18T08:54:03"/>
    <d v="2016-09-02T00:00:00"/>
    <s v=""/>
    <d v="2016-01-18T00:00:00"/>
    <x v="0"/>
  </r>
  <r>
    <s v="8854fba1-0fa6-48fc-b163-4bfdf915ed1b"/>
    <s v="PM/NZ7/Q2Y7NqRi83SitvcQ4+DlQXGB3C3J9B6NlOuyucxHj+PGVFfb/7FqFSe2fS6t6I0KTrg1ErZ5q4cxGPQ=="/>
    <d v="2017-05-02T08:56:29"/>
    <s v="DARS-NIC-105632-X4Q5X-v0"/>
    <s v="Joel Humphrey"/>
    <x v="92"/>
    <s v="With Customer"/>
    <x v="0"/>
    <m/>
    <s v=""/>
    <s v="1c Application In Progress"/>
    <x v="4"/>
    <s v="DARS-NIC-105632-X4Q5X-v0.0"/>
    <s v="Yes"/>
    <s v="No"/>
    <x v="0"/>
    <x v="0"/>
    <x v="0"/>
    <s v="No"/>
    <x v="9"/>
    <s v=""/>
    <s v="DARS Online"/>
    <s v="DARS Online"/>
    <s v="Yes"/>
    <s v=""/>
    <d v="2017-05-02T08:56:29"/>
    <d v="2017-04-16T11:19:51"/>
    <m/>
    <s v=""/>
    <m/>
    <x v="0"/>
  </r>
  <r>
    <s v="5b7afff7-4ce1-e511-80fe-3863bb358f90"/>
    <s v="2upGyVz7Yt8NyFj3n2VkxfPuGc/3GCdsAxJgedXs+tS0wErvT40KJ9TapbLH9EU/VquQ4EnOY70NSJD6so1vPw=="/>
    <d v="2017-04-21T11:50:17"/>
    <s v="DARS-NIC-10620-V9D8R-v2"/>
    <s v="Jim Hatton"/>
    <x v="93"/>
    <s v="With HSCIC"/>
    <x v="0"/>
    <m/>
    <s v=""/>
    <s v="2b Case Officer Check"/>
    <x v="0"/>
    <s v="DARS-NIC-10620-V9D8R-v0.0"/>
    <s v=""/>
    <s v="Yes"/>
    <x v="0"/>
    <x v="0"/>
    <x v="0"/>
    <s v="No"/>
    <x v="10"/>
    <s v=""/>
    <s v=""/>
    <s v=""/>
    <s v="No"/>
    <s v="Emma Russell"/>
    <d v="2017-04-21T11:50:17"/>
    <d v="2016-03-03T14:34:09"/>
    <m/>
    <s v=""/>
    <d v="2017-04-24T00:00:00"/>
    <x v="0"/>
  </r>
  <r>
    <s v="807923fc-147c-4ae0-89d8-449ece1798e3"/>
    <s v="rH85FTW0a22FCIUEYxTzp9rOLUDzGHAY/1TN0nIgy1P68YjA8XV2yADJlUlj2dZPSCuZf2/p8zhp6gUb7MpfdQ=="/>
    <d v="2017-04-21T11:50:17"/>
    <s v="DARS-NIC-10620-V9D8R-v2"/>
    <s v="Jim Hatton"/>
    <x v="93"/>
    <s v="With HSCIC"/>
    <x v="0"/>
    <m/>
    <s v=""/>
    <s v="2b Case Officer Check"/>
    <x v="0"/>
    <s v="DARS-NIC-10620-V9D8R-v0.1"/>
    <s v=""/>
    <s v="Yes"/>
    <x v="0"/>
    <x v="0"/>
    <x v="0"/>
    <s v="No"/>
    <x v="10"/>
    <s v=""/>
    <s v=""/>
    <s v=""/>
    <s v="No"/>
    <s v="Emma Russell"/>
    <d v="2017-04-21T11:50:17"/>
    <d v="2016-03-24T16:09:42"/>
    <m/>
    <s v=""/>
    <d v="2017-04-24T00:00:00"/>
    <x v="0"/>
  </r>
  <r>
    <s v="7d644557-a6c1-4dbe-9df5-6282173e2826"/>
    <s v="OU5NN3LNJn/x7H1rJ0LbZgIYh24GmUWwK8He5DxUCl/0n+QolnLdTRioEW29xcREWSMZ6YxbydvkwGT+9ZBW6A=="/>
    <d v="2017-04-21T11:50:17"/>
    <s v="DARS-NIC-10620-V9D8R-v2"/>
    <s v="Jim Hatton"/>
    <x v="93"/>
    <s v="With HSCIC"/>
    <x v="0"/>
    <m/>
    <s v="2c Initial Assessment"/>
    <s v="2b Case Officer Check"/>
    <x v="0"/>
    <s v="DARS-NIC-10620-V9D8R-v0.10"/>
    <s v="No"/>
    <s v="Yes"/>
    <x v="0"/>
    <x v="74"/>
    <x v="0"/>
    <s v="No"/>
    <x v="10"/>
    <s v="Complex"/>
    <s v="Amanda Parkin"/>
    <s v="Gaynor Dalton"/>
    <s v="No"/>
    <s v="Emma Russell"/>
    <d v="2017-04-21T11:50:17"/>
    <d v="2016-06-22T12:30:27"/>
    <m/>
    <s v=""/>
    <d v="2017-04-24T00:00:00"/>
    <x v="0"/>
  </r>
  <r>
    <s v="2aceecbf-0e45-475e-840d-f11f1e43e5f4"/>
    <s v="nFPU70gzm+qn5yA/ZceGDik5o7vjdZTPKgTUY2WVAlaaVem9vwkBJkawAdx4WCP6M7T+cRarIghNnvIJVlHk0Q=="/>
    <d v="2017-04-21T11:50:17"/>
    <s v="DARS-NIC-10620-V9D8R-v2"/>
    <s v="Jim Hatton"/>
    <x v="93"/>
    <s v="With HSCIC"/>
    <x v="0"/>
    <d v="2017-08-24T00:00:00"/>
    <s v="2c Initial Assessment"/>
    <s v="2b Case Officer Check"/>
    <x v="0"/>
    <s v="DARS-NIC-10620-V9D8R-v0.11"/>
    <s v="No"/>
    <s v="Yes"/>
    <x v="0"/>
    <x v="74"/>
    <x v="0"/>
    <s v="No"/>
    <x v="10"/>
    <s v="Complex"/>
    <s v="Amanda Parkin"/>
    <s v="Gaynor Dalton"/>
    <s v="No"/>
    <s v="Emma Russell"/>
    <d v="2017-04-21T11:50:17"/>
    <d v="2016-07-15T13:07:11"/>
    <m/>
    <s v=""/>
    <d v="2017-04-24T00:00:00"/>
    <x v="0"/>
  </r>
  <r>
    <s v="2acac33b-f2a6-4e26-9ee0-130644d8d38d"/>
    <s v="xFCXLBOCoDdGoBijS/Kx11JeekYrm0MT4XPUrP9FRC/bHMF9agr/6aDDeTOJuIMB/Tp0QBjDPrUSjcd9B9Y06Q=="/>
    <d v="2017-04-21T11:50:16"/>
    <s v="DARS-NIC-10620-V9D8R-v2"/>
    <s v="Jim Hatton"/>
    <x v="93"/>
    <s v="With HSCIC"/>
    <x v="0"/>
    <d v="2017-08-24T00:00:00"/>
    <s v="2c Initial Assessment"/>
    <s v="2b Case Officer Check"/>
    <x v="0"/>
    <s v="DARS-NIC-10620-V9D8R-v0.12"/>
    <s v="No"/>
    <s v="Yes"/>
    <x v="0"/>
    <x v="74"/>
    <x v="0"/>
    <s v="No"/>
    <x v="10"/>
    <s v="Complex"/>
    <s v="Amanda Parkin"/>
    <s v="Gaynor Dalton"/>
    <s v="No"/>
    <s v="Emma Russell"/>
    <d v="2017-04-21T11:50:16"/>
    <d v="2016-09-16T14:49:16"/>
    <m/>
    <s v=""/>
    <d v="2017-04-24T00:00:00"/>
    <x v="0"/>
  </r>
  <r>
    <s v="d3c7a418-09f2-4616-9b73-ad0002817ceb"/>
    <s v="Fyr1QT/LeULnZruiVIPDB+O61KWMKt+Ed+20xbBNrTKrGOqmWqVshwLdIAG7QlHXkg13BGCknJ0vrbGsVmprKw=="/>
    <d v="2017-04-21T11:50:17"/>
    <s v="DARS-NIC-10620-V9D8R-v2"/>
    <s v="Jim Hatton"/>
    <x v="93"/>
    <s v="With HSCIC"/>
    <x v="0"/>
    <d v="2016-11-30T00:00:00"/>
    <s v="5a DSA Active"/>
    <s v="2b Case Officer Check"/>
    <x v="3"/>
    <s v="DARS-NIC-10620-V9D8R-v0.13"/>
    <s v="No"/>
    <s v="Yes"/>
    <x v="0"/>
    <x v="74"/>
    <x v="78"/>
    <s v="No"/>
    <x v="10"/>
    <s v="Complex"/>
    <s v="Amanda Parkin"/>
    <s v="Gaynor Dalton"/>
    <s v="No"/>
    <s v="Emma Russell"/>
    <d v="2017-04-21T11:50:17"/>
    <d v="2016-09-27T13:18:11"/>
    <d v="2016-10-10T00:00:00"/>
    <s v=""/>
    <d v="2017-04-24T00:00:00"/>
    <x v="1"/>
  </r>
  <r>
    <s v="d3bab9a1-271a-4faa-9e8d-2d9a57bf7631"/>
    <s v="NcfzFEpMTk7kZL2B9LPr/x0DPCN5ikMqIGRDQxRFWIiYRwuieU96Dq0gwEDJBz/PbXPihSdEIPQxeWp+ovUvog=="/>
    <d v="2017-04-21T11:50:16"/>
    <s v="DARS-NIC-10620-V9D8R-v2"/>
    <s v="Jim Hatton"/>
    <x v="93"/>
    <s v="With HSCIC"/>
    <x v="0"/>
    <m/>
    <s v=""/>
    <s v="2b Case Officer Check"/>
    <x v="0"/>
    <s v="DARS-NIC-10620-V9D8R-v0.2"/>
    <s v=""/>
    <s v="Yes"/>
    <x v="0"/>
    <x v="74"/>
    <x v="0"/>
    <s v="No"/>
    <x v="10"/>
    <s v=""/>
    <s v=""/>
    <s v=""/>
    <s v="No"/>
    <s v="Emma Russell"/>
    <d v="2017-04-21T11:50:16"/>
    <d v="2016-04-11T08:01:20"/>
    <m/>
    <s v=""/>
    <d v="2017-04-24T00:00:00"/>
    <x v="0"/>
  </r>
  <r>
    <s v="c78efc56-aa18-4dd7-8f69-3c17dc674761"/>
    <s v="nJ+W0Zrxg2x5K9Kwv1WLHJpATDgf2cW72MlsXt6i8O1lUCQiynLvOJZAjNKi3M/v75ZYjbvA+93+pBmoKS6KTA=="/>
    <d v="2017-04-21T11:50:17"/>
    <s v="DARS-NIC-10620-V9D8R-v2"/>
    <s v="Jim Hatton"/>
    <x v="93"/>
    <s v="With HSCIC"/>
    <x v="0"/>
    <m/>
    <s v=""/>
    <s v="2b Case Officer Check"/>
    <x v="0"/>
    <s v="DARS-NIC-10620-V9D8R-v0.3"/>
    <s v="No"/>
    <s v="Yes"/>
    <x v="0"/>
    <x v="74"/>
    <x v="0"/>
    <s v="No"/>
    <x v="10"/>
    <s v=""/>
    <s v="Amanda Parkin"/>
    <s v=""/>
    <s v="No"/>
    <s v="Emma Russell"/>
    <d v="2017-04-21T11:50:17"/>
    <d v="2016-04-25T09:58:15"/>
    <m/>
    <s v=""/>
    <d v="2017-04-24T00:00:00"/>
    <x v="0"/>
  </r>
  <r>
    <s v="eca3545e-1308-438e-8e20-49d493075fef"/>
    <s v="WUXwZ/AQp6josi52L4M45c8LfxEnsMRwRenGB1rrkmp3m2dYJpoLiKjSrxk1bwtMgkb0q4+3BN1hlbgbk2OepA=="/>
    <d v="2017-04-21T11:50:17"/>
    <s v="DARS-NIC-10620-V9D8R-v2"/>
    <s v="Jim Hatton"/>
    <x v="93"/>
    <s v="With HSCIC"/>
    <x v="0"/>
    <m/>
    <s v="2c Initial Assessment"/>
    <s v="2b Case Officer Check"/>
    <x v="0"/>
    <s v="DARS-NIC-10620-V9D8R-v0.4"/>
    <s v="No"/>
    <s v="Yes"/>
    <x v="0"/>
    <x v="74"/>
    <x v="0"/>
    <s v="No"/>
    <x v="10"/>
    <s v=""/>
    <s v="Amanda Parkin"/>
    <s v=""/>
    <s v="No"/>
    <s v="Emma Russell"/>
    <d v="2017-04-21T11:50:17"/>
    <d v="2016-05-06T08:44:37"/>
    <m/>
    <s v=""/>
    <d v="2017-04-24T00:00:00"/>
    <x v="0"/>
  </r>
  <r>
    <s v="f66bf4c7-9e3e-42a3-9719-1b2f97a5d76f"/>
    <s v="Or+Pzgj4qAyLvM050AjD7oso8UxyVd7gh0E9gr0xksWBRvsD01iKMR6xUUCfLwRAOMKczlo3PftEaFmm7tEtUg=="/>
    <d v="2017-04-21T11:50:16"/>
    <s v="DARS-NIC-10620-V9D8R-v2"/>
    <s v="Jim Hatton"/>
    <x v="93"/>
    <s v="With HSCIC"/>
    <x v="0"/>
    <m/>
    <s v="2c Initial Assessment"/>
    <s v="2b Case Officer Check"/>
    <x v="0"/>
    <s v="DARS-NIC-10620-V9D8R-v0.5"/>
    <s v="No"/>
    <s v="Yes"/>
    <x v="0"/>
    <x v="74"/>
    <x v="0"/>
    <s v="No"/>
    <x v="10"/>
    <s v=""/>
    <s v="Amanda Parkin"/>
    <s v=""/>
    <s v="No"/>
    <s v="Emma Russell"/>
    <d v="2017-04-21T11:50:16"/>
    <d v="2016-05-09T11:32:51"/>
    <m/>
    <s v=""/>
    <d v="2017-04-24T00:00:00"/>
    <x v="0"/>
  </r>
  <r>
    <s v="2b3fbb3b-44f9-4d33-8aa1-a545e74e594d"/>
    <s v="3kDbJbBNlSZ+Eta1kds/A9c+4Gb29OwoH3rMupVoPO5v3zobIciG0OZtE90uAt44TWYLhcZjR/NI+9urtjU/0A=="/>
    <d v="2017-04-21T11:50:17"/>
    <s v="DARS-NIC-10620-V9D8R-v2"/>
    <s v="Jim Hatton"/>
    <x v="93"/>
    <s v="With HSCIC"/>
    <x v="0"/>
    <m/>
    <s v="2d Action Plan Active"/>
    <s v="2b Case Officer Check"/>
    <x v="0"/>
    <s v="DARS-NIC-10620-V9D8R-v0.6"/>
    <s v="No"/>
    <s v="Yes"/>
    <x v="0"/>
    <x v="74"/>
    <x v="0"/>
    <s v="No"/>
    <x v="10"/>
    <s v=""/>
    <s v="Amanda Parkin"/>
    <s v=""/>
    <s v="No"/>
    <s v="Emma Russell"/>
    <d v="2017-04-21T11:50:17"/>
    <d v="2016-05-17T10:00:10"/>
    <m/>
    <s v=""/>
    <d v="2017-04-24T00:00:00"/>
    <x v="0"/>
  </r>
  <r>
    <s v="b0f4ebdd-b179-468b-8ddf-db9618d9a7b9"/>
    <s v="pwgbGbZ75RELQZfVl3UpCib5FHGb5nvq7ioZ2BqN1vFyNAc8fZC6Xje6BD0bPMvmQis+5opSC0Vc9LLT9/QRCQ=="/>
    <d v="2017-04-21T11:50:17"/>
    <s v="DARS-NIC-10620-V9D8R-v2"/>
    <s v="Jim Hatton"/>
    <x v="93"/>
    <s v="With HSCIC"/>
    <x v="0"/>
    <m/>
    <s v="2c Initial Assessment"/>
    <s v="2b Case Officer Check"/>
    <x v="0"/>
    <s v="DARS-NIC-10620-V9D8R-v0.7"/>
    <s v="No"/>
    <s v="Yes"/>
    <x v="0"/>
    <x v="74"/>
    <x v="0"/>
    <s v="No"/>
    <x v="10"/>
    <s v="Complex"/>
    <s v="Amanda Parkin"/>
    <s v=""/>
    <s v="No"/>
    <s v="Emma Russell"/>
    <d v="2017-04-21T11:50:17"/>
    <d v="2016-05-19T08:20:27"/>
    <m/>
    <s v=""/>
    <d v="2017-04-24T00:00:00"/>
    <x v="0"/>
  </r>
  <r>
    <s v="aedce1ad-d335-4c11-a408-e5190a9dc4c4"/>
    <s v="RmQIey1nFcyI1KPjT9l4HQLXqhkQlMBkzr3Dx3TjcmTPjFV3NEv972r+jLs+6DY0GKlGeRbhdha622cvEthHNA=="/>
    <d v="2017-04-21T11:50:17"/>
    <s v="DARS-NIC-10620-V9D8R-v2"/>
    <s v="Jim Hatton"/>
    <x v="93"/>
    <s v="With HSCIC"/>
    <x v="0"/>
    <m/>
    <s v="2d Action Plan Active"/>
    <s v="2b Case Officer Check"/>
    <x v="0"/>
    <s v="DARS-NIC-10620-V9D8R-v0.8"/>
    <s v="No"/>
    <s v="Yes"/>
    <x v="0"/>
    <x v="74"/>
    <x v="0"/>
    <s v="No"/>
    <x v="10"/>
    <s v="Complex"/>
    <s v="Amanda Parkin"/>
    <s v=""/>
    <s v="No"/>
    <s v="Emma Russell"/>
    <d v="2017-04-21T11:50:17"/>
    <d v="2016-06-13T13:14:11"/>
    <m/>
    <s v=""/>
    <d v="2017-04-24T00:00:00"/>
    <x v="0"/>
  </r>
  <r>
    <s v="4a67ead4-4d3e-479c-8f20-f131372e8f6f"/>
    <s v="pgpO+gqkjAhZ2DhQ5F/kQk1oJM5jp2hN05jiAdHlv8bGBuorKq0j4cyxLIjHFROrYQS8yhZLRob1wPtduh7trg=="/>
    <d v="2017-04-21T11:50:17"/>
    <s v="DARS-NIC-10620-V9D8R-v2"/>
    <s v="Jim Hatton"/>
    <x v="93"/>
    <s v="With HSCIC"/>
    <x v="0"/>
    <m/>
    <s v="2c Initial Assessment"/>
    <s v="2b Case Officer Check"/>
    <x v="0"/>
    <s v="DARS-NIC-10620-V9D8R-v0.9"/>
    <s v="No"/>
    <s v="Yes"/>
    <x v="0"/>
    <x v="74"/>
    <x v="0"/>
    <s v="No"/>
    <x v="10"/>
    <s v="Complex"/>
    <s v="Amanda Parkin"/>
    <s v=""/>
    <s v="No"/>
    <s v="Emma Russell"/>
    <d v="2017-04-21T11:50:17"/>
    <d v="2016-06-14T09:51:43"/>
    <m/>
    <s v=""/>
    <d v="2017-04-24T00:00:00"/>
    <x v="0"/>
  </r>
  <r>
    <s v="2dcf83a0-cf72-416e-aa19-77cb95569d6c"/>
    <s v="UCj4VfJ6+QM/p62WNG59NbK2KImq+ZF7Pq6cdMAiTlcRJPMwj0v6udYoahPox/oGdwGnnfK7LGfg4p1briQoUQ=="/>
    <d v="2017-04-21T11:50:17"/>
    <s v="DARS-NIC-10620-V9D8R-v2"/>
    <s v="Jim Hatton"/>
    <x v="93"/>
    <s v="With HSCIC"/>
    <x v="0"/>
    <m/>
    <s v="1c Application In Progress"/>
    <s v="2b Case Officer Check"/>
    <x v="0"/>
    <s v="DARS-NIC-10620-V9D8R-v1.0"/>
    <s v="No"/>
    <s v="Yes"/>
    <x v="0"/>
    <x v="74"/>
    <x v="0"/>
    <s v="No"/>
    <x v="10"/>
    <s v="Complex"/>
    <s v="Amanda Parkin"/>
    <s v="Gaynor Dalton"/>
    <s v="No"/>
    <s v="Emma Russell"/>
    <d v="2017-04-21T11:50:17"/>
    <d v="2016-10-27T15:46:12"/>
    <d v="2016-10-10T00:00:00"/>
    <s v=""/>
    <d v="2017-04-24T00:00:00"/>
    <x v="0"/>
  </r>
  <r>
    <s v="20f96e40-6fa4-455c-b4b9-7554254aa66c"/>
    <s v="SJs0AxvgAsMjrkRoxns9CFthV48hUGduXtw1OMw4aZczEc6ebPMROgsCGM2beSin6a9DLt7T9dPOWE+3pnP52w=="/>
    <d v="2017-04-21T11:50:17"/>
    <s v="DARS-NIC-10620-V9D8R-v2"/>
    <s v="Jim Hatton"/>
    <x v="93"/>
    <s v="With HSCIC"/>
    <x v="0"/>
    <d v="2017-11-30T00:00:00"/>
    <s v="2c Initial Assessment"/>
    <s v="2b Case Officer Check"/>
    <x v="0"/>
    <s v="DARS-NIC-10620-V9D8R-v1.1"/>
    <s v="No"/>
    <s v="Yes"/>
    <x v="0"/>
    <x v="88"/>
    <x v="0"/>
    <s v="No"/>
    <x v="10"/>
    <s v="Complex"/>
    <s v="Amanda Parkin"/>
    <s v="Gaynor Dalton"/>
    <s v="No"/>
    <s v="Emma Russell"/>
    <d v="2017-04-21T11:50:17"/>
    <d v="2016-10-28T12:21:46"/>
    <d v="2016-10-10T00:00:00"/>
    <s v=""/>
    <d v="2017-04-24T00:00:00"/>
    <x v="0"/>
  </r>
  <r>
    <s v="9a9e3acf-6451-46f3-9fc1-88ec5228d37c"/>
    <s v="DeBvun8r1XvCbAQ9vScwTUPT1TRohgmYP/1ecahxkp8K8r+yErZ/5bcsEfk7zOA5X2ju1eWobzwKXMz+L3n44Q=="/>
    <d v="2017-04-21T11:50:17"/>
    <s v="DARS-NIC-10620-V9D8R-v2"/>
    <s v="Jim Hatton"/>
    <x v="93"/>
    <s v="With HSCIC"/>
    <x v="0"/>
    <d v="2017-11-30T00:00:00"/>
    <s v="2c Initial Assessment"/>
    <s v="2b Case Officer Check"/>
    <x v="0"/>
    <s v="DARS-NIC-10620-V9D8R-v1.2"/>
    <s v="No"/>
    <s v="Yes"/>
    <x v="0"/>
    <x v="88"/>
    <x v="0"/>
    <s v="No"/>
    <x v="10"/>
    <s v="Complex"/>
    <s v="Amanda Parkin"/>
    <s v="Richard Langley"/>
    <s v="No"/>
    <s v="Emma Russell"/>
    <d v="2017-04-21T11:50:17"/>
    <d v="2016-11-01T11:43:46"/>
    <d v="2016-10-10T00:00:00"/>
    <s v=""/>
    <d v="2017-04-24T00:00:00"/>
    <x v="0"/>
  </r>
  <r>
    <s v="ee2d3855-ffeb-480f-8e51-4f0a44b822fb"/>
    <s v="mwEehpjFzfr++bGMd+Jo1hZ1xelaB7npAZ1m4bv6Hbl2Xkni5K5mnUIi2MVionhGw4W2LV8QCa6f0so60/ZCUw=="/>
    <d v="2017-04-21T11:50:17"/>
    <s v="DARS-NIC-10620-V9D8R-v2"/>
    <s v="Jim Hatton"/>
    <x v="93"/>
    <s v="With HSCIC"/>
    <x v="0"/>
    <d v="2017-11-30T00:00:00"/>
    <s v="2c Initial Assessment"/>
    <s v="2b Case Officer Check"/>
    <x v="0"/>
    <s v="DARS-NIC-10620-V9D8R-v1.3"/>
    <s v="No"/>
    <s v="Yes"/>
    <x v="0"/>
    <x v="88"/>
    <x v="0"/>
    <s v="No"/>
    <x v="10"/>
    <s v="Complex"/>
    <s v="Amanda Parkin"/>
    <s v="Richard Langley"/>
    <s v="No"/>
    <s v="Emma Russell"/>
    <d v="2017-04-21T11:50:17"/>
    <d v="2017-01-20T10:55:11"/>
    <d v="2016-10-10T00:00:00"/>
    <s v=""/>
    <d v="2017-04-24T00:00:00"/>
    <x v="0"/>
  </r>
  <r>
    <s v="f88b0000-158d-46d7-8f23-70c563b130ab"/>
    <s v="pWn47NowHJzOLNlhsKAIoCe30z3VnnfxVJ6EVi9Y9iyI/9K74IrIC8TM5IQsZhvp6o9crz2E5a7r531QAnM/9Q=="/>
    <d v="2017-04-21T11:50:17"/>
    <s v="DARS-NIC-10620-V9D8R-v2"/>
    <s v="Jim Hatton"/>
    <x v="93"/>
    <s v="With HSCIC"/>
    <x v="0"/>
    <d v="2017-03-31T00:00:00"/>
    <s v="4e With Customer To Sign DSA"/>
    <s v="2b Case Officer Check"/>
    <x v="3"/>
    <s v="DARS-NIC-10620-V9D8R-v1.4"/>
    <s v="No"/>
    <s v="Yes"/>
    <x v="0"/>
    <x v="88"/>
    <x v="0"/>
    <s v="No"/>
    <x v="10"/>
    <s v="Complex"/>
    <s v="Amanda Parkin"/>
    <s v="Richard Langley"/>
    <s v="No"/>
    <s v="Emma Russell"/>
    <d v="2017-04-21T11:50:17"/>
    <d v="2017-02-20T11:42:47"/>
    <d v="2016-10-10T00:00:00"/>
    <s v=""/>
    <d v="2017-04-24T00:00:00"/>
    <x v="0"/>
  </r>
  <r>
    <s v="06391347-f8ab-4ba5-a8c9-afc721fe124b"/>
    <s v="hGYSJHpT3i1TanAtFBtsdF9yJzyM2AI0FBa0NrE6Vzu+j0SQySa8Rtg7podZJIGqM+fpNq+9WqB6sDV+pBItJg=="/>
    <d v="2017-04-21T12:02:23"/>
    <s v="DARS-NIC-10620-V9D8R-v2"/>
    <s v="Jim Hatton"/>
    <x v="93"/>
    <s v="With HSCIC"/>
    <x v="0"/>
    <m/>
    <s v="1c Application In Progress"/>
    <s v="2b Case Officer Check"/>
    <x v="0"/>
    <s v="DARS-NIC-10620-V9D8R-v2.0"/>
    <s v="No"/>
    <s v="Yes"/>
    <x v="0"/>
    <x v="0"/>
    <x v="0"/>
    <s v="No"/>
    <x v="10"/>
    <s v="Complex"/>
    <s v=""/>
    <s v=""/>
    <s v="No"/>
    <s v="Emma Russell"/>
    <d v="2017-04-21T12:02:23"/>
    <d v="2017-04-21T11:50:02"/>
    <m/>
    <s v=""/>
    <d v="2017-04-24T00:00:00"/>
    <x v="0"/>
  </r>
  <r>
    <s v="4c8bcfd9-e8cc-458e-b8e1-8395291396d9"/>
    <s v="Zmh/WiNbnObxRtzwTNezVk3zXaNMZJmW7Y04JXpuZhZXUPCrRNOhk0014BC/VN+MKvPp36PxR5N6lCDIPlEmew=="/>
    <d v="2017-04-24T13:20:21"/>
    <s v="DARS-NIC-10620-V9D8R-v2"/>
    <s v="Jim Hatton"/>
    <x v="93"/>
    <s v="With HSCIC"/>
    <x v="0"/>
    <m/>
    <s v="2b Case Officer Check"/>
    <s v="2b Case Officer Check"/>
    <x v="4"/>
    <s v="DARS-NIC-10620-V9D8R-v2.1"/>
    <s v="Yes"/>
    <s v="Yes"/>
    <x v="0"/>
    <x v="89"/>
    <x v="0"/>
    <s v="No"/>
    <x v="10"/>
    <s v="Complex"/>
    <s v="Amanda Parkin"/>
    <s v="Richard Langley"/>
    <s v="No"/>
    <s v="Emma Russell"/>
    <d v="2017-04-24T13:20:21"/>
    <d v="2017-04-21T12:02:13"/>
    <m/>
    <s v=""/>
    <d v="2017-04-24T00:00:00"/>
    <x v="0"/>
  </r>
  <r>
    <s v="8a719942-032c-e711-8105-5065f38bf2f1"/>
    <s v="J7sIScwM22bEYbHA7TItplvZ6y/Mj2vuJ6xnt7qpKjSGagPQyImMJu3WHDOBd7iVoF3jkt8evsmUOs5JrbF3Kg=="/>
    <d v="2017-04-28T11:11:09"/>
    <s v="DARS-NIC-106621-H1H7P-v0"/>
    <s v="Nicola Fear"/>
    <x v="18"/>
    <s v="With Customer"/>
    <x v="0"/>
    <m/>
    <s v="1c Application In Progress"/>
    <s v="1c Application In Progress"/>
    <x v="4"/>
    <s v="DARS-NIC-106621-H1H7P-v0"/>
    <s v="Yes"/>
    <s v="No"/>
    <x v="0"/>
    <x v="0"/>
    <x v="0"/>
    <s v="No"/>
    <x v="6"/>
    <s v=""/>
    <s v=""/>
    <s v=""/>
    <s v="Yes"/>
    <s v="Pam Cairns"/>
    <d v="2017-04-28T11:11:09"/>
    <d v="2017-04-28T11:10:20"/>
    <m/>
    <s v=""/>
    <m/>
    <x v="0"/>
  </r>
  <r>
    <s v="537b634b-93df-e511-80f5-3863bb363030"/>
    <s v="fmKPyeNOAgBWCpG7reVO3zZKyEU+tTe1eVAQAofSH9plD6AffQtIUPZAA/VZAb6UqL4GllxJbVUMccf3m5dxuw=="/>
    <d v="2016-05-26T08:12:37"/>
    <s v="DARS-NIC-10691-D3L1L-v0"/>
    <s v="John Sanderson"/>
    <x v="18"/>
    <s v="With HSCIC"/>
    <x v="0"/>
    <m/>
    <s v=""/>
    <s v="3a With DAO"/>
    <x v="0"/>
    <s v="DARS-NIC-10691-D3L1L-v0.0"/>
    <s v=""/>
    <s v="Yes"/>
    <x v="0"/>
    <x v="0"/>
    <x v="0"/>
    <s v="Yes"/>
    <x v="6"/>
    <s v=""/>
    <s v=""/>
    <s v=""/>
    <s v="Yes"/>
    <s v="Joanna Rose"/>
    <d v="2016-05-26T08:12:37"/>
    <d v="2016-03-01T09:52:27"/>
    <m/>
    <s v=""/>
    <d v="2016-01-22T00:00:00"/>
    <x v="0"/>
  </r>
  <r>
    <s v="016b4939-bd8d-4af2-a364-e0289ad12ac3"/>
    <s v="mrruQ58lF1H+a/26C5Fma1GkqvZ6tkOAKR9bEhisMnf8j2nRT4gSbZl/lfVIGIfkZ1elGgKQvcLjHfuhMb+PPA=="/>
    <d v="2016-05-26T08:12:37"/>
    <s v="DARS-NIC-10691-D3L1L-v0"/>
    <s v="John Sanderson"/>
    <x v="18"/>
    <s v="With HSCIC"/>
    <x v="0"/>
    <m/>
    <s v=""/>
    <s v="3a With DAO"/>
    <x v="0"/>
    <s v="DARS-NIC-10691-D3L1L-v0.1"/>
    <s v=""/>
    <s v="Yes"/>
    <x v="0"/>
    <x v="0"/>
    <x v="0"/>
    <s v="Yes"/>
    <x v="6"/>
    <s v=""/>
    <s v=""/>
    <s v=""/>
    <s v="Yes"/>
    <s v="Joanna Rose"/>
    <d v="2016-05-26T08:12:37"/>
    <d v="2016-03-17T16:06:46"/>
    <m/>
    <s v=""/>
    <d v="2016-01-22T00:00:00"/>
    <x v="0"/>
  </r>
  <r>
    <s v="6dd658d6-e9b7-48e0-8ac7-5e8e582b4ddf"/>
    <s v="p0yi4AeLd5HszF6WoGSA1iaYc/WFRpQ38xQaMdCpNPIGIuMwQB9tlCtCLiMZnnKwglJmr9hZNgcWotCym0sDjA=="/>
    <d v="2016-05-26T08:12:37"/>
    <s v="DARS-NIC-10691-D3L1L-v0"/>
    <s v="John Sanderson"/>
    <x v="18"/>
    <s v="With HSCIC"/>
    <x v="0"/>
    <d v="2019-03-31T00:00:00"/>
    <s v="1c Application In Progress"/>
    <s v="3a With DAO"/>
    <x v="0"/>
    <s v="DARS-NIC-10691-D3L1L-v0.10"/>
    <s v="No"/>
    <s v="Yes"/>
    <x v="0"/>
    <x v="90"/>
    <x v="0"/>
    <s v="Yes"/>
    <x v="6"/>
    <s v=""/>
    <s v="Helen Buckels"/>
    <s v="Gaynor Dalton"/>
    <s v="No"/>
    <s v="Joanna Rose"/>
    <d v="2016-05-26T08:12:37"/>
    <d v="2016-05-26T07:47:40"/>
    <m/>
    <s v=""/>
    <d v="2016-01-22T00:00:00"/>
    <x v="0"/>
  </r>
  <r>
    <s v="29757e56-7fc7-4ec5-8648-e31df0883fff"/>
    <s v="9A60sLJRQrHNXW7c0p9QJb/io+SQH6sxLlTHQmyFm5BWnn3mTYN2cmOLIXBFjSmlM3kiKs19D735XBiUcZeT3w=="/>
    <d v="2016-05-26T08:12:37"/>
    <s v="DARS-NIC-10691-D3L1L-v0"/>
    <s v="John Sanderson"/>
    <x v="18"/>
    <s v="With HSCIC"/>
    <x v="0"/>
    <d v="2019-03-31T00:00:00"/>
    <s v="2c Initial Assessment"/>
    <s v="3a With DAO"/>
    <x v="0"/>
    <s v="DARS-NIC-10691-D3L1L-v0.11"/>
    <s v="No"/>
    <s v="Yes"/>
    <x v="0"/>
    <x v="90"/>
    <x v="0"/>
    <s v="Yes"/>
    <x v="6"/>
    <s v=""/>
    <s v="Helen Buckels"/>
    <s v="Gaynor Dalton"/>
    <s v="No"/>
    <s v="Joanna Rose"/>
    <d v="2016-05-26T08:12:37"/>
    <d v="2016-05-26T07:48:22"/>
    <m/>
    <s v=""/>
    <d v="2016-01-22T00:00:00"/>
    <x v="0"/>
  </r>
  <r>
    <s v="360c1e58-89e0-4476-935a-c44ad2dc601d"/>
    <s v="Qe+0Ea23Inuj4KGlHIA/LyozuDqCxF0VlLR7AiuvlqRxzNfxPBfmfsqQ7mxhKVOwHZ1aAYgLaNvYIzvqR2bV1g=="/>
    <d v="2016-08-02T09:48:45"/>
    <s v="DARS-NIC-10691-D3L1L-v0"/>
    <s v="John Sanderson"/>
    <x v="18"/>
    <s v="With HSCIC"/>
    <x v="0"/>
    <d v="2019-03-31T00:00:00"/>
    <s v="3a With DAO"/>
    <s v="3a With DAO"/>
    <x v="5"/>
    <s v="DARS-NIC-10691-D3L1L-v0.12"/>
    <s v="Yes"/>
    <s v="Yes"/>
    <x v="0"/>
    <x v="90"/>
    <x v="0"/>
    <s v="Yes"/>
    <x v="6"/>
    <s v=""/>
    <s v="Helen Buckels"/>
    <s v="Gaynor Dalton"/>
    <s v="No"/>
    <s v="Joanna Rose"/>
    <d v="2016-08-02T09:48:45"/>
    <d v="2016-05-26T08:12:14"/>
    <m/>
    <s v=""/>
    <d v="2016-01-22T00:00:00"/>
    <x v="0"/>
  </r>
  <r>
    <s v="34dcb193-0cfa-47c1-9312-3ef051493e6b"/>
    <s v="h8Fhn+84HDvCLn7JqoLJp4aBMHsFtbqDgJrS/RKso2atcbydiDUnQWHsr+PS/GraG9LBKqazsMdBMNgg+v0EQQ=="/>
    <d v="2016-05-26T08:12:37"/>
    <s v="DARS-NIC-10691-D3L1L-v0"/>
    <s v="John Sanderson"/>
    <x v="18"/>
    <s v="With HSCIC"/>
    <x v="0"/>
    <m/>
    <s v=""/>
    <s v="3a With DAO"/>
    <x v="0"/>
    <s v="DARS-NIC-10691-D3L1L-v0.2"/>
    <s v=""/>
    <s v="Yes"/>
    <x v="0"/>
    <x v="90"/>
    <x v="0"/>
    <s v="Yes"/>
    <x v="6"/>
    <s v=""/>
    <s v="Helen Buckels"/>
    <s v="Gaynor Dalton"/>
    <s v="No"/>
    <s v="Joanna Rose"/>
    <d v="2016-05-26T08:12:37"/>
    <d v="2016-03-22T15:03:33"/>
    <m/>
    <s v=""/>
    <d v="2016-01-22T00:00:00"/>
    <x v="0"/>
  </r>
  <r>
    <s v="7c5ed435-f817-4b71-b7a4-9c5543810f34"/>
    <s v="g6l93xRd4jCLQEMI6QsVch1Jj1DBYIEzsAodQlIRhXR2bFhvMvF5OIKSSVc52SUKLgoIbH142g6wMF7iyFWSfg=="/>
    <d v="2016-05-26T08:12:37"/>
    <s v="DARS-NIC-10691-D3L1L-v0"/>
    <s v="John Sanderson"/>
    <x v="18"/>
    <s v="With HSCIC"/>
    <x v="0"/>
    <d v="2019-03-31T00:00:00"/>
    <s v=""/>
    <s v="3a With DAO"/>
    <x v="0"/>
    <s v="DARS-NIC-10691-D3L1L-v0.3"/>
    <s v=""/>
    <s v="Yes"/>
    <x v="0"/>
    <x v="90"/>
    <x v="0"/>
    <s v="Yes"/>
    <x v="6"/>
    <s v=""/>
    <s v="Helen Buckels"/>
    <s v="Gaynor Dalton"/>
    <s v="No"/>
    <s v="Joanna Rose"/>
    <d v="2016-05-26T08:12:37"/>
    <d v="2016-04-15T12:35:40"/>
    <m/>
    <s v=""/>
    <d v="2016-01-22T00:00:00"/>
    <x v="0"/>
  </r>
  <r>
    <s v="1db34435-a854-426b-9214-fc10dd2ae90d"/>
    <s v="f14bGIfnerAhG7z5TcdMIzEgCKd91sUaC5s0qE1oOkXLRGAahFruK0XdwLop2fJUdKJqqB7woapaWHoP+0QIgQ=="/>
    <d v="2016-05-26T08:12:38"/>
    <s v="DARS-NIC-10691-D3L1L-v0"/>
    <s v="John Sanderson"/>
    <x v="18"/>
    <s v="With HSCIC"/>
    <x v="0"/>
    <d v="2019-03-31T00:00:00"/>
    <s v=""/>
    <s v="3a With DAO"/>
    <x v="0"/>
    <s v="DARS-NIC-10691-D3L1L-v0.4"/>
    <s v=""/>
    <s v="Yes"/>
    <x v="0"/>
    <x v="90"/>
    <x v="0"/>
    <s v="Yes"/>
    <x v="6"/>
    <s v=""/>
    <s v="Helen Buckels"/>
    <s v="Gaynor Dalton"/>
    <s v="No"/>
    <s v="Joanna Rose"/>
    <d v="2016-05-26T08:12:38"/>
    <d v="2016-04-26T10:35:08"/>
    <m/>
    <s v=""/>
    <d v="2016-01-22T00:00:00"/>
    <x v="0"/>
  </r>
  <r>
    <s v="f85cac4b-ec00-4481-bd9d-ea35d15a1b4e"/>
    <s v="eYZ717XFczx++s9jITohrdYzBGoI6bMLmGJBgzBMXkvsJOhAcJPhmkgFQx6Q+E0fAPEk13WgsXIdSVyH6dplyg=="/>
    <d v="2016-05-26T08:12:38"/>
    <s v="DARS-NIC-10691-D3L1L-v0"/>
    <s v="John Sanderson"/>
    <x v="18"/>
    <s v="With HSCIC"/>
    <x v="0"/>
    <d v="2019-03-31T00:00:00"/>
    <s v=""/>
    <s v="3a With DAO"/>
    <x v="0"/>
    <s v="DARS-NIC-10691-D3L1L-v0.5"/>
    <s v=""/>
    <s v="Yes"/>
    <x v="0"/>
    <x v="90"/>
    <x v="0"/>
    <s v="Yes"/>
    <x v="6"/>
    <s v=""/>
    <s v="Helen Buckels"/>
    <s v="Gaynor Dalton"/>
    <s v="No"/>
    <s v="Joanna Rose"/>
    <d v="2016-05-26T08:12:38"/>
    <d v="2016-04-29T07:26:50"/>
    <m/>
    <s v=""/>
    <d v="2016-01-22T00:00:00"/>
    <x v="0"/>
  </r>
  <r>
    <s v="e84de501-e08c-46c2-94cb-312f194aeaea"/>
    <s v="HmPn4avdpOHXA2kajND+ZH8LmKOfKhsvEkX0/bInPU+x/DjtJpBefQ053b+aCbhWGNIfvnqcj7CQIEbm8TOcTA=="/>
    <d v="2016-05-26T08:12:37"/>
    <s v="DARS-NIC-10691-D3L1L-v0"/>
    <s v="John Sanderson"/>
    <x v="18"/>
    <s v="With HSCIC"/>
    <x v="0"/>
    <d v="2019-03-31T00:00:00"/>
    <s v=""/>
    <s v="3a With DAO"/>
    <x v="0"/>
    <s v="DARS-NIC-10691-D3L1L-v0.6"/>
    <s v=""/>
    <s v="Yes"/>
    <x v="0"/>
    <x v="90"/>
    <x v="0"/>
    <s v="Yes"/>
    <x v="6"/>
    <s v=""/>
    <s v="Helen Buckels"/>
    <s v="Gaynor Dalton"/>
    <s v="No"/>
    <s v="Joanna Rose"/>
    <d v="2016-05-26T08:12:37"/>
    <d v="2016-05-03T09:15:47"/>
    <m/>
    <s v=""/>
    <d v="2016-01-22T00:00:00"/>
    <x v="0"/>
  </r>
  <r>
    <s v="a4755e29-ad0c-4081-9e5d-091d04552b5e"/>
    <s v="uSP12Z2vSLN78//CKvuf7pIQAWNaTTLllf1eW5mfMlA6c6SgFVK98KNUevDvwgtyYnFtFQWz9Neygp3cwVkUdw=="/>
    <d v="2016-05-26T08:12:37"/>
    <s v="DARS-NIC-10691-D3L1L-v0"/>
    <s v="John Sanderson"/>
    <x v="18"/>
    <s v="With HSCIC"/>
    <x v="0"/>
    <d v="2019-03-31T00:00:00"/>
    <s v=""/>
    <s v="3a With DAO"/>
    <x v="0"/>
    <s v="DARS-NIC-10691-D3L1L-v0.7"/>
    <s v=""/>
    <s v="Yes"/>
    <x v="0"/>
    <x v="90"/>
    <x v="0"/>
    <s v="Yes"/>
    <x v="6"/>
    <s v=""/>
    <s v="Helen Buckels"/>
    <s v="Gaynor Dalton"/>
    <s v="No"/>
    <s v="Joanna Rose"/>
    <d v="2016-05-26T08:12:37"/>
    <d v="2016-05-03T10:04:24"/>
    <m/>
    <s v=""/>
    <d v="2016-01-22T00:00:00"/>
    <x v="0"/>
  </r>
  <r>
    <s v="f13f082e-c071-40b0-be79-0f2668e6e618"/>
    <s v="Zflvsdbib5fz3EUIIxqCsOSZwo0vDgyciFYWJpKpCoeZyg/N83sv7y350+ftZpQAS8JnG5V++w5pUWx+YbAviA=="/>
    <d v="2016-05-26T08:12:37"/>
    <s v="DARS-NIC-10691-D3L1L-v0"/>
    <s v="John Sanderson"/>
    <x v="18"/>
    <s v="With HSCIC"/>
    <x v="0"/>
    <d v="2019-03-31T00:00:00"/>
    <s v="2c Initial Assessment"/>
    <s v="3a With DAO"/>
    <x v="0"/>
    <s v="DARS-NIC-10691-D3L1L-v0.8"/>
    <s v="No"/>
    <s v="Yes"/>
    <x v="0"/>
    <x v="90"/>
    <x v="0"/>
    <s v="Yes"/>
    <x v="6"/>
    <s v=""/>
    <s v="Helen Buckels"/>
    <s v="Gaynor Dalton"/>
    <s v="No"/>
    <s v="Joanna Rose"/>
    <d v="2016-05-26T08:12:37"/>
    <d v="2016-05-04T14:17:39"/>
    <m/>
    <s v=""/>
    <d v="2016-01-22T00:00:00"/>
    <x v="0"/>
  </r>
  <r>
    <s v="f92ad5aa-8f32-48f7-91f3-102ab5f7d66a"/>
    <s v="DGtcsnkfLVSVX2QpsiXlDmpaEm3T7491v+X4jOXElGLupqOX9Q2QESE6w+wVXuzFt150J9wXZ9yYxn8nieB1uQ=="/>
    <d v="2016-05-26T08:12:37"/>
    <s v="DARS-NIC-10691-D3L1L-v0"/>
    <s v="John Sanderson"/>
    <x v="18"/>
    <s v="With HSCIC"/>
    <x v="0"/>
    <d v="2019-03-31T00:00:00"/>
    <s v="2c Initial Assessment"/>
    <s v="3a With DAO"/>
    <x v="0"/>
    <s v="DARS-NIC-10691-D3L1L-v0.9"/>
    <s v="No"/>
    <s v="Yes"/>
    <x v="0"/>
    <x v="90"/>
    <x v="0"/>
    <s v="Yes"/>
    <x v="6"/>
    <s v=""/>
    <s v="Helen Buckels"/>
    <s v="Gaynor Dalton"/>
    <s v="No"/>
    <s v="Joanna Rose"/>
    <d v="2016-05-26T08:12:37"/>
    <d v="2016-05-13T13:00:57"/>
    <m/>
    <s v=""/>
    <d v="2016-01-22T00:00:00"/>
    <x v="0"/>
  </r>
  <r>
    <s v="30198bd3-bddf-4108-89cc-eeb9dcf666f3"/>
    <s v="L4MG/xk4Q4CuIp48JuSYsvgnnk+RM2QZ71zQKbb0f5HIBJFvwIMe4s6tyAGzws/LdkyqeJVAhGh++xh4E+N/4w=="/>
    <d v="2017-04-24T14:13:49"/>
    <s v="DARS-NIC-107367-R2S6K-v0"/>
    <s v="Pamela Forster"/>
    <x v="16"/>
    <s v="With Customer"/>
    <x v="0"/>
    <m/>
    <s v=""/>
    <s v="1c Application In Progress"/>
    <x v="4"/>
    <s v="DARS-NIC-107367-R2S6K-v0.0"/>
    <s v="Yes"/>
    <s v="No"/>
    <x v="0"/>
    <x v="0"/>
    <x v="0"/>
    <s v="No"/>
    <x v="0"/>
    <s v=""/>
    <s v="DARS Online"/>
    <s v="DARS Online"/>
    <s v="Yes"/>
    <s v=""/>
    <d v="2017-04-24T14:13:49"/>
    <d v="2017-04-24T14:13:48"/>
    <m/>
    <s v=""/>
    <m/>
    <x v="0"/>
  </r>
  <r>
    <s v="b804d411-0355-40a4-b089-c7250c475b2c"/>
    <s v="OaDUvg3xmsT2H0Fp2K9O2+FTUdxQk3XBPKoi3TCyPGU/B57eVO06NwXQgq8vMwsKdZU5I0w4xtSe2Ifoswg1zA=="/>
    <d v="2017-04-25T13:47:35"/>
    <s v="DARS-NIC-107679-K5Y2L-v0"/>
    <s v="Stephen Mak"/>
    <x v="94"/>
    <s v="With Customer"/>
    <x v="0"/>
    <m/>
    <s v=""/>
    <s v="1c Application In Progress"/>
    <x v="4"/>
    <s v="DARS-NIC-107679-K5Y2L-v0.0"/>
    <s v="Yes"/>
    <s v="No"/>
    <x v="0"/>
    <x v="0"/>
    <x v="0"/>
    <s v="No"/>
    <x v="9"/>
    <s v=""/>
    <s v="DARS Online"/>
    <s v="DARS Online"/>
    <s v="Yes"/>
    <s v=""/>
    <d v="2017-04-25T13:47:35"/>
    <d v="2017-04-25T13:25:45"/>
    <m/>
    <s v=""/>
    <m/>
    <x v="0"/>
  </r>
  <r>
    <s v="4da1b4c8-83ab-4811-ae83-a0ca354fa287"/>
    <s v="nyO2DjF7c6Aw7e5ueJikEQS6AdHE2bCpbKmsQhHZirY0SC859IaCrlmm1Vd6TkWf+DIEp7u8aDU/O4DtExib2A=="/>
    <d v="2017-04-27T12:40:21"/>
    <s v="DARS-NIC-108067-P1C4R-v0"/>
    <s v="Jan Harvey"/>
    <x v="95"/>
    <s v="With Customer"/>
    <x v="0"/>
    <m/>
    <s v="1c Application In Progress"/>
    <s v="1c Application In Progress"/>
    <x v="4"/>
    <s v="DARS-NIC-108067-P1C4R-v0.0"/>
    <s v="Yes"/>
    <s v="No"/>
    <x v="0"/>
    <x v="0"/>
    <x v="0"/>
    <s v="No"/>
    <x v="0"/>
    <s v=""/>
    <s v=""/>
    <s v=""/>
    <s v="Yes"/>
    <s v="Emma Russell"/>
    <d v="2017-04-27T12:40:21"/>
    <d v="2017-04-27T12:36:54"/>
    <m/>
    <s v=""/>
    <m/>
    <x v="0"/>
  </r>
  <r>
    <s v="04941b2b-abb7-415e-ac0f-8d844f12037a"/>
    <s v="EVbp5OpOWX34LHhfj+Bt6PCejteLl1ZL6l5p7OLU6w+67MlCpxvFtVeadQKgu+RMyEXmH0pCcL503XxrgMqBLQ=="/>
    <d v="2017-04-26T15:44:22"/>
    <s v="DARS-NIC-108098-D2L3V-v0"/>
    <s v="Stephen Mak"/>
    <x v="94"/>
    <s v="With Customer"/>
    <x v="0"/>
    <m/>
    <s v=""/>
    <s v="1c Application In Progress"/>
    <x v="4"/>
    <s v="DARS-NIC-108098-D2L3V-v0.0"/>
    <s v="Yes"/>
    <s v="No"/>
    <x v="0"/>
    <x v="0"/>
    <x v="0"/>
    <s v="No"/>
    <x v="9"/>
    <s v=""/>
    <s v="DARS Online"/>
    <s v="DARS Online"/>
    <s v="Yes"/>
    <s v=""/>
    <d v="2017-04-26T15:44:22"/>
    <d v="2017-04-26T15:43:20"/>
    <m/>
    <s v=""/>
    <m/>
    <x v="0"/>
  </r>
  <r>
    <s v="ca0509a7-6160-4c68-aab4-86cf46cc61c7"/>
    <s v="uGdeY8CEFPQL2ptC4WcO/hD095HakCLJCEhX9bdru69UA90huRCNpe0ow2Vi73KeQK2+bJYeN7H7EnWjLHHZtg=="/>
    <d v="2017-05-02T13:58:53"/>
    <s v="DARS-NIC-108142-K2Y6N-v0"/>
    <s v="Patricia Baker"/>
    <x v="96"/>
    <s v="With Customer"/>
    <x v="0"/>
    <m/>
    <s v=""/>
    <s v="1c Application In Progress"/>
    <x v="4"/>
    <s v="DARS-NIC-108142-K2Y6N-v0.0"/>
    <s v="Yes"/>
    <s v="No"/>
    <x v="0"/>
    <x v="0"/>
    <x v="0"/>
    <s v="No"/>
    <x v="6"/>
    <s v=""/>
    <s v="DARS Online"/>
    <s v="DARS Online"/>
    <s v="Yes"/>
    <s v=""/>
    <d v="2017-05-02T13:58:53"/>
    <d v="2017-04-27T08:48:57"/>
    <m/>
    <s v=""/>
    <m/>
    <x v="0"/>
  </r>
  <r>
    <s v="138417c1-69e8-e511-8101-3863bb358f90"/>
    <s v="kZ75jvPUD4iShxScF9lZJEyrB8/UTnFrLFwik/uOvagrSUBFCD0A3Sx6nb1Zm5rPXEqJo+KmaS9YVuy9SAoGIg=="/>
    <d v="2016-05-13T11:18:11"/>
    <s v="DARS-NIC-10815-L0S3L-v0"/>
    <s v="Jane Robinson"/>
    <x v="97"/>
    <s v="With Customer"/>
    <x v="0"/>
    <d v="2016-08-31T00:00:00"/>
    <s v=""/>
    <s v="4e With Customer To Sign DSA"/>
    <x v="0"/>
    <s v="DARS-NIC-10815-L0S3L-v0.0"/>
    <s v=""/>
    <s v="Yes"/>
    <x v="0"/>
    <x v="0"/>
    <x v="0"/>
    <s v="Yes"/>
    <x v="0"/>
    <s v=""/>
    <s v=""/>
    <s v=""/>
    <s v="No"/>
    <s v="Joanna Rose"/>
    <d v="2016-05-13T11:18:11"/>
    <d v="2016-03-12T15:47:45"/>
    <m/>
    <s v=""/>
    <d v="2016-01-21T00:00:00"/>
    <x v="0"/>
  </r>
  <r>
    <s v="feb6832d-434a-4e21-a2ea-0653e1b8f754"/>
    <s v="avMJCtmDDUEgNtPcmEQoo4W/wy6YTfHKXdfmHcUK/8KnVTPCjUllD8BdL3q9CIkyVUzvA4+wBI64Hmcf4mZxEg=="/>
    <d v="2016-05-13T11:18:11"/>
    <s v="DARS-NIC-10815-L0S3L-v0"/>
    <s v="Jane Robinson"/>
    <x v="97"/>
    <s v="With Customer"/>
    <x v="0"/>
    <d v="2016-08-31T00:00:00"/>
    <s v=""/>
    <s v="4e With Customer To Sign DSA"/>
    <x v="0"/>
    <s v="DARS-NIC-10815-L0S3L-v0.1"/>
    <s v=""/>
    <s v="Yes"/>
    <x v="0"/>
    <x v="84"/>
    <x v="79"/>
    <s v="Yes"/>
    <x v="0"/>
    <s v=""/>
    <s v=""/>
    <s v=""/>
    <s v="No"/>
    <s v="Joanna Rose"/>
    <d v="2016-05-13T11:18:11"/>
    <d v="2016-03-24T15:55:18"/>
    <m/>
    <s v=""/>
    <d v="2016-01-21T00:00:00"/>
    <x v="0"/>
  </r>
  <r>
    <s v="34b1d95e-57f7-4e3c-a2b0-ccb74049f2ed"/>
    <s v="tfCzdwQ4ujFUIsKZWyelwqnwDmiAZJrSGSQc3D1qe2NcVUxSJr7X6tHuik7B8NwMTeOc2NEJDHEQr1Y3zeMIag=="/>
    <d v="2016-08-02T09:48:45"/>
    <s v="DARS-NIC-10815-L0S3L-v0"/>
    <s v="Jane Robinson"/>
    <x v="97"/>
    <s v="With Customer"/>
    <x v="0"/>
    <d v="2016-08-31T00:00:00"/>
    <s v=""/>
    <s v="4e With Customer To Sign DSA"/>
    <x v="6"/>
    <s v="DARS-NIC-10815-L0S3L-v0.2"/>
    <s v="Yes"/>
    <s v="Yes"/>
    <x v="0"/>
    <x v="84"/>
    <x v="0"/>
    <s v="Yes"/>
    <x v="0"/>
    <s v=""/>
    <s v="Georgina Platt"/>
    <s v="Gaynor Dalton"/>
    <s v="No"/>
    <s v="Joanna Rose"/>
    <d v="2016-08-02T09:48:45"/>
    <d v="2016-04-12T11:41:22"/>
    <m/>
    <s v=""/>
    <d v="2016-01-21T00:00:00"/>
    <x v="0"/>
  </r>
  <r>
    <s v="84b3a26b-f4e1-e511-80f7-3863bb357fa0"/>
    <s v="Yq0HQN6NoCUslPQPdTXPV21OUJ9sSgDbZirlg+fmYUlC29d4/nNGIn6FyQeiNDoCpglSFO0/TvRScbJjSG8Ssw=="/>
    <d v="2017-04-25T12:45:10"/>
    <s v="DARS-NIC-10891-M2Y6Z-v5"/>
    <s v="Andrew Brittan"/>
    <x v="98"/>
    <s v="With Customer"/>
    <x v="0"/>
    <d v="2017-01-15T00:00:00"/>
    <s v=""/>
    <s v="1c Application In Progress"/>
    <x v="1"/>
    <s v="DARS-NIC-10891-M2Y6Z-v0.0"/>
    <s v=""/>
    <s v="Yes"/>
    <x v="0"/>
    <x v="0"/>
    <x v="7"/>
    <s v="No"/>
    <x v="3"/>
    <s v=""/>
    <s v=""/>
    <s v=""/>
    <s v="No"/>
    <s v=""/>
    <d v="2017-04-25T12:45:10"/>
    <d v="2016-03-04T10:32:41"/>
    <m/>
    <s v=""/>
    <m/>
    <x v="0"/>
  </r>
  <r>
    <s v="54e0e331-6650-47b0-a691-dc9742a1bcb8"/>
    <s v="fmUvpBQD8XvY7ugMWd9tKI2Sg+0lRUSM5g3mKUD60ku2ePHt51wjnIbCBQvP2LllLwAgEGFy0MgfJdS/eE3Fzg=="/>
    <d v="2017-04-25T12:45:11"/>
    <s v="DARS-NIC-10891-M2Y6Z-v5"/>
    <s v="Andrew Brittan"/>
    <x v="98"/>
    <s v="With Customer"/>
    <x v="0"/>
    <d v="2017-01-15T00:00:00"/>
    <s v=""/>
    <s v="1c Application In Progress"/>
    <x v="0"/>
    <s v="DARS-NIC-10891-M2Y6Z-v1.0"/>
    <s v=""/>
    <s v="Yes"/>
    <x v="0"/>
    <x v="0"/>
    <x v="0"/>
    <s v="No"/>
    <x v="3"/>
    <s v=""/>
    <s v=""/>
    <s v=""/>
    <s v="No"/>
    <s v=""/>
    <d v="2017-04-25T12:45:11"/>
    <d v="2016-04-06T13:26:02"/>
    <m/>
    <s v=""/>
    <m/>
    <x v="0"/>
  </r>
  <r>
    <s v="f7e7e479-6b57-4272-85dc-44ff4d88832b"/>
    <s v="5DwRnD439cK/HafoVtNcYqGD47SSHzP/byKYrycGpOVv0ts5CoLtVJpg1jzI15Gkeum/MV1sOkHcNnfNINdPOA=="/>
    <d v="2017-04-25T12:45:11"/>
    <s v="DARS-NIC-10891-M2Y6Z-v5"/>
    <s v="Andrew Brittan"/>
    <x v="98"/>
    <s v="With Customer"/>
    <x v="0"/>
    <d v="2017-01-15T00:00:00"/>
    <s v=""/>
    <s v="1c Application In Progress"/>
    <x v="1"/>
    <s v="DARS-NIC-10891-M2Y6Z-v1.1"/>
    <s v="No"/>
    <s v="Yes"/>
    <x v="0"/>
    <x v="0"/>
    <x v="80"/>
    <s v="No"/>
    <x v="3"/>
    <s v=""/>
    <s v=""/>
    <s v=""/>
    <s v="No"/>
    <s v=""/>
    <d v="2017-04-25T12:45:11"/>
    <d v="2016-04-06T13:26:17"/>
    <m/>
    <s v=""/>
    <m/>
    <x v="0"/>
  </r>
  <r>
    <s v="76a3ae26-ec5c-4582-883b-1ed2e09f52f7"/>
    <s v="jTgyzA3GhZaRSC3FSGjEHbRQ9Xww6fva1iuwg2e1DXEwl4Mw0vWWiWPIpLBHtfApIxydEl0oJw3CnH+RZhi20w=="/>
    <d v="2017-04-25T12:45:10"/>
    <s v="DARS-NIC-10891-M2Y6Z-v5"/>
    <s v="Andrew Brittan"/>
    <x v="98"/>
    <s v="With Customer"/>
    <x v="0"/>
    <d v="2017-01-15T00:00:00"/>
    <s v=""/>
    <s v="1c Application In Progress"/>
    <x v="0"/>
    <s v="DARS-NIC-10891-M2Y6Z-v2.0"/>
    <s v=""/>
    <s v="Yes"/>
    <x v="0"/>
    <x v="0"/>
    <x v="0"/>
    <s v="No"/>
    <x v="3"/>
    <s v=""/>
    <s v="Charlotte Skinner"/>
    <s v=""/>
    <s v="No"/>
    <s v=""/>
    <d v="2017-04-25T12:45:10"/>
    <d v="2016-04-18T13:18:25"/>
    <m/>
    <s v=""/>
    <m/>
    <x v="0"/>
  </r>
  <r>
    <s v="0e4ecad2-8e7f-4fa5-ac6c-e9c533513bc5"/>
    <s v="1ShSIQLaKDQLMviX9/aojSeBBwLOkqUzo4b1HBHVFxeDAjhhDo6tj45uC+NOOlXy7JiYbMeA0E8n0p5rpe9nLA=="/>
    <d v="2017-04-25T12:45:11"/>
    <s v="DARS-NIC-10891-M2Y6Z-v5"/>
    <s v="Andrew Brittan"/>
    <x v="98"/>
    <s v="With Customer"/>
    <x v="0"/>
    <d v="2017-01-15T00:00:00"/>
    <s v=""/>
    <s v="1c Application In Progress"/>
    <x v="0"/>
    <s v="DARS-NIC-10891-M2Y6Z-v2.1"/>
    <s v=""/>
    <s v="Yes"/>
    <x v="0"/>
    <x v="0"/>
    <x v="0"/>
    <s v="No"/>
    <x v="3"/>
    <s v=""/>
    <s v="Charlotte Skinner"/>
    <s v=""/>
    <s v="No"/>
    <s v=""/>
    <d v="2017-04-25T12:45:11"/>
    <d v="2016-04-19T08:09:19"/>
    <m/>
    <s v=""/>
    <m/>
    <x v="0"/>
  </r>
  <r>
    <s v="d5c8b8e2-e72f-484d-8441-135db30f9bd8"/>
    <s v="CY4xP0x1PnNLX5zq33SM+8879v5xzV2YzNQg/QGHIZ/8JiG0Wy/YIKf5M9FOSVqU/sKdPr80LbbPWm75PjHz5Q=="/>
    <d v="2017-04-25T12:45:10"/>
    <s v="DARS-NIC-10891-M2Y6Z-v5"/>
    <s v="Andrew Brittan"/>
    <x v="98"/>
    <s v="With Customer"/>
    <x v="0"/>
    <d v="2017-01-15T00:00:00"/>
    <s v="1c Application In Progress"/>
    <s v="1c Application In Progress"/>
    <x v="0"/>
    <s v="DARS-NIC-10891-M2Y6Z-v2.2"/>
    <s v="No"/>
    <s v="Yes"/>
    <x v="0"/>
    <x v="0"/>
    <x v="0"/>
    <s v="No"/>
    <x v="3"/>
    <s v=""/>
    <s v="Charlotte Skinner"/>
    <s v=""/>
    <s v="No"/>
    <s v=""/>
    <d v="2017-04-25T12:45:10"/>
    <d v="2016-05-03T13:34:29"/>
    <m/>
    <s v=""/>
    <m/>
    <x v="0"/>
  </r>
  <r>
    <s v="a545444b-229e-456e-90ce-a6343eb4a536"/>
    <s v="DRgODr4k9tnuTgyprtAF9sL7V2d+AKFbq9IoDdCgumqX64YQ2uZB6mtyGnH4HoHC+8R6jscmvYj5PIxnZ0lP4Q=="/>
    <d v="2017-04-25T12:45:11"/>
    <s v="DARS-NIC-10891-M2Y6Z-v5"/>
    <s v="Andrew Brittan"/>
    <x v="98"/>
    <s v="With Customer"/>
    <x v="0"/>
    <d v="2017-01-15T00:00:00"/>
    <s v="2a Case Admin Check"/>
    <s v="1c Application In Progress"/>
    <x v="0"/>
    <s v="DARS-NIC-10891-M2Y6Z-v2.3"/>
    <s v="No"/>
    <s v="Yes"/>
    <x v="0"/>
    <x v="0"/>
    <x v="0"/>
    <s v="No"/>
    <x v="3"/>
    <s v=""/>
    <s v="Charlotte Skinner"/>
    <s v=""/>
    <s v="No"/>
    <s v=""/>
    <d v="2017-04-25T12:45:11"/>
    <d v="2016-05-06T09:55:12"/>
    <m/>
    <s v=""/>
    <m/>
    <x v="0"/>
  </r>
  <r>
    <s v="a1cf730b-30e9-4a28-a8a1-427f43301f3f"/>
    <s v="TRJL0OMhTVmOrZJOFIXJpIq6tAz9Wmd1NSZjCJ8LOlQigjmjqbExwHIGaeliwHLc3LVmDwPOEZWbF8dQcrMi2g=="/>
    <d v="2017-04-25T12:45:11"/>
    <s v="DARS-NIC-10891-M2Y6Z-v5"/>
    <s v="Andrew Brittan"/>
    <x v="98"/>
    <s v="With Customer"/>
    <x v="0"/>
    <d v="2017-01-15T00:00:00"/>
    <s v="1c Application In Progress"/>
    <s v="1c Application In Progress"/>
    <x v="0"/>
    <s v="DARS-NIC-10891-M2Y6Z-v2.4"/>
    <s v="No"/>
    <s v="Yes"/>
    <x v="0"/>
    <x v="0"/>
    <x v="0"/>
    <s v="No"/>
    <x v="3"/>
    <s v=""/>
    <s v="Charlotte Skinner"/>
    <s v=""/>
    <s v="No"/>
    <s v=""/>
    <d v="2017-04-25T12:45:11"/>
    <d v="2016-05-06T10:13:52"/>
    <m/>
    <s v=""/>
    <m/>
    <x v="0"/>
  </r>
  <r>
    <s v="25d3da70-8607-47c2-b0b8-eaaa60a404dc"/>
    <s v="ZTyOfhMLFvGos09ovnGZDFHQXtklKLPrfPw3HUN5IIB2JqUQF37nwV61s8iK39BhsZgBdGMKoQxGkruFG2q16Q=="/>
    <d v="2017-04-25T12:45:11"/>
    <s v="DARS-NIC-10891-M2Y6Z-v5"/>
    <s v="Andrew Brittan"/>
    <x v="98"/>
    <s v="With Customer"/>
    <x v="0"/>
    <d v="2017-01-15T00:00:00"/>
    <s v="2c Initial Assessment"/>
    <s v="1c Application In Progress"/>
    <x v="0"/>
    <s v="DARS-NIC-10891-M2Y6Z-v2.5"/>
    <s v="No"/>
    <s v="Yes"/>
    <x v="0"/>
    <x v="91"/>
    <x v="0"/>
    <s v="No"/>
    <x v="3"/>
    <s v="Complex"/>
    <s v="Dan Goodwin"/>
    <s v=""/>
    <s v="No"/>
    <s v=""/>
    <d v="2017-04-25T12:45:11"/>
    <d v="2016-05-06T12:45:03"/>
    <m/>
    <s v=""/>
    <m/>
    <x v="0"/>
  </r>
  <r>
    <s v="ac91ce61-619a-4ee2-9a43-adb3d2152bbe"/>
    <s v="JoUnXm5jc4iUXhbgFVKHHOxcAohqt++lv76OXhgjVAsY+OkuFG2ivQcDuuj8G5uk81txkIcl9Z91A8XOoyP3Mg=="/>
    <d v="2017-04-25T12:45:11"/>
    <s v="DARS-NIC-10891-M2Y6Z-v5"/>
    <s v="Andrew Brittan"/>
    <x v="98"/>
    <s v="With Customer"/>
    <x v="0"/>
    <d v="2017-01-15T00:00:00"/>
    <s v="2c Initial Assessment"/>
    <s v="1c Application In Progress"/>
    <x v="0"/>
    <s v="DARS-NIC-10891-M2Y6Z-v2.6"/>
    <s v="No"/>
    <s v="Yes"/>
    <x v="0"/>
    <x v="91"/>
    <x v="0"/>
    <s v="No"/>
    <x v="3"/>
    <s v="Complex"/>
    <s v="Dan Goodwin"/>
    <s v="Dave Cronin"/>
    <s v="No"/>
    <s v=""/>
    <d v="2017-04-25T12:45:11"/>
    <d v="2016-05-31T13:43:07"/>
    <m/>
    <s v=""/>
    <m/>
    <x v="0"/>
  </r>
  <r>
    <s v="f6813cfe-abe9-4b62-812f-bb77aeab9b8b"/>
    <s v="02R82V6BIeICjxS4Z/1EmuhCczLlJeKxmRKzS01tlHFMO9w6yFz4+7Sod3vkU5J2D1kCD7Fzycjp56taS5cVbA=="/>
    <d v="2017-04-25T12:45:11"/>
    <s v="DARS-NIC-10891-M2Y6Z-v5"/>
    <s v="Andrew Brittan"/>
    <x v="98"/>
    <s v="With Customer"/>
    <x v="0"/>
    <d v="2017-01-15T00:00:00"/>
    <s v="5a DSA Active"/>
    <s v="1c Application In Progress"/>
    <x v="1"/>
    <s v="DARS-NIC-10891-M2Y6Z-v2.7"/>
    <s v="No"/>
    <s v="Yes"/>
    <x v="0"/>
    <x v="91"/>
    <x v="81"/>
    <s v="No"/>
    <x v="3"/>
    <s v="Complex"/>
    <s v="Dan Goodwin"/>
    <s v="Dave Cronin"/>
    <s v="No"/>
    <s v=""/>
    <d v="2017-04-25T12:45:11"/>
    <d v="2016-06-20T12:13:42"/>
    <d v="2017-02-08T00:00:00"/>
    <s v=""/>
    <m/>
    <x v="1"/>
  </r>
  <r>
    <s v="4f09e123-b60a-46a0-aeff-4b3b12523794"/>
    <s v="yKyiQ+EeCJiE4YdiYR5JHTEH9XqKKLS5FUZW9Tx1xslZBsu1/1J6Z3Whf77vY8Ye0GBKtNuctBB6S1OyWWpY9A=="/>
    <d v="2017-04-25T12:45:11"/>
    <s v="DARS-NIC-10891-M2Y6Z-v5"/>
    <s v="Andrew Brittan"/>
    <x v="98"/>
    <s v="With Customer"/>
    <x v="0"/>
    <m/>
    <s v="1c Application In Progress"/>
    <s v="1c Application In Progress"/>
    <x v="0"/>
    <s v="DARS-NIC-10891-M2Y6Z-v3.0"/>
    <s v="No"/>
    <s v="Yes"/>
    <x v="0"/>
    <x v="91"/>
    <x v="0"/>
    <s v="No"/>
    <x v="3"/>
    <s v="Complex"/>
    <s v="Dan Goodwin"/>
    <s v="Dave Cronin"/>
    <s v="No"/>
    <s v=""/>
    <d v="2017-04-25T12:45:11"/>
    <d v="2016-11-24T14:15:36"/>
    <d v="2016-07-11T00:00:00"/>
    <s v=""/>
    <m/>
    <x v="0"/>
  </r>
  <r>
    <s v="48eedb8e-7f9f-4f0a-8307-3de6ca894ae8"/>
    <s v="nMOG9jKEHkgkkWw3qobkU73qzMNAyTORX1yEeoq8jCzKvgJzar51LPZ7o6NTdXXxsWq2xBDleB1Xzin6Vprj5Q=="/>
    <d v="2017-04-25T12:45:10"/>
    <s v="DARS-NIC-10891-M2Y6Z-v5"/>
    <s v="Andrew Brittan"/>
    <x v="98"/>
    <s v="With Customer"/>
    <x v="0"/>
    <m/>
    <s v="2c Initial Assessment"/>
    <s v="1c Application In Progress"/>
    <x v="0"/>
    <s v="DARS-NIC-10891-M2Y6Z-v3.1"/>
    <s v="No"/>
    <s v="Yes"/>
    <x v="0"/>
    <x v="12"/>
    <x v="0"/>
    <s v="No"/>
    <x v="3"/>
    <s v="Medium"/>
    <s v="Richard Webster"/>
    <s v="Dave Cronin"/>
    <s v="No"/>
    <s v=""/>
    <d v="2017-04-25T12:45:10"/>
    <d v="2016-11-25T11:05:47"/>
    <d v="2016-07-11T00:00:00"/>
    <s v=""/>
    <m/>
    <x v="0"/>
  </r>
  <r>
    <s v="17aefa6b-d3b9-4009-9f26-b5ce3f01b85a"/>
    <s v="9HteK6NkRMtvdJP1EIVwfgZDgRqxaZFcr2emCseEhM7ko2QLCsqZfniLIPRZsHN8gJUFscvAuDKOVAGH5W0XKg=="/>
    <d v="2017-04-25T12:45:11"/>
    <s v="DARS-NIC-10891-M2Y6Z-v5"/>
    <s v="Andrew Brittan"/>
    <x v="98"/>
    <s v="With Customer"/>
    <x v="0"/>
    <d v="2018-01-31T00:00:00"/>
    <s v="2c Initial Assessment"/>
    <s v="1c Application In Progress"/>
    <x v="0"/>
    <s v="DARS-NIC-10891-M2Y6Z-v3.2"/>
    <s v="No"/>
    <s v="Yes"/>
    <x v="0"/>
    <x v="12"/>
    <x v="0"/>
    <s v="No"/>
    <x v="3"/>
    <s v="Medium"/>
    <s v="Richard Webster"/>
    <s v="Dave Cronin"/>
    <s v="No"/>
    <s v=""/>
    <d v="2017-04-25T12:45:11"/>
    <d v="2016-12-28T16:43:19"/>
    <d v="2016-07-11T00:00:00"/>
    <s v=""/>
    <m/>
    <x v="0"/>
  </r>
  <r>
    <s v="0b6bcc39-ba20-4764-91b0-bf8ebec1f762"/>
    <s v="RyVpH+A00EE/y+C0vvtODpzW6UXWSzgGsLAV3A76ZotsSyvBsI6vmpttCS/V2uwXxv8qdR6ux5YR6lbyFHIC+w=="/>
    <d v="2017-04-25T12:45:11"/>
    <s v="DARS-NIC-10891-M2Y6Z-v5"/>
    <s v="Andrew Brittan"/>
    <x v="98"/>
    <s v="With Customer"/>
    <x v="0"/>
    <d v="2018-01-31T00:00:00"/>
    <s v="5a DSA Active"/>
    <s v="1c Application In Progress"/>
    <x v="1"/>
    <s v="DARS-NIC-10891-M2Y6Z-v3.3"/>
    <s v="No"/>
    <s v="Yes"/>
    <x v="0"/>
    <x v="12"/>
    <x v="33"/>
    <s v="No"/>
    <x v="3"/>
    <s v="Medium"/>
    <s v="Richard Webster"/>
    <s v="Louise Dunn"/>
    <s v="No"/>
    <s v=""/>
    <d v="2017-04-25T12:45:11"/>
    <d v="2017-01-23T17:09:36"/>
    <d v="2017-04-12T00:00:00"/>
    <s v=""/>
    <m/>
    <x v="1"/>
  </r>
  <r>
    <s v="0ea098a7-2def-4fb3-ac59-07880fda6246"/>
    <s v="I9YCMz7vfxJYULUcsj1Se/Zovy22fLJUHJS4xVpB39+S4ZU1LDvF7np3oHtCi4iZqZVAJKszwEziDeLFnb9kpg=="/>
    <d v="2017-04-25T12:45:10"/>
    <s v="DARS-NIC-10891-M2Y6Z-v5"/>
    <s v="Andrew Brittan"/>
    <x v="98"/>
    <s v="With Customer"/>
    <x v="0"/>
    <m/>
    <s v="1c Application In Progress"/>
    <s v="1c Application In Progress"/>
    <x v="0"/>
    <s v="DARS-NIC-10891-M2Y6Z-v4.0"/>
    <s v="No"/>
    <s v="Yes"/>
    <x v="0"/>
    <x v="12"/>
    <x v="0"/>
    <s v="No"/>
    <x v="3"/>
    <s v="Medium"/>
    <s v="Richard Webster"/>
    <s v="Louise Dunn"/>
    <s v="No"/>
    <s v=""/>
    <d v="2017-04-25T12:45:10"/>
    <d v="2017-03-06T16:12:12"/>
    <m/>
    <s v=""/>
    <m/>
    <x v="0"/>
  </r>
  <r>
    <s v="2a07684f-b14f-43f3-bbb0-09bd5dfa535c"/>
    <s v="/gXiP/qL+ZrttbI9gui21zqMo6PCb0TSIjSx5J3eJVc9XiQ91mL6qII4zPoD36ewO7j8m30lDiRxsQwyeZrgcw=="/>
    <d v="2017-04-25T12:45:10"/>
    <s v="DARS-NIC-10891-M2Y6Z-v5"/>
    <s v="Andrew Brittan"/>
    <x v="98"/>
    <s v="With Customer"/>
    <x v="0"/>
    <d v="2018-01-31T00:00:00"/>
    <s v="2c Initial Assessment"/>
    <s v="1c Application In Progress"/>
    <x v="0"/>
    <s v="DARS-NIC-10891-M2Y6Z-v4.1"/>
    <s v="No"/>
    <s v="Yes"/>
    <x v="0"/>
    <x v="92"/>
    <x v="0"/>
    <s v="No"/>
    <x v="3"/>
    <s v="Medium"/>
    <s v="Richard Webster"/>
    <s v="Louise Dunn"/>
    <s v="No"/>
    <s v=""/>
    <d v="2017-04-25T12:45:10"/>
    <d v="2017-03-07T10:43:52"/>
    <m/>
    <s v=""/>
    <m/>
    <x v="0"/>
  </r>
  <r>
    <s v="bdfd3e94-83c2-4fb1-b742-57b2c00c06d5"/>
    <s v="TH8hkLd6jddx4Ag9/tB4R47ncuz7xdOA0k99RYqyTuYJ77HvsQI3cUTkuwRqXZvVTLgqOg5f/3LyX9GdadFu2g=="/>
    <d v="2017-04-25T12:46:58"/>
    <s v="DARS-NIC-10891-M2Y6Z-v5"/>
    <s v="Andrew Brittan"/>
    <x v="98"/>
    <s v="With Customer"/>
    <x v="0"/>
    <d v="2018-01-31T00:00:00"/>
    <s v="5a DSA Active"/>
    <s v="1c Application In Progress"/>
    <x v="2"/>
    <s v="DARS-NIC-10891-M2Y6Z-v4.2"/>
    <s v="No"/>
    <s v="Yes"/>
    <x v="0"/>
    <x v="92"/>
    <x v="82"/>
    <s v="No"/>
    <x v="3"/>
    <s v="Medium"/>
    <s v="Richard Webster"/>
    <s v="Louise Dunn"/>
    <s v="No"/>
    <s v=""/>
    <d v="2017-04-25T12:46:58"/>
    <d v="2017-03-28T14:40:22"/>
    <d v="2017-04-12T00:00:00"/>
    <s v=""/>
    <m/>
    <x v="1"/>
  </r>
  <r>
    <s v="f2da5259-764d-49f0-9ad3-83cdcbe6cd10"/>
    <s v="wsutcBD8G4tMewgD6nFe/3lqz6Bt9uEqNrxkWwDvldFzakNKI1z0DBj7h+QBRGG9cgg36DjYe9J3a5vi47wltQ=="/>
    <d v="2017-04-25T13:12:27"/>
    <s v="DARS-NIC-10891-M2Y6Z-v5"/>
    <s v="Andrew Brittan"/>
    <x v="98"/>
    <s v="With Customer"/>
    <x v="0"/>
    <m/>
    <s v="1c Application In Progress"/>
    <s v="1c Application In Progress"/>
    <x v="4"/>
    <s v="DARS-NIC-10891-M2Y6Z-v5.0"/>
    <s v="Yes"/>
    <s v="Yes"/>
    <x v="0"/>
    <x v="0"/>
    <x v="0"/>
    <s v="No"/>
    <x v="3"/>
    <s v="Medium"/>
    <s v=""/>
    <s v=""/>
    <s v="No"/>
    <s v=""/>
    <d v="2017-04-25T13:12:27"/>
    <d v="2017-04-25T12:44:52"/>
    <m/>
    <s v=""/>
    <m/>
    <x v="0"/>
  </r>
  <r>
    <s v="70a973f0-1ce9-e511-80f6-3863bb363030"/>
    <s v="xoH0LZq0cowlrfz638esH4SPk045u1i8cyqDy8UstQu/NgbF1PVVYyjHohmELLRm4E9tGvY1icLevai3sFE+Ww=="/>
    <d v="2017-05-02T08:08:46"/>
    <s v="DARS-NIC-10912-D5Y1L-v2"/>
    <s v="Rachael Black"/>
    <x v="99"/>
    <s v="With HSCIC"/>
    <x v="0"/>
    <d v="2016-08-31T00:00:00"/>
    <s v=""/>
    <s v="5a DSA Active"/>
    <x v="1"/>
    <s v="DARS-NIC-10912-D5Y1L-v0.0"/>
    <s v="No"/>
    <s v="Yes"/>
    <x v="0"/>
    <x v="0"/>
    <x v="83"/>
    <s v="No"/>
    <x v="0"/>
    <s v=""/>
    <s v="Richard Webster"/>
    <s v=""/>
    <s v="No"/>
    <s v="Gillian Wright"/>
    <d v="2017-05-02T08:08:46"/>
    <d v="2016-03-13T13:10:25"/>
    <d v="2016-09-09T00:00:00"/>
    <s v=""/>
    <d v="2017-03-27T00:00:00"/>
    <x v="0"/>
  </r>
  <r>
    <s v="a5b2fc7f-e9d9-4b28-9b07-38fdf226f51a"/>
    <s v="eQK0Rhj3pbwh6+Q74XwwUW9He6aaZID4zFu0p9mrPNEdyPkWrDFS0Cvow8LBhRmhF4/BpWlR2EuXPZvObyM/SQ=="/>
    <d v="2017-05-02T08:08:46"/>
    <s v="DARS-NIC-10912-D5Y1L-v2"/>
    <s v="Rachael Black"/>
    <x v="99"/>
    <s v="With HSCIC"/>
    <x v="0"/>
    <m/>
    <s v="1c Application In Progress"/>
    <s v="5a DSA Active"/>
    <x v="0"/>
    <s v="DARS-NIC-10912-D5Y1L-v1.0"/>
    <s v="No"/>
    <s v="Yes"/>
    <x v="0"/>
    <x v="0"/>
    <x v="0"/>
    <s v="No"/>
    <x v="0"/>
    <s v=""/>
    <s v="Richard Webster"/>
    <s v="Jennifer Redman"/>
    <s v="No"/>
    <s v="Gillian Wright"/>
    <d v="2017-05-02T08:08:46"/>
    <d v="2016-08-25T14:11:58"/>
    <m/>
    <s v=""/>
    <d v="2017-03-27T00:00:00"/>
    <x v="0"/>
  </r>
  <r>
    <s v="41967f05-6321-43ff-acf9-1f61e8e5822f"/>
    <s v="VPlI48m4sUPyZ/DB1dYeiE4iPnFxT3pGEJ1HS2tw/SE+U6dmwW8IG+Mp8iATU0O1G8EwYfZf0ar3vhrrct6bxg=="/>
    <d v="2017-05-02T08:08:46"/>
    <s v="DARS-NIC-10912-D5Y1L-v2"/>
    <s v="Rachael Black"/>
    <x v="99"/>
    <s v="With HSCIC"/>
    <x v="0"/>
    <d v="2017-03-31T00:00:00"/>
    <s v="2c Initial Assessment"/>
    <s v="5a DSA Active"/>
    <x v="0"/>
    <s v="DARS-NIC-10912-D5Y1L-v1.1"/>
    <s v="No"/>
    <s v="Yes"/>
    <x v="0"/>
    <x v="14"/>
    <x v="0"/>
    <s v="No"/>
    <x v="0"/>
    <s v=""/>
    <s v="Tracy Taylor"/>
    <s v="Gaynor Dalton"/>
    <s v="No"/>
    <s v="Gillian Wright"/>
    <d v="2017-05-02T08:08:46"/>
    <d v="2016-08-25T14:16:53"/>
    <m/>
    <s v=""/>
    <d v="2017-03-27T00:00:00"/>
    <x v="0"/>
  </r>
  <r>
    <s v="1553588d-fad7-48d8-ade2-9631ec658671"/>
    <s v="lhijivXRaE0BBtJ2TwI/RT0bbkprLx3Bplt8ouFiwdJMkWUrAt2qNSQip2CtugJfXV6QLs1lNhuWlks0QO2AVg=="/>
    <d v="2017-05-02T08:08:29"/>
    <s v="DARS-NIC-10912-D5Y1L-v2"/>
    <s v="Rachael Black"/>
    <x v="99"/>
    <s v="With HSCIC"/>
    <x v="0"/>
    <d v="2017-03-31T00:00:00"/>
    <s v="5a DSA Active"/>
    <s v="5a DSA Active"/>
    <x v="1"/>
    <s v="DARS-NIC-10912-D5Y1L-v1.2"/>
    <s v="No"/>
    <s v="Yes"/>
    <x v="0"/>
    <x v="14"/>
    <x v="39"/>
    <s v="No"/>
    <x v="0"/>
    <s v=""/>
    <s v="Tracy Taylor"/>
    <s v="Jennifer Donald"/>
    <s v="No"/>
    <s v="Gillian Wright"/>
    <d v="2017-05-02T08:08:29"/>
    <d v="2016-08-25T14:18:53"/>
    <d v="2017-05-02T00:00:00"/>
    <s v=""/>
    <d v="2017-03-27T00:00:00"/>
    <x v="1"/>
  </r>
  <r>
    <s v="584db599-851e-4ba0-adba-7d76a93bf8f6"/>
    <s v="EWJGQZTMRdaD29A8FmSDu73/FrkRBMxve/ENKTiJmdJWx4pkZ0KSaTJXBRWjohC9lFCgwM4cijXIyW3N7zepCw=="/>
    <d v="2017-05-02T08:08:46"/>
    <s v="DARS-NIC-10912-D5Y1L-v2"/>
    <s v="Rachael Black"/>
    <x v="99"/>
    <s v="With HSCIC"/>
    <x v="0"/>
    <m/>
    <s v="1c Application In Progress"/>
    <s v="5a DSA Active"/>
    <x v="0"/>
    <s v="DARS-NIC-10912-D5Y1L-v2.0"/>
    <s v="No"/>
    <s v="Yes"/>
    <x v="0"/>
    <x v="14"/>
    <x v="0"/>
    <s v="No"/>
    <x v="0"/>
    <s v=""/>
    <s v="Tracy Taylor"/>
    <s v="Jennifer Donald"/>
    <s v="No"/>
    <s v="Gillian Wright"/>
    <d v="2017-05-02T08:08:46"/>
    <d v="2017-01-26T09:45:59"/>
    <m/>
    <s v=""/>
    <d v="2017-03-27T00:00:00"/>
    <x v="0"/>
  </r>
  <r>
    <s v="4bce71c1-5645-4d89-81b5-4e9be65ecb32"/>
    <s v="EvL/zw77J2M4cE+eJXI7SZxGi1NqkCqZ1m4Q2DKTHzHsJwA2PRhsqJQ7f979G/uT5tyrejr3mXQ0IuMJxOyUMg=="/>
    <d v="2017-05-02T08:08:46"/>
    <s v="DARS-NIC-10912-D5Y1L-v2"/>
    <s v="Rachael Black"/>
    <x v="99"/>
    <s v="With HSCIC"/>
    <x v="0"/>
    <d v="2018-03-31T00:00:00"/>
    <s v="2c Initial Assessment"/>
    <s v="5a DSA Active"/>
    <x v="0"/>
    <s v="DARS-NIC-10912-D5Y1L-v2.1"/>
    <s v="No"/>
    <s v="Yes"/>
    <x v="0"/>
    <x v="76"/>
    <x v="0"/>
    <s v="No"/>
    <x v="0"/>
    <s v="Medium"/>
    <s v="Tracy Taylor"/>
    <s v="Duncan Easton"/>
    <s v="No"/>
    <s v="Gillian Wright"/>
    <d v="2017-05-02T08:08:46"/>
    <d v="2017-03-24T13:44:11"/>
    <d v="2017-03-30T00:00:00"/>
    <s v=""/>
    <d v="2017-03-27T00:00:00"/>
    <x v="0"/>
  </r>
  <r>
    <s v="a93e4af4-5b58-4a17-b0fc-3544012c2694"/>
    <s v="mKGF4+VyxOebeeeu/gOM9FF6KBSeplgsUz+VYdvw64dmPdPWHqsRtGcgzDBnMsE/6KSepTt+xdbxOOENAQfA8Q=="/>
    <d v="2017-05-02T08:08:46"/>
    <s v="DARS-NIC-10912-D5Y1L-v2"/>
    <s v="Rachael Black"/>
    <x v="99"/>
    <s v="With HSCIC"/>
    <x v="0"/>
    <d v="2018-03-31T00:00:00"/>
    <s v="2c Initial Assessment"/>
    <s v="5a DSA Active"/>
    <x v="0"/>
    <s v="DARS-NIC-10912-D5Y1L-v2.2"/>
    <s v="No"/>
    <s v="Yes"/>
    <x v="0"/>
    <x v="76"/>
    <x v="0"/>
    <s v="No"/>
    <x v="0"/>
    <s v="Medium"/>
    <s v="Tracy Taylor"/>
    <s v="Duncan Easton"/>
    <s v="No"/>
    <s v="Gillian Wright"/>
    <d v="2017-05-02T08:08:46"/>
    <d v="2017-04-13T11:17:39"/>
    <d v="2017-03-30T00:00:00"/>
    <s v=""/>
    <d v="2017-03-27T00:00:00"/>
    <x v="0"/>
  </r>
  <r>
    <s v="aa5c979a-cd4e-45bc-876f-acb974220c10"/>
    <s v="Zn139Es0jCzDp+H3Ksy9VYoVwEgKQ3PulkKWg1HrNZpztrx8VB50GtA9qdMNLlbgTbvbCico7nFiXpppUODeYA=="/>
    <d v="2017-05-02T08:08:46"/>
    <s v="DARS-NIC-10912-D5Y1L-v2"/>
    <s v="Rachael Black"/>
    <x v="99"/>
    <s v="With HSCIC"/>
    <x v="0"/>
    <d v="2018-03-31T00:00:00"/>
    <s v="5a DSA Active"/>
    <s v="5a DSA Active"/>
    <x v="2"/>
    <s v="DARS-NIC-10912-D5Y1L-v2.3"/>
    <s v="Yes"/>
    <s v="Yes"/>
    <x v="0"/>
    <x v="76"/>
    <x v="46"/>
    <s v="No"/>
    <x v="0"/>
    <s v="Medium"/>
    <s v="Tracy Taylor"/>
    <s v="Duncan Easton"/>
    <s v="No"/>
    <s v="Gillian Wright"/>
    <d v="2017-05-02T08:08:46"/>
    <d v="2017-04-25T13:43:59"/>
    <d v="2017-05-02T00:00:00"/>
    <s v=""/>
    <d v="2017-03-27T00:00:00"/>
    <x v="0"/>
  </r>
  <r>
    <s v="d22d3bfd-e1e1-e511-80f7-3863bb357fa0"/>
    <s v="OGDqyTFKi0NJ6uWtPSUGVWwHcXCo7T3KZOARe346Ko+lb+OjVNKEwVYpWkx0tF1adgXfUNnovQaftXCMa60vSQ=="/>
    <d v="2017-04-26T10:49:24"/>
    <s v="DARS-NIC-10927-P7H9V-v0"/>
    <s v="Suzanne Middleton"/>
    <x v="100"/>
    <s v="With Customer"/>
    <x v="0"/>
    <m/>
    <s v=""/>
    <s v="1c Application In Progress"/>
    <x v="0"/>
    <s v="DARS-NIC-10927-P7H9V-v0.0"/>
    <s v=""/>
    <s v="Yes"/>
    <x v="0"/>
    <x v="0"/>
    <x v="0"/>
    <s v="No"/>
    <x v="5"/>
    <s v="Complex"/>
    <s v="Amanda Parkin"/>
    <s v="Stephen Hudson"/>
    <s v="No"/>
    <s v="Joanna Rose"/>
    <d v="2017-04-26T10:49:24"/>
    <d v="2016-03-04T08:20:48"/>
    <m/>
    <s v=""/>
    <m/>
    <x v="0"/>
  </r>
  <r>
    <s v="ffb4dbfe-9cc8-427b-86e2-a0bb09eb2006"/>
    <s v="6n/W30vk9eera2vhtk8xLeMJh/p1/XZwWaqZE7WgmR1P7lVfGHGCCCd0VH6HbM26j30nBCDU3YKqLelYYb5t+w=="/>
    <d v="2017-04-26T10:49:25"/>
    <s v="DARS-NIC-10927-P7H9V-v0"/>
    <s v="Suzanne Middleton"/>
    <x v="100"/>
    <s v="With Customer"/>
    <x v="0"/>
    <m/>
    <s v=""/>
    <s v="1c Application In Progress"/>
    <x v="0"/>
    <s v="DARS-NIC-10927-P7H9V-v0.1"/>
    <s v=""/>
    <s v="Yes"/>
    <x v="0"/>
    <x v="0"/>
    <x v="0"/>
    <s v="No"/>
    <x v="5"/>
    <s v="Complex"/>
    <s v="Amanda Parkin"/>
    <s v="Stephen Hudson"/>
    <s v="No"/>
    <s v="Joanna Rose"/>
    <d v="2017-04-26T10:49:25"/>
    <d v="2016-03-29T10:53:33"/>
    <m/>
    <s v=""/>
    <m/>
    <x v="0"/>
  </r>
  <r>
    <s v="e339670e-be78-40fc-a3e3-6c7a4cd00965"/>
    <s v="O6kDqkJbirOKsxE78ghvfRVFw0IWbuLV8SyZ77d6LOpOSa/pK2pTebjWGSLg99dFMOtVwOaqnN5v8+5GwBFfNw=="/>
    <d v="2017-04-26T10:49:25"/>
    <s v="DARS-NIC-10927-P7H9V-v0"/>
    <s v="Suzanne Middleton"/>
    <x v="100"/>
    <s v="With Customer"/>
    <x v="0"/>
    <m/>
    <s v="2c Initial Assessment"/>
    <s v="1c Application In Progress"/>
    <x v="0"/>
    <s v="DARS-NIC-10927-P7H9V-v0.10"/>
    <s v="No"/>
    <s v="Yes"/>
    <x v="0"/>
    <x v="82"/>
    <x v="0"/>
    <s v="No"/>
    <x v="5"/>
    <s v="Complex"/>
    <s v="Amanda Parkin"/>
    <s v="Stephen Hudson"/>
    <s v="No"/>
    <s v="Joanna Rose"/>
    <d v="2017-04-26T10:49:25"/>
    <d v="2016-06-07T10:18:26"/>
    <m/>
    <s v=""/>
    <m/>
    <x v="0"/>
  </r>
  <r>
    <s v="278ec0bf-5d8a-4440-8ab0-5688075785bb"/>
    <s v="4IIfAOkbmuo+1y1gZOevXP5/KQjjvheKEpkiIUSH3QTMQ43s+KiO/eCbN3RSEksnslj/BzngSwzDUUwhK3KPpA=="/>
    <d v="2017-04-26T10:49:24"/>
    <s v="DARS-NIC-10927-P7H9V-v0"/>
    <s v="Suzanne Middleton"/>
    <x v="100"/>
    <s v="With Customer"/>
    <x v="0"/>
    <m/>
    <s v="2c Initial Assessment"/>
    <s v="1c Application In Progress"/>
    <x v="0"/>
    <s v="DARS-NIC-10927-P7H9V-v0.11"/>
    <s v="No"/>
    <s v="Yes"/>
    <x v="0"/>
    <x v="82"/>
    <x v="0"/>
    <s v="No"/>
    <x v="5"/>
    <s v="Complex"/>
    <s v="Amanda Parkin"/>
    <s v="Gaynor Dalton"/>
    <s v="No"/>
    <s v="Joanna Rose"/>
    <d v="2017-04-26T10:49:24"/>
    <d v="2016-07-04T09:21:49"/>
    <m/>
    <s v=""/>
    <m/>
    <x v="0"/>
  </r>
  <r>
    <s v="9fddfcc8-fdaf-485f-b564-d5d16dbef59b"/>
    <s v="5MftmqTSX8tjF2ch7lhOLHhdBg6sO5HQ82+wdvbInlrR5eNxgH7dgsTWAGo+MmnLXgLpC7JZ8TowCFS0a+4+cw=="/>
    <d v="2017-04-26T10:49:25"/>
    <s v="DARS-NIC-10927-P7H9V-v0"/>
    <s v="Suzanne Middleton"/>
    <x v="100"/>
    <s v="With Customer"/>
    <x v="0"/>
    <m/>
    <s v="2c Initial Assessment"/>
    <s v="1c Application In Progress"/>
    <x v="0"/>
    <s v="DARS-NIC-10927-P7H9V-v0.12"/>
    <s v="No"/>
    <s v="Yes"/>
    <x v="0"/>
    <x v="82"/>
    <x v="0"/>
    <s v="No"/>
    <x v="5"/>
    <s v="Complex"/>
    <s v="Amanda Parkin"/>
    <s v="Gaynor Dalton"/>
    <s v="No"/>
    <s v="Joanna Rose"/>
    <d v="2017-04-26T10:49:25"/>
    <d v="2016-07-25T09:36:37"/>
    <m/>
    <s v=""/>
    <m/>
    <x v="0"/>
  </r>
  <r>
    <s v="3e7217c4-df68-4550-9aaf-44b31eb138e4"/>
    <s v="d8+OIfSWSF9Chx9pNetJM6htEO39bLUChQCR8/zmsNofJjvKFOtBb1OQNSQH77YGFW/9RY6SZ25prd8sBqgdWg=="/>
    <d v="2017-04-26T10:49:24"/>
    <s v="DARS-NIC-10927-P7H9V-v0"/>
    <s v="Suzanne Middleton"/>
    <x v="100"/>
    <s v="With Customer"/>
    <x v="0"/>
    <m/>
    <s v="2c Initial Assessment"/>
    <s v="1c Application In Progress"/>
    <x v="0"/>
    <s v="DARS-NIC-10927-P7H9V-v0.13"/>
    <s v="No"/>
    <s v="Yes"/>
    <x v="0"/>
    <x v="82"/>
    <x v="0"/>
    <s v="No"/>
    <x v="5"/>
    <s v="Complex"/>
    <s v="Amanda Parkin"/>
    <s v="Louise Dunn"/>
    <s v="No"/>
    <s v="Joanna Rose"/>
    <d v="2017-04-26T10:49:24"/>
    <d v="2016-07-29T08:00:34"/>
    <m/>
    <s v=""/>
    <m/>
    <x v="0"/>
  </r>
  <r>
    <s v="48b90459-f0b6-4da2-8954-1d2fb4bae29e"/>
    <s v="EXBZ8z+aHOYu2u2Hq5mzzu6pX9rWkA1JpO4NE8vXinF71f+Rc0ZrzaOuRHNaIxA+kGluw3gZy20XI07siFk9Og=="/>
    <d v="2017-04-26T10:49:24"/>
    <s v="DARS-NIC-10927-P7H9V-v0"/>
    <s v="Suzanne Middleton"/>
    <x v="100"/>
    <s v="With Customer"/>
    <x v="0"/>
    <m/>
    <s v="2c Initial Assessment"/>
    <s v="1c Application In Progress"/>
    <x v="0"/>
    <s v="DARS-NIC-10927-P7H9V-v0.14"/>
    <s v="No"/>
    <s v="Yes"/>
    <x v="0"/>
    <x v="82"/>
    <x v="0"/>
    <s v="No"/>
    <x v="5"/>
    <s v="Complex"/>
    <s v="Amanda Parkin"/>
    <s v="Louise Dunn"/>
    <s v="No"/>
    <s v="Joanna Rose"/>
    <d v="2017-04-26T10:49:24"/>
    <d v="2016-09-16T14:54:25"/>
    <m/>
    <s v=""/>
    <m/>
    <x v="0"/>
  </r>
  <r>
    <s v="62fc5447-e4ab-4bbe-8a20-7b2bfc58edc3"/>
    <s v="NEc0bNzf8jDwQCXPtQBDYQGRm9N9BqWtn+KkM8RgA5IOjnj60IgpZoC6ib6WWuRYE9sorbGbP2csWaHcmYOuYw=="/>
    <d v="2017-04-26T10:49:25"/>
    <s v="DARS-NIC-10927-P7H9V-v0"/>
    <s v="Suzanne Middleton"/>
    <x v="100"/>
    <s v="With Customer"/>
    <x v="0"/>
    <m/>
    <s v="2c Initial Assessment"/>
    <s v="1c Application In Progress"/>
    <x v="0"/>
    <s v="DARS-NIC-10927-P7H9V-v0.15"/>
    <s v="No"/>
    <s v="Yes"/>
    <x v="0"/>
    <x v="82"/>
    <x v="0"/>
    <s v="No"/>
    <x v="5"/>
    <s v="Complex"/>
    <s v="Amanda Parkin"/>
    <s v="Louise Dunn"/>
    <s v="No"/>
    <s v="Joanna Rose"/>
    <d v="2017-04-26T10:49:25"/>
    <d v="2016-09-22T11:28:58"/>
    <m/>
    <s v=""/>
    <m/>
    <x v="0"/>
  </r>
  <r>
    <s v="a964bac6-e252-4177-b0a4-36e28ce9df61"/>
    <s v="ZAkrhK2lkDlNWPVeDzrDThGAgCvbD3Y48gAQOPIQl+59PNxXkXi+nIiEEAyw2g6Y/pr/yD13aKf+4iUbr+icVQ=="/>
    <d v="2017-04-26T10:49:24"/>
    <s v="DARS-NIC-10927-P7H9V-v0"/>
    <s v="Suzanne Middleton"/>
    <x v="100"/>
    <s v="With Customer"/>
    <x v="0"/>
    <m/>
    <s v="2c Initial Assessment"/>
    <s v="1c Application In Progress"/>
    <x v="0"/>
    <s v="DARS-NIC-10927-P7H9V-v0.16"/>
    <s v="No"/>
    <s v="Yes"/>
    <x v="0"/>
    <x v="82"/>
    <x v="0"/>
    <s v="No"/>
    <x v="5"/>
    <s v="Complex"/>
    <s v="Amanda Parkin"/>
    <s v="Louise Dunn"/>
    <s v="No"/>
    <s v="Joanna Rose"/>
    <d v="2017-04-26T10:49:24"/>
    <d v="2016-09-26T14:50:53"/>
    <m/>
    <s v=""/>
    <m/>
    <x v="0"/>
  </r>
  <r>
    <s v="b3682b46-89a0-40a3-bf2d-5fe59b879ffb"/>
    <s v="zu03i1CiD71VheY5G8pM395157GTlZReZ3Pmi4xTbHrIOnDTGWj4zG7HNGNuQmkuYhGl3jREiBEyYoblDdfamQ=="/>
    <d v="2017-04-26T10:49:25"/>
    <s v="DARS-NIC-10927-P7H9V-v0"/>
    <s v="Suzanne Middleton"/>
    <x v="100"/>
    <s v="With Customer"/>
    <x v="0"/>
    <d v="2018-01-05T00:00:00"/>
    <s v="2c Initial Assessment"/>
    <s v="1c Application In Progress"/>
    <x v="0"/>
    <s v="DARS-NIC-10927-P7H9V-v0.17"/>
    <s v="No"/>
    <s v="Yes"/>
    <x v="0"/>
    <x v="82"/>
    <x v="0"/>
    <s v="No"/>
    <x v="5"/>
    <s v="Complex"/>
    <s v="Amanda Parkin"/>
    <s v="Louise Dunn"/>
    <s v="No"/>
    <s v="Joanna Rose"/>
    <d v="2017-04-26T10:49:25"/>
    <d v="2017-01-05T08:16:45"/>
    <m/>
    <s v=""/>
    <m/>
    <x v="0"/>
  </r>
  <r>
    <s v="6aa0598c-2abc-4cfe-aab8-442fdc4de696"/>
    <s v="cFEDOhY5rKItTrYMK82JUW7jSLQLA2+ot5vvR0iJfnvmilyn5Q/S8gyVMXMnXEhzs/DxdUyUHv7brhQ8z+Et0Q=="/>
    <d v="2017-04-26T10:49:24"/>
    <s v="DARS-NIC-10927-P7H9V-v0"/>
    <s v="Suzanne Middleton"/>
    <x v="100"/>
    <s v="With Customer"/>
    <x v="0"/>
    <d v="2018-01-05T00:00:00"/>
    <s v="2c Initial Assessment"/>
    <s v="1c Application In Progress"/>
    <x v="0"/>
    <s v="DARS-NIC-10927-P7H9V-v0.18"/>
    <s v="No"/>
    <s v="Yes"/>
    <x v="0"/>
    <x v="82"/>
    <x v="0"/>
    <s v="No"/>
    <x v="5"/>
    <s v="Complex"/>
    <s v="Amanda Parkin"/>
    <s v="Louise Dunn"/>
    <s v="No"/>
    <s v="Joanna Rose"/>
    <d v="2017-04-26T10:49:24"/>
    <d v="2017-01-05T10:23:17"/>
    <m/>
    <s v=""/>
    <m/>
    <x v="0"/>
  </r>
  <r>
    <s v="4d185f7e-921b-406f-8a91-a5fd1158b00a"/>
    <s v="bYkfgjap0gvsEgVxDpuZTGdUPrDDXvOpEXpmBXM5ePkCAZYHR2fOjd/+bO8iyF2oGzJWmNDcXo5jgnp0I8x7hA=="/>
    <d v="2017-04-26T10:49:38"/>
    <s v="DARS-NIC-10927-P7H9V-v0"/>
    <s v="Suzanne Middleton"/>
    <x v="100"/>
    <s v="With Customer"/>
    <x v="0"/>
    <d v="2018-01-05T00:00:00"/>
    <s v="2a Case Admin Check"/>
    <s v="1c Application In Progress"/>
    <x v="0"/>
    <s v="DARS-NIC-10927-P7H9V-v0.19"/>
    <s v="No"/>
    <s v="Yes"/>
    <x v="0"/>
    <x v="82"/>
    <x v="0"/>
    <s v="No"/>
    <x v="5"/>
    <s v="Complex"/>
    <s v="Amanda Parkin"/>
    <s v="Louise Dunn"/>
    <s v="No"/>
    <s v="Joanna Rose"/>
    <d v="2017-04-26T10:49:38"/>
    <d v="2017-04-04T07:52:35"/>
    <m/>
    <s v=""/>
    <m/>
    <x v="0"/>
  </r>
  <r>
    <s v="767119d6-14af-4bd1-8909-0e3d64394625"/>
    <s v="L73l/mgjuu5WKwGisnbdD6t06ZyambEAxhE8YjI79EQvdAsjKEvhvdeUD3EiNsTbo2+y4MWOIqf8n8UlPPLoug=="/>
    <d v="2017-04-26T10:49:24"/>
    <s v="DARS-NIC-10927-P7H9V-v0"/>
    <s v="Suzanne Middleton"/>
    <x v="100"/>
    <s v="With Customer"/>
    <x v="0"/>
    <m/>
    <s v=""/>
    <s v="1c Application In Progress"/>
    <x v="0"/>
    <s v="DARS-NIC-10927-P7H9V-v0.2"/>
    <s v=""/>
    <s v="Yes"/>
    <x v="0"/>
    <x v="0"/>
    <x v="0"/>
    <s v="No"/>
    <x v="5"/>
    <s v="Complex"/>
    <s v="Amanda Parkin"/>
    <s v="Stephen Hudson"/>
    <s v="No"/>
    <s v="Joanna Rose"/>
    <d v="2017-04-26T10:49:24"/>
    <d v="2016-03-29T10:54:21"/>
    <m/>
    <s v=""/>
    <m/>
    <x v="0"/>
  </r>
  <r>
    <s v="d3486e7f-579b-4cb8-8215-7ea58784ae5a"/>
    <s v="aAKl4t8sXKwAEopV9pGCT2SfCijtR+eD3SFHSI8T2RgWNotS21U9G9VMryTXqH6Bord+R6tCBtH98wKardp6VQ=="/>
    <d v="2017-04-26T10:49:38"/>
    <s v="DARS-NIC-10927-P7H9V-v0"/>
    <s v="Suzanne Middleton"/>
    <x v="100"/>
    <s v="With Customer"/>
    <x v="0"/>
    <d v="2018-01-05T00:00:00"/>
    <s v="2a Case Admin Check"/>
    <s v="1c Application In Progress"/>
    <x v="4"/>
    <s v="DARS-NIC-10927-P7H9V-v0.20"/>
    <s v="Yes"/>
    <s v="Yes"/>
    <x v="0"/>
    <x v="82"/>
    <x v="0"/>
    <s v="No"/>
    <x v="5"/>
    <s v="Complex"/>
    <s v="Amanda Parkin"/>
    <s v="Louise Dunn"/>
    <s v="No"/>
    <s v="Joanna Rose"/>
    <d v="2017-04-26T10:49:38"/>
    <d v="2017-04-26T10:49:19"/>
    <m/>
    <s v=""/>
    <m/>
    <x v="0"/>
  </r>
  <r>
    <s v="25bf272c-7c6c-4a80-abae-2b4f94ef83cc"/>
    <s v="BTK6rnPhc/uZ2inb4eG1OXXErylJ0u4UhTLNx9VmPXOEvei9WtcitOqDrCPhnef347iWnIQIr/Rco725yBH0Hg=="/>
    <d v="2017-04-26T10:49:24"/>
    <s v="DARS-NIC-10927-P7H9V-v0"/>
    <s v="Suzanne Middleton"/>
    <x v="100"/>
    <s v="With Customer"/>
    <x v="0"/>
    <m/>
    <s v=""/>
    <s v="1c Application In Progress"/>
    <x v="0"/>
    <s v="DARS-NIC-10927-P7H9V-v0.3"/>
    <s v=""/>
    <s v="Yes"/>
    <x v="0"/>
    <x v="82"/>
    <x v="0"/>
    <s v="No"/>
    <x v="5"/>
    <s v="Complex"/>
    <s v="Amanda Parkin"/>
    <s v="Stephen Hudson"/>
    <s v="No"/>
    <s v="Joanna Rose"/>
    <d v="2017-04-26T10:49:24"/>
    <d v="2016-04-11T08:02:20"/>
    <m/>
    <s v=""/>
    <m/>
    <x v="0"/>
  </r>
  <r>
    <s v="29048385-498c-4a34-925b-9470cdca26f2"/>
    <s v="HKl+ay96bJGkJTvpIXmIXQD1KLwVxwh/BIe0R7YZAVWYsynHcLbSXPSQJ5PpqdJtBFncIrIl02gu1EtQ8V5Vcg=="/>
    <d v="2017-04-26T10:49:25"/>
    <s v="DARS-NIC-10927-P7H9V-v0"/>
    <s v="Suzanne Middleton"/>
    <x v="100"/>
    <s v="With Customer"/>
    <x v="0"/>
    <m/>
    <s v=""/>
    <s v="1c Application In Progress"/>
    <x v="0"/>
    <s v="DARS-NIC-10927-P7H9V-v0.4"/>
    <s v=""/>
    <s v="Yes"/>
    <x v="0"/>
    <x v="82"/>
    <x v="0"/>
    <s v="No"/>
    <x v="5"/>
    <s v="Complex"/>
    <s v="Amanda Parkin"/>
    <s v="Stephen Hudson"/>
    <s v="No"/>
    <s v="Joanna Rose"/>
    <d v="2017-04-26T10:49:25"/>
    <d v="2016-04-25T10:00:16"/>
    <m/>
    <s v=""/>
    <m/>
    <x v="0"/>
  </r>
  <r>
    <s v="7c6e969f-a647-4860-ba23-7d620c4fc3c1"/>
    <s v="j8/CBH1bBIbTrUsi3zfm/m8LidcwIGDYl+HD0Bocr+74tRlfMmE427dF34QdGVhCWH0ceSQhSJ9+1vmn6Bm/aQ=="/>
    <d v="2017-04-26T10:49:25"/>
    <s v="DARS-NIC-10927-P7H9V-v0"/>
    <s v="Suzanne Middleton"/>
    <x v="100"/>
    <s v="With Customer"/>
    <x v="0"/>
    <m/>
    <s v=""/>
    <s v="1c Application In Progress"/>
    <x v="0"/>
    <s v="DARS-NIC-10927-P7H9V-v0.5"/>
    <s v=""/>
    <s v="Yes"/>
    <x v="0"/>
    <x v="82"/>
    <x v="0"/>
    <s v="No"/>
    <x v="5"/>
    <s v="Complex"/>
    <s v="Amanda Parkin"/>
    <s v="Stephen Hudson"/>
    <s v="No"/>
    <s v="Joanna Rose"/>
    <d v="2017-04-26T10:49:25"/>
    <d v="2016-04-26T10:00:17"/>
    <m/>
    <s v=""/>
    <m/>
    <x v="0"/>
  </r>
  <r>
    <s v="287de611-fd30-4179-ac2c-aa6ee6b9a6f4"/>
    <s v="L2uHcdkvIqQshZfHovKE/4JnYYlWPM+NdHfJYFwQ+OrEE5twHQxg7kvXKtXc4D1FVaxO3uzlS8CtedOcJo3mwQ=="/>
    <d v="2017-04-26T10:49:25"/>
    <s v="DARS-NIC-10927-P7H9V-v0"/>
    <s v="Suzanne Middleton"/>
    <x v="100"/>
    <s v="With Customer"/>
    <x v="0"/>
    <m/>
    <s v=""/>
    <s v="1c Application In Progress"/>
    <x v="0"/>
    <s v="DARS-NIC-10927-P7H9V-v0.6"/>
    <s v=""/>
    <s v="Yes"/>
    <x v="0"/>
    <x v="82"/>
    <x v="0"/>
    <s v="No"/>
    <x v="5"/>
    <s v="Complex"/>
    <s v="Amanda Parkin"/>
    <s v="Stephen Hudson"/>
    <s v="No"/>
    <s v="Joanna Rose"/>
    <d v="2017-04-26T10:49:25"/>
    <d v="2016-04-26T10:27:38"/>
    <m/>
    <s v=""/>
    <m/>
    <x v="0"/>
  </r>
  <r>
    <s v="3c93755f-c4d2-4227-87f8-3e62f39ff9c1"/>
    <s v="CbFdApbsn6LmYpsIbqzUTTwn3Mf5DbT0Wf1S8S0iFyJV1AzEQsdoTmt5krC1jVYBiyKSz7v92HTLNiMA9ZCiEA=="/>
    <d v="2017-04-26T10:49:24"/>
    <s v="DARS-NIC-10927-P7H9V-v0"/>
    <s v="Suzanne Middleton"/>
    <x v="100"/>
    <s v="With Customer"/>
    <x v="0"/>
    <m/>
    <s v="2a Case Admin Check"/>
    <s v="1c Application In Progress"/>
    <x v="0"/>
    <s v="DARS-NIC-10927-P7H9V-v0.7"/>
    <s v="No"/>
    <s v="Yes"/>
    <x v="0"/>
    <x v="82"/>
    <x v="0"/>
    <s v="No"/>
    <x v="5"/>
    <s v="Complex"/>
    <s v="Amanda Parkin"/>
    <s v="Stephen Hudson"/>
    <s v="No"/>
    <s v="Joanna Rose"/>
    <d v="2017-04-26T10:49:24"/>
    <d v="2016-04-26T10:28:13"/>
    <m/>
    <s v=""/>
    <m/>
    <x v="0"/>
  </r>
  <r>
    <s v="5aa0c4ce-2dca-44c9-9e8e-5d41b62f8c80"/>
    <s v="bZ5JxEbeLc3WphvDSNW4iD2bECokbx2m1xsM6atOxXyaUwBAH2DdYlsi3qOISIHfFVZ7SHZlhHXCXNmxKDJI6A=="/>
    <d v="2017-04-26T10:49:25"/>
    <s v="DARS-NIC-10927-P7H9V-v0"/>
    <s v="Suzanne Middleton"/>
    <x v="100"/>
    <s v="With Customer"/>
    <x v="0"/>
    <m/>
    <s v="1c Application In Progress"/>
    <s v="1c Application In Progress"/>
    <x v="0"/>
    <s v="DARS-NIC-10927-P7H9V-v0.8"/>
    <s v="No"/>
    <s v="Yes"/>
    <x v="0"/>
    <x v="82"/>
    <x v="0"/>
    <s v="No"/>
    <x v="5"/>
    <s v="Complex"/>
    <s v="Amanda Parkin"/>
    <s v="Stephen Hudson"/>
    <s v="No"/>
    <s v="Joanna Rose"/>
    <d v="2017-04-26T10:49:25"/>
    <d v="2016-05-18T12:43:59"/>
    <m/>
    <s v=""/>
    <m/>
    <x v="0"/>
  </r>
  <r>
    <s v="ee9c130e-8895-47bf-b5f5-ae278f7658ec"/>
    <s v="ye0XR9+CxezjYqHR3vYr1WY1v4A/vThMMa8Lmh0yX4rSX839h7j9IOTCCiuIa7dJohGjAQQmEthtxoJe9+/z2w=="/>
    <d v="2017-04-26T10:49:25"/>
    <s v="DARS-NIC-10927-P7H9V-v0"/>
    <s v="Suzanne Middleton"/>
    <x v="100"/>
    <s v="With Customer"/>
    <x v="0"/>
    <m/>
    <s v="2c Initial Assessment"/>
    <s v="1c Application In Progress"/>
    <x v="0"/>
    <s v="DARS-NIC-10927-P7H9V-v0.9"/>
    <s v="No"/>
    <s v="Yes"/>
    <x v="0"/>
    <x v="82"/>
    <x v="0"/>
    <s v="No"/>
    <x v="5"/>
    <s v="Complex"/>
    <s v="Amanda Parkin"/>
    <s v="Stephen Hudson"/>
    <s v="No"/>
    <s v="Joanna Rose"/>
    <d v="2017-04-26T10:49:25"/>
    <d v="2016-05-19T08:28:47"/>
    <m/>
    <s v=""/>
    <m/>
    <x v="0"/>
  </r>
  <r>
    <s v="5cac13b1-34e1-e511-80f7-3863bb357fa0"/>
    <s v="cHVLL2BaLaZMxp/EclHaOkNw2ve+UGf1j6yNNpLHjzhp4QkR3pkTxyNwRfmCbkVDuQ8AX/2vT5O2nlemZod/uw=="/>
    <d v="2016-08-10T13:27:37"/>
    <s v="DARS-NIC-10929-K8H5K-v0"/>
    <s v="Richard Sekula"/>
    <x v="101"/>
    <s v="With Customer"/>
    <x v="0"/>
    <m/>
    <s v=""/>
    <s v="2d Action Plan Active"/>
    <x v="0"/>
    <s v="DARS-NIC-10929-K8H5K-v0.0"/>
    <s v=""/>
    <s v="Yes"/>
    <x v="0"/>
    <x v="0"/>
    <x v="0"/>
    <s v="No"/>
    <x v="0"/>
    <s v="Complex"/>
    <s v="Amanda Parkin"/>
    <s v="Stephen Hudson"/>
    <s v="No"/>
    <s v="Joanna Rose"/>
    <d v="2016-08-10T13:27:37"/>
    <d v="2016-03-03T11:40:19"/>
    <m/>
    <s v=""/>
    <d v="2016-01-20T00:00:00"/>
    <x v="0"/>
  </r>
  <r>
    <s v="6faff89f-1529-47dc-bd7f-4df175501186"/>
    <s v="aKUqesEZkuaRL/Djeav3i97/LhsWOnfKalu86IUAM2MahvlWDEoSBmAmyoj1TIj9ro4LoCxRofNQ9PELausx4w=="/>
    <d v="2016-08-10T13:27:37"/>
    <s v="DARS-NIC-10929-K8H5K-v0"/>
    <s v="Richard Sekula"/>
    <x v="101"/>
    <s v="With Customer"/>
    <x v="0"/>
    <m/>
    <s v=""/>
    <s v="2d Action Plan Active"/>
    <x v="0"/>
    <s v="DARS-NIC-10929-K8H5K-v0.1"/>
    <s v=""/>
    <s v="Yes"/>
    <x v="0"/>
    <x v="82"/>
    <x v="0"/>
    <s v="No"/>
    <x v="0"/>
    <s v="Complex"/>
    <s v="Amanda Parkin"/>
    <s v="Stephen Hudson"/>
    <s v="No"/>
    <s v="Joanna Rose"/>
    <d v="2016-08-10T13:27:37"/>
    <d v="2016-04-11T08:04:22"/>
    <m/>
    <s v=""/>
    <d v="2016-01-20T00:00:00"/>
    <x v="0"/>
  </r>
  <r>
    <s v="cf65dc40-2935-4e72-93c5-8ec80519b473"/>
    <s v="u0WWIOepyUO1y91QZUW3GRySMUQI12wacKClI7clhx5UksF1VuZ0037YDQKS/mQ7eCAIXi7Frzcw1zBvhHOybQ=="/>
    <d v="2016-08-10T13:27:37"/>
    <s v="DARS-NIC-10929-K8H5K-v0"/>
    <s v="Richard Sekula"/>
    <x v="101"/>
    <s v="With Customer"/>
    <x v="0"/>
    <m/>
    <s v="2a Case Admin Check"/>
    <s v="2d Action Plan Active"/>
    <x v="0"/>
    <s v="DARS-NIC-10929-K8H5K-v0.2"/>
    <s v="No"/>
    <s v="Yes"/>
    <x v="0"/>
    <x v="82"/>
    <x v="0"/>
    <s v="No"/>
    <x v="0"/>
    <s v="Complex"/>
    <s v="Amanda Parkin"/>
    <s v="Stephen Hudson"/>
    <s v="No"/>
    <s v="Joanna Rose"/>
    <d v="2016-08-10T13:27:37"/>
    <d v="2016-04-25T10:04:56"/>
    <m/>
    <s v=""/>
    <d v="2016-01-20T00:00:00"/>
    <x v="0"/>
  </r>
  <r>
    <s v="c85bcd5f-8ea4-4732-afa1-bb4c70522608"/>
    <s v="QEKaupdGvixJYZyaorCs13xOEwvaLvgq/8q+KfV5qzgHIEDq+TcPY7jH+UEgStdhLTYAexY/AkTQc8GQpn84iA=="/>
    <d v="2016-08-10T13:27:37"/>
    <s v="DARS-NIC-10929-K8H5K-v0"/>
    <s v="Richard Sekula"/>
    <x v="101"/>
    <s v="With Customer"/>
    <x v="0"/>
    <m/>
    <s v="1c Application In Progress"/>
    <s v="2d Action Plan Active"/>
    <x v="0"/>
    <s v="DARS-NIC-10929-K8H5K-v0.3"/>
    <s v="No"/>
    <s v="Yes"/>
    <x v="0"/>
    <x v="82"/>
    <x v="0"/>
    <s v="No"/>
    <x v="0"/>
    <s v="Complex"/>
    <s v="Amanda Parkin"/>
    <s v="Stephen Hudson"/>
    <s v="No"/>
    <s v="Joanna Rose"/>
    <d v="2016-08-10T13:27:37"/>
    <d v="2016-05-17T08:59:39"/>
    <m/>
    <s v=""/>
    <d v="2016-01-20T00:00:00"/>
    <x v="0"/>
  </r>
  <r>
    <s v="ea35fee4-10e3-4f27-9b80-2999e8398c9c"/>
    <s v="DbbQn+DadELMYIgB4nI0EzfljMmZ1/HP4wuoygl5a9YkqxR9saoIW7yQWSmsvMEDsOQCAIiJMLgaEavJnkyhzA=="/>
    <d v="2016-08-10T13:27:37"/>
    <s v="DARS-NIC-10929-K8H5K-v0"/>
    <s v="Richard Sekula"/>
    <x v="101"/>
    <s v="With Customer"/>
    <x v="0"/>
    <m/>
    <s v="2c Initial Assessment"/>
    <s v="2d Action Plan Active"/>
    <x v="0"/>
    <s v="DARS-NIC-10929-K8H5K-v0.4"/>
    <s v="No"/>
    <s v="Yes"/>
    <x v="0"/>
    <x v="82"/>
    <x v="0"/>
    <s v="No"/>
    <x v="0"/>
    <s v="Complex"/>
    <s v="Amanda Parkin"/>
    <s v="Stephen Hudson"/>
    <s v="No"/>
    <s v="Joanna Rose"/>
    <d v="2016-08-10T13:27:37"/>
    <d v="2016-06-01T10:37:14"/>
    <m/>
    <s v=""/>
    <d v="2016-01-20T00:00:00"/>
    <x v="0"/>
  </r>
  <r>
    <s v="aed76f91-9926-4625-b11f-e9fa53982985"/>
    <s v="/MAz4n0VxIgNRw8+LqfBhu8vbUPz8IG4p7GLbi/8W6xAfufrlT+lzzwDNoWlWHKLg+yUoWdUU4onUNTA+LNwnQ=="/>
    <d v="2016-08-10T13:27:37"/>
    <s v="DARS-NIC-10929-K8H5K-v0"/>
    <s v="Richard Sekula"/>
    <x v="101"/>
    <s v="With Customer"/>
    <x v="0"/>
    <m/>
    <s v="2d Action Plan Active"/>
    <s v="2d Action Plan Active"/>
    <x v="0"/>
    <s v="DARS-NIC-10929-K8H5K-v0.5"/>
    <s v="No"/>
    <s v="Yes"/>
    <x v="0"/>
    <x v="82"/>
    <x v="0"/>
    <s v="No"/>
    <x v="0"/>
    <s v="Complex"/>
    <s v="Amanda Parkin"/>
    <s v="Richard Langley"/>
    <s v="No"/>
    <s v="Joanna Rose"/>
    <d v="2016-08-10T13:27:37"/>
    <d v="2016-06-01T10:37:50"/>
    <m/>
    <s v=""/>
    <d v="2016-01-20T00:00:00"/>
    <x v="0"/>
  </r>
  <r>
    <s v="0906e4ca-446f-4278-aa9c-4f9dcfc07f79"/>
    <s v="jHd1VpBYI38uIjnuSqX24R41NSjUTgTIYGYV2bZvz+yH/Jc/DdnghL2U2e7fJDpMPNx2H5vZowILuAc9w7n5WQ=="/>
    <d v="2016-08-10T13:27:51"/>
    <s v="DARS-NIC-10929-K8H5K-v0"/>
    <s v="Richard Sekula"/>
    <x v="101"/>
    <s v="With Customer"/>
    <x v="0"/>
    <m/>
    <s v="2c Initial Assessment"/>
    <s v="2d Action Plan Active"/>
    <x v="0"/>
    <s v="DARS-NIC-10929-K8H5K-v0.6"/>
    <s v="No"/>
    <s v="Yes"/>
    <x v="0"/>
    <x v="82"/>
    <x v="0"/>
    <s v="No"/>
    <x v="0"/>
    <s v="Complex"/>
    <s v="Amanda Parkin"/>
    <s v="Richard Langley"/>
    <s v="No"/>
    <s v="Joanna Rose"/>
    <d v="2016-08-10T13:27:51"/>
    <d v="2016-07-27T12:07:19"/>
    <m/>
    <s v=""/>
    <d v="2016-01-20T00:00:00"/>
    <x v="0"/>
  </r>
  <r>
    <s v="13485c9d-93e2-4a10-b4d0-f9688dd9451e"/>
    <s v="t8Sqk+r5mjh0B/JJJ1maiBbByQxcQcHQ8b64/dycPVQP2y59yI4GgPhg+69gze3O/CD4SRCFvvZSeeU/hbxLpQ=="/>
    <d v="2017-05-02T10:45:39"/>
    <s v="DARS-NIC-10929-K8H5K-v0"/>
    <s v="Alison Grant"/>
    <x v="101"/>
    <s v="With Customer"/>
    <x v="0"/>
    <m/>
    <s v="2c Initial Assessment"/>
    <s v="2d Action Plan Active"/>
    <x v="4"/>
    <s v="DARS-NIC-10929-K8H5K-v0.7"/>
    <s v="Yes"/>
    <s v="Yes"/>
    <x v="0"/>
    <x v="82"/>
    <x v="0"/>
    <s v="No"/>
    <x v="0"/>
    <s v="Complex"/>
    <s v="Tracy Taylor"/>
    <s v="Duncan Easton"/>
    <s v="No"/>
    <s v="Joanna Rose"/>
    <d v="2017-05-02T10:45:39"/>
    <d v="2016-08-10T13:27:42"/>
    <m/>
    <s v=""/>
    <d v="2016-01-20T00:00:00"/>
    <x v="0"/>
  </r>
  <r>
    <s v="d38c7d48-4ae1-e511-8103-1458d043a750"/>
    <s v="c9UZpl072Em0weYRfObx+Me5eLT4YvObwZGOc1NbDD4CDg3/sCmoTEmw0L8kGNQiHkhY1VP/Zp6ySm5JMt3Yew=="/>
    <d v="2017-02-15T15:55:21"/>
    <s v="DARS-NIC-10932-H7Y6B-v2"/>
    <s v="Stephen Patterson"/>
    <x v="102"/>
    <s v="With Customer"/>
    <x v="0"/>
    <m/>
    <s v=""/>
    <s v="1c Application In Progress"/>
    <x v="0"/>
    <s v="DARS-NIC-10932-H7Y6B-v0.0"/>
    <s v=""/>
    <s v="Yes"/>
    <x v="0"/>
    <x v="0"/>
    <x v="0"/>
    <s v="No"/>
    <x v="0"/>
    <s v=""/>
    <s v=""/>
    <s v=""/>
    <s v="No"/>
    <s v="Joanna Rose"/>
    <d v="2017-02-15T15:55:21"/>
    <d v="2016-03-03T14:14:48"/>
    <m/>
    <s v=""/>
    <m/>
    <x v="0"/>
  </r>
  <r>
    <s v="4bae3ea4-09e5-4057-a5b0-8a2ee9f39cdd"/>
    <s v="1R54xPiMcScYOqnTS2DSuzOk+jpK6obov/5BK+zPHBHm2vKCRoYgRicClIqfCpPyfVTBAVDAbZXr9JDytSVElg=="/>
    <d v="2017-02-15T15:55:22"/>
    <s v="DARS-NIC-10932-H7Y6B-v2"/>
    <s v="Stephen Patterson"/>
    <x v="102"/>
    <s v="With Customer"/>
    <x v="0"/>
    <m/>
    <s v=""/>
    <s v="1c Application In Progress"/>
    <x v="0"/>
    <s v="DARS-NIC-10932-H7Y6B-v0.1"/>
    <s v=""/>
    <s v="Yes"/>
    <x v="0"/>
    <x v="0"/>
    <x v="0"/>
    <s v="No"/>
    <x v="0"/>
    <s v=""/>
    <s v=""/>
    <s v=""/>
    <s v="No"/>
    <s v="Joanna Rose"/>
    <d v="2017-02-15T15:55:22"/>
    <d v="2016-03-20T11:53:50"/>
    <m/>
    <s v=""/>
    <m/>
    <x v="0"/>
  </r>
  <r>
    <s v="21346c8d-3d96-46dd-8299-4e46202ec03d"/>
    <s v="GYS0FSs3ZICKI7wDcZnNrqfX5vx0NLUaWusKKDC8pqx2OCs2hjQYvcTJEoJhoNSSBsVfzx6tPEkn72HmfyUTRA=="/>
    <d v="2017-02-15T15:55:22"/>
    <s v="DARS-NIC-10932-H7Y6B-v2"/>
    <s v="Stephen Patterson"/>
    <x v="102"/>
    <s v="With Customer"/>
    <x v="0"/>
    <m/>
    <s v=""/>
    <s v="1c Application In Progress"/>
    <x v="0"/>
    <s v="DARS-NIC-10932-H7Y6B-v0.2"/>
    <s v=""/>
    <s v="Yes"/>
    <x v="0"/>
    <x v="82"/>
    <x v="0"/>
    <s v="No"/>
    <x v="0"/>
    <s v=""/>
    <s v=""/>
    <s v=""/>
    <s v="No"/>
    <s v="Joanna Rose"/>
    <d v="2017-02-15T15:55:22"/>
    <d v="2016-04-11T08:05:15"/>
    <m/>
    <s v=""/>
    <m/>
    <x v="0"/>
  </r>
  <r>
    <s v="350e4411-5825-42a7-97b7-053411b42943"/>
    <s v="/HnaVusrTRILlN8oSfU28xxxjpy7zM8/yYokZxL/B1N85luh9sAwDl7wjLnEMRYp51FV6sRonaoNgz013aeWRA=="/>
    <d v="2017-02-15T15:55:21"/>
    <s v="DARS-NIC-10932-H7Y6B-v2"/>
    <s v="Stephen Patterson"/>
    <x v="102"/>
    <s v="With Customer"/>
    <x v="0"/>
    <m/>
    <s v=""/>
    <s v="1c Application In Progress"/>
    <x v="0"/>
    <s v="DARS-NIC-10932-H7Y6B-v0.3"/>
    <s v=""/>
    <s v="Yes"/>
    <x v="0"/>
    <x v="82"/>
    <x v="0"/>
    <s v="No"/>
    <x v="0"/>
    <s v=""/>
    <s v="Amanda Parkin"/>
    <s v=""/>
    <s v="No"/>
    <s v="Joanna Rose"/>
    <d v="2017-02-15T15:55:21"/>
    <d v="2016-04-25T10:06:24"/>
    <m/>
    <s v=""/>
    <m/>
    <x v="0"/>
  </r>
  <r>
    <s v="0d70373c-95f1-4397-8e43-f6b7c0b72d19"/>
    <s v="gwQuUyJUxhlQuBIpPKeh8zk6T9DPyDxoxzU1nNJ3RO52xp7Ftq9qVjtGCELCbuyPb40JFZNoOhLke2iytPmipg=="/>
    <d v="2017-02-15T15:55:22"/>
    <s v="DARS-NIC-10932-H7Y6B-v2"/>
    <s v="Stephen Patterson"/>
    <x v="102"/>
    <s v="With Customer"/>
    <x v="0"/>
    <m/>
    <s v=""/>
    <s v="1c Application In Progress"/>
    <x v="0"/>
    <s v="DARS-NIC-10932-H7Y6B-v0.4"/>
    <s v=""/>
    <s v="Yes"/>
    <x v="0"/>
    <x v="82"/>
    <x v="0"/>
    <s v="No"/>
    <x v="0"/>
    <s v=""/>
    <s v="Amanda Parkin"/>
    <s v="Stephen Hudson"/>
    <s v="No"/>
    <s v="Joanna Rose"/>
    <d v="2017-02-15T15:55:22"/>
    <d v="2016-04-28T13:46:12"/>
    <m/>
    <s v=""/>
    <m/>
    <x v="0"/>
  </r>
  <r>
    <s v="86ec192f-de78-4f64-aa65-b3528e3cc7a3"/>
    <s v="130XCgW0RFh/4p12NHuPd+VLmR+tYxoDYDC+BLwb1C0ZEazep0TU7N3kBsCl4OBFdeMdXpwQ1Arc3kaNru1ebA=="/>
    <d v="2017-02-15T15:55:22"/>
    <s v="DARS-NIC-10932-H7Y6B-v2"/>
    <s v="Stephen Patterson"/>
    <x v="102"/>
    <s v="With Customer"/>
    <x v="0"/>
    <m/>
    <s v=""/>
    <s v="1c Application In Progress"/>
    <x v="0"/>
    <s v="DARS-NIC-10932-H7Y6B-v0.5"/>
    <s v="No"/>
    <s v="Yes"/>
    <x v="0"/>
    <x v="82"/>
    <x v="0"/>
    <s v="No"/>
    <x v="0"/>
    <s v=""/>
    <s v="Amanda Parkin"/>
    <s v="Stephen Hudson"/>
    <s v="No"/>
    <s v="Joanna Rose"/>
    <d v="2017-02-15T15:55:22"/>
    <d v="2016-05-03T13:38:52"/>
    <m/>
    <s v=""/>
    <m/>
    <x v="0"/>
  </r>
  <r>
    <s v="8b31149f-8c26-49c6-be47-b9c424b66bb7"/>
    <s v="gl4zRGP1MjCdrslEuNKDCZ2p+s3xyWLyMN0+Hv4sRjPjgouk6t1xZ+pQ8Pawd3Os1p2aB2GtMEiPs61vWv67Qg=="/>
    <d v="2017-02-15T15:55:22"/>
    <s v="DARS-NIC-10932-H7Y6B-v2"/>
    <s v="Stephen Patterson"/>
    <x v="102"/>
    <s v="With Customer"/>
    <x v="0"/>
    <m/>
    <s v="2c Initial Assessment"/>
    <s v="1c Application In Progress"/>
    <x v="0"/>
    <s v="DARS-NIC-10932-H7Y6B-v0.6"/>
    <s v="No"/>
    <s v="Yes"/>
    <x v="0"/>
    <x v="82"/>
    <x v="0"/>
    <s v="No"/>
    <x v="0"/>
    <s v="Complex"/>
    <s v="Amanda Parkin"/>
    <s v="Stephen Hudson"/>
    <s v="No"/>
    <s v="Joanna Rose"/>
    <d v="2017-02-15T15:55:22"/>
    <d v="2016-05-10T08:20:15"/>
    <m/>
    <s v=""/>
    <m/>
    <x v="0"/>
  </r>
  <r>
    <s v="5153f10f-1401-40b9-abf7-239580a7458a"/>
    <s v="ljr9RfinryyEDrzZBDNEaV+oJAyJ85HwH3yzQKK6G4KHtmGwKdwB0YRCvZOJ9fWFXkP+X0yCxuw04676q0OAdQ=="/>
    <d v="2017-02-15T15:55:21"/>
    <s v="DARS-NIC-10932-H7Y6B-v2"/>
    <s v="Stephen Patterson"/>
    <x v="102"/>
    <s v="With Customer"/>
    <x v="0"/>
    <d v="2017-03-31T00:00:00"/>
    <s v="5a DSA Active"/>
    <s v="1c Application In Progress"/>
    <x v="1"/>
    <s v="DARS-NIC-10932-H7Y6B-v0.7"/>
    <s v="No"/>
    <s v="Yes"/>
    <x v="0"/>
    <x v="82"/>
    <x v="19"/>
    <s v="No"/>
    <x v="0"/>
    <s v="Complex"/>
    <s v="Amanda Parkin"/>
    <s v="Richard Langley"/>
    <s v="No"/>
    <s v="Joanna Rose"/>
    <d v="2017-02-15T15:55:21"/>
    <d v="2016-05-19T12:45:58"/>
    <d v="2016-11-11T00:00:00"/>
    <s v=""/>
    <m/>
    <x v="1"/>
  </r>
  <r>
    <s v="59ee0b7b-d462-42ab-b3e4-4078598eb1a5"/>
    <s v="gQJtFSpRZkZ8RNv5UgaWMjHFmeUZWJOrEHTjCm/bOesvkaZtl+hHu62cpUDgvrZTpQP3/E+0VP9zpRBaSMyFwA=="/>
    <d v="2017-02-15T15:55:22"/>
    <s v="DARS-NIC-10932-H7Y6B-v2"/>
    <s v="Stephen Patterson"/>
    <x v="102"/>
    <s v="With Customer"/>
    <x v="0"/>
    <m/>
    <s v="1c Application In Progress"/>
    <s v="1c Application In Progress"/>
    <x v="0"/>
    <s v="DARS-NIC-10932-H7Y6B-v1.0"/>
    <s v="No"/>
    <s v="Yes"/>
    <x v="0"/>
    <x v="82"/>
    <x v="0"/>
    <s v="No"/>
    <x v="0"/>
    <s v="Complex"/>
    <s v="Amanda Parkin"/>
    <s v="Richard Langley"/>
    <s v="No"/>
    <s v="Joanna Rose"/>
    <d v="2017-02-15T15:55:22"/>
    <d v="2016-08-16T11:35:30"/>
    <d v="2016-07-12T00:00:00"/>
    <s v=""/>
    <m/>
    <x v="0"/>
  </r>
  <r>
    <s v="14ba7c8e-5cb2-4264-b3ef-cce3eec19967"/>
    <s v="sOtsT+6jWXE1uF8kf4XqS/E193TNjG+vGv+h1cBluL4nb/Om+RJhnRwSnz9LdZUPdPSY19oEw/fvdQPggXMWDQ=="/>
    <d v="2017-02-15T15:55:22"/>
    <s v="DARS-NIC-10932-H7Y6B-v2"/>
    <s v="Stephen Patterson"/>
    <x v="102"/>
    <s v="With Customer"/>
    <x v="0"/>
    <d v="2017-09-06T00:00:00"/>
    <s v="2c Initial Assessment"/>
    <s v="1c Application In Progress"/>
    <x v="0"/>
    <s v="DARS-NIC-10932-H7Y6B-v1.1"/>
    <s v="No"/>
    <s v="Yes"/>
    <x v="0"/>
    <x v="93"/>
    <x v="0"/>
    <s v="No"/>
    <x v="0"/>
    <s v="Complex"/>
    <s v="Amanda Parkin"/>
    <s v="Richard Langley"/>
    <s v="No"/>
    <s v="Joanna Rose"/>
    <d v="2017-02-15T15:55:22"/>
    <d v="2016-09-07T07:42:21"/>
    <d v="2016-07-12T00:00:00"/>
    <s v=""/>
    <m/>
    <x v="0"/>
  </r>
  <r>
    <s v="a9cff836-a5c8-4887-a023-c1bff8c8c77b"/>
    <s v="BpWbPWhOV/gsNQeTANPK7nxiinP0Zt8+Wt0AfoJqJ5G/Xk1X8YbdbZsGX4v+7cCVuGbyiBlhIcB/8Ujl51d5ig=="/>
    <d v="2017-02-15T15:55:29"/>
    <s v="DARS-NIC-10932-H7Y6B-v2"/>
    <s v="Stephen Patterson"/>
    <x v="102"/>
    <s v="With Customer"/>
    <x v="0"/>
    <d v="2017-10-14T00:00:00"/>
    <s v="5a DSA Active"/>
    <s v="1c Application In Progress"/>
    <x v="2"/>
    <s v="DARS-NIC-10932-H7Y6B-v1.2"/>
    <s v="No"/>
    <s v="Yes"/>
    <x v="0"/>
    <x v="93"/>
    <x v="26"/>
    <s v="No"/>
    <x v="0"/>
    <s v="Complex"/>
    <s v="Amanda Parkin"/>
    <s v="Richard Langley"/>
    <s v="No"/>
    <s v="Joanna Rose"/>
    <d v="2017-02-15T15:55:29"/>
    <d v="2016-09-07T08:38:29"/>
    <d v="2016-11-11T00:00:00"/>
    <s v="Release 2.3"/>
    <m/>
    <x v="1"/>
  </r>
  <r>
    <s v="8323b357-200d-47b8-b082-96231657e006"/>
    <s v="53PPusXmH367ghcTsBDgHA095WQOgWcgBuEIB8W27+tFfccjjGdQaYiy9ccJPSvCMM34c2AXgWGXBU2olZq8Bw=="/>
    <d v="2017-02-28T15:08:47"/>
    <s v="DARS-NIC-10932-H7Y6B-v2"/>
    <s v="Stephen Patterson"/>
    <x v="102"/>
    <s v="With Customer"/>
    <x v="0"/>
    <m/>
    <s v="1c Application In Progress"/>
    <s v="1c Application In Progress"/>
    <x v="4"/>
    <s v="DARS-NIC-10932-H7Y6B-v2.0"/>
    <s v="Yes"/>
    <s v="Yes"/>
    <x v="0"/>
    <x v="93"/>
    <x v="0"/>
    <s v="No"/>
    <x v="0"/>
    <s v="Complex"/>
    <s v="Amanda Parkin"/>
    <s v="Richard Langley"/>
    <s v="No"/>
    <s v="Joanna Rose"/>
    <d v="2017-02-28T15:08:47"/>
    <d v="2017-02-15T15:55:09"/>
    <m/>
    <s v="Release 2.3"/>
    <m/>
    <x v="0"/>
  </r>
  <r>
    <s v="184b06da-14e1-e511-80f7-3863bb357fa0"/>
    <s v="o48rlzsKqOAhc82hXF7Uuz2LWP4lw++HSXLCKpQ+xZJ+BmDkP+BBnWnLZaNdOYDrc00fzJDc5kIdjSMQ1DcnFA=="/>
    <d v="2017-04-28T15:30:48"/>
    <s v="DARS-NIC-10994-B8M6V-v2"/>
    <s v="Jill Oakley"/>
    <x v="103"/>
    <s v="With HSCIC"/>
    <x v="0"/>
    <d v="2016-08-31T00:00:00"/>
    <s v=""/>
    <s v="3a With DAO"/>
    <x v="1"/>
    <s v="DARS-NIC-10994-B8M6V-v0.0"/>
    <s v="No"/>
    <s v="Yes"/>
    <x v="0"/>
    <x v="0"/>
    <x v="4"/>
    <s v="No"/>
    <x v="0"/>
    <s v=""/>
    <s v="Carla Howgate"/>
    <s v="Dave Cronin"/>
    <s v="No"/>
    <s v="Joanna Rose"/>
    <d v="2017-04-28T15:30:48"/>
    <d v="2016-03-03T07:52:22"/>
    <d v="2016-09-09T00:00:00"/>
    <s v=""/>
    <d v="2017-03-27T00:00:00"/>
    <x v="0"/>
  </r>
  <r>
    <s v="d7362d79-39aa-4502-97bb-c2f6f1653b9c"/>
    <s v="Z+7k1qJ1/DcZIzu/mngEb03ISBcj83OsKRSDBh0gDUMU72sj6xn1zNCVPanatZuyZaXFYR4w/qQGvH/MoXVRag=="/>
    <d v="2017-04-28T15:30:49"/>
    <s v="DARS-NIC-10994-B8M6V-v2"/>
    <s v="Jill Oakley"/>
    <x v="103"/>
    <s v="With HSCIC"/>
    <x v="0"/>
    <m/>
    <s v="1c Application In Progress"/>
    <s v="3a With DAO"/>
    <x v="0"/>
    <s v="DARS-NIC-10994-B8M6V-v1.0"/>
    <s v="No"/>
    <s v="Yes"/>
    <x v="0"/>
    <x v="0"/>
    <x v="0"/>
    <s v="No"/>
    <x v="0"/>
    <s v=""/>
    <s v="Carla Howgate"/>
    <s v="Dave Cronin"/>
    <s v="No"/>
    <s v="Joanna Rose"/>
    <d v="2017-04-28T15:30:49"/>
    <d v="2016-08-24T14:43:09"/>
    <m/>
    <s v=""/>
    <d v="2017-03-27T00:00:00"/>
    <x v="0"/>
  </r>
  <r>
    <s v="eebb177b-e39c-4e8f-a433-426f4b998f96"/>
    <s v="20fjBzFmXg8FPckJXuznySbKSdkqQvzLh9TbJ0CRUdmBsLGOUfnRaedxIrQ35QIfQyjq1pHMbHVWEwAV0YgNzg=="/>
    <d v="2017-04-28T15:30:48"/>
    <s v="DARS-NIC-10994-B8M6V-v2"/>
    <s v="Jill Oakley"/>
    <x v="103"/>
    <s v="With HSCIC"/>
    <x v="0"/>
    <d v="2017-03-31T00:00:00"/>
    <s v="2c Initial Assessment"/>
    <s v="3a With DAO"/>
    <x v="0"/>
    <s v="DARS-NIC-10994-B8M6V-v1.1"/>
    <s v="No"/>
    <s v="Yes"/>
    <x v="0"/>
    <x v="24"/>
    <x v="0"/>
    <s v="No"/>
    <x v="0"/>
    <s v=""/>
    <s v="Adam Grindrod"/>
    <s v="Gaynor Dalton"/>
    <s v="No"/>
    <s v="Joanna Rose"/>
    <d v="2017-04-28T15:30:48"/>
    <d v="2016-08-24T14:47:43"/>
    <m/>
    <s v=""/>
    <d v="2017-03-27T00:00:00"/>
    <x v="0"/>
  </r>
  <r>
    <s v="f3d928dc-286e-41a6-a306-719af7b60eae"/>
    <s v="xrjqmffPU4w0RAIV88vtz8VtmmZguvpmD8BYE8huMcm+GoHeX0g1FezVw3MSk7nW0jPRX62JuoCjIA+b2ZrAaQ=="/>
    <d v="2017-04-28T15:30:48"/>
    <s v="DARS-NIC-10994-B8M6V-v2"/>
    <s v="Jill Oakley"/>
    <x v="103"/>
    <s v="With HSCIC"/>
    <x v="0"/>
    <d v="2017-03-31T00:00:00"/>
    <s v="5a DSA Active"/>
    <s v="3a With DAO"/>
    <x v="3"/>
    <s v="DARS-NIC-10994-B8M6V-v1.2"/>
    <s v="No"/>
    <s v="Yes"/>
    <x v="0"/>
    <x v="24"/>
    <x v="39"/>
    <s v="No"/>
    <x v="0"/>
    <s v=""/>
    <s v="Adam Grindrod"/>
    <s v="Gaynor Dalton"/>
    <s v="No"/>
    <s v="Joanna Rose"/>
    <d v="2017-04-28T15:30:48"/>
    <d v="2016-08-24T14:49:48"/>
    <d v="2016-09-09T00:00:00"/>
    <s v=""/>
    <d v="2017-03-27T00:00:00"/>
    <x v="1"/>
  </r>
  <r>
    <s v="5e0eb95b-2924-466d-b4dc-cdacfd3d6770"/>
    <s v="qVpH6ZW9kOQRZKea2i7pgjupOkFyjDP+EM+02Ftb239YmnG9b20h+K3BdynFt9q9jPUYbc3B2RJNsIjNQj/jog=="/>
    <d v="2017-04-28T15:30:49"/>
    <s v="DARS-NIC-10994-B8M6V-v2"/>
    <s v="Jill Oakley"/>
    <x v="103"/>
    <s v="With HSCIC"/>
    <x v="0"/>
    <m/>
    <s v="1c Application In Progress"/>
    <s v="3a With DAO"/>
    <x v="0"/>
    <s v="DARS-NIC-10994-B8M6V-v2.0"/>
    <s v="No"/>
    <s v="Yes"/>
    <x v="0"/>
    <x v="24"/>
    <x v="0"/>
    <s v="No"/>
    <x v="0"/>
    <s v=""/>
    <s v="Adam Grindrod"/>
    <s v="Gaynor Dalton"/>
    <s v="No"/>
    <s v="Joanna Rose"/>
    <d v="2017-04-28T15:30:49"/>
    <d v="2017-03-24T16:59:19"/>
    <m/>
    <s v=""/>
    <d v="2017-03-27T00:00:00"/>
    <x v="0"/>
  </r>
  <r>
    <s v="416ba65b-b5e6-4f1c-a6de-0e22c4471079"/>
    <s v="xm0iqebAv0/5Dj83sjtfzASxRsSz2awIDdElppqLGcRoxULQEFdByRSjs82suXoAXWFJOrKVxFh5PM77QOUpKA=="/>
    <d v="2017-04-28T15:30:48"/>
    <s v="DARS-NIC-10994-B8M6V-v2"/>
    <s v="Jill Oakley"/>
    <x v="103"/>
    <s v="With HSCIC"/>
    <x v="0"/>
    <d v="2018-03-31T00:00:00"/>
    <s v="2c Initial Assessment"/>
    <s v="3a With DAO"/>
    <x v="0"/>
    <s v="DARS-NIC-10994-B8M6V-v2.1"/>
    <s v="No"/>
    <s v="Yes"/>
    <x v="0"/>
    <x v="76"/>
    <x v="0"/>
    <s v="No"/>
    <x v="0"/>
    <s v="Medium"/>
    <s v="Tracy Taylor"/>
    <s v="Duncan Easton"/>
    <s v="No"/>
    <s v="Joanna Rose"/>
    <d v="2017-04-28T15:30:48"/>
    <d v="2017-03-24T18:03:05"/>
    <m/>
    <s v=""/>
    <d v="2017-03-27T00:00:00"/>
    <x v="0"/>
  </r>
  <r>
    <s v="12463096-663e-48d1-994d-82fc0c1becab"/>
    <s v="qBoar6hfwqKn1jto9IxRhee/iKBijozKQoZalTM0uxrEWPueRIgsCKM2b/oaq9w0Ygmg7hjXm1fhhYv3nH1nWA=="/>
    <d v="2017-04-28T15:31:56"/>
    <s v="DARS-NIC-10994-B8M6V-v2"/>
    <s v="Jill Oakley"/>
    <x v="103"/>
    <s v="With HSCIC"/>
    <x v="0"/>
    <d v="2018-03-31T00:00:00"/>
    <s v="2c Initial Assessment"/>
    <s v="3a With DAO"/>
    <x v="0"/>
    <s v="DARS-NIC-10994-B8M6V-v2.2"/>
    <s v="No"/>
    <s v="Yes"/>
    <x v="0"/>
    <x v="76"/>
    <x v="0"/>
    <s v="No"/>
    <x v="0"/>
    <s v="Medium"/>
    <s v="Tracy Taylor"/>
    <s v="Duncan Easton"/>
    <s v="No"/>
    <s v="Joanna Rose"/>
    <d v="2017-04-28T15:31:56"/>
    <d v="2017-04-13T11:26:19"/>
    <m/>
    <s v=""/>
    <d v="2017-03-27T00:00:00"/>
    <x v="0"/>
  </r>
  <r>
    <s v="735dc677-17ff-4ff3-be38-5a6dd57d8b53"/>
    <s v="P+gQHNKEZFEKrDA/X2dmqsqhBKWo9HVAXR0TE2PmBjEdgjk+HmmPr1kVgxL/i6HpSyCLAn2OopNYDcP6URtc7w=="/>
    <d v="2017-04-28T15:31:56"/>
    <s v="DARS-NIC-10994-B8M6V-v2"/>
    <s v="Jill Oakley"/>
    <x v="103"/>
    <s v="With HSCIC"/>
    <x v="0"/>
    <d v="2018-03-31T00:00:00"/>
    <s v="3a With DAO"/>
    <s v="3a With DAO"/>
    <x v="4"/>
    <s v="DARS-NIC-10994-B8M6V-v2.3"/>
    <s v="Yes"/>
    <s v="Yes"/>
    <x v="0"/>
    <x v="76"/>
    <x v="0"/>
    <s v="No"/>
    <x v="0"/>
    <s v="Medium"/>
    <s v="Tracy Taylor"/>
    <s v="Duncan Easton"/>
    <s v="No"/>
    <s v="Joanna Rose"/>
    <d v="2017-04-28T15:31:56"/>
    <d v="2017-04-28T15:28:11"/>
    <m/>
    <s v=""/>
    <d v="2017-03-27T00:00:00"/>
    <x v="0"/>
  </r>
  <r>
    <s v="5e265adb-93df-e511-8103-1458d043a750"/>
    <s v="63FJheqkM+GZaYHktyFZgxewqFkTvXSw4Ph58CVSOrmd0B1ybP887PvuEkKncQaar5yco2duQtdXWSBlm+pxcA=="/>
    <d v="2016-05-16T09:20:27"/>
    <s v="DARS-NIC-11092-G5J0P-v0"/>
    <s v="Tamsin Ahmad"/>
    <x v="104"/>
    <s v="With Customer"/>
    <x v="0"/>
    <m/>
    <s v=""/>
    <s v="2d Action Plan Active"/>
    <x v="0"/>
    <s v="DARS-NIC-11092-G5J0P-v0.0"/>
    <s v=""/>
    <s v="Yes"/>
    <x v="0"/>
    <x v="0"/>
    <x v="0"/>
    <s v="Yes"/>
    <x v="11"/>
    <s v=""/>
    <s v=""/>
    <s v=""/>
    <s v="No"/>
    <s v="Joanna Rose"/>
    <d v="2016-05-16T09:20:27"/>
    <d v="2016-03-01T09:56:25"/>
    <m/>
    <s v=""/>
    <d v="2016-02-04T00:00:00"/>
    <x v="0"/>
  </r>
  <r>
    <s v="ae7355a0-8416-4f45-b8f8-c5a5421f28c0"/>
    <s v="UklphjyzbwNLuYcdKGe8lRe4CQrbfdUEWt1aAyJjduRFtPmJ8RR9q8CWiZXsYDifadVHCR3QYCbwKqO5+E8IZg=="/>
    <d v="2016-05-16T09:20:27"/>
    <s v="DARS-NIC-11092-G5J0P-v0"/>
    <s v="Tamsin Ahmad"/>
    <x v="104"/>
    <s v="With Customer"/>
    <x v="0"/>
    <m/>
    <s v=""/>
    <s v="2d Action Plan Active"/>
    <x v="0"/>
    <s v="DARS-NIC-11092-G5J0P-v0.1"/>
    <s v=""/>
    <s v="Yes"/>
    <x v="0"/>
    <x v="71"/>
    <x v="0"/>
    <s v="Yes"/>
    <x v="11"/>
    <s v=""/>
    <s v=""/>
    <s v=""/>
    <s v="No"/>
    <s v="Joanna Rose"/>
    <d v="2016-05-16T09:20:27"/>
    <d v="2016-04-11T08:06:36"/>
    <m/>
    <s v=""/>
    <d v="2016-02-04T00:00:00"/>
    <x v="0"/>
  </r>
  <r>
    <s v="b6fba721-29fe-4f04-8901-b3daa1bf6829"/>
    <s v="K0pLSnpoCSrV0SmrzWm1xk45urS1S3T9cw/tPgP9NG18EmPaoDPQ01WrD7hHynxSw3CbUgQYpLG8wP4Y6Zf2Ww=="/>
    <d v="2016-05-16T09:20:35"/>
    <s v="DARS-NIC-11092-G5J0P-v0"/>
    <s v="Tamsin Ahmad"/>
    <x v="104"/>
    <s v="With Customer"/>
    <x v="0"/>
    <m/>
    <s v="2c Initial Assessment"/>
    <s v="2d Action Plan Active"/>
    <x v="0"/>
    <s v="DARS-NIC-11092-G5J0P-v0.2"/>
    <s v="No"/>
    <s v="Yes"/>
    <x v="0"/>
    <x v="71"/>
    <x v="0"/>
    <s v="Yes"/>
    <x v="11"/>
    <s v=""/>
    <s v="Richard Webster"/>
    <s v=""/>
    <s v="No"/>
    <s v="Joanna Rose"/>
    <d v="2016-05-16T09:20:35"/>
    <d v="2016-04-29T13:23:26"/>
    <m/>
    <s v=""/>
    <d v="2016-02-04T00:00:00"/>
    <x v="0"/>
  </r>
  <r>
    <s v="c461ba2c-e739-4a04-8295-e2a7c0e27733"/>
    <s v="MDV0424Zgnvtt9VQTVbTfLnhxduSUkZ5C2BB1vki1G0vv0ZaacaOWjl6aoHlzeY2xYS+B3IL/408IU6/RQulBQ=="/>
    <d v="2017-02-14T14:02:00"/>
    <s v="DARS-NIC-11092-G5J0P-v0"/>
    <s v="Tamsin Ahmad"/>
    <x v="104"/>
    <s v="With Customer"/>
    <x v="0"/>
    <m/>
    <s v="2d Action Plan Active"/>
    <s v="2d Action Plan Active"/>
    <x v="6"/>
    <s v="DARS-NIC-11092-G5J0P-v0.3"/>
    <s v="Yes"/>
    <s v="Yes"/>
    <x v="0"/>
    <x v="71"/>
    <x v="0"/>
    <s v="Yes"/>
    <x v="11"/>
    <s v=""/>
    <s v="Pam Cairns"/>
    <s v="Stephen Hudson"/>
    <s v="No"/>
    <s v="Joanna Rose"/>
    <d v="2017-02-14T14:02:00"/>
    <d v="2016-05-16T09:20:31"/>
    <m/>
    <s v=""/>
    <d v="2016-02-04T00:00:00"/>
    <x v="0"/>
  </r>
  <r>
    <s v="ed80ae1a-d5f8-e511-8102-3863bb358f90"/>
    <s v="A2ceH1e40sxC5rKWZ4uzbA+XZM+xdyjcanHSZzM5z5Fnr1nGienZfK7KZx8N97ZGPiAFzQITc/qQs7bUIaJTYw=="/>
    <d v="2017-04-20T11:23:47"/>
    <s v="DARS-NIC-11114-J5C4Q-v2"/>
    <s v="Simon Chant"/>
    <x v="105"/>
    <s v="With HSCIC"/>
    <x v="0"/>
    <m/>
    <s v=""/>
    <s v="5a DSA Active"/>
    <x v="0"/>
    <s v="DARS-NIC-11114-J5C4Q-v0.0"/>
    <s v=""/>
    <s v="Yes"/>
    <x v="0"/>
    <x v="82"/>
    <x v="0"/>
    <s v="No"/>
    <x v="0"/>
    <s v="Medium"/>
    <s v="Nicola Bootland"/>
    <s v="Jennifer Donald"/>
    <s v="No"/>
    <s v="Joanna Rose"/>
    <d v="2017-04-20T11:23:47"/>
    <d v="2016-04-02T13:16:30"/>
    <m/>
    <s v=""/>
    <d v="2017-03-22T00:00:00"/>
    <x v="0"/>
  </r>
  <r>
    <s v="47fe4b5e-448f-4a97-8960-1fc98d870c1c"/>
    <s v="HnAz0hFVI85MsGgvaaOZ6Dtdyp7EinTOOSVV+mtVfwnl0qRf1Gm04q7/w/htxW0O48dIGOfxJxkjP2WbpOlD+g=="/>
    <d v="2017-04-20T11:23:47"/>
    <s v="DARS-NIC-11114-J5C4Q-v2"/>
    <s v="Simon Chant"/>
    <x v="105"/>
    <s v="With HSCIC"/>
    <x v="0"/>
    <d v="2016-08-31T00:00:00"/>
    <s v=""/>
    <s v="5a DSA Active"/>
    <x v="0"/>
    <s v="DARS-NIC-11114-J5C4Q-v0.1"/>
    <s v=""/>
    <s v="Yes"/>
    <x v="0"/>
    <x v="82"/>
    <x v="0"/>
    <s v="No"/>
    <x v="0"/>
    <s v="Medium"/>
    <s v="Nicola Bootland"/>
    <s v="Jennifer Donald"/>
    <s v="No"/>
    <s v="Joanna Rose"/>
    <d v="2017-04-20T11:23:47"/>
    <d v="2016-05-03T16:36:45"/>
    <m/>
    <s v=""/>
    <d v="2017-03-22T00:00:00"/>
    <x v="0"/>
  </r>
  <r>
    <s v="d3c7aa6f-857a-4ef3-b25e-b7cd37c672a5"/>
    <s v="UtqDntUul9siGsVr/sQWb2kBCC/o4F8s/NzDOZrGj+V4gVhnnhbsefcORQDXhHkumF/yfIfdlY3WV2xUF4AGcQ=="/>
    <d v="2017-04-20T11:23:47"/>
    <s v="DARS-NIC-11114-J5C4Q-v2"/>
    <s v="Simon Chant"/>
    <x v="105"/>
    <s v="With HSCIC"/>
    <x v="0"/>
    <d v="2016-08-31T00:00:00"/>
    <s v="5a DSA Active"/>
    <s v="5a DSA Active"/>
    <x v="1"/>
    <s v="DARS-NIC-11114-J5C4Q-v0.2"/>
    <s v="No"/>
    <s v="Yes"/>
    <x v="0"/>
    <x v="82"/>
    <x v="84"/>
    <s v="No"/>
    <x v="0"/>
    <s v="Medium"/>
    <s v="Nicola Bootland"/>
    <s v="Jennifer Donald"/>
    <s v="No"/>
    <s v="Joanna Rose"/>
    <d v="2017-04-20T11:23:47"/>
    <d v="2016-05-04T13:41:00"/>
    <d v="2016-08-31T00:00:00"/>
    <s v=""/>
    <d v="2017-03-22T00:00:00"/>
    <x v="1"/>
  </r>
  <r>
    <s v="c7b1d562-1153-4d5e-9dd9-b52246816161"/>
    <s v="JEpbaA8OaZcO0perD91LRCLWXtLOvcmz6QMxRasjBt6OAZjs960LbL+Mbgnpqzv42EWnqAilt3g16rtd5cG6/Q=="/>
    <d v="2017-04-20T11:23:47"/>
    <s v="DARS-NIC-11114-J5C4Q-v2"/>
    <s v="Simon Chant"/>
    <x v="105"/>
    <s v="With HSCIC"/>
    <x v="0"/>
    <m/>
    <s v="1c Application In Progress"/>
    <s v="5a DSA Active"/>
    <x v="0"/>
    <s v="DARS-NIC-11114-J5C4Q-v1.0"/>
    <s v="No"/>
    <s v="Yes"/>
    <x v="0"/>
    <x v="82"/>
    <x v="0"/>
    <s v="No"/>
    <x v="0"/>
    <s v="Medium"/>
    <s v="Nicola Bootland"/>
    <s v="Jennifer Donald"/>
    <s v="No"/>
    <s v="Joanna Rose"/>
    <d v="2017-04-20T11:23:47"/>
    <d v="2016-08-24T15:11:06"/>
    <m/>
    <s v=""/>
    <d v="2017-03-22T00:00:00"/>
    <x v="0"/>
  </r>
  <r>
    <s v="2018c046-cd08-4640-92e8-26f36266d8ea"/>
    <s v="fpRaioL6du8AbxJTQ/mNAu1/F6hT+pQxmLV25xr9XkYsFMPJG7avkI2bA+zRkhyeHMEnEGYMO3S9mVZkvBjncQ=="/>
    <d v="2017-04-20T11:23:47"/>
    <s v="DARS-NIC-11114-J5C4Q-v2"/>
    <s v="Simon Chant"/>
    <x v="105"/>
    <s v="With HSCIC"/>
    <x v="0"/>
    <d v="2017-03-31T00:00:00"/>
    <s v="2c Initial Assessment"/>
    <s v="5a DSA Active"/>
    <x v="0"/>
    <s v="DARS-NIC-11114-J5C4Q-v1.1"/>
    <s v="No"/>
    <s v="Yes"/>
    <x v="0"/>
    <x v="24"/>
    <x v="0"/>
    <s v="No"/>
    <x v="0"/>
    <s v="Medium"/>
    <s v="Adam Grindrod"/>
    <s v="Gaynor Dalton"/>
    <s v="No"/>
    <s v="Joanna Rose"/>
    <d v="2017-04-20T11:23:47"/>
    <d v="2016-08-24T15:16:41"/>
    <m/>
    <s v=""/>
    <d v="2017-03-22T00:00:00"/>
    <x v="0"/>
  </r>
  <r>
    <s v="cca41a92-c676-4e83-be0d-b212b99223cd"/>
    <s v="CsIo0zvb9zzsXIS5VTs0hTo/MzCtMS2YZE1T36ULrt1H5Nr7OPEBVJ/4LMrL321ji9LOPC8Li49WUGJCRqPrKg=="/>
    <d v="2017-04-20T11:23:37"/>
    <s v="DARS-NIC-11114-J5C4Q-v2"/>
    <s v="Simon Chant"/>
    <x v="105"/>
    <s v="With HSCIC"/>
    <x v="0"/>
    <d v="2017-03-31T00:00:00"/>
    <s v="5a DSA Active"/>
    <s v="5a DSA Active"/>
    <x v="1"/>
    <s v="DARS-NIC-11114-J5C4Q-v1.2"/>
    <s v="No"/>
    <s v="Yes"/>
    <x v="0"/>
    <x v="24"/>
    <x v="20"/>
    <s v="No"/>
    <x v="0"/>
    <s v="Medium"/>
    <s v="Adam Grindrod"/>
    <s v="Gaynor Dalton"/>
    <s v="No"/>
    <s v="Joanna Rose"/>
    <d v="2017-04-20T11:23:37"/>
    <d v="2016-08-24T15:19:57"/>
    <d v="2017-04-20T00:00:00"/>
    <s v=""/>
    <d v="2017-03-22T00:00:00"/>
    <x v="1"/>
  </r>
  <r>
    <s v="63363206-c57a-45ce-a8ce-bc6192984eec"/>
    <s v="JDCIqMJIsseGJuOK1YK8cEDT73uw8kjEaFK4L5LAMtuq6MN23WvBbBSrnuZdh2apA/OEbzpSaHKkXr7d5Ex1dA=="/>
    <d v="2017-04-20T11:23:47"/>
    <s v="DARS-NIC-11114-J5C4Q-v2"/>
    <s v="Simon Chant"/>
    <x v="105"/>
    <s v="With HSCIC"/>
    <x v="0"/>
    <m/>
    <s v="1c Application In Progress"/>
    <s v="5a DSA Active"/>
    <x v="0"/>
    <s v="DARS-NIC-11114-J5C4Q-v2.0"/>
    <s v="No"/>
    <s v="Yes"/>
    <x v="0"/>
    <x v="24"/>
    <x v="0"/>
    <s v="No"/>
    <x v="0"/>
    <s v="Medium"/>
    <s v="Adam Grindrod"/>
    <s v="Gaynor Dalton"/>
    <s v="No"/>
    <s v="Joanna Rose"/>
    <d v="2017-04-20T11:23:47"/>
    <d v="2017-03-07T10:32:01"/>
    <m/>
    <s v=""/>
    <d v="2017-03-22T00:00:00"/>
    <x v="0"/>
  </r>
  <r>
    <s v="c6f92d13-3237-4860-affe-1b890c2edb72"/>
    <s v="KXJaE5SDBgp7bw6xJaDi+2TKzjJl04BfsONIWmX87dm6bX2I1YuExsMUtRumYWBtGwpyv9oBTucMkTtGiZPzyQ=="/>
    <d v="2017-04-20T11:23:47"/>
    <s v="DARS-NIC-11114-J5C4Q-v2"/>
    <s v="Simon Chant"/>
    <x v="105"/>
    <s v="With HSCIC"/>
    <x v="0"/>
    <d v="2018-03-31T00:00:00"/>
    <s v="2c Initial Assessment"/>
    <s v="5a DSA Active"/>
    <x v="0"/>
    <s v="DARS-NIC-11114-J5C4Q-v2.1"/>
    <s v="No"/>
    <s v="Yes"/>
    <x v="0"/>
    <x v="94"/>
    <x v="0"/>
    <s v="No"/>
    <x v="0"/>
    <s v="Medium"/>
    <s v="Alexandra Day"/>
    <s v="Duncan Easton"/>
    <s v="No"/>
    <s v="Joanna Rose"/>
    <d v="2017-04-20T11:23:47"/>
    <d v="2017-03-21T16:30:17"/>
    <m/>
    <s v=""/>
    <d v="2017-03-22T00:00:00"/>
    <x v="0"/>
  </r>
  <r>
    <s v="99602bfb-95ad-43f2-bda2-8eb0d6b5bfe2"/>
    <s v="EDVvLgScMyjFhlEFGTQOb76fUp5/YfGeQQd652+mM8rkqaSSIXM9VZW1+qmmJgBLFlDi2CKzTAdR3+fo0Z4V+w=="/>
    <d v="2017-04-20T11:24:31"/>
    <s v="DARS-NIC-11114-J5C4Q-v2"/>
    <s v="Simon Chant"/>
    <x v="105"/>
    <s v="With HSCIC"/>
    <x v="0"/>
    <d v="2018-03-31T00:00:00"/>
    <s v="5a DSA Active"/>
    <s v="5a DSA Active"/>
    <x v="2"/>
    <s v="DARS-NIC-11114-J5C4Q-v2.2"/>
    <s v="Yes"/>
    <s v="Yes"/>
    <x v="0"/>
    <x v="94"/>
    <x v="85"/>
    <s v="No"/>
    <x v="0"/>
    <s v="Medium"/>
    <s v="Alexandra Day"/>
    <s v="Duncan Easton"/>
    <s v="No"/>
    <s v="Joanna Rose"/>
    <d v="2017-04-20T11:24:31"/>
    <d v="2017-04-06T09:21:42"/>
    <d v="2017-04-20T00:00:00"/>
    <s v=""/>
    <d v="2017-03-22T00:00:00"/>
    <x v="1"/>
  </r>
  <r>
    <s v="563df97b-42e1-e511-80f5-3863bb363030"/>
    <s v="zJuvEZoiVUZadiK9SJ3W+Q6NsAnuRe6o9xN/0HMRj/hN0EeSPat2e87JljcawTKqs4gfGXrSEzqaraN+Smi9yQ=="/>
    <d v="2016-07-05T10:47:16"/>
    <s v="DARS-NIC-11179-V5W2K-v0"/>
    <s v="Rebecca Matthews"/>
    <x v="106"/>
    <s v="With HSCIC"/>
    <x v="0"/>
    <m/>
    <s v=""/>
    <s v="3a With DAO"/>
    <x v="0"/>
    <s v="DARS-NIC-11179-V5W2K-v0.0"/>
    <s v=""/>
    <s v="Yes"/>
    <x v="0"/>
    <x v="0"/>
    <x v="0"/>
    <s v="Yes"/>
    <x v="7"/>
    <s v="Complex"/>
    <s v="Amanda Parkin"/>
    <s v="Gaynor Dalton"/>
    <s v="No"/>
    <s v="Joanna Rose"/>
    <d v="2016-07-05T10:47:16"/>
    <d v="2016-03-03T13:19:05"/>
    <m/>
    <s v=""/>
    <d v="2016-01-20T00:00:00"/>
    <x v="0"/>
  </r>
  <r>
    <s v="c106d134-a59d-4446-a8d2-6ccc6eca3b94"/>
    <s v="LivjSPq+J3KENSxFCdwY6FKh0IWwtsv0S9UVbSkg7cGwBLKHCm5ptf9zfflZQo4yHyeDtRHoPtX5Yc4OdJ8ekg=="/>
    <d v="2016-07-05T10:47:16"/>
    <s v="DARS-NIC-11179-V5W2K-v0"/>
    <s v="Rebecca Matthews"/>
    <x v="106"/>
    <s v="With HSCIC"/>
    <x v="0"/>
    <m/>
    <s v=""/>
    <s v="3a With DAO"/>
    <x v="0"/>
    <s v="DARS-NIC-11179-V5W2K-v0.1"/>
    <s v=""/>
    <s v="Yes"/>
    <x v="0"/>
    <x v="0"/>
    <x v="0"/>
    <s v="Yes"/>
    <x v="7"/>
    <s v="Complex"/>
    <s v="Amanda Parkin"/>
    <s v="Gaynor Dalton"/>
    <s v="No"/>
    <s v="Joanna Rose"/>
    <d v="2016-07-05T10:47:16"/>
    <d v="2016-03-29T10:39:58"/>
    <m/>
    <s v=""/>
    <d v="2016-01-20T00:00:00"/>
    <x v="0"/>
  </r>
  <r>
    <s v="92e6b9a5-87a8-41f3-9346-cf5f86bcc633"/>
    <s v="mRfTjUysC4c4+oNUtiZWnmOPVi+WM0p2J+iWGiMrX2Iq52E+0PkgfC6dstoxfzZo1NEi5HKkT+ufGT290nJr5A=="/>
    <d v="2016-07-05T10:47:16"/>
    <s v="DARS-NIC-11179-V5W2K-v0"/>
    <s v="Rebecca Matthews"/>
    <x v="106"/>
    <s v="With HSCIC"/>
    <x v="0"/>
    <m/>
    <s v=""/>
    <s v="3a With DAO"/>
    <x v="0"/>
    <s v="DARS-NIC-11179-V5W2K-v0.2"/>
    <s v=""/>
    <s v="Yes"/>
    <x v="0"/>
    <x v="0"/>
    <x v="0"/>
    <s v="Yes"/>
    <x v="7"/>
    <s v="Complex"/>
    <s v="Amanda Parkin"/>
    <s v="Gaynor Dalton"/>
    <s v="No"/>
    <s v="Joanna Rose"/>
    <d v="2016-07-05T10:47:16"/>
    <d v="2016-03-29T10:46:58"/>
    <m/>
    <s v=""/>
    <d v="2016-01-20T00:00:00"/>
    <x v="0"/>
  </r>
  <r>
    <s v="599b3611-faea-4710-b2c3-098d28078090"/>
    <s v="cbZvxSyKBuIXQj08fknbfNscDSCSW0RKdWmKLlrdqMdN7bhZjUtg3xPHtfpRwMyGoSUShoDU9dxfgAb9+EVJ0w=="/>
    <d v="2016-07-05T10:47:16"/>
    <s v="DARS-NIC-11179-V5W2K-v0"/>
    <s v="Rebecca Matthews"/>
    <x v="106"/>
    <s v="With HSCIC"/>
    <x v="0"/>
    <d v="2017-03-31T00:00:00"/>
    <s v=""/>
    <s v="3a With DAO"/>
    <x v="0"/>
    <s v="DARS-NIC-11179-V5W2K-v0.3"/>
    <s v=""/>
    <s v="Yes"/>
    <x v="0"/>
    <x v="82"/>
    <x v="0"/>
    <s v="Yes"/>
    <x v="7"/>
    <s v="Complex"/>
    <s v="Amanda Parkin"/>
    <s v="Gaynor Dalton"/>
    <s v="No"/>
    <s v="Joanna Rose"/>
    <d v="2016-07-05T10:47:16"/>
    <d v="2016-03-31T11:22:51"/>
    <m/>
    <s v=""/>
    <d v="2016-01-20T00:00:00"/>
    <x v="0"/>
  </r>
  <r>
    <s v="41b55622-2d3d-41fc-809e-323871e8bb00"/>
    <s v="B/6adatKWaf4oDD5WRA2jSOVHX4px71NcMuF+C99IhFlSLsKTKJ2rho9vEvkPLSp+WIU6o/Il7YNjhAF+Q8gOQ=="/>
    <d v="2016-07-05T10:47:16"/>
    <s v="DARS-NIC-11179-V5W2K-v0"/>
    <s v="Rebecca Matthews"/>
    <x v="106"/>
    <s v="With HSCIC"/>
    <x v="0"/>
    <d v="2017-03-31T00:00:00"/>
    <s v=""/>
    <s v="3a With DAO"/>
    <x v="0"/>
    <s v="DARS-NIC-11179-V5W2K-v0.4"/>
    <s v=""/>
    <s v="Yes"/>
    <x v="0"/>
    <x v="82"/>
    <x v="0"/>
    <s v="Yes"/>
    <x v="7"/>
    <s v="Complex"/>
    <s v="Amanda Parkin"/>
    <s v="Gaynor Dalton"/>
    <s v="No"/>
    <s v="Joanna Rose"/>
    <d v="2016-07-05T10:47:16"/>
    <d v="2016-04-13T13:07:05"/>
    <m/>
    <s v=""/>
    <d v="2016-01-20T00:00:00"/>
    <x v="0"/>
  </r>
  <r>
    <s v="09b9e858-349a-4175-b713-bab54d46af6e"/>
    <s v="Dj1eW76wVeE+7IIwLIY3h5xvkciPiy95NtnTyyAstAP/3jp1qy2YlXEjXqxsvP2mlyPc29O3w7R4rdp71XGTWw=="/>
    <d v="2016-07-05T10:47:16"/>
    <s v="DARS-NIC-11179-V5W2K-v0"/>
    <s v="Rebecca Matthews"/>
    <x v="106"/>
    <s v="With HSCIC"/>
    <x v="0"/>
    <d v="2017-03-31T00:00:00"/>
    <s v=""/>
    <s v="3a With DAO"/>
    <x v="0"/>
    <s v="DARS-NIC-11179-V5W2K-v0.5"/>
    <s v=""/>
    <s v="Yes"/>
    <x v="0"/>
    <x v="82"/>
    <x v="0"/>
    <s v="Yes"/>
    <x v="7"/>
    <s v="Complex"/>
    <s v="Amanda Parkin"/>
    <s v="Stephen Hudson"/>
    <s v="No"/>
    <s v="Joanna Rose"/>
    <d v="2016-07-05T10:47:16"/>
    <d v="2016-04-16T08:09:14"/>
    <m/>
    <s v=""/>
    <d v="2016-01-20T00:00:00"/>
    <x v="0"/>
  </r>
  <r>
    <s v="8d6adfc4-9c50-499c-ba7b-e1b25e9db7cf"/>
    <s v="WGZzWG40xXF5nV2t1V3AnlFuLV9F5azmmh+bqEhpc2aaUXBQnhzVYDu6WhMvpVsY+6jNMoza9A6H4kQg91L2jw=="/>
    <d v="2016-07-05T10:47:16"/>
    <s v="DARS-NIC-11179-V5W2K-v0"/>
    <s v="Rebecca Matthews"/>
    <x v="106"/>
    <s v="With HSCIC"/>
    <x v="0"/>
    <d v="2017-03-31T00:00:00"/>
    <s v=""/>
    <s v="3a With DAO"/>
    <x v="0"/>
    <s v="DARS-NIC-11179-V5W2K-v0.6"/>
    <s v=""/>
    <s v="Yes"/>
    <x v="0"/>
    <x v="82"/>
    <x v="0"/>
    <s v="Yes"/>
    <x v="7"/>
    <s v="Complex"/>
    <s v="Amanda Parkin"/>
    <s v="Stephen Hudson"/>
    <s v="No"/>
    <s v="Joanna Rose"/>
    <d v="2016-07-05T10:47:16"/>
    <d v="2016-04-16T08:30:53"/>
    <m/>
    <s v=""/>
    <d v="2016-01-20T00:00:00"/>
    <x v="0"/>
  </r>
  <r>
    <s v="fba2d20a-4e8c-4449-81b9-7ddb714877a3"/>
    <s v="Cs7byNXXsTfch5OxpAmpE64l2vfpMQNVOXwrV9+RAEBUDQigL11UJr++O81s72GOpGz2Glu7NZA1a4ka6CiqBA=="/>
    <d v="2016-07-05T10:47:16"/>
    <s v="DARS-NIC-11179-V5W2K-v0"/>
    <s v="Rebecca Matthews"/>
    <x v="106"/>
    <s v="With HSCIC"/>
    <x v="0"/>
    <d v="2017-03-31T00:00:00"/>
    <s v=""/>
    <s v="3a With DAO"/>
    <x v="0"/>
    <s v="DARS-NIC-11179-V5W2K-v0.7"/>
    <s v=""/>
    <s v="Yes"/>
    <x v="0"/>
    <x v="82"/>
    <x v="0"/>
    <s v="Yes"/>
    <x v="7"/>
    <s v="Complex"/>
    <s v="Amanda Parkin"/>
    <s v="Stephen Hudson"/>
    <s v="No"/>
    <s v="Joanna Rose"/>
    <d v="2016-07-05T10:47:16"/>
    <d v="2016-04-20T12:14:11"/>
    <m/>
    <s v=""/>
    <d v="2016-01-20T00:00:00"/>
    <x v="0"/>
  </r>
  <r>
    <s v="769049c1-73f1-4330-8c92-47062788aa55"/>
    <s v="9tePrItHC2ayo+nkRAx+dXBwOzi3Dr1OHp+xhxTSw1NfPFKjtOrLSAHMuxU4/U0RIVMxqipiWF8AZxy9jbb2uQ=="/>
    <d v="2016-07-05T10:47:16"/>
    <s v="DARS-NIC-11179-V5W2K-v0"/>
    <s v="Rebecca Matthews"/>
    <x v="106"/>
    <s v="With HSCIC"/>
    <x v="0"/>
    <d v="2017-03-31T00:00:00"/>
    <s v="2c Initial Assessment"/>
    <s v="3a With DAO"/>
    <x v="0"/>
    <s v="DARS-NIC-11179-V5W2K-v0.8"/>
    <s v="No"/>
    <s v="Yes"/>
    <x v="0"/>
    <x v="82"/>
    <x v="0"/>
    <s v="Yes"/>
    <x v="7"/>
    <s v="Complex"/>
    <s v="Amanda Parkin"/>
    <s v="Stephen Hudson"/>
    <s v="No"/>
    <s v="Joanna Rose"/>
    <d v="2016-07-05T10:47:16"/>
    <d v="2016-04-27T11:46:52"/>
    <m/>
    <s v=""/>
    <d v="2016-01-20T00:00:00"/>
    <x v="0"/>
  </r>
  <r>
    <s v="2759173a-a57f-46f6-9d58-4746330ee165"/>
    <s v="/XOsBfrDAl0A690tusL870S4U0/fEFpMotFD4JOHydgHyH5as6FFnDldBPHAY4+jSdpDT89nw21/e8wJ6J035A=="/>
    <d v="2016-08-02T09:48:45"/>
    <s v="DARS-NIC-11179-V5W2K-v0"/>
    <s v="Rebecca Matthews"/>
    <x v="106"/>
    <s v="With HSCIC"/>
    <x v="0"/>
    <d v="2017-03-31T00:00:00"/>
    <s v="3a With DAO"/>
    <s v="3a With DAO"/>
    <x v="5"/>
    <s v="DARS-NIC-11179-V5W2K-v0.9"/>
    <s v="Yes"/>
    <s v="Yes"/>
    <x v="0"/>
    <x v="82"/>
    <x v="0"/>
    <s v="Yes"/>
    <x v="7"/>
    <s v="Complex"/>
    <s v="Amanda Parkin"/>
    <s v="Stephen Hudson"/>
    <s v="No"/>
    <s v="Joanna Rose"/>
    <d v="2016-08-02T09:48:45"/>
    <d v="2016-07-05T10:47:05"/>
    <m/>
    <s v=""/>
    <d v="2016-01-20T00:00:00"/>
    <x v="0"/>
  </r>
  <r>
    <s v="2f981777-4de1-e511-80f5-3863bb363030"/>
    <s v="AgrdRT0YBChrG6r5exvzQzz8RpURF9L0eQ4ha/zAnB9e8/pxiawkSDTLuMxDgq3vNrUATXZzqfkJXzymmRjXwQ=="/>
    <d v="2016-10-21T14:46:14"/>
    <s v="DARS-NIC-11221-X6Y6N-v1"/>
    <s v="Nitin Kolhe"/>
    <x v="107"/>
    <s v="With HSCIC"/>
    <x v="0"/>
    <m/>
    <s v=""/>
    <s v="5a DSA Active"/>
    <x v="0"/>
    <s v="DARS-NIC-11221-X6Y6N-v0.0"/>
    <s v=""/>
    <s v="Yes"/>
    <x v="0"/>
    <x v="0"/>
    <x v="0"/>
    <s v="No"/>
    <x v="5"/>
    <s v="Complex"/>
    <s v="Amanda Parkin"/>
    <s v="Gaynor Dalton"/>
    <s v="No"/>
    <s v="Joanna Rose"/>
    <d v="2016-10-21T14:46:14"/>
    <d v="2016-03-03T14:37:39"/>
    <m/>
    <s v=""/>
    <d v="2016-10-11T00:00:00"/>
    <x v="0"/>
  </r>
  <r>
    <s v="01cf48d5-acb6-41dd-b5d1-bfa2ed324181"/>
    <s v="afJx+4f6eAIP6GFr6am63g32vvWUua4AYxuZndvyM4TDgmiN6xr09YuazZ1i17iGKh40fXHGcoAdYJBNfC+0Ng=="/>
    <d v="2016-10-21T14:46:15"/>
    <s v="DARS-NIC-11221-X6Y6N-v1"/>
    <s v="Nitin Kolhe"/>
    <x v="107"/>
    <s v="With HSCIC"/>
    <x v="0"/>
    <m/>
    <s v=""/>
    <s v="5a DSA Active"/>
    <x v="0"/>
    <s v="DARS-NIC-11221-X6Y6N-v0.1"/>
    <s v=""/>
    <s v="Yes"/>
    <x v="0"/>
    <x v="0"/>
    <x v="0"/>
    <s v="No"/>
    <x v="5"/>
    <s v="Complex"/>
    <s v="Amanda Parkin"/>
    <s v="Gaynor Dalton"/>
    <s v="No"/>
    <s v="Joanna Rose"/>
    <d v="2016-10-21T14:46:15"/>
    <d v="2016-03-18T10:30:50"/>
    <m/>
    <s v=""/>
    <d v="2016-10-11T00:00:00"/>
    <x v="0"/>
  </r>
  <r>
    <s v="5ba8af15-3d90-47f7-96b8-834bdca9d8c2"/>
    <s v="mQ5ydOnucPmBujWPT7XXnaM6iLGAceLFqOaFkzBwzqXiTgEaNBUO9nLlqwfHWkNcdQaSUM3cvLeAKfOD+8o3xw=="/>
    <d v="2016-10-21T14:46:15"/>
    <s v="DARS-NIC-11221-X6Y6N-v1"/>
    <s v="Nitin Kolhe"/>
    <x v="107"/>
    <s v="With HSCIC"/>
    <x v="0"/>
    <d v="2017-03-31T00:00:00"/>
    <s v=""/>
    <s v="5a DSA Active"/>
    <x v="0"/>
    <s v="DARS-NIC-11221-X6Y6N-v0.10"/>
    <s v=""/>
    <s v="Yes"/>
    <x v="0"/>
    <x v="82"/>
    <x v="0"/>
    <s v="No"/>
    <x v="5"/>
    <s v="Complex"/>
    <s v="Amanda Parkin"/>
    <s v="Stephen Hudson"/>
    <s v="No"/>
    <s v="Joanna Rose"/>
    <d v="2016-10-21T14:46:15"/>
    <d v="2016-04-19T11:16:31"/>
    <m/>
    <s v=""/>
    <d v="2016-10-11T00:00:00"/>
    <x v="0"/>
  </r>
  <r>
    <s v="4b4ba22a-8663-4139-83a5-8f6c386fe5a2"/>
    <s v="J1qkMst9cFnT/jb368SKNuEq5Lb9fVq0D0Ttr+9TuLcVbY7xUwJTYmEWaeNb0Nsy2WwwBerSsDyMP7DJnmJa/Q=="/>
    <d v="2016-10-21T14:46:15"/>
    <s v="DARS-NIC-11221-X6Y6N-v1"/>
    <s v="Nitin Kolhe"/>
    <x v="107"/>
    <s v="With HSCIC"/>
    <x v="0"/>
    <d v="2017-03-31T00:00:00"/>
    <s v=""/>
    <s v="5a DSA Active"/>
    <x v="0"/>
    <s v="DARS-NIC-11221-X6Y6N-v0.11"/>
    <s v=""/>
    <s v="Yes"/>
    <x v="0"/>
    <x v="82"/>
    <x v="0"/>
    <s v="No"/>
    <x v="5"/>
    <s v="Complex"/>
    <s v="Amanda Parkin"/>
    <s v="Stephen Hudson"/>
    <s v="No"/>
    <s v="Joanna Rose"/>
    <d v="2016-10-21T14:46:15"/>
    <d v="2016-04-19T13:16:28"/>
    <m/>
    <s v=""/>
    <d v="2016-10-11T00:00:00"/>
    <x v="0"/>
  </r>
  <r>
    <s v="1ae22c9c-e312-4b5b-adeb-a8223af57687"/>
    <s v="ljsYuhd9VgICxoLoEtnJ7L9SBu3d8mAs6eyFCe3pFzSCKkB6Uy1fiVYAwS0OO4TJzstCQlKLkm5prsAHt3MeeA=="/>
    <d v="2016-10-21T14:46:15"/>
    <s v="DARS-NIC-11221-X6Y6N-v1"/>
    <s v="Nitin Kolhe"/>
    <x v="107"/>
    <s v="With HSCIC"/>
    <x v="0"/>
    <d v="2017-03-31T00:00:00"/>
    <s v=""/>
    <s v="5a DSA Active"/>
    <x v="0"/>
    <s v="DARS-NIC-11221-X6Y6N-v0.12"/>
    <s v=""/>
    <s v="Yes"/>
    <x v="0"/>
    <x v="82"/>
    <x v="0"/>
    <s v="No"/>
    <x v="5"/>
    <s v="Complex"/>
    <s v="Amanda Parkin"/>
    <s v="Stephen Hudson"/>
    <s v="No"/>
    <s v="Joanna Rose"/>
    <d v="2016-10-21T14:46:15"/>
    <d v="2016-04-20T12:54:35"/>
    <m/>
    <s v=""/>
    <d v="2016-10-11T00:00:00"/>
    <x v="0"/>
  </r>
  <r>
    <s v="799edbce-0fa8-48c4-8e6a-dd7a2557e3ad"/>
    <s v="kLoIGOIy8qg9p/+0Sn/c3pCAm3Z42Ruz39qdbBtRXaHMhiArtw0qyS9TehSc2KFb2IoTY9l12FnvAiW1Quf0qg=="/>
    <d v="2016-10-21T14:46:15"/>
    <s v="DARS-NIC-11221-X6Y6N-v1"/>
    <s v="Nitin Kolhe"/>
    <x v="107"/>
    <s v="With HSCIC"/>
    <x v="0"/>
    <d v="2017-03-31T00:00:00"/>
    <s v=""/>
    <s v="5a DSA Active"/>
    <x v="0"/>
    <s v="DARS-NIC-11221-X6Y6N-v0.13"/>
    <s v=""/>
    <s v="Yes"/>
    <x v="0"/>
    <x v="82"/>
    <x v="0"/>
    <s v="No"/>
    <x v="5"/>
    <s v="Complex"/>
    <s v="Amanda Parkin"/>
    <s v="Stephen Hudson"/>
    <s v="No"/>
    <s v="Joanna Rose"/>
    <d v="2016-10-21T14:46:15"/>
    <d v="2016-04-25T14:32:55"/>
    <m/>
    <s v=""/>
    <d v="2016-10-11T00:00:00"/>
    <x v="0"/>
  </r>
  <r>
    <s v="61461ccf-80b9-4239-a448-4fb69ade545c"/>
    <s v="aXLLuZh8tY8x0bA+0enwCtCXbLjp+K5OhBiVpvwPE1KrGxFjSyVkK0I7oVJAlmIOmO7qlJOEsFQggN462lLsQQ=="/>
    <d v="2016-10-21T14:46:14"/>
    <s v="DARS-NIC-11221-X6Y6N-v1"/>
    <s v="Nitin Kolhe"/>
    <x v="107"/>
    <s v="With HSCIC"/>
    <x v="0"/>
    <d v="2017-03-31T00:00:00"/>
    <s v=""/>
    <s v="5a DSA Active"/>
    <x v="0"/>
    <s v="DARS-NIC-11221-X6Y6N-v0.14"/>
    <s v=""/>
    <s v="Yes"/>
    <x v="0"/>
    <x v="82"/>
    <x v="0"/>
    <s v="No"/>
    <x v="5"/>
    <s v="Complex"/>
    <s v="Amanda Parkin"/>
    <s v="Stephen Hudson"/>
    <s v="No"/>
    <s v="Joanna Rose"/>
    <d v="2016-10-21T14:46:14"/>
    <d v="2016-04-25T14:36:03"/>
    <m/>
    <s v=""/>
    <d v="2016-10-11T00:00:00"/>
    <x v="0"/>
  </r>
  <r>
    <s v="550ebe4e-d94f-43ad-93cf-4a0bc7caebf6"/>
    <s v="RdMWAcnOKHDoDjEdL3cNDa6oNrMjTdvBMnieLC0J67iYeDrZVct5+Fn7qiL7xn3xeu7ete7MO3lc3Qk/h1CFag=="/>
    <d v="2016-10-21T14:46:14"/>
    <s v="DARS-NIC-11221-X6Y6N-v1"/>
    <s v="Nitin Kolhe"/>
    <x v="107"/>
    <s v="With HSCIC"/>
    <x v="0"/>
    <d v="2017-03-31T00:00:00"/>
    <s v=""/>
    <s v="5a DSA Active"/>
    <x v="0"/>
    <s v="DARS-NIC-11221-X6Y6N-v0.15"/>
    <s v=""/>
    <s v="Yes"/>
    <x v="0"/>
    <x v="82"/>
    <x v="0"/>
    <s v="No"/>
    <x v="5"/>
    <s v="Complex"/>
    <s v="Amanda Parkin"/>
    <s v="Stephen Hudson"/>
    <s v="No"/>
    <s v="Joanna Rose"/>
    <d v="2016-10-21T14:46:14"/>
    <d v="2016-04-25T14:36:31"/>
    <m/>
    <s v=""/>
    <d v="2016-10-11T00:00:00"/>
    <x v="0"/>
  </r>
  <r>
    <s v="412cc4c6-b567-4a59-8c52-530143b69499"/>
    <s v="AhA2hkre2PVZm+VsOogUeuDd5us7S8XF5JAGlJnHqgGqP+bJtChUOzsz7pl7UdnSN2U+lkXUdWrva3IpC5cT2g=="/>
    <d v="2016-10-21T14:46:14"/>
    <s v="DARS-NIC-11221-X6Y6N-v1"/>
    <s v="Nitin Kolhe"/>
    <x v="107"/>
    <s v="With HSCIC"/>
    <x v="0"/>
    <d v="2017-03-31T00:00:00"/>
    <s v=""/>
    <s v="5a DSA Active"/>
    <x v="0"/>
    <s v="DARS-NIC-11221-X6Y6N-v0.16"/>
    <s v=""/>
    <s v="Yes"/>
    <x v="0"/>
    <x v="82"/>
    <x v="0"/>
    <s v="No"/>
    <x v="5"/>
    <s v="Complex"/>
    <s v="Amanda Parkin"/>
    <s v="Stephen Hudson"/>
    <s v="No"/>
    <s v="Joanna Rose"/>
    <d v="2016-10-21T14:46:14"/>
    <d v="2016-04-26T10:15:50"/>
    <m/>
    <s v=""/>
    <d v="2016-10-11T00:00:00"/>
    <x v="0"/>
  </r>
  <r>
    <s v="c22c27b8-8ed2-4b1a-8b69-7f47354192b4"/>
    <s v="5h1R5Ks27NLIxSKYQd+vVQXJJ835aMkY5znmIDfaAn3TLWSGhJZ5wGS/OZJjBJQwmseeNIwuXoV+tgHn7WgR0w=="/>
    <d v="2016-10-21T14:46:14"/>
    <s v="DARS-NIC-11221-X6Y6N-v1"/>
    <s v="Nitin Kolhe"/>
    <x v="107"/>
    <s v="With HSCIC"/>
    <x v="0"/>
    <d v="2017-03-31T00:00:00"/>
    <s v=""/>
    <s v="5a DSA Active"/>
    <x v="0"/>
    <s v="DARS-NIC-11221-X6Y6N-v0.17"/>
    <s v=""/>
    <s v="Yes"/>
    <x v="0"/>
    <x v="82"/>
    <x v="0"/>
    <s v="No"/>
    <x v="5"/>
    <s v="Complex"/>
    <s v="Amanda Parkin"/>
    <s v="Stephen Hudson"/>
    <s v="No"/>
    <s v="Joanna Rose"/>
    <d v="2016-10-21T14:46:14"/>
    <d v="2016-04-26T10:43:57"/>
    <m/>
    <s v=""/>
    <d v="2016-10-11T00:00:00"/>
    <x v="0"/>
  </r>
  <r>
    <s v="2cfc8c35-1cba-4c25-a217-50796b71f756"/>
    <s v="+e5KjDHO+EgYK1/nuAfoQDgjWCONXQVGdDsnA1szESamNbdv1QVjakU3+mzuogLbXyCOnldH8v1DDeBOoQ0cZw=="/>
    <d v="2016-10-21T14:46:14"/>
    <s v="DARS-NIC-11221-X6Y6N-v1"/>
    <s v="Nitin Kolhe"/>
    <x v="107"/>
    <s v="With HSCIC"/>
    <x v="0"/>
    <d v="2017-03-31T00:00:00"/>
    <s v=""/>
    <s v="5a DSA Active"/>
    <x v="0"/>
    <s v="DARS-NIC-11221-X6Y6N-v0.18"/>
    <s v="No"/>
    <s v="Yes"/>
    <x v="0"/>
    <x v="82"/>
    <x v="0"/>
    <s v="No"/>
    <x v="5"/>
    <s v="Complex"/>
    <s v="Amanda Parkin"/>
    <s v="Stephen Hudson"/>
    <s v="No"/>
    <s v="Joanna Rose"/>
    <d v="2016-10-21T14:46:14"/>
    <d v="2016-04-26T10:44:20"/>
    <m/>
    <s v=""/>
    <d v="2016-10-11T00:00:00"/>
    <x v="0"/>
  </r>
  <r>
    <s v="e44f8fbf-53cb-42aa-97c3-b3e2a8a650e0"/>
    <s v="Lu/vvufJgkc+PJIRp/sXZzkQ7HoDP2XdXSMLXYIN2Es5j9Y0iwWPPi6RxYuqPlyrUCJBdkgl40qr9ajxQMzVMg=="/>
    <d v="2016-10-21T14:46:15"/>
    <s v="DARS-NIC-11221-X6Y6N-v1"/>
    <s v="Nitin Kolhe"/>
    <x v="107"/>
    <s v="With HSCIC"/>
    <x v="0"/>
    <d v="2017-03-31T00:00:00"/>
    <s v="2c Initial Assessment"/>
    <s v="5a DSA Active"/>
    <x v="0"/>
    <s v="DARS-NIC-11221-X6Y6N-v0.19"/>
    <s v="No"/>
    <s v="Yes"/>
    <x v="0"/>
    <x v="82"/>
    <x v="0"/>
    <s v="No"/>
    <x v="5"/>
    <s v="Complex"/>
    <s v="Amanda Parkin"/>
    <s v="Stephen Hudson"/>
    <s v="No"/>
    <s v="Joanna Rose"/>
    <d v="2016-10-21T14:46:15"/>
    <d v="2016-05-10T06:38:29"/>
    <m/>
    <s v=""/>
    <d v="2016-10-11T00:00:00"/>
    <x v="0"/>
  </r>
  <r>
    <s v="60207ab5-5c90-4d37-b372-024451eb230e"/>
    <s v="cDiCUlzZJZ3zYSxxp2QGqhia+nRiw3nigLXNCn06XPKg32Y/s9WIj/l1EgLPiSW7lmds6sQVQ4X/E2kv/idWiQ=="/>
    <d v="2016-10-21T14:46:14"/>
    <s v="DARS-NIC-11221-X6Y6N-v1"/>
    <s v="Nitin Kolhe"/>
    <x v="107"/>
    <s v="With HSCIC"/>
    <x v="0"/>
    <m/>
    <s v=""/>
    <s v="5a DSA Active"/>
    <x v="0"/>
    <s v="DARS-NIC-11221-X6Y6N-v0.2"/>
    <s v=""/>
    <s v="Yes"/>
    <x v="0"/>
    <x v="0"/>
    <x v="0"/>
    <s v="No"/>
    <x v="5"/>
    <s v="Complex"/>
    <s v="Amanda Parkin"/>
    <s v="Gaynor Dalton"/>
    <s v="No"/>
    <s v="Joanna Rose"/>
    <d v="2016-10-21T14:46:14"/>
    <d v="2016-03-18T11:47:16"/>
    <m/>
    <s v=""/>
    <d v="2016-10-11T00:00:00"/>
    <x v="0"/>
  </r>
  <r>
    <s v="32a84444-aeec-4fb5-93d5-2b1a47938c64"/>
    <s v="HkbwpIYeeE/mn3q0ctiGI0AiBC7Zhaj8maA5pcIdnAk+1d2IEEz0vvS78bsaBqECSsuboxMPvuh+GpK1D7n0BA=="/>
    <d v="2016-10-21T14:46:24"/>
    <s v="DARS-NIC-11221-X6Y6N-v1"/>
    <s v="Nitin Kolhe"/>
    <x v="107"/>
    <s v="With HSCIC"/>
    <x v="0"/>
    <d v="2017-06-30T00:00:00"/>
    <s v="5a DSA Active"/>
    <s v="5a DSA Active"/>
    <x v="1"/>
    <s v="DARS-NIC-11221-X6Y6N-v0.20"/>
    <s v="No"/>
    <s v="Yes"/>
    <x v="0"/>
    <x v="82"/>
    <x v="86"/>
    <s v="No"/>
    <x v="5"/>
    <s v="Complex"/>
    <s v="Amanda Parkin"/>
    <s v="Richard Langley"/>
    <s v="No"/>
    <s v="Joanna Rose"/>
    <d v="2016-10-21T14:46:24"/>
    <d v="2016-05-10T10:52:25"/>
    <d v="2016-10-21T00:00:00"/>
    <s v=""/>
    <d v="2016-10-11T00:00:00"/>
    <x v="1"/>
  </r>
  <r>
    <s v="1f4629f7-950f-4a6e-af57-39b7c2d1f089"/>
    <s v="qzqQWsO5vTQ4YgvWZblyY7nrOoPmZLa0c4h2CJYauil6Yp7a4Rm62qOT/tj3Cyo16mMCXt4L70s5gPXmMIIZpg=="/>
    <d v="2016-10-21T14:46:14"/>
    <s v="DARS-NIC-11221-X6Y6N-v1"/>
    <s v="Nitin Kolhe"/>
    <x v="107"/>
    <s v="With HSCIC"/>
    <x v="0"/>
    <m/>
    <s v=""/>
    <s v="5a DSA Active"/>
    <x v="0"/>
    <s v="DARS-NIC-11221-X6Y6N-v0.3"/>
    <s v=""/>
    <s v="Yes"/>
    <x v="0"/>
    <x v="0"/>
    <x v="0"/>
    <s v="No"/>
    <x v="5"/>
    <s v="Complex"/>
    <s v="Amanda Parkin"/>
    <s v="Gaynor Dalton"/>
    <s v="No"/>
    <s v="Joanna Rose"/>
    <d v="2016-10-21T14:46:14"/>
    <d v="2016-03-18T11:47:25"/>
    <m/>
    <s v=""/>
    <d v="2016-10-11T00:00:00"/>
    <x v="0"/>
  </r>
  <r>
    <s v="2b48ea4d-f74a-4125-91c4-0bb0fc4f15c8"/>
    <s v="v3cYEcFHkeqXdHOfLsl5dWuZyRWKPHgnDpPsftOfcvMf43SIuMMX/TbeLLwrT8k92ey1vBWe2KKt13Z8r+N1aw=="/>
    <d v="2016-10-21T14:46:14"/>
    <s v="DARS-NIC-11221-X6Y6N-v1"/>
    <s v="Nitin Kolhe"/>
    <x v="107"/>
    <s v="With HSCIC"/>
    <x v="0"/>
    <m/>
    <s v=""/>
    <s v="5a DSA Active"/>
    <x v="0"/>
    <s v="DARS-NIC-11221-X6Y6N-v0.4"/>
    <s v=""/>
    <s v="Yes"/>
    <x v="0"/>
    <x v="0"/>
    <x v="0"/>
    <s v="No"/>
    <x v="5"/>
    <s v="Complex"/>
    <s v="Amanda Parkin"/>
    <s v="Gaynor Dalton"/>
    <s v="No"/>
    <s v="Joanna Rose"/>
    <d v="2016-10-21T14:46:14"/>
    <d v="2016-03-20T09:27:15"/>
    <m/>
    <s v=""/>
    <d v="2016-10-11T00:00:00"/>
    <x v="0"/>
  </r>
  <r>
    <s v="d9af69b3-acbc-4c92-b429-19d756a31936"/>
    <s v="ZnZPEHu+fQBpygjI/I9ZaYN1VNxyeBNVCibrgHkQHgLg8F6+t/sUGPXn8oTOZlyTsm7dIPQF1xzKMhEPz9mEyw=="/>
    <d v="2016-10-21T14:46:14"/>
    <s v="DARS-NIC-11221-X6Y6N-v1"/>
    <s v="Nitin Kolhe"/>
    <x v="107"/>
    <s v="With HSCIC"/>
    <x v="0"/>
    <m/>
    <s v=""/>
    <s v="5a DSA Active"/>
    <x v="0"/>
    <s v="DARS-NIC-11221-X6Y6N-v0.5"/>
    <s v=""/>
    <s v="Yes"/>
    <x v="0"/>
    <x v="0"/>
    <x v="0"/>
    <s v="No"/>
    <x v="5"/>
    <s v="Complex"/>
    <s v="Amanda Parkin"/>
    <s v="Gaynor Dalton"/>
    <s v="No"/>
    <s v="Joanna Rose"/>
    <d v="2016-10-21T14:46:14"/>
    <d v="2016-03-20T09:27:30"/>
    <m/>
    <s v=""/>
    <d v="2016-10-11T00:00:00"/>
    <x v="0"/>
  </r>
  <r>
    <s v="36c619a9-78ce-4588-9d04-9e115b8e639e"/>
    <s v="Os8whpiijRriSCf28kgyZ+qtpJeuowhyZ4/gDtJhnX/DXg+xoJsiH0GEK3RNZLp+aHSwuKzxtl2oVtxSezGICA=="/>
    <d v="2016-10-21T14:46:15"/>
    <s v="DARS-NIC-11221-X6Y6N-v1"/>
    <s v="Nitin Kolhe"/>
    <x v="107"/>
    <s v="With HSCIC"/>
    <x v="0"/>
    <m/>
    <s v=""/>
    <s v="5a DSA Active"/>
    <x v="0"/>
    <s v="DARS-NIC-11221-X6Y6N-v0.6"/>
    <s v=""/>
    <s v="Yes"/>
    <x v="0"/>
    <x v="0"/>
    <x v="0"/>
    <s v="No"/>
    <x v="5"/>
    <s v="Complex"/>
    <s v="Amanda Parkin"/>
    <s v="Gaynor Dalton"/>
    <s v="No"/>
    <s v="Joanna Rose"/>
    <d v="2016-10-21T14:46:15"/>
    <d v="2016-03-20T10:04:58"/>
    <m/>
    <s v=""/>
    <d v="2016-10-11T00:00:00"/>
    <x v="0"/>
  </r>
  <r>
    <s v="634c436a-905a-4d11-9929-8ec9e60881ac"/>
    <s v="D4qEOj/Ep8nx1TWfMCbfjt6Pr6VlpMdjqnkTFldiNBtAlMIAHrJM/hnK9pfBtC4/rhj1Hbc7Ca1Sfv+ivG2VTQ=="/>
    <d v="2016-10-21T14:46:15"/>
    <s v="DARS-NIC-11221-X6Y6N-v1"/>
    <s v="Nitin Kolhe"/>
    <x v="107"/>
    <s v="With HSCIC"/>
    <x v="0"/>
    <d v="2017-03-31T00:00:00"/>
    <s v=""/>
    <s v="5a DSA Active"/>
    <x v="0"/>
    <s v="DARS-NIC-11221-X6Y6N-v0.7"/>
    <s v=""/>
    <s v="Yes"/>
    <x v="0"/>
    <x v="82"/>
    <x v="0"/>
    <s v="No"/>
    <x v="5"/>
    <s v="Complex"/>
    <s v="Amanda Parkin"/>
    <s v="Gaynor Dalton"/>
    <s v="No"/>
    <s v="Joanna Rose"/>
    <d v="2016-10-21T14:46:15"/>
    <d v="2016-03-31T11:33:23"/>
    <m/>
    <s v=""/>
    <d v="2016-10-11T00:00:00"/>
    <x v="0"/>
  </r>
  <r>
    <s v="a9fa43d5-214c-4116-bc9b-4cc92abd5e40"/>
    <s v="rAGEKNuRH5xnhB0dqYg+KThu2QTdQi7QmIkuOoj/f8pxcrazyDELoAbU+L993K0pyH0EuwvKRtW0QzSLocCJVg=="/>
    <d v="2016-10-21T14:46:14"/>
    <s v="DARS-NIC-11221-X6Y6N-v1"/>
    <s v="Nitin Kolhe"/>
    <x v="107"/>
    <s v="With HSCIC"/>
    <x v="0"/>
    <d v="2017-03-31T00:00:00"/>
    <s v=""/>
    <s v="5a DSA Active"/>
    <x v="0"/>
    <s v="DARS-NIC-11221-X6Y6N-v0.8"/>
    <s v=""/>
    <s v="Yes"/>
    <x v="0"/>
    <x v="82"/>
    <x v="0"/>
    <s v="No"/>
    <x v="5"/>
    <s v="Complex"/>
    <s v="Amanda Parkin"/>
    <s v="Stephen Hudson"/>
    <s v="No"/>
    <s v="Joanna Rose"/>
    <d v="2016-10-21T14:46:14"/>
    <d v="2016-04-13T15:11:39"/>
    <m/>
    <s v=""/>
    <d v="2016-10-11T00:00:00"/>
    <x v="0"/>
  </r>
  <r>
    <s v="009893f7-e768-4e79-830f-b352a4aed55a"/>
    <s v="nhCoVyUFbQuCmhstCvT7RqBkElCbZ5zZ1iKrnm5GazuTwhDIWqneeJF0Js/gXHznTyQPC5BEmqLl8IMGEyTt6Q=="/>
    <d v="2016-10-21T14:46:15"/>
    <s v="DARS-NIC-11221-X6Y6N-v1"/>
    <s v="Nitin Kolhe"/>
    <x v="107"/>
    <s v="With HSCIC"/>
    <x v="0"/>
    <d v="2017-03-31T00:00:00"/>
    <s v=""/>
    <s v="5a DSA Active"/>
    <x v="0"/>
    <s v="DARS-NIC-11221-X6Y6N-v0.9"/>
    <s v=""/>
    <s v="Yes"/>
    <x v="0"/>
    <x v="82"/>
    <x v="0"/>
    <s v="No"/>
    <x v="5"/>
    <s v="Complex"/>
    <s v="Amanda Parkin"/>
    <s v="Stephen Hudson"/>
    <s v="No"/>
    <s v="Joanna Rose"/>
    <d v="2016-10-21T14:46:15"/>
    <d v="2016-04-16T10:10:51"/>
    <m/>
    <s v=""/>
    <d v="2016-10-11T00:00:00"/>
    <x v="0"/>
  </r>
  <r>
    <s v="b9ecdc18-7426-414a-9b5f-041c02df06e3"/>
    <s v="pjkEfC0TOsgEqxDjfPVWD1jpi8maEkjk2eub3V8Pcx4ugi7xTbV+4GxKDcJyao8W5lpziMFKkKmCj8WNdP0nZQ=="/>
    <d v="2016-10-21T14:46:14"/>
    <s v="DARS-NIC-11221-X6Y6N-v1"/>
    <s v="Nitin Kolhe"/>
    <x v="107"/>
    <s v="With HSCIC"/>
    <x v="0"/>
    <m/>
    <s v="1c Application In Progress"/>
    <s v="5a DSA Active"/>
    <x v="0"/>
    <s v="DARS-NIC-11221-X6Y6N-v1.0"/>
    <s v="No"/>
    <s v="Yes"/>
    <x v="0"/>
    <x v="82"/>
    <x v="0"/>
    <s v="No"/>
    <x v="5"/>
    <s v="Complex"/>
    <s v="Amanda Parkin"/>
    <s v="Richard Langley"/>
    <s v="No"/>
    <s v="Joanna Rose"/>
    <d v="2016-10-21T14:46:14"/>
    <d v="2016-10-11T14:49:23"/>
    <d v="2016-08-02T00:00:00"/>
    <s v=""/>
    <d v="2016-10-11T00:00:00"/>
    <x v="0"/>
  </r>
  <r>
    <s v="4117747d-5077-4309-8294-1bfd51e86fa8"/>
    <s v="+wZvnvnFj6jqnHMH2yi9WvCB381SBvUV50HAqsQ84xaI0AYMxT7/ESdtSXjcmp4xo0s1T6DweFhAEDiVZtAZyw=="/>
    <d v="2016-10-21T14:46:14"/>
    <s v="DARS-NIC-11221-X6Y6N-v1"/>
    <s v="Nitin Kolhe"/>
    <x v="107"/>
    <s v="With HSCIC"/>
    <x v="0"/>
    <d v="2017-06-30T00:00:00"/>
    <s v="2c Initial Assessment"/>
    <s v="5a DSA Active"/>
    <x v="0"/>
    <s v="DARS-NIC-11221-X6Y6N-v1.1"/>
    <s v="No"/>
    <s v="Yes"/>
    <x v="0"/>
    <x v="95"/>
    <x v="0"/>
    <s v="No"/>
    <x v="5"/>
    <s v="Complex"/>
    <s v="Vicki Hartley"/>
    <s v="Richard Langley"/>
    <s v="No"/>
    <s v="Joanna Rose"/>
    <d v="2016-10-21T14:46:14"/>
    <d v="2016-10-11T14:52:48"/>
    <d v="2016-08-02T00:00:00"/>
    <s v=""/>
    <d v="2016-10-11T00:00:00"/>
    <x v="0"/>
  </r>
  <r>
    <s v="dd65d322-9cab-49ed-92de-08b3dba65d44"/>
    <s v="oBNNqfNGki/3Bm799vrwpRh/LMK4q0KueG0JHYr7N+lmWcAV5R2qYZ0oE8cDFQqY9cYdHwfOMcuOar3JRzOsAQ=="/>
    <d v="2017-01-06T12:35:58"/>
    <s v="DARS-NIC-11221-X6Y6N-v1"/>
    <s v="Nitin Kolhe"/>
    <x v="107"/>
    <s v="With HSCIC"/>
    <x v="0"/>
    <d v="2017-06-30T00:00:00"/>
    <s v="5a DSA Active"/>
    <s v="5a DSA Active"/>
    <x v="2"/>
    <s v="DARS-NIC-11221-X6Y6N-v1.2"/>
    <s v="Yes"/>
    <s v="Yes"/>
    <x v="0"/>
    <x v="95"/>
    <x v="51"/>
    <s v="No"/>
    <x v="5"/>
    <s v="Complex"/>
    <s v="Vicki Hartley"/>
    <s v="Richard Langley"/>
    <s v="No"/>
    <s v="Joanna Rose"/>
    <d v="2017-01-06T12:35:58"/>
    <d v="2016-10-11T15:18:40"/>
    <d v="2016-10-21T00:00:00"/>
    <s v=""/>
    <d v="2016-10-11T00:00:00"/>
    <x v="1"/>
  </r>
  <r>
    <s v="01ac643e-51e1-e511-80fe-3863bb358f90"/>
    <s v="AeuFudegnNFSOfjjphMaE5v3MTGGV/mly7CPPWpgGbKJc1Uy+P/wHQXV6YtGrwfenL/F5Ero/y1GXKoLIMKkIw=="/>
    <d v="2016-09-13T13:23:17"/>
    <s v="DARS-NIC-11302-Q1L1F-v0"/>
    <s v="Sally Chisholm"/>
    <x v="108"/>
    <s v="With HSCIC"/>
    <x v="0"/>
    <m/>
    <s v=""/>
    <s v="5a DSA Active"/>
    <x v="0"/>
    <s v="DARS-NIC-11302-Q1L1F-v0.0"/>
    <s v=""/>
    <s v="Yes"/>
    <x v="0"/>
    <x v="0"/>
    <x v="0"/>
    <s v="No"/>
    <x v="6"/>
    <s v=""/>
    <s v=""/>
    <s v=""/>
    <s v="No"/>
    <s v="Joanna Rose"/>
    <d v="2016-09-13T13:23:17"/>
    <d v="2016-03-03T15:04:37"/>
    <m/>
    <s v=""/>
    <d v="2016-01-20T00:00:00"/>
    <x v="0"/>
  </r>
  <r>
    <s v="4938c08c-a9db-4342-8fc8-ff9ee9e15bb7"/>
    <s v="GsOzHwT4kYZph9oVC0Nb55cbjK5wPOstGNRf8odwq6YXZYxy64DepwKQG/Pi8s6lRxknNAyCr9MUgl89k050eg=="/>
    <d v="2016-09-13T13:23:18"/>
    <s v="DARS-NIC-11302-Q1L1F-v0"/>
    <s v="Sally Chisholm"/>
    <x v="108"/>
    <s v="With HSCIC"/>
    <x v="0"/>
    <m/>
    <s v=""/>
    <s v="5a DSA Active"/>
    <x v="0"/>
    <s v="DARS-NIC-11302-Q1L1F-v0.1"/>
    <s v=""/>
    <s v="Yes"/>
    <x v="0"/>
    <x v="82"/>
    <x v="0"/>
    <s v="No"/>
    <x v="6"/>
    <s v=""/>
    <s v=""/>
    <s v=""/>
    <s v="No"/>
    <s v="Joanna Rose"/>
    <d v="2016-09-13T13:23:18"/>
    <d v="2016-04-11T08:07:29"/>
    <m/>
    <s v=""/>
    <d v="2016-01-20T00:00:00"/>
    <x v="0"/>
  </r>
  <r>
    <s v="a3ca8e52-c4e8-4b2e-aabb-36012bcacc5d"/>
    <s v="syN4uhpuWd2UoH/QUxGOpedS+m3Malg5iBM5OqyweXljcp9ZD8QYUyug5Qz8719pKOivo2uGmO+LtMOkgDtntw=="/>
    <d v="2016-09-13T13:23:17"/>
    <s v="DARS-NIC-11302-Q1L1F-v0"/>
    <s v="Sally Chisholm"/>
    <x v="108"/>
    <s v="With HSCIC"/>
    <x v="0"/>
    <m/>
    <s v="2c Initial Assessment"/>
    <s v="5a DSA Active"/>
    <x v="0"/>
    <s v="DARS-NIC-11302-Q1L1F-v0.10"/>
    <s v="No"/>
    <s v="Yes"/>
    <x v="0"/>
    <x v="82"/>
    <x v="0"/>
    <s v="No"/>
    <x v="6"/>
    <s v="Complex"/>
    <s v="Amanda Parkin"/>
    <s v="Gaynor Dalton"/>
    <s v="No"/>
    <s v="Joanna Rose"/>
    <d v="2016-09-13T13:23:17"/>
    <d v="2016-07-20T10:22:09"/>
    <m/>
    <s v=""/>
    <d v="2016-01-20T00:00:00"/>
    <x v="0"/>
  </r>
  <r>
    <s v="a384518f-9faa-4812-befb-d1f3554d879d"/>
    <s v="sEzphIo7gEF938hyEiEtU3rB6RAr6aFwwFvwK6YEMAgJx4y9VyQyKG2pluZlxft56y43tuxqNV7/+tqkUBMwlQ=="/>
    <d v="2016-09-13T13:23:17"/>
    <s v="DARS-NIC-11302-Q1L1F-v0"/>
    <s v="Sally Chisholm"/>
    <x v="108"/>
    <s v="With HSCIC"/>
    <x v="0"/>
    <m/>
    <s v="2c Initial Assessment"/>
    <s v="5a DSA Active"/>
    <x v="0"/>
    <s v="DARS-NIC-11302-Q1L1F-v0.11"/>
    <s v="No"/>
    <s v="Yes"/>
    <x v="0"/>
    <x v="82"/>
    <x v="0"/>
    <s v="No"/>
    <x v="6"/>
    <s v="Complex"/>
    <s v="Amanda Parkin"/>
    <s v="Gaynor Dalton"/>
    <s v="No"/>
    <s v="Joanna Rose"/>
    <d v="2016-09-13T13:23:17"/>
    <d v="2016-07-21T11:24:19"/>
    <m/>
    <s v=""/>
    <d v="2016-01-20T00:00:00"/>
    <x v="0"/>
  </r>
  <r>
    <s v="e150b9ac-5dd2-440a-bf9c-f39ea3b5174d"/>
    <s v="0KMNAK2N2mNdcCt93pz2+A5x3OOc1LeZj21J2KTlxWruuIUMeRFDlDHKFiKXz8U5oK/tKQPHu7Q3SuajwSZxjg=="/>
    <d v="2016-09-13T13:23:18"/>
    <s v="DARS-NIC-11302-Q1L1F-v0"/>
    <s v="Sally Chisholm"/>
    <x v="108"/>
    <s v="With HSCIC"/>
    <x v="0"/>
    <m/>
    <s v="2c Initial Assessment"/>
    <s v="5a DSA Active"/>
    <x v="0"/>
    <s v="DARS-NIC-11302-Q1L1F-v0.12"/>
    <s v="No"/>
    <s v="Yes"/>
    <x v="0"/>
    <x v="82"/>
    <x v="0"/>
    <s v="No"/>
    <x v="6"/>
    <s v="Complex"/>
    <s v="Amanda Parkin"/>
    <s v="Gaynor Dalton"/>
    <s v="No"/>
    <s v="Joanna Rose"/>
    <d v="2016-09-13T13:23:18"/>
    <d v="2016-07-22T07:50:45"/>
    <m/>
    <s v=""/>
    <d v="2016-01-20T00:00:00"/>
    <x v="0"/>
  </r>
  <r>
    <s v="d4da2a8d-b3c0-4754-8178-18161a0395b5"/>
    <s v="6bJseEfpFuecLBsfwEKJGvILQ5WDhBKCTsNsV1yROLTjsQq875uEt8KeieBQyXCFxPahBq3bF8C1sUuHvzWJYg=="/>
    <d v="2016-09-13T13:23:32"/>
    <s v="DARS-NIC-11302-Q1L1F-v0"/>
    <s v="Sally Chisholm"/>
    <x v="108"/>
    <s v="With HSCIC"/>
    <x v="0"/>
    <d v="2017-07-31T00:00:00"/>
    <s v="5a DSA Active"/>
    <s v="5a DSA Active"/>
    <x v="2"/>
    <s v="DARS-NIC-11302-Q1L1F-v0.13"/>
    <s v="Yes"/>
    <s v="Yes"/>
    <x v="0"/>
    <x v="82"/>
    <x v="87"/>
    <s v="No"/>
    <x v="6"/>
    <s v="Complex"/>
    <s v="Amanda Parkin"/>
    <s v="Gaynor Dalton"/>
    <s v="No"/>
    <s v="Joanna Rose"/>
    <d v="2016-09-13T13:23:32"/>
    <d v="2016-07-22T11:58:19"/>
    <d v="2016-09-13T00:00:00"/>
    <s v=""/>
    <d v="2016-01-20T00:00:00"/>
    <x v="1"/>
  </r>
  <r>
    <s v="9ce9695a-ef07-4af7-8866-2981d9296bd5"/>
    <s v="vom3M6rQBgQQJO/BpCXKRxLNMqsO4yEaOXuExuE6IoEYMGP2heZEDhLokzgQH/gFxfRu88BlftOHWe6UsGu31g=="/>
    <d v="2016-09-13T13:23:17"/>
    <s v="DARS-NIC-11302-Q1L1F-v0"/>
    <s v="Sally Chisholm"/>
    <x v="108"/>
    <s v="With HSCIC"/>
    <x v="0"/>
    <m/>
    <s v=""/>
    <s v="5a DSA Active"/>
    <x v="0"/>
    <s v="DARS-NIC-11302-Q1L1F-v0.2"/>
    <s v=""/>
    <s v="Yes"/>
    <x v="0"/>
    <x v="82"/>
    <x v="0"/>
    <s v="No"/>
    <x v="6"/>
    <s v=""/>
    <s v="Amanda Parkin"/>
    <s v=""/>
    <s v="No"/>
    <s v="Joanna Rose"/>
    <d v="2016-09-13T13:23:17"/>
    <d v="2016-04-25T10:21:26"/>
    <m/>
    <s v=""/>
    <d v="2016-01-20T00:00:00"/>
    <x v="0"/>
  </r>
  <r>
    <s v="9bc505ff-59c6-49ca-9966-df25bfeafec0"/>
    <s v="wZAIsPYFxkuSwC8LGjNtSB/+U6WD12XiagL6j62aSzWmxeNQYhcmG8e9BAKFOseUOZLilcROC/PcKrvSmLKvIw=="/>
    <d v="2016-09-13T13:23:17"/>
    <s v="DARS-NIC-11302-Q1L1F-v0"/>
    <s v="Sally Chisholm"/>
    <x v="108"/>
    <s v="With HSCIC"/>
    <x v="0"/>
    <m/>
    <s v=""/>
    <s v="5a DSA Active"/>
    <x v="0"/>
    <s v="DARS-NIC-11302-Q1L1F-v0.3"/>
    <s v=""/>
    <s v="Yes"/>
    <x v="0"/>
    <x v="82"/>
    <x v="0"/>
    <s v="No"/>
    <x v="6"/>
    <s v=""/>
    <s v="Amanda Parkin"/>
    <s v=""/>
    <s v="No"/>
    <s v="Joanna Rose"/>
    <d v="2016-09-13T13:23:17"/>
    <d v="2016-04-29T10:22:46"/>
    <m/>
    <s v=""/>
    <d v="2016-01-20T00:00:00"/>
    <x v="0"/>
  </r>
  <r>
    <s v="a49d372e-7afd-481e-a116-fb526910c65d"/>
    <s v="IONnPH5L+/qJ8ycyf6TBcLvbJrSKOL1ZATNds4alJBmVhxvgx+17PyHRvIsPb815rOWvufJxMT6OuIUyNLd9/w=="/>
    <d v="2016-09-13T13:23:18"/>
    <s v="DARS-NIC-11302-Q1L1F-v0"/>
    <s v="Sally Chisholm"/>
    <x v="108"/>
    <s v="With HSCIC"/>
    <x v="0"/>
    <m/>
    <s v=""/>
    <s v="5a DSA Active"/>
    <x v="0"/>
    <s v="DARS-NIC-11302-Q1L1F-v0.4"/>
    <s v="No"/>
    <s v="Yes"/>
    <x v="0"/>
    <x v="82"/>
    <x v="0"/>
    <s v="No"/>
    <x v="6"/>
    <s v=""/>
    <s v="Amanda Parkin"/>
    <s v=""/>
    <s v="No"/>
    <s v="Joanna Rose"/>
    <d v="2016-09-13T13:23:18"/>
    <d v="2016-05-05T11:22:07"/>
    <m/>
    <s v=""/>
    <d v="2016-01-20T00:00:00"/>
    <x v="0"/>
  </r>
  <r>
    <s v="2cbd52ee-3b6c-4ba7-84b8-ca8273c763f1"/>
    <s v="C1WyDgJ4A8E2tJoWrrm1oTw0OQ3QCV+CufqJG8NdvsuK4cz2t7c2Jpled+6FuPs7Ay+eLyQPogun+HOj48qWlg=="/>
    <d v="2016-09-13T13:23:17"/>
    <s v="DARS-NIC-11302-Q1L1F-v0"/>
    <s v="Sally Chisholm"/>
    <x v="108"/>
    <s v="With HSCIC"/>
    <x v="0"/>
    <m/>
    <s v="2c Initial Assessment"/>
    <s v="5a DSA Active"/>
    <x v="0"/>
    <s v="DARS-NIC-11302-Q1L1F-v0.5"/>
    <s v="No"/>
    <s v="Yes"/>
    <x v="0"/>
    <x v="82"/>
    <x v="0"/>
    <s v="No"/>
    <x v="6"/>
    <s v="Complex"/>
    <s v="Amanda Parkin"/>
    <s v=""/>
    <s v="No"/>
    <s v="Joanna Rose"/>
    <d v="2016-09-13T13:23:17"/>
    <d v="2016-05-13T12:38:47"/>
    <m/>
    <s v=""/>
    <d v="2016-01-20T00:00:00"/>
    <x v="0"/>
  </r>
  <r>
    <s v="bcde58ef-140e-4640-b489-7f768eba797b"/>
    <s v="0Xpu8x8ENz+Ew79dXAXeeUyc/z5wQo19uA2/x29Axcb1bJG2SwiVmdnv+/sWmA34hJgyHbTALQJ2T1zN4ellCA=="/>
    <d v="2016-09-13T13:23:17"/>
    <s v="DARS-NIC-11302-Q1L1F-v0"/>
    <s v="Sally Chisholm"/>
    <x v="108"/>
    <s v="With HSCIC"/>
    <x v="0"/>
    <m/>
    <s v="2d Action Plan Active"/>
    <s v="5a DSA Active"/>
    <x v="0"/>
    <s v="DARS-NIC-11302-Q1L1F-v0.6"/>
    <s v="No"/>
    <s v="Yes"/>
    <x v="0"/>
    <x v="82"/>
    <x v="0"/>
    <s v="No"/>
    <x v="6"/>
    <s v="Complex"/>
    <s v="Amanda Parkin"/>
    <s v=""/>
    <s v="No"/>
    <s v="Joanna Rose"/>
    <d v="2016-09-13T13:23:17"/>
    <d v="2016-06-07T10:23:42"/>
    <m/>
    <s v=""/>
    <d v="2016-01-20T00:00:00"/>
    <x v="0"/>
  </r>
  <r>
    <s v="3dead412-f542-49a2-a5b4-902febc2a3d3"/>
    <s v="MdNqVGHRGpmWb3wxJD49IoqatI4FB6dETpCo1CYXe7Kdgoyc3xMdtLSrkF4t7QMgSnE9TCU26kezzJdxDiah7A=="/>
    <d v="2016-09-13T13:23:17"/>
    <s v="DARS-NIC-11302-Q1L1F-v0"/>
    <s v="Sally Chisholm"/>
    <x v="108"/>
    <s v="With HSCIC"/>
    <x v="0"/>
    <m/>
    <s v="2c Initial Assessment"/>
    <s v="5a DSA Active"/>
    <x v="0"/>
    <s v="DARS-NIC-11302-Q1L1F-v0.7"/>
    <s v="No"/>
    <s v="Yes"/>
    <x v="0"/>
    <x v="82"/>
    <x v="0"/>
    <s v="No"/>
    <x v="6"/>
    <s v="Complex"/>
    <s v="Amanda Parkin"/>
    <s v=""/>
    <s v="No"/>
    <s v="Joanna Rose"/>
    <d v="2016-09-13T13:23:17"/>
    <d v="2016-06-16T15:32:45"/>
    <m/>
    <s v=""/>
    <d v="2016-01-20T00:00:00"/>
    <x v="0"/>
  </r>
  <r>
    <s v="39117a23-c70a-4407-9881-e8558b84ca8e"/>
    <s v="97kR2QYXuRrtlCvgkIzWEVPGeERvsZMhHfjtVPKRAsATtHHdwReydwcb7CU1luBMqZOwsjeG6IE0x0s8nQ3jQg=="/>
    <d v="2016-09-13T13:23:17"/>
    <s v="DARS-NIC-11302-Q1L1F-v0"/>
    <s v="Sally Chisholm"/>
    <x v="108"/>
    <s v="With HSCIC"/>
    <x v="0"/>
    <m/>
    <s v="2c Initial Assessment"/>
    <s v="5a DSA Active"/>
    <x v="0"/>
    <s v="DARS-NIC-11302-Q1L1F-v0.8"/>
    <s v="No"/>
    <s v="Yes"/>
    <x v="0"/>
    <x v="82"/>
    <x v="0"/>
    <s v="No"/>
    <x v="6"/>
    <s v="Complex"/>
    <s v="Amanda Parkin"/>
    <s v="Gaynor Dalton"/>
    <s v="No"/>
    <s v="Joanna Rose"/>
    <d v="2016-09-13T13:23:17"/>
    <d v="2016-06-22T08:29:32"/>
    <m/>
    <s v=""/>
    <d v="2016-01-20T00:00:00"/>
    <x v="0"/>
  </r>
  <r>
    <s v="7b858b6e-c4a2-47a3-a7bf-4c9f530da22a"/>
    <s v="9KZA4ugHSdCsoe6XMZecSSJZAL2gyNwBwFoDqtgDkjCXUcoPQzlbCRbXFzragOYnynYtCHAYTrhJjjkmjgnPvA=="/>
    <d v="2016-09-13T13:23:17"/>
    <s v="DARS-NIC-11302-Q1L1F-v0"/>
    <s v="Sally Chisholm"/>
    <x v="108"/>
    <s v="With HSCIC"/>
    <x v="0"/>
    <m/>
    <s v="2c Initial Assessment"/>
    <s v="5a DSA Active"/>
    <x v="0"/>
    <s v="DARS-NIC-11302-Q1L1F-v0.9"/>
    <s v="No"/>
    <s v="Yes"/>
    <x v="0"/>
    <x v="82"/>
    <x v="0"/>
    <s v="No"/>
    <x v="6"/>
    <s v="Complex"/>
    <s v="Amanda Parkin"/>
    <s v="Gaynor Dalton"/>
    <s v="No"/>
    <s v="Joanna Rose"/>
    <d v="2016-09-13T13:23:17"/>
    <d v="2016-07-18T14:08:42"/>
    <m/>
    <s v=""/>
    <d v="2016-01-20T00:00:00"/>
    <x v="0"/>
  </r>
  <r>
    <s v="d7933af6-5df6-e511-8102-3863bb358f90"/>
    <s v="D8sZLPNhhnzR47Fm0RQwooMOZedTGu/uj9NhwmJmHJLZI5S+4AqullEKf7TMJGsuN3OsvZk4m/ZmLjWUytZhoA=="/>
    <d v="2016-08-26T15:29:39"/>
    <s v="DARS-NIC-11528-P9T6P-v0"/>
    <s v="Emma McNair"/>
    <x v="109"/>
    <s v="With HSCIC"/>
    <x v="0"/>
    <m/>
    <s v=""/>
    <s v="2b Case Officer Check"/>
    <x v="5"/>
    <s v="DARS-NIC-11528-P9T6P-v0.0"/>
    <s v="Yes"/>
    <s v="Yes"/>
    <x v="0"/>
    <x v="84"/>
    <x v="0"/>
    <s v="Yes"/>
    <x v="6"/>
    <s v="Complex"/>
    <s v="Dan Goodwin"/>
    <s v="Stephen Hudson"/>
    <s v="Yes"/>
    <s v="Joanna Rose"/>
    <d v="2016-08-26T15:29:39"/>
    <d v="2016-03-30T09:58:41"/>
    <m/>
    <s v=""/>
    <d v="2016-01-21T00:00:00"/>
    <x v="0"/>
  </r>
  <r>
    <s v="fa3a14dc-55e1-e511-80fe-3863bb358f90"/>
    <s v="g7x6HyM0A5YBt8iI1xVduYhx20aXdGdhDYVZ71aLAuVDwnDU93L3NBEEdn/yAvS7tWGwEBByEDvhIzUasn+ewQ=="/>
    <d v="2016-07-28T08:12:29"/>
    <s v="DARS-NIC-11544-S1L0R-v0"/>
    <s v="Christopher Chiswell"/>
    <x v="110"/>
    <s v="With HSCIC"/>
    <x v="0"/>
    <m/>
    <s v=""/>
    <s v="5a DSA Active"/>
    <x v="0"/>
    <s v="DARS-NIC-11544-S1L0R-v0.0"/>
    <s v=""/>
    <s v="Yes"/>
    <x v="0"/>
    <x v="0"/>
    <x v="0"/>
    <s v="No"/>
    <x v="5"/>
    <s v="Complex"/>
    <s v="Amanda Parkin"/>
    <s v="Gaynor Dalton"/>
    <s v="No"/>
    <s v="Joanna Rose"/>
    <d v="2016-07-28T08:12:29"/>
    <d v="2016-03-03T15:37:41"/>
    <m/>
    <s v=""/>
    <d v="2016-01-21T00:00:00"/>
    <x v="0"/>
  </r>
  <r>
    <s v="890a1438-1e88-4670-9830-e53bc6934289"/>
    <s v="eiAUw7zCVThKxgLfcVefXCFBcMn4ItW07T8P43cTHcWSyl9aG3H4+7sHUiH9OY+js1sZcA3e5gymomMx9LiEww=="/>
    <d v="2016-07-28T08:12:29"/>
    <s v="DARS-NIC-11544-S1L0R-v0"/>
    <s v="Christopher Chiswell"/>
    <x v="110"/>
    <s v="With HSCIC"/>
    <x v="0"/>
    <m/>
    <s v=""/>
    <s v="5a DSA Active"/>
    <x v="0"/>
    <s v="DARS-NIC-11544-S1L0R-v0.1"/>
    <s v=""/>
    <s v="Yes"/>
    <x v="0"/>
    <x v="84"/>
    <x v="0"/>
    <s v="No"/>
    <x v="5"/>
    <s v="Complex"/>
    <s v="Amanda Parkin"/>
    <s v="Gaynor Dalton"/>
    <s v="No"/>
    <s v="Joanna Rose"/>
    <d v="2016-07-28T08:12:29"/>
    <d v="2016-04-11T08:10:10"/>
    <m/>
    <s v=""/>
    <d v="2016-01-21T00:00:00"/>
    <x v="0"/>
  </r>
  <r>
    <s v="24770a37-fcf3-4320-aca0-e48db1598bd7"/>
    <s v="XC90dUZiIgmB2+AWCrwyYFsKBKJb9ZmwcXszRSzLiMBhqYt251MriN4Wfj958ngcB/B/zItkThnXISaWgkyZ4A=="/>
    <d v="2016-07-28T08:12:29"/>
    <s v="DARS-NIC-11544-S1L0R-v0"/>
    <s v="Christopher Chiswell"/>
    <x v="110"/>
    <s v="With HSCIC"/>
    <x v="0"/>
    <m/>
    <s v=""/>
    <s v="5a DSA Active"/>
    <x v="0"/>
    <s v="DARS-NIC-11544-S1L0R-v0.2"/>
    <s v=""/>
    <s v="Yes"/>
    <x v="0"/>
    <x v="84"/>
    <x v="0"/>
    <s v="No"/>
    <x v="5"/>
    <s v="Complex"/>
    <s v="Amanda Parkin"/>
    <s v="Gaynor Dalton"/>
    <s v="No"/>
    <s v="Joanna Rose"/>
    <d v="2016-07-28T08:12:29"/>
    <d v="2016-04-25T10:26:24"/>
    <m/>
    <s v=""/>
    <d v="2016-01-21T00:00:00"/>
    <x v="0"/>
  </r>
  <r>
    <s v="81d0f404-8881-41df-ad21-83a1fc541cd5"/>
    <s v="BXCSv6cGj7bQ9wAQigTUfWX+mMqhEuQxCT7eAF1JUDz0infebP29zmbxwkfU/JWhFDQIYHtq78Wk/0qnNNGI0Q=="/>
    <d v="2016-07-28T08:12:29"/>
    <s v="DARS-NIC-11544-S1L0R-v0"/>
    <s v="Christopher Chiswell"/>
    <x v="110"/>
    <s v="With HSCIC"/>
    <x v="0"/>
    <m/>
    <s v=""/>
    <s v="5a DSA Active"/>
    <x v="0"/>
    <s v="DARS-NIC-11544-S1L0R-v0.3"/>
    <s v="No"/>
    <s v="Yes"/>
    <x v="0"/>
    <x v="84"/>
    <x v="0"/>
    <s v="No"/>
    <x v="5"/>
    <s v="Complex"/>
    <s v="Amanda Parkin"/>
    <s v="Gaynor Dalton"/>
    <s v="No"/>
    <s v="Joanna Rose"/>
    <d v="2016-07-28T08:12:29"/>
    <d v="2016-04-27T10:26:37"/>
    <m/>
    <s v=""/>
    <d v="2016-01-21T00:00:00"/>
    <x v="0"/>
  </r>
  <r>
    <s v="c2bfa430-1544-440a-9e6d-46fe759baa2d"/>
    <s v="2qtlmVn3sS7lbfsz5BslXgymogscvvgg8Ff4JfdjcvhaA5BIYpRHAloiJYu6vLK5tMFaTsbCGCRIlg4kCHWn7Q=="/>
    <d v="2016-07-28T08:12:29"/>
    <s v="DARS-NIC-11544-S1L0R-v0"/>
    <s v="Christopher Chiswell"/>
    <x v="110"/>
    <s v="With HSCIC"/>
    <x v="0"/>
    <m/>
    <s v="2c Initial Assessment"/>
    <s v="5a DSA Active"/>
    <x v="0"/>
    <s v="DARS-NIC-11544-S1L0R-v0.4"/>
    <s v="No"/>
    <s v="Yes"/>
    <x v="0"/>
    <x v="84"/>
    <x v="0"/>
    <s v="No"/>
    <x v="5"/>
    <s v="Complex"/>
    <s v="Amanda Parkin"/>
    <s v="Stephen Hudson"/>
    <s v="No"/>
    <s v="Joanna Rose"/>
    <d v="2016-07-28T08:12:29"/>
    <d v="2016-05-09T07:55:33"/>
    <m/>
    <s v=""/>
    <d v="2016-01-21T00:00:00"/>
    <x v="0"/>
  </r>
  <r>
    <s v="48809679-7964-4420-b3b5-b29ae57ecba5"/>
    <s v="XLQk/ZwV2gTQpqYWkN9aYi/SJPsWxneji7Zi2re9MdPyO5ALEsAAlmUcvD52KeB88uYbOSs3HnLEDkjLE8es4w=="/>
    <d v="2016-07-28T08:12:29"/>
    <s v="DARS-NIC-11544-S1L0R-v0"/>
    <s v="Christopher Chiswell"/>
    <x v="110"/>
    <s v="With HSCIC"/>
    <x v="0"/>
    <m/>
    <s v="2c Initial Assessment"/>
    <s v="5a DSA Active"/>
    <x v="0"/>
    <s v="DARS-NIC-11544-S1L0R-v0.5"/>
    <s v="No"/>
    <s v="Yes"/>
    <x v="0"/>
    <x v="84"/>
    <x v="0"/>
    <s v="No"/>
    <x v="5"/>
    <s v="Complex"/>
    <s v="Amanda Parkin"/>
    <s v="Stephen Hudson"/>
    <s v="No"/>
    <s v="Joanna Rose"/>
    <d v="2016-07-28T08:12:29"/>
    <d v="2016-05-09T13:23:29"/>
    <m/>
    <s v=""/>
    <d v="2016-01-21T00:00:00"/>
    <x v="0"/>
  </r>
  <r>
    <s v="a680edd8-c52c-4204-a72a-ff73ba2219cd"/>
    <s v="fbVmQ3RFtVliGbvxsdpodMgqCGJQ/6h4hwnfWrs7peYkwvxxrDHTjtHoAn9n0HBovTBlCQieIjyFDnNAC0NQNg=="/>
    <d v="2016-07-28T08:12:29"/>
    <s v="DARS-NIC-11544-S1L0R-v0"/>
    <s v="Christopher Chiswell"/>
    <x v="110"/>
    <s v="With HSCIC"/>
    <x v="0"/>
    <m/>
    <s v="2c Initial Assessment"/>
    <s v="5a DSA Active"/>
    <x v="0"/>
    <s v="DARS-NIC-11544-S1L0R-v0.6"/>
    <s v="No"/>
    <s v="Yes"/>
    <x v="0"/>
    <x v="84"/>
    <x v="0"/>
    <s v="No"/>
    <x v="5"/>
    <s v="Complex"/>
    <s v="Amanda Parkin"/>
    <s v="Stephen Hudson"/>
    <s v="No"/>
    <s v="Joanna Rose"/>
    <d v="2016-07-28T08:12:29"/>
    <d v="2016-05-17T12:15:22"/>
    <m/>
    <s v=""/>
    <d v="2016-01-21T00:00:00"/>
    <x v="0"/>
  </r>
  <r>
    <s v="c65fb71a-1a23-4bb5-b07c-a331f2464e0c"/>
    <s v="VhvCp+Vr79fkUO5P3prmsORjtmzouVwHIgiz8ZoH3UDIFjC0rBrbwgvcuFQgxa5Z3qWrpuVL8RfO9MJItUA22A=="/>
    <d v="2016-08-02T09:48:46"/>
    <s v="DARS-NIC-11544-S1L0R-v0"/>
    <s v="Christopher Chiswell"/>
    <x v="110"/>
    <s v="With HSCIC"/>
    <x v="0"/>
    <d v="2017-07-18T00:00:00"/>
    <s v="5a DSA Active"/>
    <s v="5a DSA Active"/>
    <x v="2"/>
    <s v="DARS-NIC-11544-S1L0R-v0.7"/>
    <s v="Yes"/>
    <s v="Yes"/>
    <x v="0"/>
    <x v="84"/>
    <x v="88"/>
    <s v="No"/>
    <x v="5"/>
    <s v="Complex"/>
    <s v="Amanda Parkin"/>
    <s v="Gaynor Dalton"/>
    <s v="No"/>
    <s v="Joanna Rose"/>
    <d v="2016-08-02T09:48:46"/>
    <d v="2016-06-27T07:29:33"/>
    <d v="2016-07-28T00:00:00"/>
    <s v=""/>
    <d v="2016-01-21T00:00:00"/>
    <x v="1"/>
  </r>
  <r>
    <s v="a77d728d-32e1-e511-80fe-3863bb358f90"/>
    <s v="Rkf9D/dv4wb+eeRY/3ZBV6mK/Ho+RaG5jA66NQDLXU7hLAGL8bhBRPeh3lAh5ugNMV0Jis47QovQ+YxbLO2DrQ=="/>
    <d v="2016-07-14T13:15:45"/>
    <s v="DARS-NIC-11552-L0V6B-v0"/>
    <s v="Jill Oakley"/>
    <x v="103"/>
    <s v="With HSCIC"/>
    <x v="0"/>
    <m/>
    <s v=""/>
    <s v="5a DSA Active"/>
    <x v="0"/>
    <s v="DARS-NIC-11552-L0V6B-v0.0"/>
    <s v=""/>
    <s v="Yes"/>
    <x v="0"/>
    <x v="0"/>
    <x v="0"/>
    <s v="No"/>
    <x v="0"/>
    <s v=""/>
    <s v=""/>
    <s v=""/>
    <s v="No"/>
    <s v="Joanna Rose"/>
    <d v="2016-07-14T13:15:45"/>
    <d v="2016-03-03T11:25:02"/>
    <m/>
    <s v=""/>
    <d v="2016-01-21T00:00:00"/>
    <x v="0"/>
  </r>
  <r>
    <s v="ff6cce85-101d-40ce-b75f-b4707e3f070c"/>
    <s v="QJa7BN2/kybFyTAKxnTwL6O+Eq+5jyhpnh01CG+5JTVJcseEnnKE6oMViiHmrJzYzGzP7YZMMw/YKGe7u6gNRA=="/>
    <d v="2016-07-14T13:15:45"/>
    <s v="DARS-NIC-11552-L0V6B-v0"/>
    <s v="Jill Oakley"/>
    <x v="103"/>
    <s v="With HSCIC"/>
    <x v="0"/>
    <m/>
    <s v=""/>
    <s v="5a DSA Active"/>
    <x v="0"/>
    <s v="DARS-NIC-11552-L0V6B-v0.1"/>
    <s v=""/>
    <s v="Yes"/>
    <x v="0"/>
    <x v="0"/>
    <x v="0"/>
    <s v="No"/>
    <x v="0"/>
    <s v=""/>
    <s v=""/>
    <s v=""/>
    <s v="No"/>
    <s v="Joanna Rose"/>
    <d v="2016-07-14T13:15:45"/>
    <d v="2016-03-15T16:15:38"/>
    <m/>
    <s v=""/>
    <d v="2016-01-21T00:00:00"/>
    <x v="0"/>
  </r>
  <r>
    <s v="57ed3e2b-4480-441e-bebf-a4661171eaae"/>
    <s v="+aBJYmv+ZW2L5HJww0s/I96NRYRI87Q+AsrRfwaF44sf6AuJK6UN81953os0Tqqb3UW7pKv+p8Akzr9ht6n6cQ=="/>
    <d v="2016-07-14T13:15:45"/>
    <s v="DARS-NIC-11552-L0V6B-v0"/>
    <s v="Jill Oakley"/>
    <x v="103"/>
    <s v="With HSCIC"/>
    <x v="0"/>
    <m/>
    <s v=""/>
    <s v="5a DSA Active"/>
    <x v="0"/>
    <s v="DARS-NIC-11552-L0V6B-v0.2"/>
    <s v=""/>
    <s v="Yes"/>
    <x v="0"/>
    <x v="84"/>
    <x v="0"/>
    <s v="No"/>
    <x v="0"/>
    <s v=""/>
    <s v=""/>
    <s v=""/>
    <s v="No"/>
    <s v="Joanna Rose"/>
    <d v="2016-07-14T13:15:45"/>
    <d v="2016-04-11T08:10:50"/>
    <m/>
    <s v=""/>
    <d v="2016-01-21T00:00:00"/>
    <x v="0"/>
  </r>
  <r>
    <s v="d84b612c-f5b5-4435-9c8f-a07d3c52f46f"/>
    <s v="F/qINDFGv+UOO7/yVkVpXzGdL0Dp5tTXJjI98jMMZI0LR6vcPC9xWMv8Wpe/Rm/Fh35bnwSESmeiO0+lgkX+Jw=="/>
    <d v="2016-07-14T13:15:45"/>
    <s v="DARS-NIC-11552-L0V6B-v0"/>
    <s v="Jill Oakley"/>
    <x v="103"/>
    <s v="With HSCIC"/>
    <x v="0"/>
    <m/>
    <s v=""/>
    <s v="5a DSA Active"/>
    <x v="0"/>
    <s v="DARS-NIC-11552-L0V6B-v0.3"/>
    <s v=""/>
    <s v="Yes"/>
    <x v="0"/>
    <x v="84"/>
    <x v="0"/>
    <s v="No"/>
    <x v="0"/>
    <s v=""/>
    <s v="Amanda Parkin"/>
    <s v=""/>
    <s v="No"/>
    <s v="Joanna Rose"/>
    <d v="2016-07-14T13:15:45"/>
    <d v="2016-04-25T10:28:09"/>
    <m/>
    <s v=""/>
    <d v="2016-01-21T00:00:00"/>
    <x v="0"/>
  </r>
  <r>
    <s v="b965d3a4-7a9a-4c7b-882f-3877981ef727"/>
    <s v="s893LaUNlxuXon+EgiLeYgFwdQ25twMBhC+vcsLQZI5Zm/+ExCYdWR4lORX7e1pODNFySG9FEQwdLrvxJObUfw=="/>
    <d v="2016-07-14T13:15:45"/>
    <s v="DARS-NIC-11552-L0V6B-v0"/>
    <s v="Jill Oakley"/>
    <x v="103"/>
    <s v="With HSCIC"/>
    <x v="0"/>
    <m/>
    <s v=""/>
    <s v="5a DSA Active"/>
    <x v="0"/>
    <s v="DARS-NIC-11552-L0V6B-v0.4"/>
    <s v=""/>
    <s v="Yes"/>
    <x v="0"/>
    <x v="84"/>
    <x v="0"/>
    <s v="No"/>
    <x v="0"/>
    <s v=""/>
    <s v="Amanda Parkin"/>
    <s v=""/>
    <s v="No"/>
    <s v="Joanna Rose"/>
    <d v="2016-07-14T13:15:45"/>
    <d v="2016-04-28T14:34:02"/>
    <m/>
    <s v=""/>
    <d v="2016-01-21T00:00:00"/>
    <x v="0"/>
  </r>
  <r>
    <s v="294fcf1b-c2b7-4a82-86f3-78417e7fde90"/>
    <s v="aIelCKpDClsDZaPsMzSIFpR21rFiyv3Zw7w5zdxjxq8Q9H8BYAx72rI5teQn9jeoJ2spPAlq5Uaea3wmAcNqHg=="/>
    <d v="2016-08-02T09:48:46"/>
    <s v="DARS-NIC-11552-L0V6B-v0"/>
    <s v="Jill Oakley"/>
    <x v="103"/>
    <s v="With HSCIC"/>
    <x v="0"/>
    <d v="2017-06-30T00:00:00"/>
    <s v="5a DSA Active"/>
    <s v="5a DSA Active"/>
    <x v="2"/>
    <s v="DARS-NIC-11552-L0V6B-v0.5"/>
    <s v="Yes"/>
    <s v="Yes"/>
    <x v="0"/>
    <x v="84"/>
    <x v="89"/>
    <s v="No"/>
    <x v="0"/>
    <s v="Complex"/>
    <s v="Amanda Parkin"/>
    <s v="Richard Langley"/>
    <s v="No"/>
    <s v="Joanna Rose"/>
    <d v="2016-08-02T09:48:46"/>
    <d v="2016-05-03T10:45:44"/>
    <d v="2016-07-14T00:00:00"/>
    <s v=""/>
    <d v="2016-01-21T00:00:00"/>
    <x v="1"/>
  </r>
  <r>
    <s v="ae9ebb57-5ee1-e511-80fe-3863bb358f90"/>
    <s v="xh3070WSSYiT3KCq+VQIsi68MwWCwYBhPvTA7JzrL1eQZVkbr0j/Fi8Xh9W1N7zF7qdLg9tWc+IPq/C+v6katA=="/>
    <d v="2016-05-18T12:06:36"/>
    <s v="DARS-NIC-11557-V4M3B-v0"/>
    <s v="Paul Currie"/>
    <x v="111"/>
    <s v="With HSCIC"/>
    <x v="0"/>
    <m/>
    <s v=""/>
    <s v="2c Initial Assessment"/>
    <x v="0"/>
    <s v="DARS-NIC-11557-V4M3B-v0.0"/>
    <s v=""/>
    <s v="Yes"/>
    <x v="0"/>
    <x v="0"/>
    <x v="0"/>
    <s v="Yes"/>
    <x v="10"/>
    <s v="Complex"/>
    <s v="Amanda Parkin"/>
    <s v="Stephen Hudson"/>
    <s v="No"/>
    <s v="Joanna Rose"/>
    <d v="2016-05-18T12:06:36"/>
    <d v="2016-03-03T16:38:23"/>
    <m/>
    <s v=""/>
    <d v="2016-01-21T00:00:00"/>
    <x v="0"/>
  </r>
  <r>
    <s v="966cf6f8-d706-4196-9176-2fcf8d977494"/>
    <s v="IRdHLBQAL/y27WfvJJVDhkKS+OhhfYmR9GLu8kOl2s/kmcFEVlvR13GGrSl2fwJ4UIy19UdK5e4Yl95UF7pljQ=="/>
    <d v="2016-05-17T09:04:15"/>
    <s v="DARS-NIC-11557-V4M3B-v0"/>
    <s v="Paul Currie"/>
    <x v="111"/>
    <s v="With HSCIC"/>
    <x v="0"/>
    <m/>
    <s v="2a Case Admin Check"/>
    <s v="2c Initial Assessment"/>
    <x v="0"/>
    <s v="DARS-NIC-11557-V4M3B-v0.1"/>
    <s v="No"/>
    <s v="Yes"/>
    <x v="0"/>
    <x v="84"/>
    <x v="0"/>
    <s v="Yes"/>
    <x v="10"/>
    <s v="Complex"/>
    <s v="Amanda Parkin"/>
    <s v="Stephen Hudson"/>
    <s v="No"/>
    <s v="Joanna Rose"/>
    <d v="2016-05-17T09:04:15"/>
    <d v="2016-04-11T08:11:32"/>
    <m/>
    <s v=""/>
    <d v="2016-01-21T00:00:00"/>
    <x v="0"/>
  </r>
  <r>
    <s v="40a3e40a-278c-49a3-82b8-e8cd66ff80a6"/>
    <s v="EoMbKgUnzjpvOlpWB0wEpxTAuoSreyLFeyN9+OcweF+sVNPPDM3YlY1wtPX7zB2xMwAtMKwokM+X7EHJbeKdpw=="/>
    <d v="2016-05-17T09:04:20"/>
    <s v="DARS-NIC-11557-V4M3B-v0"/>
    <s v="Paul Currie"/>
    <x v="111"/>
    <s v="With HSCIC"/>
    <x v="0"/>
    <m/>
    <s v="1c Application In Progress"/>
    <s v="2c Initial Assessment"/>
    <x v="0"/>
    <s v="DARS-NIC-11557-V4M3B-v0.2"/>
    <s v="No"/>
    <s v="Yes"/>
    <x v="0"/>
    <x v="84"/>
    <x v="0"/>
    <s v="Yes"/>
    <x v="10"/>
    <s v="Complex"/>
    <s v="Amanda Parkin"/>
    <s v="Stephen Hudson"/>
    <s v="No"/>
    <s v="Joanna Rose"/>
    <d v="2016-05-17T09:04:20"/>
    <d v="2016-05-17T09:03:27"/>
    <m/>
    <s v=""/>
    <d v="2016-01-21T00:00:00"/>
    <x v="0"/>
  </r>
  <r>
    <s v="6784d1e1-b715-4762-9a02-0b560a1851a1"/>
    <s v="34YPWE4SCrvK7zKcgQ2FtSlc/5u0WZuqb+E4E4R7yk9w3Lysk7cy3zJqNdpaFYRverA/bLYmOdX+rGraPd4p9w=="/>
    <d v="2016-08-02T09:48:46"/>
    <s v="DARS-NIC-11557-V4M3B-v0"/>
    <s v="Paul Currie"/>
    <x v="111"/>
    <s v="With HSCIC"/>
    <x v="0"/>
    <m/>
    <s v="2c Initial Assessment"/>
    <s v="2c Initial Assessment"/>
    <x v="6"/>
    <s v="DARS-NIC-11557-V4M3B-v0.3"/>
    <s v="Yes"/>
    <s v="Yes"/>
    <x v="0"/>
    <x v="84"/>
    <x v="0"/>
    <s v="Yes"/>
    <x v="10"/>
    <s v="Complex"/>
    <s v="Amanda Parkin"/>
    <s v="Stephen Hudson"/>
    <s v="No"/>
    <s v="Joanna Rose"/>
    <d v="2016-08-02T09:48:46"/>
    <d v="2016-05-17T09:04:17"/>
    <m/>
    <s v=""/>
    <d v="2016-01-21T00:00:00"/>
    <x v="0"/>
  </r>
  <r>
    <s v="afeb6ecb-711b-e611-80fa-3863bb359f00"/>
    <s v="lnmOzEZXTfEIheJcpKSAGsnR74WanzpJl4Kmu1HLq0MsLtqKTWRVNUtIf8H02CMNTrkF0k3UEWNxHN7ZiPcVlw=="/>
    <d v="2016-06-24T12:36:14"/>
    <s v="DARS-NIC-11582-Q0K3R-v0"/>
    <s v="Data Migration"/>
    <x v="18"/>
    <s v="With Customer"/>
    <x v="0"/>
    <m/>
    <s v="1c Application In Progress"/>
    <s v="1c Application In Progress"/>
    <x v="0"/>
    <s v="DARS-NIC-11582-Q0K3R-v0.0"/>
    <s v="No"/>
    <s v="No"/>
    <x v="0"/>
    <x v="0"/>
    <x v="0"/>
    <s v="No"/>
    <x v="6"/>
    <s v=""/>
    <s v=""/>
    <s v=""/>
    <s v="Yes"/>
    <s v="Vicki Hartley"/>
    <d v="2016-06-24T12:36:14"/>
    <d v="2016-05-16T14:23:46"/>
    <m/>
    <s v=""/>
    <m/>
    <x v="0"/>
  </r>
  <r>
    <s v="a044ec13-fc21-4488-a3ad-fe2d56252c2b"/>
    <s v="UVFpkIjMFGThOuRYrilUYVrDjdrZaJS0puBt6Y9FOeAjiB9TzdEscONP4IUVHeg8PPbN4mmijjjEubsE1yyDPg=="/>
    <d v="2016-06-24T12:36:14"/>
    <s v="DARS-NIC-11582-Q0K3R-v0"/>
    <s v="Data Migration"/>
    <x v="18"/>
    <s v="With Customer"/>
    <x v="0"/>
    <m/>
    <s v="2c Initial Assessment"/>
    <s v="1c Application In Progress"/>
    <x v="0"/>
    <s v="DARS-NIC-11582-Q0K3R-v0.1"/>
    <s v="No"/>
    <s v="No"/>
    <x v="0"/>
    <x v="0"/>
    <x v="0"/>
    <s v="No"/>
    <x v="6"/>
    <s v=""/>
    <s v="Vicki Hartley"/>
    <s v=""/>
    <s v="Yes"/>
    <s v="Vicki Hartley"/>
    <d v="2016-06-24T12:36:14"/>
    <d v="2016-05-16T15:12:43"/>
    <m/>
    <s v=""/>
    <m/>
    <x v="0"/>
  </r>
  <r>
    <s v="96d5110a-965c-484b-953b-1a20b63df4d0"/>
    <s v="dwkFhFc16cBJpKGX31hlA7DT/d50auXJjuby14Qd+luOM01DmmxLZsvc0jJ6bC7ZNTxC0kgMcUCBVlRU4sXDBA=="/>
    <d v="2016-06-24T12:36:14"/>
    <s v="DARS-NIC-11582-Q0K3R-v0"/>
    <s v="Data Migration"/>
    <x v="18"/>
    <s v="With Customer"/>
    <x v="0"/>
    <m/>
    <s v="2c Initial Assessment"/>
    <s v="1c Application In Progress"/>
    <x v="0"/>
    <s v="DARS-NIC-11582-Q0K3R-v0.2"/>
    <s v="No"/>
    <s v="No"/>
    <x v="0"/>
    <x v="0"/>
    <x v="0"/>
    <s v="No"/>
    <x v="6"/>
    <s v=""/>
    <s v="Vicki Hartley"/>
    <s v=""/>
    <s v="Yes"/>
    <s v="Vicki Hartley"/>
    <d v="2016-06-24T12:36:14"/>
    <d v="2016-05-16T15:31:18"/>
    <m/>
    <s v=""/>
    <m/>
    <x v="0"/>
  </r>
  <r>
    <s v="fe90eff4-513b-4fb1-98ab-8951e2ae8f06"/>
    <s v="Pa3yxnue5dwzrgFxC48xLnEuzoNTCOz6y71a3AuoYYl0ZOIXgAMUyZSwXovwDGIRifbjsOZhrjqy5HqGjBCD9A=="/>
    <d v="2016-06-24T12:36:14"/>
    <s v="DARS-NIC-11582-Q0K3R-v0"/>
    <s v="Data Migration"/>
    <x v="18"/>
    <s v="With Customer"/>
    <x v="0"/>
    <m/>
    <s v="2c Initial Assessment"/>
    <s v="1c Application In Progress"/>
    <x v="0"/>
    <s v="DARS-NIC-11582-Q0K3R-v0.3"/>
    <s v="No"/>
    <s v="No"/>
    <x v="0"/>
    <x v="0"/>
    <x v="0"/>
    <s v="No"/>
    <x v="6"/>
    <s v=""/>
    <s v="Vicki Hartley"/>
    <s v=""/>
    <s v="Yes"/>
    <s v="Vicki Hartley"/>
    <d v="2016-06-24T12:36:14"/>
    <d v="2016-05-25T12:03:31"/>
    <m/>
    <s v=""/>
    <m/>
    <x v="0"/>
  </r>
  <r>
    <s v="d7fd0b3b-6aab-47c0-b48b-9732ba681c13"/>
    <s v="G6jq+fIM32of62AkmB7szeLZZc3dk/kAz1oRuAHUG0YUjnyyFcTQbmcCyzON5H+IzQalGy0vIfeZVPdDwxvj1w=="/>
    <d v="2017-01-26T07:44:30"/>
    <s v="DARS-NIC-11582-Q0K3R-v0"/>
    <s v="Data Migration"/>
    <x v="18"/>
    <s v="With Customer"/>
    <x v="0"/>
    <m/>
    <s v="1c Application In Progress"/>
    <s v="1c Application In Progress"/>
    <x v="4"/>
    <s v="DARS-NIC-11582-Q0K3R-v0.4"/>
    <s v="Yes"/>
    <s v="No"/>
    <x v="0"/>
    <x v="0"/>
    <x v="0"/>
    <s v="No"/>
    <x v="6"/>
    <s v=""/>
    <s v="Vicki Hartley"/>
    <s v="Jennifer Donald"/>
    <s v="Yes"/>
    <s v="Vicki Hartley"/>
    <d v="2017-01-26T07:44:30"/>
    <d v="2016-06-23T15:49:55"/>
    <m/>
    <s v=""/>
    <m/>
    <x v="0"/>
  </r>
  <r>
    <s v="5b2a3cdf-fde8-e511-8105-1458d043a750"/>
    <s v="yBt2J4Y3o5AhIn2cSlHEct6slo7g0EFrABmNk6ZYU1zzzkkWJlqievoIlhOVpGCLIJI6wwpr1nl81vTj7ERq8w=="/>
    <d v="2016-08-31T08:51:52"/>
    <s v="DARS-NIC-11613-B4J8Z-v1"/>
    <s v="Stephen Boydell"/>
    <x v="112"/>
    <s v="With HSCIC"/>
    <x v="0"/>
    <d v="2016-08-31T00:00:00"/>
    <s v=""/>
    <s v="5a DSA Active"/>
    <x v="1"/>
    <s v="DARS-NIC-11613-B4J8Z-v0.0"/>
    <s v="No"/>
    <s v="Yes"/>
    <x v="0"/>
    <x v="90"/>
    <x v="90"/>
    <s v="No"/>
    <x v="0"/>
    <s v=""/>
    <s v="Richard Webster"/>
    <s v="Gaynor Dalton"/>
    <s v="No"/>
    <s v="Joanna Rose"/>
    <d v="2016-08-31T08:51:52"/>
    <d v="2016-03-13T09:28:01"/>
    <d v="2016-08-31T00:00:00"/>
    <s v=""/>
    <d v="2016-08-24T00:00:00"/>
    <x v="0"/>
  </r>
  <r>
    <s v="2c3363b1-53f5-4a60-9da6-271a7c106068"/>
    <s v="dIgSZCanLBPioQIVm4VQxQxC1LtKfrLsLRDO/QU1UsCr9wgGhAQEhODVK4iy4/wqfTJaMhQXCDkPForhz+SIzA=="/>
    <d v="2016-08-31T08:52:06"/>
    <s v="DARS-NIC-11613-B4J8Z-v1"/>
    <s v="Stephen Boydell"/>
    <x v="112"/>
    <s v="With HSCIC"/>
    <x v="0"/>
    <m/>
    <s v="1c Application In Progress"/>
    <s v="5a DSA Active"/>
    <x v="0"/>
    <s v="DARS-NIC-11613-B4J8Z-v1.0"/>
    <s v="No"/>
    <s v="Yes"/>
    <x v="0"/>
    <x v="90"/>
    <x v="0"/>
    <s v="No"/>
    <x v="0"/>
    <s v=""/>
    <s v="Richard Webster"/>
    <s v="Gaynor Dalton"/>
    <s v="No"/>
    <s v="Joanna Rose"/>
    <d v="2016-08-31T08:52:06"/>
    <d v="2016-08-24T13:27:14"/>
    <m/>
    <s v=""/>
    <d v="2016-08-24T00:00:00"/>
    <x v="0"/>
  </r>
  <r>
    <s v="38178647-b4fe-4519-bd17-6f2323684abc"/>
    <s v="yG6Tt775kRwj3nUcGKRhbY5hKeMShyw4htWQRfuUUjZ9cBaqsOvPl7FTzf5WC0dKCpB/hIP4SCuZPnxbI7SbPg=="/>
    <d v="2016-08-31T08:52:06"/>
    <s v="DARS-NIC-11613-B4J8Z-v1"/>
    <s v="Stephen Boydell"/>
    <x v="112"/>
    <s v="With HSCIC"/>
    <x v="0"/>
    <d v="2017-03-31T00:00:00"/>
    <s v="2c Initial Assessment"/>
    <s v="5a DSA Active"/>
    <x v="0"/>
    <s v="DARS-NIC-11613-B4J8Z-v1.1"/>
    <s v="No"/>
    <s v="Yes"/>
    <x v="0"/>
    <x v="24"/>
    <x v="0"/>
    <s v="No"/>
    <x v="0"/>
    <s v=""/>
    <s v="Adam Grindrod"/>
    <s v="Gaynor Dalton"/>
    <s v="No"/>
    <s v="Joanna Rose"/>
    <d v="2016-08-31T08:52:06"/>
    <d v="2016-08-24T13:31:46"/>
    <m/>
    <s v=""/>
    <d v="2016-08-24T00:00:00"/>
    <x v="0"/>
  </r>
  <r>
    <s v="34cefee2-e5c6-43a3-add1-3931a89946b5"/>
    <s v="+Erbr1+KKys6tyomwKW4WwpOcTxtUse4vKmcQBttMYbf39qvimENGwVPtC1KmoLxqGbwMx5swqf4rTo2mPikWA=="/>
    <d v="2017-04-01T00:00:24"/>
    <s v="DARS-NIC-11613-B4J8Z-v1"/>
    <s v="Stephen Boydell"/>
    <x v="112"/>
    <s v="With HSCIC"/>
    <x v="0"/>
    <d v="2017-03-31T00:00:00"/>
    <s v="5a DSA Active"/>
    <s v="5a DSA Active"/>
    <x v="3"/>
    <s v="DARS-NIC-11613-B4J8Z-v1.2"/>
    <s v="Yes"/>
    <s v="Yes"/>
    <x v="0"/>
    <x v="24"/>
    <x v="20"/>
    <s v="No"/>
    <x v="0"/>
    <s v=""/>
    <s v="Adam Grindrod"/>
    <s v="Gaynor Dalton"/>
    <s v="No"/>
    <s v="Joanna Rose"/>
    <d v="2017-04-01T00:00:24"/>
    <d v="2016-08-24T13:36:10"/>
    <d v="2016-08-31T00:00:00"/>
    <s v=""/>
    <d v="2016-08-24T00:00:00"/>
    <x v="1"/>
  </r>
  <r>
    <s v="5fc1cdbf-f6e1-e511-80f7-3863bb357fa0"/>
    <s v="dZqnMUl26hbOP+D2GuTCXWtmCU8EZF9z6v4eby5qLjqBgTw2ZQcMWFBQx5otFGclooQARG3/KHMWyQuqGkOUxg=="/>
    <d v="2016-05-18T12:13:18"/>
    <s v="DARS-NIC-117531-FSZFP-v0"/>
    <s v="Gordon Blackwell"/>
    <x v="113"/>
    <s v="With HSCIC"/>
    <x v="0"/>
    <m/>
    <s v="1a Enquiry"/>
    <s v="1a Enquiry"/>
    <x v="7"/>
    <s v="DARS-NIC-117531-FSZFP-v0.0"/>
    <s v=""/>
    <s v="Yes"/>
    <x v="1"/>
    <x v="0"/>
    <x v="0"/>
    <s v="No"/>
    <x v="6"/>
    <s v=""/>
    <s v=""/>
    <s v=""/>
    <s v="Yes"/>
    <s v=""/>
    <d v="2016-05-18T12:13:18"/>
    <d v="2016-03-04T10:49:21"/>
    <m/>
    <s v=""/>
    <m/>
    <x v="0"/>
  </r>
  <r>
    <s v="5f833988-24e9-e511-80f8-3863bb357fa0"/>
    <s v="vXtDvNVHjrQwclrBvWSKnfs03JKLFQoAIQ9Rh2WtEQzPWoDAeVyvIdQeCZCjhAeRznNnZN7PIV2aPHcRFKvoew=="/>
    <d v="2017-04-27T09:23:42"/>
    <s v="DARS-NIC-11809-H1Y3W-v1"/>
    <s v="Richard Feltbower"/>
    <x v="21"/>
    <s v="With HSCIC"/>
    <x v="0"/>
    <d v="2016-09-01T00:00:00"/>
    <s v="2c Initial Assessment"/>
    <s v="3a With DAO"/>
    <x v="0"/>
    <s v="DARS-NIC-11809-H1Y3W-v0.0"/>
    <s v="No"/>
    <s v="Yes"/>
    <x v="0"/>
    <x v="0"/>
    <x v="91"/>
    <s v="No"/>
    <x v="1"/>
    <s v=""/>
    <s v="Dan Goodwin"/>
    <s v=""/>
    <s v="No"/>
    <s v="Emma Russell"/>
    <d v="2017-04-27T09:23:42"/>
    <d v="2016-03-13T14:04:45"/>
    <m/>
    <s v=""/>
    <d v="2017-01-13T00:00:00"/>
    <x v="0"/>
  </r>
  <r>
    <s v="9526fa2e-3054-4156-b07b-d447e4bfd96b"/>
    <s v="D0SWNIUf3/LPRnbLieJ8DSJ59pewAVIdhK5LJ9xIb2eexD7Mpckhi4pnyFTIkhu3anbeUM65iz4RrxZftOGYkA=="/>
    <d v="2017-04-27T09:23:42"/>
    <s v="DARS-NIC-11809-H1Y3W-v1"/>
    <s v="Richard Feltbower"/>
    <x v="21"/>
    <s v="With HSCIC"/>
    <x v="0"/>
    <d v="2016-09-01T00:00:00"/>
    <s v="2b Case Officer Check"/>
    <s v="3a With DAO"/>
    <x v="0"/>
    <s v="DARS-NIC-11809-H1Y3W-v0.1"/>
    <s v="No"/>
    <s v="Yes"/>
    <x v="0"/>
    <x v="0"/>
    <x v="0"/>
    <s v="No"/>
    <x v="1"/>
    <s v=""/>
    <s v="Dan Goodwin"/>
    <s v=""/>
    <s v="No"/>
    <s v="Emma Russell"/>
    <d v="2017-04-27T09:23:42"/>
    <d v="2016-05-25T08:10:29"/>
    <m/>
    <s v=""/>
    <d v="2017-01-13T00:00:00"/>
    <x v="0"/>
  </r>
  <r>
    <s v="d0bce6e4-96e9-4664-b994-e085b589c99d"/>
    <s v="AE/+LetYlUtYpCXVS+vP7rc0Rj/nHWV2fQHSZmJ+bKiEyO/eqWEndhzhin+RJex4Zo/6t24qKmev/DB4cC2FtQ=="/>
    <d v="2017-04-27T09:23:42"/>
    <s v="DARS-NIC-11809-H1Y3W-v1"/>
    <s v="Richard Feltbower"/>
    <x v="21"/>
    <s v="With HSCIC"/>
    <x v="0"/>
    <d v="2016-09-01T00:00:00"/>
    <s v="2c Initial Assessment"/>
    <s v="3a With DAO"/>
    <x v="0"/>
    <s v="DARS-NIC-11809-H1Y3W-v0.2"/>
    <s v="No"/>
    <s v="Yes"/>
    <x v="0"/>
    <x v="0"/>
    <x v="0"/>
    <s v="No"/>
    <x v="1"/>
    <s v=""/>
    <s v="Dan Goodwin"/>
    <s v=""/>
    <s v="No"/>
    <s v="Emma Russell"/>
    <d v="2017-04-27T09:23:42"/>
    <d v="2016-05-31T14:33:51"/>
    <m/>
    <s v=""/>
    <d v="2017-01-13T00:00:00"/>
    <x v="0"/>
  </r>
  <r>
    <s v="bcfe8de4-8df7-4d28-8a3c-580595fb9ee4"/>
    <s v="KGDhRxMZ+GRYvMXpR713aSCj/QwiZIU10ZtRr/YKXMuEcAPnOgRS5Yt4IFSlcT7PjeP7bXDPc1i596tzDJ2gZg=="/>
    <d v="2017-04-27T09:23:42"/>
    <s v="DARS-NIC-11809-H1Y3W-v1"/>
    <s v="Richard Feltbower"/>
    <x v="21"/>
    <s v="With HSCIC"/>
    <x v="0"/>
    <d v="2016-09-01T00:00:00"/>
    <s v="5a DSA Active"/>
    <s v="3a With DAO"/>
    <x v="3"/>
    <s v="DARS-NIC-11809-H1Y3W-v0.3"/>
    <s v="No"/>
    <s v="Yes"/>
    <x v="0"/>
    <x v="0"/>
    <x v="92"/>
    <s v="No"/>
    <x v="1"/>
    <s v=""/>
    <s v="Dan Goodwin"/>
    <s v="Dave Cronin"/>
    <s v="Yes"/>
    <s v="Emma Russell"/>
    <d v="2017-04-27T09:23:42"/>
    <d v="2016-06-08T08:41:52"/>
    <m/>
    <s v=""/>
    <d v="2017-01-13T00:00:00"/>
    <x v="1"/>
  </r>
  <r>
    <s v="6353786a-5404-4055-81cb-dd6edb295419"/>
    <s v="bHTMG5GPO+4rJwDiUko8XvFI8EPdfANscqnQ5JmiTiu7gw9nGj2jM5pVPufEEBn0MA86AS8R4IuKG55lVEzTKQ=="/>
    <d v="2017-04-27T09:23:42"/>
    <s v="DARS-NIC-11809-H1Y3W-v1"/>
    <s v="Richard Feltbower"/>
    <x v="21"/>
    <s v="With HSCIC"/>
    <x v="0"/>
    <m/>
    <s v="1c Application In Progress"/>
    <s v="3a With DAO"/>
    <x v="0"/>
    <s v="DARS-NIC-11809-H1Y3W-v1.0"/>
    <s v="No"/>
    <s v="Yes"/>
    <x v="0"/>
    <x v="0"/>
    <x v="0"/>
    <s v="No"/>
    <x v="1"/>
    <s v=""/>
    <s v="Dan Goodwin"/>
    <s v="Dave Cronin"/>
    <s v="Yes"/>
    <s v="Emma Russell"/>
    <d v="2017-04-27T09:23:42"/>
    <d v="2017-01-12T09:43:33"/>
    <m/>
    <s v=""/>
    <d v="2017-01-13T00:00:00"/>
    <x v="0"/>
  </r>
  <r>
    <s v="27d97898-4c95-445c-b61c-0711c2d4ddd3"/>
    <s v="GyDFpprldtqZs5rnRw9zV7pOkyeg8a5KkffYNR6SB4cDpcX5upJaYj/mFqcwhblQEWMKFjn71qmsHJOLftCqAg=="/>
    <d v="2017-04-27T09:23:42"/>
    <s v="DARS-NIC-11809-H1Y3W-v1"/>
    <s v="Richard Feltbower"/>
    <x v="21"/>
    <s v="With HSCIC"/>
    <x v="0"/>
    <d v="2017-12-31T00:00:00"/>
    <s v="2c Initial Assessment"/>
    <s v="3a With DAO"/>
    <x v="0"/>
    <s v="DARS-NIC-11809-H1Y3W-v1.1"/>
    <s v="No"/>
    <s v="Yes"/>
    <x v="0"/>
    <x v="96"/>
    <x v="0"/>
    <s v="No"/>
    <x v="1"/>
    <s v=""/>
    <s v="Dan Goodwin"/>
    <s v="Dave Cronin"/>
    <s v="Yes"/>
    <s v="Emma Russell"/>
    <d v="2017-04-27T09:23:42"/>
    <d v="2017-01-12T11:14:29"/>
    <m/>
    <s v=""/>
    <d v="2017-01-13T00:00:00"/>
    <x v="0"/>
  </r>
  <r>
    <s v="06840bd3-f766-41d8-b774-33bbeffa4192"/>
    <s v="izLd17AnPxygoPNEgEb67XygeGuYeilX90VDTIayXDeHPaH6/syR/uL/qLNqeNrDomA4coOm5lDE1O2maWX9ew=="/>
    <d v="2017-04-27T09:23:42"/>
    <s v="DARS-NIC-11809-H1Y3W-v1"/>
    <s v="Richard Feltbower"/>
    <x v="21"/>
    <s v="With HSCIC"/>
    <x v="0"/>
    <d v="2017-12-31T00:00:00"/>
    <s v="2c Initial Assessment"/>
    <s v="3a With DAO"/>
    <x v="0"/>
    <s v="DARS-NIC-11809-H1Y3W-v1.2"/>
    <s v="No"/>
    <s v="Yes"/>
    <x v="0"/>
    <x v="96"/>
    <x v="0"/>
    <s v="No"/>
    <x v="1"/>
    <s v=""/>
    <s v="Dan Goodwin"/>
    <s v="Dave Cronin"/>
    <s v="Yes"/>
    <s v="Emma Russell"/>
    <d v="2017-04-27T09:23:42"/>
    <d v="2017-01-13T14:16:02"/>
    <m/>
    <s v=""/>
    <d v="2017-01-13T00:00:00"/>
    <x v="0"/>
  </r>
  <r>
    <s v="440257d2-9b91-49f3-9e90-c75e3b3cd58a"/>
    <s v="W/ZXAZYoelg6IvjUcfYX4/4ILkMGW9G38VPZyR0Ic92LM6bnTHPFEUMhDf4AJq+WqCuRNgL4WuRccMhUVah9RQ=="/>
    <d v="2017-04-27T09:23:42"/>
    <s v="DARS-NIC-11809-H1Y3W-v1"/>
    <s v="Richard Feltbower"/>
    <x v="21"/>
    <s v="With HSCIC"/>
    <x v="0"/>
    <d v="2017-12-31T00:00:00"/>
    <s v="2c Initial Assessment"/>
    <s v="3a With DAO"/>
    <x v="0"/>
    <s v="DARS-NIC-11809-H1Y3W-v1.3"/>
    <s v="No"/>
    <s v="Yes"/>
    <x v="0"/>
    <x v="96"/>
    <x v="0"/>
    <s v="No"/>
    <x v="1"/>
    <s v=""/>
    <s v="Dan Goodwin"/>
    <s v="Dave Cronin"/>
    <s v="Yes"/>
    <s v="Emma Russell"/>
    <d v="2017-04-27T09:23:42"/>
    <d v="2017-02-13T11:42:26"/>
    <m/>
    <s v=""/>
    <d v="2017-01-13T00:00:00"/>
    <x v="0"/>
  </r>
  <r>
    <s v="5c948b0d-9064-4d5a-9cb0-210dbcde591e"/>
    <s v="Zb87AIwFwlhopnR2MIaZnpuuydmk/J1qtP2+jORy9QDbQuDfrqw67j5Dhl6SMalByQD0Uf3zyVnDbJ6g+g/pDg=="/>
    <d v="2017-04-27T09:23:42"/>
    <s v="DARS-NIC-11809-H1Y3W-v1"/>
    <s v="Richard Feltbower"/>
    <x v="21"/>
    <s v="With HSCIC"/>
    <x v="0"/>
    <d v="2019-08-31T00:00:00"/>
    <s v="2c Initial Assessment"/>
    <s v="3a With DAO"/>
    <x v="0"/>
    <s v="DARS-NIC-11809-H1Y3W-v1.4"/>
    <s v="No"/>
    <s v="Yes"/>
    <x v="0"/>
    <x v="96"/>
    <x v="0"/>
    <s v="No"/>
    <x v="1"/>
    <s v=""/>
    <s v="Dan Goodwin"/>
    <s v="Dave Cronin"/>
    <s v="Yes"/>
    <s v="Emma Russell"/>
    <d v="2017-04-27T09:23:42"/>
    <d v="2017-03-02T14:19:03"/>
    <m/>
    <s v=""/>
    <d v="2017-01-13T00:00:00"/>
    <x v="0"/>
  </r>
  <r>
    <s v="7fed9b3b-79be-4bb7-8f83-f368a95696cb"/>
    <s v="0hJqxYv57oGq4ue1+XZszg7JPhLVeiPCIo5ueHRDArqQ3YVA8uEzB7yUAVUtSGNH39grEnTZJlCrji8ybBmOGw=="/>
    <d v="2017-04-27T09:23:42"/>
    <s v="DARS-NIC-11809-H1Y3W-v1"/>
    <s v="Richard Feltbower"/>
    <x v="21"/>
    <s v="With HSCIC"/>
    <x v="0"/>
    <d v="2019-08-31T00:00:00"/>
    <s v="2c Initial Assessment"/>
    <s v="3a With DAO"/>
    <x v="0"/>
    <s v="DARS-NIC-11809-H1Y3W-v1.5"/>
    <s v="No"/>
    <s v="Yes"/>
    <x v="0"/>
    <x v="96"/>
    <x v="0"/>
    <s v="No"/>
    <x v="1"/>
    <s v=""/>
    <s v="Dan Goodwin"/>
    <s v="Dave Cronin"/>
    <s v="Yes"/>
    <s v="Emma Russell"/>
    <d v="2017-04-27T09:23:42"/>
    <d v="2017-04-25T07:32:36"/>
    <m/>
    <s v=""/>
    <d v="2017-01-13T00:00:00"/>
    <x v="0"/>
  </r>
  <r>
    <s v="a014a08d-f974-461a-8cd3-fb5893138434"/>
    <s v="RabHETM8BnjiP4VeEXNQfVnb5pbWbEzogsRtxyRbLy1RrEaTzaRKnTiekQELJJ69LOQ1odusJmFwuLyPQhhG5g=="/>
    <d v="2017-04-27T09:24:19"/>
    <s v="DARS-NIC-11809-H1Y3W-v1"/>
    <s v="Richard Feltbower"/>
    <x v="21"/>
    <s v="With HSCIC"/>
    <x v="0"/>
    <d v="2019-08-31T00:00:00"/>
    <s v="3a With DAO"/>
    <s v="3a With DAO"/>
    <x v="4"/>
    <s v="DARS-NIC-11809-H1Y3W-v1.6"/>
    <s v="Yes"/>
    <s v="Yes"/>
    <x v="0"/>
    <x v="96"/>
    <x v="0"/>
    <s v="No"/>
    <x v="1"/>
    <s v=""/>
    <s v="Dan Goodwin"/>
    <s v="Dave Cronin"/>
    <s v="Yes"/>
    <s v="Emma Russell"/>
    <d v="2017-04-27T09:24:19"/>
    <d v="2017-04-27T09:22:21"/>
    <m/>
    <s v=""/>
    <d v="2017-01-13T00:00:00"/>
    <x v="0"/>
  </r>
  <r>
    <s v="38f7ebb5-32e1-e511-80f7-3863bb357fa0"/>
    <s v="mBrLVKDCqteS5rIK+16F1o4acK6+cHVd9GaTFuSnaUBD4u5RZlC94aGCq5MBoulAX+purvjHFEoxQ8VQxYVHow=="/>
    <d v="2016-12-15T14:47:44"/>
    <s v="DARS-NIC-12107-C9M1C-v0"/>
    <s v="Julie Burn"/>
    <x v="114"/>
    <s v="With Customer"/>
    <x v="0"/>
    <m/>
    <s v=""/>
    <s v="1c Application In Progress"/>
    <x v="0"/>
    <s v="DARS-NIC-12107-C9M1C-v0.0"/>
    <s v=""/>
    <s v="Yes"/>
    <x v="0"/>
    <x v="0"/>
    <x v="0"/>
    <s v="Yes"/>
    <x v="5"/>
    <s v=""/>
    <s v=""/>
    <s v=""/>
    <s v="No"/>
    <s v="Joanna Rose"/>
    <d v="2016-12-15T14:47:44"/>
    <d v="2016-03-03T11:26:11"/>
    <m/>
    <s v=""/>
    <m/>
    <x v="0"/>
  </r>
  <r>
    <s v="ca96071d-f989-40cd-8a5b-8c70bd34d3df"/>
    <s v="TlK8F0sgSvipQ8FMwDYYV9zMLGW3JztRYx/Ncpzp3sl0LfFQ2Lriz3AKR+1PApeqoKqmu8AkpKkElitG7jOcPA=="/>
    <d v="2016-12-15T14:47:44"/>
    <s v="DARS-NIC-12107-C9M1C-v0"/>
    <s v="Julie Burn"/>
    <x v="114"/>
    <s v="With Customer"/>
    <x v="0"/>
    <m/>
    <s v=""/>
    <s v="1c Application In Progress"/>
    <x v="0"/>
    <s v="DARS-NIC-12107-C9M1C-v0.1"/>
    <s v=""/>
    <s v="Yes"/>
    <x v="0"/>
    <x v="0"/>
    <x v="0"/>
    <s v="Yes"/>
    <x v="5"/>
    <s v=""/>
    <s v=""/>
    <s v=""/>
    <s v="No"/>
    <s v="Joanna Rose"/>
    <d v="2016-12-15T14:47:44"/>
    <d v="2016-03-16T14:30:24"/>
    <m/>
    <s v=""/>
    <m/>
    <x v="0"/>
  </r>
  <r>
    <s v="04b48d86-e5e9-4730-9c24-099cca82c921"/>
    <s v="Obvdf7vVP1PadzJQE0NzkM6eP/ivLIcVpiy6K6tF0LAnxKXE9b40f7cy8MrMbfA5e4UkDJyzbbZ0YHg8eOKvDQ=="/>
    <d v="2016-12-15T14:47:44"/>
    <s v="DARS-NIC-12107-C9M1C-v0"/>
    <s v="Julie Burn"/>
    <x v="114"/>
    <s v="With Customer"/>
    <x v="0"/>
    <m/>
    <s v=""/>
    <s v="1c Application In Progress"/>
    <x v="0"/>
    <s v="DARS-NIC-12107-C9M1C-v0.2"/>
    <s v=""/>
    <s v="Yes"/>
    <x v="0"/>
    <x v="97"/>
    <x v="0"/>
    <s v="Yes"/>
    <x v="5"/>
    <s v="Complex"/>
    <s v=""/>
    <s v="Stephen Hudson"/>
    <s v="No"/>
    <s v="Joanna Rose"/>
    <d v="2016-12-15T14:47:44"/>
    <d v="2016-04-11T08:12:51"/>
    <m/>
    <s v=""/>
    <m/>
    <x v="0"/>
  </r>
  <r>
    <s v="42586584-c6d5-4648-9daa-e8593416ccb6"/>
    <s v="6J10ahXNzcwV2H9O+LGpTMC0OzgFkrNRHRT0JCiVhFZ1xcI4f+th8w5VCoxnDNJB/zdDyObts3Chs6mOySXSfA=="/>
    <d v="2016-12-15T14:47:44"/>
    <s v="DARS-NIC-12107-C9M1C-v0"/>
    <s v="Julie Burn"/>
    <x v="114"/>
    <s v="With Customer"/>
    <x v="0"/>
    <m/>
    <s v="2c Initial Assessment"/>
    <s v="1c Application In Progress"/>
    <x v="0"/>
    <s v="DARS-NIC-12107-C9M1C-v0.3"/>
    <s v="No"/>
    <s v="Yes"/>
    <x v="0"/>
    <x v="97"/>
    <x v="0"/>
    <s v="Yes"/>
    <x v="5"/>
    <s v="Complex"/>
    <s v="Amanda Parkin"/>
    <s v="Stephen Hudson"/>
    <s v="No"/>
    <s v="Joanna Rose"/>
    <d v="2016-12-15T14:47:44"/>
    <d v="2016-04-25T10:31:08"/>
    <m/>
    <s v=""/>
    <m/>
    <x v="0"/>
  </r>
  <r>
    <s v="0f83765b-38f0-44b8-a639-bb709f2618f3"/>
    <s v="gpRSE1PXq93uo938+FNkykPfGQWYcshzfAmRoR1zYXMX4HbePBoIP+6gEHsir19dZK5FX0+ZSwczpX62kyhjPg=="/>
    <d v="2016-12-15T14:47:44"/>
    <s v="DARS-NIC-12107-C9M1C-v0"/>
    <s v="Julie Burn"/>
    <x v="114"/>
    <s v="With Customer"/>
    <x v="0"/>
    <m/>
    <s v="2c Initial Assessment"/>
    <s v="1c Application In Progress"/>
    <x v="0"/>
    <s v="DARS-NIC-12107-C9M1C-v0.4"/>
    <s v="No"/>
    <s v="Yes"/>
    <x v="0"/>
    <x v="97"/>
    <x v="0"/>
    <s v="Yes"/>
    <x v="5"/>
    <s v="Complex"/>
    <s v="Amanda Parkin"/>
    <s v="Stephen Hudson"/>
    <s v="No"/>
    <s v="Joanna Rose"/>
    <d v="2016-12-15T14:47:44"/>
    <d v="2016-05-10T12:34:58"/>
    <m/>
    <s v=""/>
    <m/>
    <x v="0"/>
  </r>
  <r>
    <s v="b6cf2c83-6d15-4177-b647-20b71df734a7"/>
    <s v="9igFSSIcq9mNmQux6b11AJXrFK8t2OtO7xiu5Q+L65I5x0NIwK6PskNwny1Tk7ej+MY+q/O0+eZoTovHu11jNg=="/>
    <d v="2016-12-15T14:47:44"/>
    <s v="DARS-NIC-12107-C9M1C-v0"/>
    <s v="Julie Burn"/>
    <x v="114"/>
    <s v="With Customer"/>
    <x v="0"/>
    <m/>
    <s v="2c Initial Assessment"/>
    <s v="1c Application In Progress"/>
    <x v="0"/>
    <s v="DARS-NIC-12107-C9M1C-v0.5"/>
    <s v="No"/>
    <s v="Yes"/>
    <x v="0"/>
    <x v="97"/>
    <x v="0"/>
    <s v="Yes"/>
    <x v="5"/>
    <s v="Complex"/>
    <s v="Amanda Parkin"/>
    <s v="Stephen Hudson"/>
    <s v="No"/>
    <s v="Joanna Rose"/>
    <d v="2016-12-15T14:47:44"/>
    <d v="2016-06-24T09:51:13"/>
    <m/>
    <s v=""/>
    <m/>
    <x v="0"/>
  </r>
  <r>
    <s v="20ebff43-0681-4e8d-827c-9724160aff78"/>
    <s v="3QZ5cGlfqCKKR2r6dUnHA1xe4RvXxhw2lj4prR//eviVEvcvUZe7s8cP5AuB54Y7+f+wGVzfTfigPwT4kjMkdA=="/>
    <d v="2016-12-15T14:47:44"/>
    <s v="DARS-NIC-12107-C9M1C-v0"/>
    <s v="Julie Burn"/>
    <x v="114"/>
    <s v="With Customer"/>
    <x v="0"/>
    <m/>
    <s v="2c Initial Assessment"/>
    <s v="1c Application In Progress"/>
    <x v="0"/>
    <s v="DARS-NIC-12107-C9M1C-v0.6"/>
    <s v="No"/>
    <s v="Yes"/>
    <x v="0"/>
    <x v="97"/>
    <x v="0"/>
    <s v="Yes"/>
    <x v="5"/>
    <s v="Complex"/>
    <s v="Amanda Parkin"/>
    <s v="Gaynor Dalton"/>
    <s v="No"/>
    <s v="Joanna Rose"/>
    <d v="2016-12-15T14:47:44"/>
    <d v="2016-06-28T10:24:36"/>
    <m/>
    <s v=""/>
    <m/>
    <x v="0"/>
  </r>
  <r>
    <s v="6d11e85a-2055-4b43-83bf-39d5e72529f7"/>
    <s v="ZDmFHSi9RFl5mE8KlhEaYFie7mEa8U92uFOBWl9jAJKydhqlY+KQIk4dzakVtzWOgaYj4XVMWv0E7xOpmbU2KQ=="/>
    <d v="2016-12-15T14:48:07"/>
    <s v="DARS-NIC-12107-C9M1C-v0"/>
    <s v="Julie Burn"/>
    <x v="114"/>
    <s v="With Customer"/>
    <x v="0"/>
    <d v="2017-11-07T00:00:00"/>
    <s v="2a Case Admin Check"/>
    <s v="1c Application In Progress"/>
    <x v="0"/>
    <s v="DARS-NIC-12107-C9M1C-v0.7"/>
    <s v="No"/>
    <s v="Yes"/>
    <x v="0"/>
    <x v="97"/>
    <x v="0"/>
    <s v="Yes"/>
    <x v="5"/>
    <s v="Complex"/>
    <s v="Amanda Parkin"/>
    <s v="Gaynor Dalton"/>
    <s v="No"/>
    <s v="Joanna Rose"/>
    <d v="2016-12-15T14:48:07"/>
    <d v="2016-07-01T10:00:30"/>
    <d v="2016-12-09T00:00:00"/>
    <s v=""/>
    <m/>
    <x v="0"/>
  </r>
  <r>
    <s v="1d5bf9b3-1c79-424d-9509-b235082d87fe"/>
    <s v="vskno/5B+rEUv106Za9JUyeTZO2uBSDQDq4VJbgxJR2eFBcdqSpuha4WVJzeinjAai6RVhmAOf6DMK25wwTG1g=="/>
    <d v="2016-12-15T14:48:07"/>
    <s v="DARS-NIC-12107-C9M1C-v0"/>
    <s v="Julie Burn"/>
    <x v="114"/>
    <s v="With Customer"/>
    <x v="0"/>
    <d v="2017-11-07T00:00:00"/>
    <s v="2a Case Admin Check"/>
    <s v="1c Application In Progress"/>
    <x v="4"/>
    <s v="DARS-NIC-12107-C9M1C-v0.8"/>
    <s v="Yes"/>
    <s v="Yes"/>
    <x v="0"/>
    <x v="97"/>
    <x v="0"/>
    <s v="Yes"/>
    <x v="5"/>
    <s v="Complex"/>
    <s v="Amanda Parkin"/>
    <s v="Gaynor Dalton"/>
    <s v="No"/>
    <s v="Joanna Rose"/>
    <d v="2016-12-15T14:48:07"/>
    <d v="2016-12-15T14:47:53"/>
    <d v="2016-12-09T00:00:00"/>
    <s v=""/>
    <m/>
    <x v="0"/>
  </r>
  <r>
    <s v="7dfa2fce-32e1-e511-80fe-3863bb358f90"/>
    <s v="r8EnkKM/W6YPuLYbeSWfqspLU7AU6mQaCbAx3jG1JPJQCou/79glsXy2ctAYkk/Um/LRpdXJy+AWf4BCFwI6rg=="/>
    <d v="2016-05-18T12:06:36"/>
    <s v="DARS-NIC-12248-G6F6J-v0"/>
    <s v="Christopher Prior"/>
    <x v="115"/>
    <s v="With Customer"/>
    <x v="0"/>
    <m/>
    <s v=""/>
    <s v="1c Application In Progress"/>
    <x v="0"/>
    <s v="DARS-NIC-12248-G6F6J-v0.0"/>
    <s v=""/>
    <s v="Yes"/>
    <x v="0"/>
    <x v="0"/>
    <x v="0"/>
    <s v="No"/>
    <x v="6"/>
    <s v="Complex"/>
    <s v="Amanda Parkin"/>
    <s v="Stephen Hudson"/>
    <s v="No"/>
    <s v="Joanna Rose"/>
    <d v="2016-05-18T12:06:36"/>
    <d v="2016-03-03T11:26:44"/>
    <m/>
    <s v=""/>
    <m/>
    <x v="0"/>
  </r>
  <r>
    <s v="82173076-f462-44c7-a234-22b91056056c"/>
    <s v="jT6teUIRBwLmNm9xVTD2QSXoIgwlbno2vyOX4Gjbu879jE+MNCcdfTIoXms2rAHPOIobl4iMWMNk8DPqbgLzlg=="/>
    <d v="2016-05-17T11:54:55"/>
    <s v="DARS-NIC-12248-G6F6J-v0"/>
    <s v="Christopher Prior"/>
    <x v="115"/>
    <s v="With Customer"/>
    <x v="0"/>
    <m/>
    <s v=""/>
    <s v="1c Application In Progress"/>
    <x v="0"/>
    <s v="DARS-NIC-12248-G6F6J-v0.1"/>
    <s v=""/>
    <s v="Yes"/>
    <x v="0"/>
    <x v="97"/>
    <x v="0"/>
    <s v="No"/>
    <x v="6"/>
    <s v="Complex"/>
    <s v="Amanda Parkin"/>
    <s v="Stephen Hudson"/>
    <s v="No"/>
    <s v="Joanna Rose"/>
    <d v="2016-05-17T11:54:55"/>
    <d v="2016-04-11T08:13:44"/>
    <m/>
    <s v=""/>
    <m/>
    <x v="0"/>
  </r>
  <r>
    <s v="8de3c497-6fbb-4126-855e-c742480800db"/>
    <s v="N6ZHBOjkOOllnHiXaKMfI1hgTAhT9G2WVF0lLJIuiH2Te8cUJOjIpRhnniM0W8KWn/iO/nbSUclCw3JRlAc2bg=="/>
    <d v="2016-05-17T11:54:55"/>
    <s v="DARS-NIC-12248-G6F6J-v0"/>
    <s v="Christopher Prior"/>
    <x v="115"/>
    <s v="With Customer"/>
    <x v="0"/>
    <m/>
    <s v="2a Case Admin Check"/>
    <s v="1c Application In Progress"/>
    <x v="0"/>
    <s v="DARS-NIC-12248-G6F6J-v0.2"/>
    <s v="No"/>
    <s v="Yes"/>
    <x v="0"/>
    <x v="97"/>
    <x v="0"/>
    <s v="No"/>
    <x v="6"/>
    <s v="Complex"/>
    <s v="Amanda Parkin"/>
    <s v="Stephen Hudson"/>
    <s v="No"/>
    <s v="Joanna Rose"/>
    <d v="2016-05-17T11:54:55"/>
    <d v="2016-04-25T10:32:43"/>
    <m/>
    <s v=""/>
    <m/>
    <x v="0"/>
  </r>
  <r>
    <s v="e8e4ce72-8aa8-4ce1-964f-4054479e3caa"/>
    <s v="HR2MrCpi5XV309TWasEnjlGUx2xpeDWNqNQil+tzRVE3hFUKZK35G7Lv4LT+/61NE6VP03IoZfqZwuj7Hk8r0g=="/>
    <d v="2016-08-02T09:48:46"/>
    <s v="DARS-NIC-12248-G6F6J-v0"/>
    <s v="Christopher Prior"/>
    <x v="115"/>
    <s v="With Customer"/>
    <x v="0"/>
    <m/>
    <s v="1c Application In Progress"/>
    <s v="1c Application In Progress"/>
    <x v="4"/>
    <s v="DARS-NIC-12248-G6F6J-v0.3"/>
    <s v="Yes"/>
    <s v="Yes"/>
    <x v="0"/>
    <x v="97"/>
    <x v="0"/>
    <s v="No"/>
    <x v="6"/>
    <s v="Complex"/>
    <s v="Amanda Parkin"/>
    <s v="Stephen Hudson"/>
    <s v="No"/>
    <s v="Joanna Rose"/>
    <d v="2016-08-02T09:48:46"/>
    <d v="2016-05-17T11:54:13"/>
    <m/>
    <s v=""/>
    <m/>
    <x v="0"/>
  </r>
  <r>
    <s v="7bcf5bc4-f6e1-e511-8104-1458d043a750"/>
    <s v="BAkuVjbRJA7XRAO08rLtBUKVThtaJBx3wLrWqA4QgJRZJGxKpefIjVV39VBmn7xmciT+yBWWxZyX2JW7DWxYmQ=="/>
    <d v="2016-03-04T10:49:34"/>
    <s v="DARS-NIC-123225-JKT6P-v0"/>
    <s v="Stephen Black"/>
    <x v="116"/>
    <s v="With HSCIC"/>
    <x v="0"/>
    <m/>
    <s v=""/>
    <s v=""/>
    <x v="7"/>
    <s v="DARS-NIC-123225-JKT6P-v0.0"/>
    <s v=""/>
    <s v="Yes"/>
    <x v="1"/>
    <x v="0"/>
    <x v="0"/>
    <s v="No"/>
    <x v="3"/>
    <s v=""/>
    <s v=""/>
    <s v=""/>
    <s v="Yes"/>
    <s v=""/>
    <d v="2016-03-04T10:49:34"/>
    <d v="2016-03-04T10:49:34"/>
    <m/>
    <s v=""/>
    <m/>
    <x v="0"/>
  </r>
  <r>
    <s v="369710e6-32e1-e511-80f7-3863bb357fa0"/>
    <s v="HOLLCJTBFEH7C/IOo7W5hig47FxLGWVl4cilGSQWj+daiYUN5Lu2ZYrwKUGqEKrZkQcwfRopNjfI1kR/RmvHzg=="/>
    <d v="2016-07-11T14:12:25"/>
    <s v="DARS-NIC-12375-D5P3M-v0"/>
    <s v="Megan Dale"/>
    <x v="117"/>
    <s v="With Customer"/>
    <x v="0"/>
    <m/>
    <s v=""/>
    <s v="2d Action Plan Active"/>
    <x v="0"/>
    <s v="DARS-NIC-12375-D5P3M-v0.0"/>
    <s v=""/>
    <s v="Yes"/>
    <x v="0"/>
    <x v="0"/>
    <x v="0"/>
    <s v="Yes"/>
    <x v="10"/>
    <s v=""/>
    <s v=""/>
    <s v=""/>
    <s v="No"/>
    <s v="Joanna Rose"/>
    <d v="2016-07-11T14:12:25"/>
    <d v="2016-03-03T11:27:27"/>
    <m/>
    <s v=""/>
    <d v="2016-01-26T00:00:00"/>
    <x v="0"/>
  </r>
  <r>
    <s v="6cbf08da-f6e3-4d1c-b5a1-dd78ecbc5838"/>
    <s v="iivi2b5Zu+gtZ8T698JEpDvWRmBML7P0sHdlSS4vx5FX+vb5/A9dz89Lv6NGbp23iJng4XPGrGnTCqNM/DvO4g=="/>
    <d v="2016-07-11T14:12:25"/>
    <s v="DARS-NIC-12375-D5P3M-v0"/>
    <s v="Megan Dale"/>
    <x v="117"/>
    <s v="With Customer"/>
    <x v="0"/>
    <m/>
    <s v=""/>
    <s v="2d Action Plan Active"/>
    <x v="0"/>
    <s v="DARS-NIC-12375-D5P3M-v0.1"/>
    <s v=""/>
    <s v="Yes"/>
    <x v="0"/>
    <x v="98"/>
    <x v="0"/>
    <s v="Yes"/>
    <x v="10"/>
    <s v=""/>
    <s v=""/>
    <s v=""/>
    <s v="No"/>
    <s v="Joanna Rose"/>
    <d v="2016-07-11T14:12:25"/>
    <d v="2016-04-11T08:15:29"/>
    <m/>
    <s v=""/>
    <d v="2016-01-26T00:00:00"/>
    <x v="0"/>
  </r>
  <r>
    <s v="e99e1afe-828c-471f-b0e7-92c838ed0ca0"/>
    <s v="dvZ27HGgVDWABjxch3ubOjgwFb0hG/EZpdCPmMXtNGI7Fkobr1CVr4wF2RhZcCEcs2mq6URO3WGuTkh6MHvhwg=="/>
    <d v="2016-07-11T14:12:25"/>
    <s v="DARS-NIC-12375-D5P3M-v0"/>
    <s v="Megan Dale"/>
    <x v="117"/>
    <s v="With Customer"/>
    <x v="0"/>
    <m/>
    <s v=""/>
    <s v="2d Action Plan Active"/>
    <x v="0"/>
    <s v="DARS-NIC-12375-D5P3M-v0.2"/>
    <s v="No"/>
    <s v="Yes"/>
    <x v="0"/>
    <x v="98"/>
    <x v="0"/>
    <s v="Yes"/>
    <x v="10"/>
    <s v=""/>
    <s v="Amanda Parkin"/>
    <s v=""/>
    <s v="No"/>
    <s v="Joanna Rose"/>
    <d v="2016-07-11T14:12:25"/>
    <d v="2016-04-25T10:34:05"/>
    <m/>
    <s v=""/>
    <d v="2016-01-26T00:00:00"/>
    <x v="0"/>
  </r>
  <r>
    <s v="bdb23f31-8b49-49c0-8054-27d862289a14"/>
    <s v="qtNaNM/wozsjaSoIB1PWdm4dE8bpRy2qnYkj7rhT7wJH8dqfJyR/pBwhiHTtSbuHDULg3IucfzksMrqY6qbHFg=="/>
    <d v="2016-07-11T14:12:25"/>
    <s v="DARS-NIC-12375-D5P3M-v0"/>
    <s v="Megan Dale"/>
    <x v="117"/>
    <s v="With Customer"/>
    <x v="0"/>
    <m/>
    <s v="2c Initial Assessment"/>
    <s v="2d Action Plan Active"/>
    <x v="0"/>
    <s v="DARS-NIC-12375-D5P3M-v0.3"/>
    <s v="No"/>
    <s v="Yes"/>
    <x v="0"/>
    <x v="98"/>
    <x v="0"/>
    <s v="Yes"/>
    <x v="10"/>
    <s v=""/>
    <s v="Amanda Parkin"/>
    <s v=""/>
    <s v="No"/>
    <s v="Joanna Rose"/>
    <d v="2016-07-11T14:12:25"/>
    <d v="2016-05-16T10:58:34"/>
    <m/>
    <s v=""/>
    <d v="2016-01-26T00:00:00"/>
    <x v="0"/>
  </r>
  <r>
    <s v="4d41a2da-f257-4454-ab3d-e6671e7968f7"/>
    <s v="cQ6cFK1QB9Ry0L+aeJhbs+S5atyGfcnipFzaKRIG4eS+xHly+/Jx05MYFsloq0i6PJIzbPiph1KUZAIucZC4Lw=="/>
    <d v="2016-07-11T14:12:25"/>
    <s v="DARS-NIC-12375-D5P3M-v0"/>
    <s v="Megan Dale"/>
    <x v="117"/>
    <s v="With Customer"/>
    <x v="0"/>
    <m/>
    <s v="2d Action Plan Active"/>
    <s v="2d Action Plan Active"/>
    <x v="0"/>
    <s v="DARS-NIC-12375-D5P3M-v0.4"/>
    <s v="No"/>
    <s v="Yes"/>
    <x v="0"/>
    <x v="98"/>
    <x v="0"/>
    <s v="Yes"/>
    <x v="10"/>
    <s v=""/>
    <s v="Amanda Parkin"/>
    <s v=""/>
    <s v="No"/>
    <s v="Joanna Rose"/>
    <d v="2016-07-11T14:12:25"/>
    <d v="2016-05-17T10:10:54"/>
    <m/>
    <s v=""/>
    <d v="2016-01-26T00:00:00"/>
    <x v="0"/>
  </r>
  <r>
    <s v="93ce0b43-4aa7-4e94-8c8f-fed23522b4d9"/>
    <s v="8ykYZp3zpYWouUMyZCLMceQdahX1i09Ni7TTRD6txcZKc1B2tP3Xpuvm6dqmsDE6re++gltNO6xr6umpPlYIaQ=="/>
    <d v="2016-07-11T14:12:37"/>
    <s v="DARS-NIC-12375-D5P3M-v0"/>
    <s v="Megan Dale"/>
    <x v="117"/>
    <s v="With Customer"/>
    <x v="0"/>
    <m/>
    <s v="2c Initial Assessment"/>
    <s v="2d Action Plan Active"/>
    <x v="0"/>
    <s v="DARS-NIC-12375-D5P3M-v0.5"/>
    <s v="No"/>
    <s v="Yes"/>
    <x v="0"/>
    <x v="98"/>
    <x v="0"/>
    <s v="Yes"/>
    <x v="10"/>
    <s v="Complex"/>
    <s v="Amanda Parkin"/>
    <s v="Richard Langley"/>
    <s v="No"/>
    <s v="Joanna Rose"/>
    <d v="2016-07-11T14:12:37"/>
    <d v="2016-05-17T11:03:10"/>
    <m/>
    <s v=""/>
    <d v="2016-01-26T00:00:00"/>
    <x v="0"/>
  </r>
  <r>
    <s v="392ac4d3-8a25-417f-bc29-b027093d8578"/>
    <s v="bYzFAuJ1fm5bzWgZ/WM72DkNQWmhcP8I0ZxA+t0CrtsiV9bXMkJl3HYECczSt0uH5Vis9rLqNAQQSHcEn8qyFQ=="/>
    <d v="2016-08-02T09:48:46"/>
    <s v="DARS-NIC-12375-D5P3M-v0"/>
    <s v="Megan Dale"/>
    <x v="117"/>
    <s v="With Customer"/>
    <x v="0"/>
    <m/>
    <s v="2c Initial Assessment"/>
    <s v="2d Action Plan Active"/>
    <x v="5"/>
    <s v="DARS-NIC-12375-D5P3M-v0.6"/>
    <s v="Yes"/>
    <s v="Yes"/>
    <x v="0"/>
    <x v="98"/>
    <x v="0"/>
    <s v="Yes"/>
    <x v="10"/>
    <s v="Complex"/>
    <s v="Amanda Parkin"/>
    <s v="Richard Langley"/>
    <s v="No"/>
    <s v="Joanna Rose"/>
    <d v="2016-08-02T09:48:46"/>
    <d v="2016-07-11T14:12:27"/>
    <d v="2016-07-12T00:00:00"/>
    <s v=""/>
    <d v="2016-01-26T00:00:00"/>
    <x v="0"/>
  </r>
  <r>
    <s v="6b1740f4-32e1-e511-80f7-3863bb357fa0"/>
    <s v="M50dgAliSyd7CpLPnnYctrF8aRdPJVNV2EnZd/BsjRhQGofRRcB7FkSqvsA3uxrjTjT+MOltgsbel8S0DJdovQ=="/>
    <d v="2017-02-17T09:53:36"/>
    <s v="DARS-NIC-12406-X5D0K-v0"/>
    <s v="John Oxtoby"/>
    <x v="118"/>
    <s v="With Customer"/>
    <x v="0"/>
    <m/>
    <s v=""/>
    <s v="4e With Customer To Sign DSA"/>
    <x v="0"/>
    <s v="DARS-NIC-12406-X5D0K-v0.0"/>
    <s v=""/>
    <s v="Yes"/>
    <x v="0"/>
    <x v="0"/>
    <x v="0"/>
    <s v="No"/>
    <x v="10"/>
    <s v="Complex"/>
    <s v="Amanda Parkin"/>
    <s v="Gaynor Dalton"/>
    <s v="No"/>
    <s v="Joanna Rose"/>
    <d v="2017-02-17T09:53:36"/>
    <d v="2016-03-03T11:27:53"/>
    <m/>
    <s v=""/>
    <d v="2016-01-26T00:00:00"/>
    <x v="0"/>
  </r>
  <r>
    <s v="370a4665-fd2f-4c5c-bbf9-3c4bca247252"/>
    <s v="qsqx99NwBM8sfL+cTLB2ELspo3EsuPgEJTQrUrCiTb3zD+FefbUWtEOP798g3PmlVIw65cj7ZDnu9T0h0cpcbw=="/>
    <d v="2017-02-17T09:53:36"/>
    <s v="DARS-NIC-12406-X5D0K-v0"/>
    <s v="John Oxtoby"/>
    <x v="118"/>
    <s v="With Customer"/>
    <x v="0"/>
    <m/>
    <s v=""/>
    <s v="4e With Customer To Sign DSA"/>
    <x v="0"/>
    <s v="DARS-NIC-12406-X5D0K-v0.1"/>
    <s v=""/>
    <s v="Yes"/>
    <x v="0"/>
    <x v="0"/>
    <x v="0"/>
    <s v="No"/>
    <x v="10"/>
    <s v="Complex"/>
    <s v="Amanda Parkin"/>
    <s v="Gaynor Dalton"/>
    <s v="No"/>
    <s v="Joanna Rose"/>
    <d v="2017-02-17T09:53:36"/>
    <d v="2016-03-22T10:00:53"/>
    <m/>
    <s v=""/>
    <d v="2016-01-26T00:00:00"/>
    <x v="0"/>
  </r>
  <r>
    <s v="94048111-ef14-43bf-86bf-a710e0b2e5dd"/>
    <s v="n6kBfp2f0n3RW5SqJw2yqus9MHZXH+9haMXOSB9gJ8aG38o0xCMWjJrJXDvVOLGNf0X00+VElse26QRaZQhGfA=="/>
    <d v="2017-02-17T09:53:36"/>
    <s v="DARS-NIC-12406-X5D0K-v0"/>
    <s v="Steve Dunne"/>
    <x v="118"/>
    <s v="With Customer"/>
    <x v="0"/>
    <d v="2017-11-07T00:00:00"/>
    <s v="2c Initial Assessment"/>
    <s v="4e With Customer To Sign DSA"/>
    <x v="0"/>
    <s v="DARS-NIC-12406-X5D0K-v0.10"/>
    <s v="No"/>
    <s v="Yes"/>
    <x v="0"/>
    <x v="98"/>
    <x v="0"/>
    <s v="No"/>
    <x v="10"/>
    <s v="Complex"/>
    <s v="Amanda Parkin"/>
    <s v="Gaynor Dalton"/>
    <s v="No"/>
    <s v="Joanna Rose"/>
    <d v="2017-02-17T09:53:36"/>
    <d v="2016-09-26T12:52:24"/>
    <m/>
    <s v=""/>
    <d v="2016-01-26T00:00:00"/>
    <x v="0"/>
  </r>
  <r>
    <s v="1dff6f93-96c8-4575-8d71-486a59e6d07d"/>
    <s v="gdes8vp8dtkmLLXzapUHHR1LAh9FQyS8CeUNyZ6zyUmGR2AufVVXg4M2HWfJC0OGeYkEAyA/83JuuVEdR+NNxA=="/>
    <d v="2017-02-17T09:53:36"/>
    <s v="DARS-NIC-12406-X5D0K-v0"/>
    <s v="Steve Dunne"/>
    <x v="118"/>
    <s v="With Customer"/>
    <x v="0"/>
    <d v="2017-11-07T00:00:00"/>
    <s v="2c Initial Assessment"/>
    <s v="4e With Customer To Sign DSA"/>
    <x v="0"/>
    <s v="DARS-NIC-12406-X5D0K-v0.11"/>
    <s v="No"/>
    <s v="Yes"/>
    <x v="0"/>
    <x v="98"/>
    <x v="0"/>
    <s v="No"/>
    <x v="10"/>
    <s v="Complex"/>
    <s v="Amanda Parkin"/>
    <s v="Gaynor Dalton"/>
    <s v="No"/>
    <s v="Joanna Rose"/>
    <d v="2017-02-17T09:53:36"/>
    <d v="2016-11-07T14:59:48"/>
    <m/>
    <s v=""/>
    <d v="2016-01-26T00:00:00"/>
    <x v="0"/>
  </r>
  <r>
    <s v="970f8494-b2ef-4dd6-9c01-fe023a234a76"/>
    <s v="IYMw2/UptorbP6S9o4SjwPSq1Qd0yDzKP69jOX9Cn9BWcpyTezwLP+tJNgp73+PUMpzQqxgw4GBreh+CSNXnSA=="/>
    <d v="2017-02-17T09:53:37"/>
    <s v="DARS-NIC-12406-X5D0K-v0"/>
    <s v="Steve Dunne"/>
    <x v="118"/>
    <s v="With Customer"/>
    <x v="0"/>
    <d v="2018-01-23T00:00:00"/>
    <s v="2c Initial Assessment"/>
    <s v="4e With Customer To Sign DSA"/>
    <x v="0"/>
    <s v="DARS-NIC-12406-X5D0K-v0.12"/>
    <s v="No"/>
    <s v="Yes"/>
    <x v="0"/>
    <x v="98"/>
    <x v="0"/>
    <s v="No"/>
    <x v="10"/>
    <s v="Complex"/>
    <s v="Amanda Parkin"/>
    <s v="Gaynor Dalton"/>
    <s v="No"/>
    <s v="Joanna Rose"/>
    <d v="2017-02-17T09:53:37"/>
    <d v="2016-12-02T12:18:09"/>
    <m/>
    <s v=""/>
    <d v="2016-01-26T00:00:00"/>
    <x v="0"/>
  </r>
  <r>
    <s v="1cfefdcd-392b-45e2-b61c-a5d8f1cd1ef8"/>
    <s v="mkuYmgYxSdv1I5dd4dANgs3dIjUiCXQHxGJnNkTjKl0fVMxYmo8G7R8XUw7Dtm3gSLBKk1L+fZvxIXQJ67Jwdw=="/>
    <d v="2017-02-17T09:53:42"/>
    <s v="DARS-NIC-12406-X5D0K-v0"/>
    <s v="Steve Dunne"/>
    <x v="118"/>
    <s v="With Customer"/>
    <x v="0"/>
    <d v="2018-01-25T00:00:00"/>
    <s v="4e With Customer To Sign DSA"/>
    <s v="4e With Customer To Sign DSA"/>
    <x v="4"/>
    <s v="DARS-NIC-12406-X5D0K-v0.13"/>
    <s v="Yes"/>
    <s v="Yes"/>
    <x v="0"/>
    <x v="98"/>
    <x v="0"/>
    <s v="No"/>
    <x v="10"/>
    <s v="Complex"/>
    <s v="Amanda Parkin"/>
    <s v="Gaynor Dalton"/>
    <s v="No"/>
    <s v="Joanna Rose"/>
    <d v="2017-02-17T09:53:42"/>
    <d v="2017-01-24T14:35:51"/>
    <m/>
    <s v=""/>
    <d v="2016-01-26T00:00:00"/>
    <x v="0"/>
  </r>
  <r>
    <s v="889ea14c-e5ba-4205-9a96-a0216ae9b142"/>
    <s v="fsMJ0m/H8L6j6Wm2DCj9OGlmwe7wCnLgX2h15WKM39Q/iEt1E65nUSvI+vpZmJdb6jf5TMeQy3ni16oYU48kcQ=="/>
    <d v="2017-02-17T09:53:36"/>
    <s v="DARS-NIC-12406-X5D0K-v0"/>
    <s v="John Oxtoby"/>
    <x v="118"/>
    <s v="With Customer"/>
    <x v="0"/>
    <m/>
    <s v=""/>
    <s v="4e With Customer To Sign DSA"/>
    <x v="0"/>
    <s v="DARS-NIC-12406-X5D0K-v0.2"/>
    <s v=""/>
    <s v="Yes"/>
    <x v="0"/>
    <x v="98"/>
    <x v="0"/>
    <s v="No"/>
    <x v="10"/>
    <s v="Complex"/>
    <s v="Amanda Parkin"/>
    <s v="Gaynor Dalton"/>
    <s v="No"/>
    <s v="Joanna Rose"/>
    <d v="2017-02-17T09:53:36"/>
    <d v="2016-04-11T08:16:56"/>
    <m/>
    <s v=""/>
    <d v="2016-01-26T00:00:00"/>
    <x v="0"/>
  </r>
  <r>
    <s v="f3061658-a7d1-481e-98e9-7649c72d94ac"/>
    <s v="3W3bz3xi0O+yuMeucbuFIhuETVk3ZfJBgaYEBCa6/ldZ8o8383fTpDDU3iET9Mf0cgi9rMhTQS7JB7sYd0eRoA=="/>
    <d v="2017-02-17T09:53:36"/>
    <s v="DARS-NIC-12406-X5D0K-v0"/>
    <s v="John Oxtoby"/>
    <x v="118"/>
    <s v="With Customer"/>
    <x v="0"/>
    <m/>
    <s v="2a Case Admin Check"/>
    <s v="4e With Customer To Sign DSA"/>
    <x v="0"/>
    <s v="DARS-NIC-12406-X5D0K-v0.3"/>
    <s v="No"/>
    <s v="Yes"/>
    <x v="0"/>
    <x v="98"/>
    <x v="0"/>
    <s v="No"/>
    <x v="10"/>
    <s v="Complex"/>
    <s v="Amanda Parkin"/>
    <s v="Gaynor Dalton"/>
    <s v="No"/>
    <s v="Joanna Rose"/>
    <d v="2017-02-17T09:53:36"/>
    <d v="2016-04-25T10:36:25"/>
    <m/>
    <s v=""/>
    <d v="2016-01-26T00:00:00"/>
    <x v="0"/>
  </r>
  <r>
    <s v="2375bcd8-6495-46fd-925f-3ae26dd58f6c"/>
    <s v="rR4PkkthGFvBbrEtNy9edZTur+PrnBHQLKQsVJfi0tKAhr9D8BMIohL1oUxihJrK6DkB+Rp+15UZfzg2hZuoeA=="/>
    <d v="2017-02-17T09:53:36"/>
    <s v="DARS-NIC-12406-X5D0K-v0"/>
    <s v="John Oxtoby"/>
    <x v="118"/>
    <s v="With Customer"/>
    <x v="0"/>
    <m/>
    <s v="1c Application In Progress"/>
    <s v="4e With Customer To Sign DSA"/>
    <x v="0"/>
    <s v="DARS-NIC-12406-X5D0K-v0.4"/>
    <s v="No"/>
    <s v="Yes"/>
    <x v="0"/>
    <x v="98"/>
    <x v="0"/>
    <s v="No"/>
    <x v="10"/>
    <s v="Complex"/>
    <s v="Amanda Parkin"/>
    <s v="Gaynor Dalton"/>
    <s v="No"/>
    <s v="Joanna Rose"/>
    <d v="2017-02-17T09:53:36"/>
    <d v="2016-05-06T11:24:54"/>
    <m/>
    <s v=""/>
    <d v="2016-01-26T00:00:00"/>
    <x v="0"/>
  </r>
  <r>
    <s v="bb344577-1f4e-4c36-95bf-e516043510a8"/>
    <s v="9Zkr2AwMvptOPtMyIOpbVT/lsVkF3HWFlhjwLiHPSfIDEGabMOXYyJdjJIGwXvj9JI7mmIdnIi4W1nA32CUKLQ=="/>
    <d v="2017-02-17T09:53:36"/>
    <s v="DARS-NIC-12406-X5D0K-v0"/>
    <s v="John Oxtoby"/>
    <x v="118"/>
    <s v="With Customer"/>
    <x v="0"/>
    <m/>
    <s v="2c Initial Assessment"/>
    <s v="4e With Customer To Sign DSA"/>
    <x v="0"/>
    <s v="DARS-NIC-12406-X5D0K-v0.5"/>
    <s v="No"/>
    <s v="Yes"/>
    <x v="0"/>
    <x v="98"/>
    <x v="0"/>
    <s v="No"/>
    <x v="10"/>
    <s v="Complex"/>
    <s v="Amanda Parkin"/>
    <s v="Gaynor Dalton"/>
    <s v="No"/>
    <s v="Joanna Rose"/>
    <d v="2017-02-17T09:53:36"/>
    <d v="2016-06-02T09:41:44"/>
    <m/>
    <s v=""/>
    <d v="2016-01-26T00:00:00"/>
    <x v="0"/>
  </r>
  <r>
    <s v="8b638193-c2c5-46d5-ba5e-69014083b0fc"/>
    <s v="yoP++zF0N9ZtbwlNJBtIoivrZSXadgUH5DnqG0Gdk5sIFiI/4GUTi6/NivoINdtytFGxXWizlO+mlqwtdWtakQ=="/>
    <d v="2017-02-17T09:53:36"/>
    <s v="DARS-NIC-12406-X5D0K-v0"/>
    <s v="John Oxtoby"/>
    <x v="118"/>
    <s v="With Customer"/>
    <x v="0"/>
    <m/>
    <s v="2c Initial Assessment"/>
    <s v="4e With Customer To Sign DSA"/>
    <x v="0"/>
    <s v="DARS-NIC-12406-X5D0K-v0.6"/>
    <s v="No"/>
    <s v="Yes"/>
    <x v="0"/>
    <x v="98"/>
    <x v="0"/>
    <s v="No"/>
    <x v="10"/>
    <s v="Complex"/>
    <s v="Amanda Parkin"/>
    <s v="Gaynor Dalton"/>
    <s v="No"/>
    <s v="Joanna Rose"/>
    <d v="2017-02-17T09:53:36"/>
    <d v="2016-06-02T09:43:09"/>
    <m/>
    <s v=""/>
    <d v="2016-01-26T00:00:00"/>
    <x v="0"/>
  </r>
  <r>
    <s v="5f67bef8-e55e-427d-94fe-abff52153826"/>
    <s v="1Kh5WHuv4IqiMntZWM+62FwqqSUNbMWq4aYXls5dYcdfqHBiKiqzJQzFVJXhjS5or+79x/fD53btHOTbrw1sRA=="/>
    <d v="2017-02-17T09:53:36"/>
    <s v="DARS-NIC-12406-X5D0K-v0"/>
    <s v="John Oxtoby"/>
    <x v="118"/>
    <s v="With Customer"/>
    <x v="0"/>
    <m/>
    <s v="2c Initial Assessment"/>
    <s v="4e With Customer To Sign DSA"/>
    <x v="0"/>
    <s v="DARS-NIC-12406-X5D0K-v0.7"/>
    <s v="No"/>
    <s v="Yes"/>
    <x v="0"/>
    <x v="98"/>
    <x v="0"/>
    <s v="No"/>
    <x v="10"/>
    <s v="Complex"/>
    <s v="Amanda Parkin"/>
    <s v="Gaynor Dalton"/>
    <s v="No"/>
    <s v="Joanna Rose"/>
    <d v="2017-02-17T09:53:36"/>
    <d v="2016-07-05T06:57:21"/>
    <m/>
    <s v=""/>
    <d v="2016-01-26T00:00:00"/>
    <x v="0"/>
  </r>
  <r>
    <s v="47e04fd0-9056-4f08-87d3-20eb027cd216"/>
    <s v="akWhqGvwzd8gZzjPesnfDiLFHeQPsM7AXsorF+ftUEJtvpKeiPw4VeN6cRGWEo37SUzirmxY0aLFWWXyWcgRCA=="/>
    <d v="2017-02-17T09:53:36"/>
    <s v="DARS-NIC-12406-X5D0K-v0"/>
    <s v="Steve Dunne"/>
    <x v="118"/>
    <s v="With Customer"/>
    <x v="0"/>
    <m/>
    <s v="2c Initial Assessment"/>
    <s v="4e With Customer To Sign DSA"/>
    <x v="0"/>
    <s v="DARS-NIC-12406-X5D0K-v0.8"/>
    <s v="No"/>
    <s v="Yes"/>
    <x v="0"/>
    <x v="98"/>
    <x v="0"/>
    <s v="No"/>
    <x v="10"/>
    <s v="Complex"/>
    <s v="Amanda Parkin"/>
    <s v="Gaynor Dalton"/>
    <s v="No"/>
    <s v="Joanna Rose"/>
    <d v="2017-02-17T09:53:36"/>
    <d v="2016-07-21T15:14:30"/>
    <m/>
    <s v=""/>
    <d v="2016-01-26T00:00:00"/>
    <x v="0"/>
  </r>
  <r>
    <s v="b4b497d1-219e-4152-8d8a-92822814c06a"/>
    <s v="Dm8eCGg7exLdYGwB6NYn6ZgWSfK/zF8bHw7mCFb8HlOaMO3Sq+dST+Z9aSir0IopA5lpSLqd5ctzsKwFf7kcGA=="/>
    <d v="2017-02-17T09:53:36"/>
    <s v="DARS-NIC-12406-X5D0K-v0"/>
    <s v="Steve Dunne"/>
    <x v="118"/>
    <s v="With Customer"/>
    <x v="0"/>
    <m/>
    <s v="2c Initial Assessment"/>
    <s v="4e With Customer To Sign DSA"/>
    <x v="0"/>
    <s v="DARS-NIC-12406-X5D0K-v0.9"/>
    <s v="No"/>
    <s v="Yes"/>
    <x v="0"/>
    <x v="98"/>
    <x v="0"/>
    <s v="No"/>
    <x v="10"/>
    <s v="Complex"/>
    <s v="Amanda Parkin"/>
    <s v="Gaynor Dalton"/>
    <s v="No"/>
    <s v="Joanna Rose"/>
    <d v="2017-02-17T09:53:36"/>
    <d v="2016-08-08T13:59:58"/>
    <m/>
    <s v=""/>
    <d v="2016-01-26T00:00:00"/>
    <x v="0"/>
  </r>
  <r>
    <s v="c5f4beb7-f6e1-e511-80f5-3863bb363030"/>
    <s v="v9Uq/ce5zYCpK6LztCTs0fQDRjv6bRvEBFG5EYo1xbMYovMIULDZET1SqhAGLU9ChzAZQrd5VOLTBIRleBHdTA=="/>
    <d v="2016-08-02T09:48:46"/>
    <s v="DARS-NIC-125585-B5G0X-v0"/>
    <s v="Jamie Day"/>
    <x v="39"/>
    <s v="With HSCIC"/>
    <x v="0"/>
    <d v="2015-12-31T00:00:00"/>
    <s v=""/>
    <s v="5a DSA Active"/>
    <x v="3"/>
    <s v="DARS-NIC-125585-B5G0X-v0.0"/>
    <s v="Yes"/>
    <s v="Yes"/>
    <x v="0"/>
    <x v="0"/>
    <x v="30"/>
    <s v="No"/>
    <x v="2"/>
    <s v=""/>
    <s v="Dave Cronin"/>
    <s v=""/>
    <s v="No"/>
    <s v="Joanna Rose"/>
    <d v="2016-08-02T09:48:46"/>
    <d v="2016-03-04T10:49:08"/>
    <m/>
    <s v=""/>
    <m/>
    <x v="0"/>
  </r>
  <r>
    <s v="c62fe88b-77f9-e511-8102-3863bb358f90"/>
    <s v="bjGW5TAry19RYUJIHTLU8fOtn268Cqw/8jl2T4y5OQ9JHONG259KhZjaZFce7FSj9oTFhfjMQjXf6SGi5vFBvw=="/>
    <d v="2016-10-31T15:54:19"/>
    <s v="DARS-NIC-12628-P0V5Z-v1"/>
    <s v="Hima Daby"/>
    <x v="3"/>
    <s v="With HSCIC"/>
    <x v="1"/>
    <d v="2016-04-30T00:00:00"/>
    <s v=""/>
    <s v="3a With DAO"/>
    <x v="0"/>
    <s v="DARS-NIC-12628-P0V5Z-v0.0"/>
    <s v=""/>
    <s v="Yes"/>
    <x v="1"/>
    <x v="99"/>
    <x v="1"/>
    <s v="No"/>
    <x v="1"/>
    <s v=""/>
    <s v=""/>
    <s v=""/>
    <s v="No"/>
    <s v="Joanna Rose"/>
    <d v="2016-10-31T15:54:19"/>
    <d v="2016-04-03T08:39:19"/>
    <m/>
    <s v=""/>
    <d v="2016-02-01T00:00:00"/>
    <x v="0"/>
  </r>
  <r>
    <s v="aeb3ed9e-570f-4e50-af40-10bbd167820c"/>
    <s v="s2Gt9LejS9cs4fb3FVZS/TbMovRjKpEHRtjUxEIZzPY6avPS5MW7Q4dD/b8IZH9Kpu+KhVrjR8Vyw7b+kjQEMw=="/>
    <d v="2016-10-31T15:54:19"/>
    <s v="DARS-NIC-12628-P0V5Z-v1"/>
    <s v="Hima Daby"/>
    <x v="3"/>
    <s v="With HSCIC"/>
    <x v="1"/>
    <d v="2016-04-30T00:00:00"/>
    <s v=""/>
    <s v="3a With DAO"/>
    <x v="0"/>
    <s v="DARS-NIC-12628-P0V5Z-v1.0"/>
    <s v=""/>
    <s v="Yes"/>
    <x v="1"/>
    <x v="99"/>
    <x v="0"/>
    <s v="No"/>
    <x v="1"/>
    <s v=""/>
    <s v=""/>
    <s v=""/>
    <s v="No"/>
    <s v="Joanna Rose"/>
    <d v="2016-10-31T15:54:19"/>
    <d v="2016-04-06T14:41:41"/>
    <m/>
    <s v=""/>
    <d v="2016-02-01T00:00:00"/>
    <x v="0"/>
  </r>
  <r>
    <s v="a629b87c-67f8-4de4-91f3-400b8a26b843"/>
    <s v="tijy0uX10/vpPr1aw3MTNMrzRf8m26NS/ItUN0dvheBlFaoSN9rjd003nmygzb063+rA/u1t3DAcPlhK/o9gbQ=="/>
    <d v="2016-10-31T15:54:19"/>
    <s v="DARS-NIC-12628-P0V5Z-v1"/>
    <s v="Hima Daby"/>
    <x v="3"/>
    <s v="With HSCIC"/>
    <x v="1"/>
    <d v="2016-04-30T00:00:00"/>
    <s v=""/>
    <s v="3a With DAO"/>
    <x v="0"/>
    <s v="DARS-NIC-12628-P0V5Z-v1.1"/>
    <s v=""/>
    <s v="Yes"/>
    <x v="1"/>
    <x v="99"/>
    <x v="0"/>
    <s v="No"/>
    <x v="1"/>
    <s v="Complex"/>
    <s v=""/>
    <s v="Richard Langley"/>
    <s v="No"/>
    <s v="Joanna Rose"/>
    <d v="2016-10-31T15:54:19"/>
    <d v="2016-04-06T14:41:51"/>
    <m/>
    <s v=""/>
    <d v="2016-02-01T00:00:00"/>
    <x v="0"/>
  </r>
  <r>
    <s v="add7fe2e-cd5a-4273-aeeb-32734962a56e"/>
    <s v="KLyIJhEwMwoH1P7kOI82+Mug7QPPcd8R2S1zh8Dn1kpIfJF4JVy0YNgYkQoxt4pfiQH+705rjhIV6mfUfkrAzg=="/>
    <d v="2016-08-02T09:48:46"/>
    <s v="DARS-NIC-12628-P0V5Z-v1"/>
    <s v="Hima Daby"/>
    <x v="3"/>
    <s v="With HSCIC"/>
    <x v="1"/>
    <d v="2016-04-30T00:00:00"/>
    <s v=""/>
    <s v="3a With DAO"/>
    <x v="4"/>
    <s v="DARS-NIC-12628-P0V5Z-v1.2"/>
    <s v="Yes"/>
    <s v="Yes"/>
    <x v="1"/>
    <x v="99"/>
    <x v="0"/>
    <s v="No"/>
    <x v="1"/>
    <s v="Complex"/>
    <s v="Richard Webster"/>
    <s v="Richard Langley"/>
    <s v="No"/>
    <s v="Joanna Rose"/>
    <d v="2016-08-02T09:48:46"/>
    <d v="2016-05-03T13:35:08"/>
    <m/>
    <s v=""/>
    <d v="2016-02-01T00:00:00"/>
    <x v="0"/>
  </r>
  <r>
    <s v="a78be40a-92df-e511-80f7-3863bb357fa0"/>
    <s v="y1OanROi72CgFGKRY3zwgYxyXZP1Im0GmrMfL+srY//A1rOEybxmK/uo19EFo/E1jaonAMdyBGbqaD8Qd8Bxyw=="/>
    <d v="2017-03-03T09:53:32"/>
    <s v="DARS-NIC-12629-B4N5K-v0"/>
    <s v="Ashan Green"/>
    <x v="81"/>
    <s v="With Customer"/>
    <x v="0"/>
    <m/>
    <s v=""/>
    <s v="2d Action Plan Active"/>
    <x v="0"/>
    <s v="DARS-NIC-12629-B4N5K-v0.0"/>
    <s v=""/>
    <s v="Yes"/>
    <x v="0"/>
    <x v="32"/>
    <x v="0"/>
    <s v="No"/>
    <x v="1"/>
    <s v="Complex"/>
    <s v="Amanda Parkin"/>
    <s v="Stephen Hudson"/>
    <s v="No"/>
    <s v="Joanna Rose"/>
    <d v="2017-03-03T09:53:32"/>
    <d v="2016-03-01T09:43:26"/>
    <m/>
    <s v=""/>
    <d v="2016-01-27T00:00:00"/>
    <x v="0"/>
  </r>
  <r>
    <s v="cb004da9-f591-4cc3-8207-94c536bf348d"/>
    <s v="WMc5/+ugMNxv1gOqN/e2J3BkRkzeHXBTZAd32XJWImjLy/jqX6oi0udxurAltjOzO4Xk1EreaB9ipsgNhLo6Jg=="/>
    <d v="2017-03-03T09:53:32"/>
    <s v="DARS-NIC-12629-B4N5K-v0"/>
    <s v="Ashan Green"/>
    <x v="81"/>
    <s v="With Customer"/>
    <x v="0"/>
    <m/>
    <s v=""/>
    <s v="2d Action Plan Active"/>
    <x v="0"/>
    <s v="DARS-NIC-12629-B4N5K-v0.1"/>
    <s v=""/>
    <s v="Yes"/>
    <x v="0"/>
    <x v="32"/>
    <x v="0"/>
    <s v="No"/>
    <x v="1"/>
    <s v="Complex"/>
    <s v="Amanda Parkin"/>
    <s v="Stephen Hudson"/>
    <s v="No"/>
    <s v="Joanna Rose"/>
    <d v="2017-03-03T09:53:32"/>
    <d v="2016-04-18T11:32:15"/>
    <m/>
    <s v=""/>
    <d v="2016-01-27T00:00:00"/>
    <x v="0"/>
  </r>
  <r>
    <s v="c6a866af-6026-480f-a4a4-0149eacd56ca"/>
    <s v="fqqiLS/Z3bdhrdhovk9/Z4n63NZ5oubCKKrv6SNtoZu6ua7RE0NkpkqH7UwgIRhb7wo4es/gUB7kwxqNLZQqHQ=="/>
    <d v="2017-03-03T09:53:31"/>
    <s v="DARS-NIC-12629-B4N5K-v0"/>
    <s v="Ashan Green"/>
    <x v="81"/>
    <s v="With Customer"/>
    <x v="0"/>
    <m/>
    <s v="2c Initial Assessment"/>
    <s v="2d Action Plan Active"/>
    <x v="0"/>
    <s v="DARS-NIC-12629-B4N5K-v0.10"/>
    <s v="No"/>
    <s v="Yes"/>
    <x v="0"/>
    <x v="32"/>
    <x v="0"/>
    <s v="No"/>
    <x v="1"/>
    <s v="Complex"/>
    <s v="Amanda Parkin"/>
    <s v="Gaynor Dalton"/>
    <s v="Yes"/>
    <s v="Joanna Rose"/>
    <d v="2017-03-03T09:53:31"/>
    <d v="2016-08-25T15:31:54"/>
    <m/>
    <s v=""/>
    <d v="2016-01-27T00:00:00"/>
    <x v="0"/>
  </r>
  <r>
    <s v="58fa0f0d-924a-41ac-bfc6-c8507ccb2089"/>
    <s v="vvq/TlPE8938j9SBnSkrT9rFib9AhPXy/fzk5wbxHgKLDIyCnBdPMirSRwr3FGFqZ4zg6DOs8sY1MSJsk3lIQg=="/>
    <d v="2017-03-03T09:53:32"/>
    <s v="DARS-NIC-12629-B4N5K-v0"/>
    <s v="Ashan Green"/>
    <x v="81"/>
    <s v="With Customer"/>
    <x v="0"/>
    <m/>
    <s v="2c Initial Assessment"/>
    <s v="2d Action Plan Active"/>
    <x v="0"/>
    <s v="DARS-NIC-12629-B4N5K-v0.11"/>
    <s v="No"/>
    <s v="Yes"/>
    <x v="0"/>
    <x v="32"/>
    <x v="0"/>
    <s v="No"/>
    <x v="1"/>
    <s v="Complex"/>
    <s v="Amanda Parkin"/>
    <s v="Louise Dunn"/>
    <s v="Yes"/>
    <s v="Joanna Rose"/>
    <d v="2017-03-03T09:53:32"/>
    <d v="2016-09-01T08:52:12"/>
    <m/>
    <s v=""/>
    <d v="2016-01-27T00:00:00"/>
    <x v="0"/>
  </r>
  <r>
    <s v="7ef2a0ad-5e3e-43bd-ae2b-dd074189a2f3"/>
    <s v="n9MXB/pDIaBrRXZza/dNaw9ehBVVWa0/ebpCyvirS03mxXCbL4nKM75lsp4c8HQbI5rd5hAKrhTASMcCa5UKIQ=="/>
    <d v="2017-03-03T09:53:32"/>
    <s v="DARS-NIC-12629-B4N5K-v0"/>
    <s v="Ashan Green"/>
    <x v="81"/>
    <s v="With Customer"/>
    <x v="0"/>
    <m/>
    <s v="2c Initial Assessment"/>
    <s v="2d Action Plan Active"/>
    <x v="0"/>
    <s v="DARS-NIC-12629-B4N5K-v0.12"/>
    <s v="No"/>
    <s v="Yes"/>
    <x v="0"/>
    <x v="32"/>
    <x v="0"/>
    <s v="No"/>
    <x v="1"/>
    <s v="Complex"/>
    <s v="Amanda Parkin"/>
    <s v="Louise Dunn"/>
    <s v="Yes"/>
    <s v="Joanna Rose"/>
    <d v="2017-03-03T09:53:32"/>
    <d v="2016-09-20T15:46:58"/>
    <m/>
    <s v=""/>
    <d v="2016-01-27T00:00:00"/>
    <x v="0"/>
  </r>
  <r>
    <s v="a0294f4a-b470-4f97-a973-7b1c4f03e4d0"/>
    <s v="XNW3tmLVu+IS8wTONPOGdBVHJuNpzv49BNCxa7+JvSxs1YcW6sMDf1cUlSBc7Ge73UeYIPOJURTE4IBu/KYwAQ=="/>
    <d v="2017-03-03T09:53:32"/>
    <s v="DARS-NIC-12629-B4N5K-v0"/>
    <s v="Ashan Green"/>
    <x v="81"/>
    <s v="With Customer"/>
    <x v="0"/>
    <m/>
    <s v="2c Initial Assessment"/>
    <s v="2d Action Plan Active"/>
    <x v="0"/>
    <s v="DARS-NIC-12629-B4N5K-v0.13"/>
    <s v="No"/>
    <s v="Yes"/>
    <x v="0"/>
    <x v="32"/>
    <x v="0"/>
    <s v="No"/>
    <x v="1"/>
    <s v="Complex"/>
    <s v="Amanda Parkin"/>
    <s v="Louise Dunn"/>
    <s v="Yes"/>
    <s v="Joanna Rose"/>
    <d v="2017-03-03T09:53:32"/>
    <d v="2016-09-23T10:11:51"/>
    <m/>
    <s v=""/>
    <d v="2016-01-27T00:00:00"/>
    <x v="0"/>
  </r>
  <r>
    <s v="dfe9ef1b-5a50-4130-bdf7-884c0b6fa77d"/>
    <s v="fpeRGqbxHfRaWlW/NEMN2WeUepwNh19D5GNPKyl4vZ6jc8Ar3oKcYGv80Mxdu/1JJmffwR1jIpptR9nuF0LgWw=="/>
    <d v="2017-03-03T09:53:32"/>
    <s v="DARS-NIC-12629-B4N5K-v0"/>
    <s v="Ashan Green"/>
    <x v="81"/>
    <s v="With Customer"/>
    <x v="0"/>
    <d v="2017-10-11T00:00:00"/>
    <s v="2c Initial Assessment"/>
    <s v="2d Action Plan Active"/>
    <x v="0"/>
    <s v="DARS-NIC-12629-B4N5K-v0.14"/>
    <s v="No"/>
    <s v="Yes"/>
    <x v="0"/>
    <x v="32"/>
    <x v="0"/>
    <s v="No"/>
    <x v="1"/>
    <s v="Complex"/>
    <s v="Amanda Parkin"/>
    <s v="Louise Dunn"/>
    <s v="Yes"/>
    <s v="Joanna Rose"/>
    <d v="2017-03-03T09:53:32"/>
    <d v="2016-10-10T12:42:43"/>
    <m/>
    <s v=""/>
    <d v="2016-01-27T00:00:00"/>
    <x v="0"/>
  </r>
  <r>
    <s v="001b7ce6-b81c-4037-9d0a-526bef65a2ba"/>
    <s v="M7gXTQzNlAkKmDijk0Du891R7X/PRsusKgK6J61JogLxTeeQ3+cNMHU4Q/iQ9JgwFLsv76sDQu82yo0BlQ1zpA=="/>
    <d v="2017-03-03T09:53:32"/>
    <s v="DARS-NIC-12629-B4N5K-v0"/>
    <s v="Ashan Green"/>
    <x v="81"/>
    <s v="With Customer"/>
    <x v="0"/>
    <d v="2017-10-11T00:00:00"/>
    <s v="2c Initial Assessment"/>
    <s v="2d Action Plan Active"/>
    <x v="0"/>
    <s v="DARS-NIC-12629-B4N5K-v0.15"/>
    <s v="No"/>
    <s v="Yes"/>
    <x v="0"/>
    <x v="32"/>
    <x v="0"/>
    <s v="No"/>
    <x v="1"/>
    <s v="Complex"/>
    <s v="Amanda Parkin"/>
    <s v="Louise Dunn"/>
    <s v="Yes"/>
    <s v="Joanna Rose"/>
    <d v="2017-03-03T09:53:32"/>
    <d v="2016-10-11T13:29:26"/>
    <m/>
    <s v=""/>
    <d v="2016-01-27T00:00:00"/>
    <x v="0"/>
  </r>
  <r>
    <s v="f504045c-279d-41e2-8415-d7543e5d646c"/>
    <s v="MPgAUiVGSKCG9DHrTGw5Lu0uSbQ7/eQL3GLirU0E79j6dDa0RFAwPwQW2S2OTuY6/gGE21c9f6YlgenxFqKXDw=="/>
    <d v="2017-03-03T09:53:32"/>
    <s v="DARS-NIC-12629-B4N5K-v0"/>
    <s v="Ashan Green"/>
    <x v="81"/>
    <s v="With Customer"/>
    <x v="0"/>
    <d v="2017-10-11T00:00:00"/>
    <s v="2c Initial Assessment"/>
    <s v="2d Action Plan Active"/>
    <x v="0"/>
    <s v="DARS-NIC-12629-B4N5K-v0.16"/>
    <s v="No"/>
    <s v="Yes"/>
    <x v="0"/>
    <x v="32"/>
    <x v="0"/>
    <s v="No"/>
    <x v="1"/>
    <s v="Complex"/>
    <s v="Amanda Parkin"/>
    <s v="Louise Dunn"/>
    <s v="Yes"/>
    <s v="Joanna Rose"/>
    <d v="2017-03-03T09:53:32"/>
    <d v="2016-10-13T14:44:47"/>
    <m/>
    <s v=""/>
    <d v="2016-01-27T00:00:00"/>
    <x v="0"/>
  </r>
  <r>
    <s v="53568f8f-fd13-4c8f-8858-ff16208aa379"/>
    <s v="i62PqBT/XHpZybr07nyam4PMCSb4c/2dwUoH9/It3uOSO/zO4070XwpTg6uirCdVuDqKrsA61X5VxEntPYHdYQ=="/>
    <d v="2017-03-03T09:53:32"/>
    <s v="DARS-NIC-12629-B4N5K-v0"/>
    <s v="Ashan Green"/>
    <x v="81"/>
    <s v="With Customer"/>
    <x v="0"/>
    <d v="2017-10-11T00:00:00"/>
    <s v="2c Initial Assessment"/>
    <s v="2d Action Plan Active"/>
    <x v="0"/>
    <s v="DARS-NIC-12629-B4N5K-v0.17"/>
    <s v="No"/>
    <s v="Yes"/>
    <x v="0"/>
    <x v="32"/>
    <x v="0"/>
    <s v="No"/>
    <x v="1"/>
    <s v="Complex"/>
    <s v="Amanda Parkin"/>
    <s v="Louise Dunn"/>
    <s v="Yes"/>
    <s v="Joanna Rose"/>
    <d v="2017-03-03T09:53:32"/>
    <d v="2016-10-25T09:21:38"/>
    <m/>
    <s v=""/>
    <d v="2016-01-27T00:00:00"/>
    <x v="0"/>
  </r>
  <r>
    <s v="e542ccdd-f2ca-4d14-a730-0bca374a7344"/>
    <s v="S2GlZI1ZbbGbRS7EA09trrHC6raxK2mTewIvHiM/P77+oZbHrX7xM0I6boks20coINrVQbWIVD2fxObBCeVqKA=="/>
    <d v="2017-03-03T09:53:31"/>
    <s v="DARS-NIC-12629-B4N5K-v0"/>
    <s v="Ashan Green"/>
    <x v="81"/>
    <s v="With Customer"/>
    <x v="0"/>
    <d v="2017-10-11T00:00:00"/>
    <s v="2c Initial Assessment"/>
    <s v="2d Action Plan Active"/>
    <x v="0"/>
    <s v="DARS-NIC-12629-B4N5K-v0.18"/>
    <s v="No"/>
    <s v="Yes"/>
    <x v="0"/>
    <x v="32"/>
    <x v="0"/>
    <s v="No"/>
    <x v="1"/>
    <s v="Complex"/>
    <s v="Amanda Parkin"/>
    <s v="Louise Dunn"/>
    <s v="Yes"/>
    <s v="Joanna Rose"/>
    <d v="2017-03-03T09:53:31"/>
    <d v="2016-10-25T13:37:28"/>
    <m/>
    <s v=""/>
    <d v="2016-01-27T00:00:00"/>
    <x v="0"/>
  </r>
  <r>
    <s v="c77e2448-97a1-4d6d-bd36-553a9180c2ba"/>
    <s v="1kb905PRrvxpVU9RZGg/2cPllDLrt5VoOOEWO9Dk4kZ2DnK6G503m8ddX3wqkIp41k2kAPQzuzohpUvng4Y/Cw=="/>
    <d v="2017-03-03T09:53:32"/>
    <s v="DARS-NIC-12629-B4N5K-v0"/>
    <s v="Ashan Green"/>
    <x v="81"/>
    <s v="With Customer"/>
    <x v="0"/>
    <d v="2018-01-03T00:00:00"/>
    <s v="2c Initial Assessment"/>
    <s v="2d Action Plan Active"/>
    <x v="0"/>
    <s v="DARS-NIC-12629-B4N5K-v0.19"/>
    <s v="No"/>
    <s v="Yes"/>
    <x v="0"/>
    <x v="32"/>
    <x v="0"/>
    <s v="No"/>
    <x v="1"/>
    <s v="Complex"/>
    <s v="Amanda Parkin"/>
    <s v="Louise Dunn"/>
    <s v="Yes"/>
    <s v="Joanna Rose"/>
    <d v="2017-03-03T09:53:32"/>
    <d v="2016-11-28T12:13:39"/>
    <m/>
    <s v=""/>
    <d v="2016-01-27T00:00:00"/>
    <x v="0"/>
  </r>
  <r>
    <s v="05a57d6e-b0ed-44c6-949b-83d455fd494e"/>
    <s v="s6qNa4I0o8vtxB4kPYgC2QBo+lhk5l51yTC2CXKcPy/+8VHkRBi850vH+J+Hd1X2CFNwAygxqrkBtFGGFaDKug=="/>
    <d v="2017-03-03T09:53:32"/>
    <s v="DARS-NIC-12629-B4N5K-v0"/>
    <s v="Ashan Green"/>
    <x v="81"/>
    <s v="With Customer"/>
    <x v="0"/>
    <m/>
    <s v=""/>
    <s v="2d Action Plan Active"/>
    <x v="0"/>
    <s v="DARS-NIC-12629-B4N5K-v0.2"/>
    <s v=""/>
    <s v="Yes"/>
    <x v="0"/>
    <x v="32"/>
    <x v="0"/>
    <s v="No"/>
    <x v="1"/>
    <s v="Complex"/>
    <s v="Amanda Parkin"/>
    <s v="Stephen Hudson"/>
    <s v="Yes"/>
    <s v="Joanna Rose"/>
    <d v="2017-03-03T09:53:32"/>
    <d v="2016-04-19T14:49:52"/>
    <m/>
    <s v=""/>
    <d v="2016-01-27T00:00:00"/>
    <x v="0"/>
  </r>
  <r>
    <s v="2ebe8354-abb9-4532-943b-20feac4a142c"/>
    <s v="KeyGexe+dbje101Y2lb+YYaKoUUBI5fu9zlrzCQvdNmb99z6Qn2AtB041D3wVrFS3bYXR4gJ5drx4brZcZgALg=="/>
    <d v="2017-03-03T09:53:31"/>
    <s v="DARS-NIC-12629-B4N5K-v0"/>
    <s v="Ashan Green"/>
    <x v="81"/>
    <s v="With Customer"/>
    <x v="0"/>
    <d v="2018-01-03T00:00:00"/>
    <s v="2c Initial Assessment"/>
    <s v="2d Action Plan Active"/>
    <x v="0"/>
    <s v="DARS-NIC-12629-B4N5K-v0.20"/>
    <s v="No"/>
    <s v="Yes"/>
    <x v="0"/>
    <x v="32"/>
    <x v="0"/>
    <s v="No"/>
    <x v="1"/>
    <s v="Complex"/>
    <s v="Amanda Parkin"/>
    <s v="Louise Dunn"/>
    <s v="Yes"/>
    <s v="Joanna Rose"/>
    <d v="2017-03-03T09:53:31"/>
    <d v="2016-12-22T11:50:21"/>
    <m/>
    <s v=""/>
    <d v="2016-01-27T00:00:00"/>
    <x v="0"/>
  </r>
  <r>
    <s v="6fe7d84e-cb41-4afd-8da4-4ce8d2715099"/>
    <s v="7dm3Omt+pYlah0EMqYkmD21fJUDbwl1YEqdfvb/odxniPZj5DXVgcBX7oPXJas54mX4uVfLriEr9PFi8CUW1mw=="/>
    <d v="2017-03-03T09:53:32"/>
    <s v="DARS-NIC-12629-B4N5K-v0"/>
    <s v="Ashan Green"/>
    <x v="81"/>
    <s v="With Customer"/>
    <x v="0"/>
    <d v="2018-01-03T00:00:00"/>
    <s v="2c Initial Assessment"/>
    <s v="2d Action Plan Active"/>
    <x v="0"/>
    <s v="DARS-NIC-12629-B4N5K-v0.21"/>
    <s v="No"/>
    <s v="Yes"/>
    <x v="0"/>
    <x v="32"/>
    <x v="0"/>
    <s v="No"/>
    <x v="1"/>
    <s v="Complex"/>
    <s v="Amanda Parkin"/>
    <s v="Louise Dunn"/>
    <s v="Yes"/>
    <s v="Joanna Rose"/>
    <d v="2017-03-03T09:53:32"/>
    <d v="2017-02-07T08:57:30"/>
    <m/>
    <s v=""/>
    <d v="2016-01-27T00:00:00"/>
    <x v="0"/>
  </r>
  <r>
    <s v="9948a15e-8476-4ed0-8c24-eb554306ece7"/>
    <s v="B4ZBAtcQBT3tYZN1utfqP6Zcy5lAGZmCOFOPUhiQOSyeQJUghZeELhcUqdrQLTk97/IFzjijXtqfgrUOhjnVVQ=="/>
    <d v="2017-03-03T09:53:32"/>
    <s v="DARS-NIC-12629-B4N5K-v0"/>
    <s v="Ashan Green"/>
    <x v="81"/>
    <s v="With Customer"/>
    <x v="0"/>
    <d v="2018-01-03T00:00:00"/>
    <s v="2c Initial Assessment"/>
    <s v="2d Action Plan Active"/>
    <x v="0"/>
    <s v="DARS-NIC-12629-B4N5K-v0.22"/>
    <s v="No"/>
    <s v="Yes"/>
    <x v="0"/>
    <x v="32"/>
    <x v="0"/>
    <s v="No"/>
    <x v="1"/>
    <s v="Complex"/>
    <s v="Amanda Parkin"/>
    <s v="Louise Dunn"/>
    <s v="Yes"/>
    <s v="Joanna Rose"/>
    <d v="2017-03-03T09:53:32"/>
    <d v="2017-02-09T15:49:00"/>
    <m/>
    <s v=""/>
    <d v="2016-01-27T00:00:00"/>
    <x v="0"/>
  </r>
  <r>
    <s v="90b2486b-84c6-4d6b-bd0e-5410eba04257"/>
    <s v="biMsQdiEa0LEPJOnX0DNlx0e5gANfsr/xWfSPiuCYBnwGKQB0kyJRuc/h2QEuWX7pRf4Wg9kDKFrFqn1YQP4+A=="/>
    <d v="2017-03-03T09:53:32"/>
    <s v="DARS-NIC-12629-B4N5K-v0"/>
    <s v="Ashan Green"/>
    <x v="81"/>
    <s v="With Customer"/>
    <x v="0"/>
    <d v="2018-01-03T00:00:00"/>
    <s v="2c Initial Assessment"/>
    <s v="2d Action Plan Active"/>
    <x v="0"/>
    <s v="DARS-NIC-12629-B4N5K-v0.23"/>
    <s v="No"/>
    <s v="Yes"/>
    <x v="0"/>
    <x v="32"/>
    <x v="0"/>
    <s v="No"/>
    <x v="1"/>
    <s v="Complex"/>
    <s v="Amanda Parkin"/>
    <s v="Louise Dunn"/>
    <s v="Yes"/>
    <s v="Joanna Rose"/>
    <d v="2017-03-03T09:53:32"/>
    <d v="2017-02-14T09:57:56"/>
    <m/>
    <s v=""/>
    <d v="2016-01-27T00:00:00"/>
    <x v="0"/>
  </r>
  <r>
    <s v="cd7c5e54-2262-483b-a15a-3c3295851d83"/>
    <s v="gdblrRJcx/O7ZBnDgdeY1x8h4MrG58+02TUGsvgEKDZYu+D/n0vbq8z0r5vskKqsgGfEx+dWMj49tY04lQeP1A=="/>
    <d v="2017-03-03T09:55:37"/>
    <s v="DARS-NIC-12629-B4N5K-v0"/>
    <s v="Ashan Green"/>
    <x v="81"/>
    <s v="With Customer"/>
    <x v="0"/>
    <d v="2018-01-03T00:00:00"/>
    <s v="2c Initial Assessment"/>
    <s v="2d Action Plan Active"/>
    <x v="0"/>
    <s v="DARS-NIC-12629-B4N5K-v0.24"/>
    <s v="No"/>
    <s v="Yes"/>
    <x v="0"/>
    <x v="32"/>
    <x v="0"/>
    <s v="No"/>
    <x v="1"/>
    <s v="Complex"/>
    <s v="Amanda Parkin"/>
    <s v="Louise Dunn"/>
    <s v="Yes"/>
    <s v="Joanna Rose"/>
    <d v="2017-03-03T09:55:37"/>
    <d v="2017-03-02T14:24:53"/>
    <m/>
    <s v=""/>
    <d v="2016-01-27T00:00:00"/>
    <x v="0"/>
  </r>
  <r>
    <s v="fcf5645c-cca3-4112-bb47-581492a26000"/>
    <s v="CWXqwNbbKekUOss5py48RfIBLpkpp4zGuRBmQd7IisvTMGhjVpVbV2dgVVwoa5mZOHY7/9Pu08mbA0xhrAYjWA=="/>
    <d v="2017-03-03T14:54:04"/>
    <s v="DARS-NIC-12629-B4N5K-v0"/>
    <s v="Ashan Green"/>
    <x v="81"/>
    <s v="With Customer"/>
    <x v="0"/>
    <d v="2018-01-03T00:00:00"/>
    <s v="2c Initial Assessment"/>
    <s v="2d Action Plan Active"/>
    <x v="4"/>
    <s v="DARS-NIC-12629-B4N5K-v0.25"/>
    <s v="Yes"/>
    <s v="Yes"/>
    <x v="0"/>
    <x v="32"/>
    <x v="0"/>
    <s v="No"/>
    <x v="1"/>
    <s v="Complex"/>
    <s v="Amanda Parkin"/>
    <s v="Louise Dunn"/>
    <s v="Yes"/>
    <s v="Joanna Rose"/>
    <d v="2017-03-03T14:54:04"/>
    <d v="2017-03-03T09:55:03"/>
    <m/>
    <s v=""/>
    <d v="2016-01-27T00:00:00"/>
    <x v="0"/>
  </r>
  <r>
    <s v="e492803e-8a14-42ab-9833-5b6aeeeb9aa3"/>
    <s v="4xgKQYVZntXD0cXeZbzLKOMnGZAc4dMo25p2rduNRmw3hIA6q4tqVziYCTKm5h++pJj/wobbQH7VnNBiJ5Ov3w=="/>
    <d v="2017-03-03T09:53:32"/>
    <s v="DARS-NIC-12629-B4N5K-v0"/>
    <s v="Ashan Green"/>
    <x v="81"/>
    <s v="With Customer"/>
    <x v="0"/>
    <m/>
    <s v=""/>
    <s v="2d Action Plan Active"/>
    <x v="0"/>
    <s v="DARS-NIC-12629-B4N5K-v0.3"/>
    <s v=""/>
    <s v="Yes"/>
    <x v="0"/>
    <x v="32"/>
    <x v="0"/>
    <s v="No"/>
    <x v="1"/>
    <s v="Complex"/>
    <s v="Amanda Parkin"/>
    <s v="Stephen Hudson"/>
    <s v="Yes"/>
    <s v="Joanna Rose"/>
    <d v="2017-03-03T09:53:32"/>
    <d v="2016-05-04T09:05:41"/>
    <m/>
    <s v=""/>
    <d v="2016-01-27T00:00:00"/>
    <x v="0"/>
  </r>
  <r>
    <s v="bd7c13c1-9ed9-471b-bca6-56e150ec7aff"/>
    <s v="O/1HJ8XLUSqgDC/aEEUTyn1WCGMSoJ9Mf+N/pvI6MbR89n+hlui+Z++PNshObgVRcbACas24HbXJls8MbWWSbQ=="/>
    <d v="2017-03-03T09:53:32"/>
    <s v="DARS-NIC-12629-B4N5K-v0"/>
    <s v="Ashan Green"/>
    <x v="81"/>
    <s v="With Customer"/>
    <x v="0"/>
    <m/>
    <s v=""/>
    <s v="2d Action Plan Active"/>
    <x v="0"/>
    <s v="DARS-NIC-12629-B4N5K-v0.4"/>
    <s v=""/>
    <s v="Yes"/>
    <x v="0"/>
    <x v="32"/>
    <x v="0"/>
    <s v="No"/>
    <x v="1"/>
    <s v="Complex"/>
    <s v="Amanda Parkin"/>
    <s v="Stephen Hudson"/>
    <s v="Yes"/>
    <s v="Joanna Rose"/>
    <d v="2017-03-03T09:53:32"/>
    <d v="2016-05-04T11:13:29"/>
    <m/>
    <s v=""/>
    <d v="2016-01-27T00:00:00"/>
    <x v="0"/>
  </r>
  <r>
    <s v="b3e17d77-25be-412a-bf5c-eafd9a62189e"/>
    <s v="S3bfia37vJsTCVuMpVGEHmgbrUyTKHxZC0+eSniEqlgfLpkBlKPTire6JSSXjwpXxOE0fxFdGThU11ydJMfZ0Q=="/>
    <d v="2017-03-03T09:53:32"/>
    <s v="DARS-NIC-12629-B4N5K-v0"/>
    <s v="Ashan Green"/>
    <x v="81"/>
    <s v="With Customer"/>
    <x v="0"/>
    <m/>
    <s v=""/>
    <s v="2d Action Plan Active"/>
    <x v="0"/>
    <s v="DARS-NIC-12629-B4N5K-v0.5"/>
    <s v=""/>
    <s v="Yes"/>
    <x v="0"/>
    <x v="32"/>
    <x v="0"/>
    <s v="No"/>
    <x v="1"/>
    <s v="Complex"/>
    <s v="Amanda Parkin"/>
    <s v="Stephen Hudson"/>
    <s v="Yes"/>
    <s v="Joanna Rose"/>
    <d v="2017-03-03T09:53:32"/>
    <d v="2016-05-04T11:17:17"/>
    <m/>
    <s v=""/>
    <d v="2016-01-27T00:00:00"/>
    <x v="0"/>
  </r>
  <r>
    <s v="9203ce3c-5cc1-416d-b884-e573b9f74f96"/>
    <s v="yLM4PAsDIAlWO1NivzM2pbJ5V1vg0P6JTWL+IfspusUg94b3YJ2miIE0/PrDIhFf6io/gsmxUfc6dsxEQ5vShQ=="/>
    <d v="2017-03-03T09:53:32"/>
    <s v="DARS-NIC-12629-B4N5K-v0"/>
    <s v="Ashan Green"/>
    <x v="81"/>
    <s v="With Customer"/>
    <x v="0"/>
    <m/>
    <s v=""/>
    <s v="2d Action Plan Active"/>
    <x v="0"/>
    <s v="DARS-NIC-12629-B4N5K-v0.6"/>
    <s v=""/>
    <s v="Yes"/>
    <x v="0"/>
    <x v="32"/>
    <x v="0"/>
    <s v="No"/>
    <x v="1"/>
    <s v="Complex"/>
    <s v="Amanda Parkin"/>
    <s v="Stephen Hudson"/>
    <s v="Yes"/>
    <s v="Joanna Rose"/>
    <d v="2017-03-03T09:53:32"/>
    <d v="2016-05-04T13:02:29"/>
    <m/>
    <s v=""/>
    <d v="2016-01-27T00:00:00"/>
    <x v="0"/>
  </r>
  <r>
    <s v="e4b0b2c6-b261-4c50-9b9a-8dab70c88e29"/>
    <s v="fmxw652TBmPcZ8/lAoolYIPQHAruJccH2ZGPzv604WGkrVQdO6J2RDopyVb1EvQILl4eCXbuNFJBiPFONLawqw=="/>
    <d v="2017-03-03T09:53:32"/>
    <s v="DARS-NIC-12629-B4N5K-v0"/>
    <s v="Ashan Green"/>
    <x v="81"/>
    <s v="With Customer"/>
    <x v="0"/>
    <m/>
    <s v=""/>
    <s v="2d Action Plan Active"/>
    <x v="0"/>
    <s v="DARS-NIC-12629-B4N5K-v0.7"/>
    <s v="No"/>
    <s v="Yes"/>
    <x v="0"/>
    <x v="32"/>
    <x v="0"/>
    <s v="No"/>
    <x v="1"/>
    <s v="Complex"/>
    <s v="Amanda Parkin"/>
    <s v="Stephen Hudson"/>
    <s v="Yes"/>
    <s v="Joanna Rose"/>
    <d v="2017-03-03T09:53:32"/>
    <d v="2016-05-05T10:03:58"/>
    <m/>
    <s v=""/>
    <d v="2016-01-27T00:00:00"/>
    <x v="0"/>
  </r>
  <r>
    <s v="60ec0ddb-4408-4d66-b61a-c885a72848a1"/>
    <s v="V5Uc2qMsm/UZFPdHmm1X6lzHYwrbthzS+FMyAeOhs8OYPyINEFpSLNb0sFgnBi0Fq7CVLj+cAA9fkMw81oYAQA=="/>
    <d v="2017-03-03T09:53:32"/>
    <s v="DARS-NIC-12629-B4N5K-v0"/>
    <s v="Ashan Green"/>
    <x v="81"/>
    <s v="With Customer"/>
    <x v="0"/>
    <m/>
    <s v="2c Initial Assessment"/>
    <s v="2d Action Plan Active"/>
    <x v="0"/>
    <s v="DARS-NIC-12629-B4N5K-v0.8"/>
    <s v="No"/>
    <s v="Yes"/>
    <x v="0"/>
    <x v="32"/>
    <x v="0"/>
    <s v="No"/>
    <x v="1"/>
    <s v="Complex"/>
    <s v="Amanda Parkin"/>
    <s v="Gaynor Dalton"/>
    <s v="Yes"/>
    <s v="Joanna Rose"/>
    <d v="2017-03-03T09:53:32"/>
    <d v="2016-06-29T10:27:29"/>
    <m/>
    <s v=""/>
    <d v="2016-01-27T00:00:00"/>
    <x v="0"/>
  </r>
  <r>
    <s v="b37dab1d-35b7-4558-aefc-e59775bbada6"/>
    <s v="4sm29J/7191+I5EYKBAilftGEcoz15rFAzXByZ1tnBPe5xRVYfOIyHtsdHqV+2+W/g8w533H4vv9578FY0IlcA=="/>
    <d v="2017-03-03T09:53:32"/>
    <s v="DARS-NIC-12629-B4N5K-v0"/>
    <s v="Ashan Green"/>
    <x v="81"/>
    <s v="With Customer"/>
    <x v="0"/>
    <m/>
    <s v="2c Initial Assessment"/>
    <s v="2d Action Plan Active"/>
    <x v="0"/>
    <s v="DARS-NIC-12629-B4N5K-v0.9"/>
    <s v="No"/>
    <s v="Yes"/>
    <x v="0"/>
    <x v="32"/>
    <x v="0"/>
    <s v="No"/>
    <x v="1"/>
    <s v="Complex"/>
    <s v="Amanda Parkin"/>
    <s v="Gaynor Dalton"/>
    <s v="Yes"/>
    <s v="Joanna Rose"/>
    <d v="2017-03-03T09:53:32"/>
    <d v="2016-08-24T09:44:00"/>
    <m/>
    <s v=""/>
    <d v="2016-01-27T00:00:00"/>
    <x v="0"/>
  </r>
  <r>
    <s v="624dbe67-f9e1-e511-80f7-3863bb357fa0"/>
    <s v="HMZR9hMkMyUAAz2PH9zx05hROn7L46ikOgkXCqaF0t72oU4+OIqWBEgAAFS07yz6sby9szD+62yvlSDRulJhzw=="/>
    <d v="2016-10-31T15:54:19"/>
    <s v="DARS-NIC-126989-3R9TN-v0"/>
    <s v="Petra Westlake"/>
    <x v="113"/>
    <s v="With HSCIC"/>
    <x v="1"/>
    <m/>
    <s v=""/>
    <s v="2c Initial Assessment"/>
    <x v="0"/>
    <s v="DARS-NIC-126989-3R9TN-v0.0"/>
    <s v=""/>
    <s v="Yes"/>
    <x v="1"/>
    <x v="0"/>
    <x v="0"/>
    <s v="No"/>
    <x v="6"/>
    <s v=""/>
    <s v=""/>
    <s v=""/>
    <s v="Yes"/>
    <s v="Joanna Rose"/>
    <d v="2016-10-31T15:54:19"/>
    <d v="2016-03-04T11:08:26"/>
    <m/>
    <s v=""/>
    <m/>
    <x v="0"/>
  </r>
  <r>
    <s v="e728d95a-4ce9-4b33-8de3-413f9015bdf9"/>
    <s v="okII1Yh4ufL86Q6OqAyc+Unz37cAEGI47UpaLe2nTrWiexVIdNm26Jwj3N7qBi5U3XQOC5zrmNnlwQGMFquBVA=="/>
    <d v="2016-10-31T15:54:19"/>
    <s v="DARS-NIC-126989-3R9TN-v0"/>
    <s v="Petra Westlake"/>
    <x v="113"/>
    <s v="With HSCIC"/>
    <x v="1"/>
    <m/>
    <s v=""/>
    <s v="2c Initial Assessment"/>
    <x v="0"/>
    <s v="DARS-NIC-126989-3R9TN-v0.1"/>
    <s v=""/>
    <s v="Yes"/>
    <x v="1"/>
    <x v="0"/>
    <x v="0"/>
    <s v="No"/>
    <x v="6"/>
    <s v=""/>
    <s v="Richard Langley"/>
    <s v=""/>
    <s v="Yes"/>
    <s v="Joanna Rose"/>
    <d v="2016-10-31T15:54:19"/>
    <d v="2016-04-21T13:22:05"/>
    <m/>
    <s v=""/>
    <m/>
    <x v="0"/>
  </r>
  <r>
    <s v="7d0dc006-82fa-40e5-a50c-775c33556ebb"/>
    <s v="zr5idLUsKdYBAw9NeVgFoFesTUUanzqVZuYmnkKXfOI5BuTtf56yJSPqiFKNjBrUlIGV/6FTL3fWXdFZPfflzQ=="/>
    <d v="2016-10-31T15:54:19"/>
    <s v="DARS-NIC-126989-3R9TN-v0"/>
    <s v="Petra Westlake"/>
    <x v="113"/>
    <s v="With HSCIC"/>
    <x v="1"/>
    <d v="2016-01-31T00:00:00"/>
    <s v="2c Initial Assessment"/>
    <s v="2c Initial Assessment"/>
    <x v="4"/>
    <s v="DARS-NIC-126989-3R9TN-v0.2"/>
    <s v="Yes"/>
    <s v="Yes"/>
    <x v="1"/>
    <x v="0"/>
    <x v="0"/>
    <s v="No"/>
    <x v="6"/>
    <s v=""/>
    <s v="Nicola Bootland"/>
    <s v=""/>
    <s v="Yes"/>
    <s v="Joanna Rose"/>
    <d v="2016-10-31T15:54:19"/>
    <d v="2016-04-21T13:22:59"/>
    <m/>
    <s v=""/>
    <m/>
    <x v="0"/>
  </r>
  <r>
    <s v="b18b9ae5-1be9-e511-80f6-3863bb363030"/>
    <s v="x6dQHhDnN/9VjBKCOUnHWI1TnwXLD1ZN9jhSm67vWapzHMzi5iRIBZw0QyeGcGgSdBBm6iSWmqgAwBCR4hfWFw=="/>
    <d v="2016-12-21T15:04:38"/>
    <s v="DARS-NIC-12706-T1K2Q-v2"/>
    <s v="Paul Langton"/>
    <x v="119"/>
    <s v="With Customer"/>
    <x v="0"/>
    <d v="2016-08-31T00:00:00"/>
    <s v=""/>
    <s v="1c Application In Progress"/>
    <x v="1"/>
    <s v="DARS-NIC-12706-T1K2Q-v0.0"/>
    <s v="No"/>
    <s v="Yes"/>
    <x v="0"/>
    <x v="0"/>
    <x v="8"/>
    <s v="No"/>
    <x v="0"/>
    <s v=""/>
    <s v="Tracy Taylor"/>
    <s v=""/>
    <s v="No"/>
    <s v="Joanna Rose"/>
    <d v="2016-12-21T15:04:38"/>
    <d v="2016-03-13T13:02:54"/>
    <d v="2016-09-28T00:00:00"/>
    <s v=""/>
    <m/>
    <x v="0"/>
  </r>
  <r>
    <s v="abcedb5f-fc9d-4faa-a7b0-0e9406d5c41f"/>
    <s v="TORIAa1ttnTiIWuM2Ey39AnTPoIKuh01c3A5F7oWQl0LGiHflmahqcItVvqnR5sVJq2qLPc+1+RhiIGV5VRtMw=="/>
    <d v="2016-12-21T15:04:38"/>
    <s v="DARS-NIC-12706-T1K2Q-v2"/>
    <s v="Paul Langton"/>
    <x v="119"/>
    <s v="With Customer"/>
    <x v="0"/>
    <m/>
    <s v="1c Application In Progress"/>
    <s v="1c Application In Progress"/>
    <x v="0"/>
    <s v="DARS-NIC-12706-T1K2Q-v1.0"/>
    <s v="No"/>
    <s v="Yes"/>
    <x v="0"/>
    <x v="0"/>
    <x v="0"/>
    <s v="No"/>
    <x v="0"/>
    <s v=""/>
    <s v="Tracy Taylor"/>
    <s v="Jennifer Redman"/>
    <s v="No"/>
    <s v="Joanna Rose"/>
    <d v="2016-12-21T15:04:38"/>
    <d v="2016-08-25T10:10:30"/>
    <m/>
    <s v=""/>
    <m/>
    <x v="0"/>
  </r>
  <r>
    <s v="c5372944-98bd-4092-96b3-bd20f01bf9a9"/>
    <s v="+B6qQh3D5BneBkYamZd2c5bMx68DhgzlynQcUfVA3EfCRBmEf1jr4WP6457G46llFFGJepd/ICaO9F6ETgytzw=="/>
    <d v="2016-12-21T15:04:38"/>
    <s v="DARS-NIC-12706-T1K2Q-v2"/>
    <s v="Paul Langton"/>
    <x v="119"/>
    <s v="With Customer"/>
    <x v="0"/>
    <d v="2017-03-31T00:00:00"/>
    <s v="2c Initial Assessment"/>
    <s v="1c Application In Progress"/>
    <x v="0"/>
    <s v="DARS-NIC-12706-T1K2Q-v1.1"/>
    <s v="No"/>
    <s v="Yes"/>
    <x v="0"/>
    <x v="14"/>
    <x v="0"/>
    <s v="No"/>
    <x v="0"/>
    <s v=""/>
    <s v="Tracy Taylor"/>
    <s v="Gaynor Dalton"/>
    <s v="No"/>
    <s v="Joanna Rose"/>
    <d v="2016-12-21T15:04:38"/>
    <d v="2016-08-25T10:14:50"/>
    <m/>
    <s v=""/>
    <m/>
    <x v="0"/>
  </r>
  <r>
    <s v="32edd130-a46f-4611-bcc0-388fd687e4a4"/>
    <s v="k1afwrOz0K+BAxdQumPu0qQdLYmC6AIe5/8/GH7zAkM1jLWUkDaSx8PTV6dryZ/bErkV7BrYW8iSSPAmkhuMHw=="/>
    <d v="2017-04-07T09:57:08"/>
    <s v="DARS-NIC-12706-T1K2Q-v2"/>
    <s v="Paul Langton"/>
    <x v="119"/>
    <s v="With Customer"/>
    <x v="0"/>
    <d v="2017-03-31T00:00:00"/>
    <s v="5a DSA Active"/>
    <s v="1c Application In Progress"/>
    <x v="3"/>
    <s v="DARS-NIC-12706-T1K2Q-v1.2"/>
    <s v="No"/>
    <s v="Yes"/>
    <x v="0"/>
    <x v="14"/>
    <x v="45"/>
    <s v="No"/>
    <x v="0"/>
    <s v=""/>
    <s v="Tracy Taylor"/>
    <s v="Jennifer Donald"/>
    <s v="No"/>
    <s v="Joanna Rose"/>
    <d v="2017-04-07T09:57:08"/>
    <d v="2016-08-25T10:17:23"/>
    <d v="2016-09-28T00:00:00"/>
    <s v=""/>
    <m/>
    <x v="1"/>
  </r>
  <r>
    <s v="c9025c7e-9b39-45bf-910e-1bce263fc269"/>
    <s v="DgvZclyFQ4X2d7OI57utAEGTcwqodvGfatkCIIlyrDdP9RMgR57pPLbZ8XSmzqpU8Ln9ZRocCVWTLGHdwQFMyw=="/>
    <d v="2017-05-02T10:20:26"/>
    <s v="DARS-NIC-12706-T1K2Q-v2"/>
    <s v="Paul Langton"/>
    <x v="119"/>
    <s v="With Customer"/>
    <x v="0"/>
    <m/>
    <s v="1c Application In Progress"/>
    <s v="1c Application In Progress"/>
    <x v="4"/>
    <s v="DARS-NIC-12706-T1K2Q-v2.0"/>
    <s v="Yes"/>
    <s v="Yes"/>
    <x v="0"/>
    <x v="14"/>
    <x v="0"/>
    <s v="No"/>
    <x v="0"/>
    <s v=""/>
    <s v="Tracy Taylor"/>
    <s v="Jennifer Donald"/>
    <s v="No"/>
    <s v="Joanna Rose"/>
    <d v="2017-05-02T10:20:26"/>
    <d v="2016-12-21T15:04:21"/>
    <m/>
    <s v=""/>
    <m/>
    <x v="0"/>
  </r>
  <r>
    <s v="aa445cf0-35fa-e511-80f7-3863bb363030"/>
    <s v="iB021SbUvKg0Zh6SGOvQ7Z6q2puKjfYIWyXvfp+0VmKIHe9Wc02gsv35/jfaKK2XN5xYsBmXsJ2N+G2EPK8Yng=="/>
    <d v="2017-04-10T11:48:21"/>
    <s v="DARS-NIC-12784-R8W7V-v2"/>
    <s v="Grant Stapleton"/>
    <x v="18"/>
    <s v="With HSCIC"/>
    <x v="0"/>
    <d v="2017-03-01T00:00:00"/>
    <s v=""/>
    <s v="4b Approvals Group"/>
    <x v="0"/>
    <s v="DARS-NIC-12784-R8W7V-v0.0"/>
    <s v=""/>
    <s v="Yes"/>
    <x v="0"/>
    <x v="100"/>
    <x v="0"/>
    <s v="No"/>
    <x v="6"/>
    <s v=""/>
    <s v=""/>
    <s v=""/>
    <s v="No"/>
    <s v="Emma Russell"/>
    <d v="2017-04-10T11:48:21"/>
    <d v="2016-04-04T07:22:11"/>
    <m/>
    <s v=""/>
    <d v="2017-02-09T00:00:00"/>
    <x v="0"/>
  </r>
  <r>
    <s v="b35f7741-a318-4c4c-8e0d-d54d90a7124b"/>
    <s v="JQxrD4bGNCP/DHJMAb5UV6Kx/cH1M7Jl/Rvbdqlj8eYyyo8nbzkoIqLFiQvRbC9DBIeB1T7vMDQdYAa7gUUlGQ=="/>
    <d v="2017-04-10T11:48:22"/>
    <s v="DARS-NIC-12784-R8W7V-v2"/>
    <s v="Grant Stapleton"/>
    <x v="18"/>
    <s v="With HSCIC"/>
    <x v="0"/>
    <d v="2017-03-01T00:00:00"/>
    <s v=""/>
    <s v="4b Approvals Group"/>
    <x v="0"/>
    <s v="DARS-NIC-12784-R8W7V-v0.1"/>
    <s v=""/>
    <s v="Yes"/>
    <x v="0"/>
    <x v="100"/>
    <x v="0"/>
    <s v="No"/>
    <x v="6"/>
    <s v=""/>
    <s v=""/>
    <s v=""/>
    <s v="No"/>
    <s v="Emma Russell"/>
    <d v="2017-04-10T11:48:22"/>
    <d v="2016-04-14T11:41:26"/>
    <m/>
    <s v=""/>
    <d v="2017-02-09T00:00:00"/>
    <x v="0"/>
  </r>
  <r>
    <s v="8e47c34f-9ac7-4020-944d-2cf3efe3f2ea"/>
    <s v="nHnFnx49R2uBykvFSglKYErA/W7JXk6pyMHS9Y0kZwn74l6VFp0trSW3xLdt+1oMkO5gk+MWa8Udgxce299o9g=="/>
    <d v="2017-04-10T11:48:21"/>
    <s v="DARS-NIC-12784-R8W7V-v2"/>
    <s v="Grant Stapleton"/>
    <x v="120"/>
    <s v="With HSCIC"/>
    <x v="0"/>
    <d v="2017-03-01T00:00:00"/>
    <s v="2c Initial Assessment"/>
    <s v="4b Approvals Group"/>
    <x v="0"/>
    <s v="DARS-NIC-12784-R8W7V-v0.2"/>
    <s v="No"/>
    <s v="Yes"/>
    <x v="0"/>
    <x v="100"/>
    <x v="0"/>
    <s v="No"/>
    <x v="9"/>
    <s v=""/>
    <s v=""/>
    <s v=""/>
    <s v="No"/>
    <s v="Emma Russell"/>
    <d v="2017-04-10T11:48:21"/>
    <d v="2016-04-14T11:41:56"/>
    <m/>
    <s v=""/>
    <d v="2017-02-09T00:00:00"/>
    <x v="0"/>
  </r>
  <r>
    <s v="36a2e1f7-8234-455f-9332-a504843b67bc"/>
    <s v="/rM4px1NGiwmOvyKR9zC41KEXC3O6c40uaBpYpWWneb/2U8UOXWIol3zH5SvCW1rRsjUfGp8NThGN3zwYok32Q=="/>
    <d v="2017-04-10T11:48:22"/>
    <s v="DARS-NIC-12784-R8W7V-v2"/>
    <s v="Grant Stapleton"/>
    <x v="120"/>
    <s v="With HSCIC"/>
    <x v="0"/>
    <d v="2017-06-30T00:00:00"/>
    <s v="5a DSA Active"/>
    <s v="4b Approvals Group"/>
    <x v="1"/>
    <s v="DARS-NIC-12784-R8W7V-v0.3"/>
    <s v="No"/>
    <s v="Yes"/>
    <x v="0"/>
    <x v="100"/>
    <x v="93"/>
    <s v="No"/>
    <x v="9"/>
    <s v=""/>
    <s v="Helen Buckels"/>
    <s v="Gaynor Dalton"/>
    <s v="No"/>
    <s v="Emma Russell"/>
    <d v="2017-04-10T11:48:22"/>
    <d v="2016-05-18T09:23:28"/>
    <d v="2016-12-09T00:00:00"/>
    <s v=""/>
    <d v="2017-02-09T00:00:00"/>
    <x v="1"/>
  </r>
  <r>
    <s v="23e5f988-9732-4315-8fb0-7bc4188fd73e"/>
    <s v="VENWYA3fkMASA4GWO7eF8x/agiYxgUKKCh7Hqgy8iSmVPUE/OsdqxXNHUIx6Mgc/XJDFlkcMj0zkxfOaC1YZVA=="/>
    <d v="2017-04-10T11:48:22"/>
    <s v="DARS-NIC-12784-R8W7V-v2"/>
    <s v="Grant Stapleton"/>
    <x v="120"/>
    <s v="With HSCIC"/>
    <x v="0"/>
    <m/>
    <s v="1c Application In Progress"/>
    <s v="4b Approvals Group"/>
    <x v="0"/>
    <s v="DARS-NIC-12784-R8W7V-v1.0"/>
    <s v="No"/>
    <s v="Yes"/>
    <x v="0"/>
    <x v="100"/>
    <x v="0"/>
    <s v="No"/>
    <x v="9"/>
    <s v=""/>
    <s v="Helen Buckels"/>
    <s v="Gaynor Dalton"/>
    <s v="No"/>
    <s v="Emma Russell"/>
    <d v="2017-04-10T11:48:22"/>
    <d v="2016-07-12T10:41:37"/>
    <m/>
    <s v=""/>
    <d v="2017-02-09T00:00:00"/>
    <x v="0"/>
  </r>
  <r>
    <s v="8a291ba1-ed73-49d2-97be-63994b9db403"/>
    <s v="tZA3Ha/DSD/41LtDH4CksSkvB2gPesm1lWUJIBGXgC/Bz7qouKArToWi4jTWjyLWC9uCJzmJ/5Bw8XwlTpddbg=="/>
    <d v="2017-04-10T11:48:21"/>
    <s v="DARS-NIC-12784-R8W7V-v2"/>
    <s v="Grant Stapleton"/>
    <x v="120"/>
    <s v="With HSCIC"/>
    <x v="0"/>
    <m/>
    <s v="1c Application In Progress"/>
    <s v="4b Approvals Group"/>
    <x v="0"/>
    <s v="DARS-NIC-12784-R8W7V-v1.1"/>
    <s v="No"/>
    <s v="Yes"/>
    <x v="0"/>
    <x v="100"/>
    <x v="0"/>
    <s v="No"/>
    <x v="9"/>
    <s v=""/>
    <s v="Helen Buckels"/>
    <s v="Gaynor Dalton"/>
    <s v="No"/>
    <s v="Emma Russell"/>
    <d v="2017-04-10T11:48:21"/>
    <d v="2016-08-19T14:08:11"/>
    <m/>
    <s v=""/>
    <d v="2017-02-09T00:00:00"/>
    <x v="0"/>
  </r>
  <r>
    <s v="a40f1bb1-3fc0-4aae-bf8e-7719b0440ec4"/>
    <s v="W0CRuChAA/ONcBs/Kaa89/qxyirURWOiQxfRPk+wn7jiLNl523VOp4+2J/ndTzIkK3Zjxs3GiLcbXbzX13/mxA=="/>
    <d v="2017-04-10T11:48:21"/>
    <s v="DARS-NIC-12784-R8W7V-v2"/>
    <s v="Grant Stapleton"/>
    <x v="120"/>
    <s v="With HSCIC"/>
    <x v="0"/>
    <m/>
    <s v="1c Application In Progress"/>
    <s v="4b Approvals Group"/>
    <x v="0"/>
    <s v="DARS-NIC-12784-R8W7V-v1.2"/>
    <s v="No"/>
    <s v="Yes"/>
    <x v="0"/>
    <x v="100"/>
    <x v="0"/>
    <s v="No"/>
    <x v="9"/>
    <s v=""/>
    <s v="Helen Buckels"/>
    <s v="Gaynor Dalton"/>
    <s v="No"/>
    <s v="Emma Russell"/>
    <d v="2017-04-10T11:48:21"/>
    <d v="2016-08-22T08:36:18"/>
    <m/>
    <s v=""/>
    <d v="2017-02-09T00:00:00"/>
    <x v="0"/>
  </r>
  <r>
    <s v="fe9744af-a98f-4e9e-a2b5-336775584a7d"/>
    <s v="BtGtrWXW8nx2XCtKhoeKT8upYBpMH2TwXltmF5wtDnmYEUqQ4bF/dvuqkVyK1RPFQoYqoO/7gmPkL93ihkD2cg=="/>
    <d v="2017-04-10T11:48:21"/>
    <s v="DARS-NIC-12784-R8W7V-v2"/>
    <s v="Grant Stapleton"/>
    <x v="120"/>
    <s v="With HSCIC"/>
    <x v="0"/>
    <d v="2017-06-30T00:00:00"/>
    <s v="2c Initial Assessment"/>
    <s v="4b Approvals Group"/>
    <x v="0"/>
    <s v="DARS-NIC-12784-R8W7V-v1.3"/>
    <s v="No"/>
    <s v="Yes"/>
    <x v="0"/>
    <x v="101"/>
    <x v="0"/>
    <s v="No"/>
    <x v="9"/>
    <s v=""/>
    <s v="Adam Grindrod"/>
    <s v="Gaynor Dalton"/>
    <s v="No"/>
    <s v="Emma Russell"/>
    <d v="2017-04-10T11:48:21"/>
    <d v="2016-09-26T12:40:58"/>
    <m/>
    <s v=""/>
    <d v="2017-02-09T00:00:00"/>
    <x v="0"/>
  </r>
  <r>
    <s v="48646064-e6b8-4c83-861b-e9c3b4f47c69"/>
    <s v="9lmiopyeEeCOJrLeyUcLdAlXaQdPt/LmeD76U5tjI4PA/RjvB2VlrrQsx5jgcCzeYZd0lP3uo7o7o7LalVo30g=="/>
    <d v="2017-04-10T11:48:22"/>
    <s v="DARS-NIC-12784-R8W7V-v2"/>
    <s v="Grant Stapleton"/>
    <x v="120"/>
    <s v="With HSCIC"/>
    <x v="0"/>
    <d v="2017-06-30T00:00:00"/>
    <s v="2a Case Admin Check"/>
    <s v="4b Approvals Group"/>
    <x v="0"/>
    <s v="DARS-NIC-12784-R8W7V-v1.4"/>
    <s v="No"/>
    <s v="Yes"/>
    <x v="0"/>
    <x v="101"/>
    <x v="0"/>
    <s v="No"/>
    <x v="9"/>
    <s v=""/>
    <s v="Adam Grindrod"/>
    <s v="Gaynor Dalton"/>
    <s v="No"/>
    <s v="Emma Russell"/>
    <d v="2017-04-10T11:48:22"/>
    <d v="2016-10-25T12:30:48"/>
    <m/>
    <s v=""/>
    <d v="2017-02-09T00:00:00"/>
    <x v="0"/>
  </r>
  <r>
    <s v="d6e5da7d-2eb6-4c69-bb52-579e4eb81a3a"/>
    <s v="VH00k9hFflJ3jJU7uZJdaZP2DUYCJMrjl4XrwlLLrLBRVvxgDuWoc1m1jGWa/k7jAXzmmYslw9lu2a7HDERcgA=="/>
    <d v="2017-04-10T11:48:21"/>
    <s v="DARS-NIC-12784-R8W7V-v2"/>
    <s v="Grant Stapleton"/>
    <x v="120"/>
    <s v="With HSCIC"/>
    <x v="0"/>
    <d v="2017-06-30T00:00:00"/>
    <s v="2a Case Admin Check"/>
    <s v="4b Approvals Group"/>
    <x v="0"/>
    <s v="DARS-NIC-12784-R8W7V-v1.5"/>
    <s v="No"/>
    <s v="Yes"/>
    <x v="0"/>
    <x v="101"/>
    <x v="0"/>
    <s v="No"/>
    <x v="9"/>
    <s v=""/>
    <s v="Adam Grindrod"/>
    <s v="Gaynor Dalton"/>
    <s v="No"/>
    <s v="Emma Russell"/>
    <d v="2017-04-10T11:48:21"/>
    <d v="2016-11-03T08:09:24"/>
    <m/>
    <s v=""/>
    <d v="2017-02-09T00:00:00"/>
    <x v="0"/>
  </r>
  <r>
    <s v="6bb4e319-419a-42c5-bc54-d398558d935a"/>
    <s v="nbaUfd8CwRhY4qnOW/bnFgrLkwo+iAY+UAmJJaa69Z8SQf4a2xncOECbVIkyMK0YIZ8M9ae5vc3hbeUCFrne2Q=="/>
    <d v="2017-04-10T11:48:22"/>
    <s v="DARS-NIC-12784-R8W7V-v2"/>
    <s v="Grant Stapleton"/>
    <x v="120"/>
    <s v="With HSCIC"/>
    <x v="0"/>
    <d v="2017-06-30T00:00:00"/>
    <s v="2c Initial Assessment"/>
    <s v="4b Approvals Group"/>
    <x v="0"/>
    <s v="DARS-NIC-12784-R8W7V-v1.6"/>
    <s v="No"/>
    <s v="Yes"/>
    <x v="0"/>
    <x v="101"/>
    <x v="0"/>
    <s v="No"/>
    <x v="9"/>
    <s v=""/>
    <s v="Helen Buckels"/>
    <s v="Gaynor Dalton"/>
    <s v="No"/>
    <s v="Emma Russell"/>
    <d v="2017-04-10T11:48:22"/>
    <d v="2016-11-30T14:32:11"/>
    <m/>
    <s v=""/>
    <d v="2017-02-09T00:00:00"/>
    <x v="0"/>
  </r>
  <r>
    <s v="517e81f8-1c56-4d90-b263-34e747882805"/>
    <s v="NHKuNgJqV/TnidGuV5iijmJ3Y59t5PuOh33So/c5o69GoQoKd2NBq8oez/3fgxItEyp+hgB0f+dESxjEWv6ZhA=="/>
    <d v="2017-04-10T11:48:21"/>
    <s v="DARS-NIC-12784-R8W7V-v2"/>
    <s v="Grant Stapleton"/>
    <x v="120"/>
    <s v="With HSCIC"/>
    <x v="0"/>
    <d v="2017-06-30T00:00:00"/>
    <s v="5a DSA Active"/>
    <s v="4b Approvals Group"/>
    <x v="2"/>
    <s v="DARS-NIC-12784-R8W7V-v1.7"/>
    <s v="No"/>
    <s v="Yes"/>
    <x v="0"/>
    <x v="101"/>
    <x v="94"/>
    <s v="No"/>
    <x v="9"/>
    <s v=""/>
    <s v="Helen Buckels"/>
    <s v="Gaynor Dalton"/>
    <s v="No"/>
    <s v="Emma Russell"/>
    <d v="2017-04-10T11:48:21"/>
    <d v="2016-12-01T13:55:11"/>
    <d v="2016-12-09T00:00:00"/>
    <s v=""/>
    <d v="2017-02-09T00:00:00"/>
    <x v="1"/>
  </r>
  <r>
    <s v="a42aaa72-3e91-48a5-beb5-fc8b13bf38e1"/>
    <s v="odxS1/v7O5sxX3W+xG6oa5/jrgsKpI+GjP/jKvEQU5S0LE5zC145fgKPUWHWx40l2rD3m1FzQFBOE64fw+tX0g=="/>
    <d v="2017-04-10T11:48:22"/>
    <s v="DARS-NIC-12784-R8W7V-v2"/>
    <s v="Grant Stapleton"/>
    <x v="120"/>
    <s v="With HSCIC"/>
    <x v="0"/>
    <m/>
    <s v="1c Application In Progress"/>
    <s v="4b Approvals Group"/>
    <x v="0"/>
    <s v="DARS-NIC-12784-R8W7V-v2.0"/>
    <s v="No"/>
    <s v="Yes"/>
    <x v="0"/>
    <x v="101"/>
    <x v="0"/>
    <s v="No"/>
    <x v="9"/>
    <s v=""/>
    <s v="Helen Buckels"/>
    <s v="Gaynor Dalton"/>
    <s v="No"/>
    <s v="Emma Russell"/>
    <d v="2017-04-10T11:48:22"/>
    <d v="2017-02-07T07:50:37"/>
    <m/>
    <s v=""/>
    <d v="2017-02-09T00:00:00"/>
    <x v="0"/>
  </r>
  <r>
    <s v="f7221b96-c6c6-480d-9c6e-a2b164e96643"/>
    <s v="QAX385ePpNsfWgZKftp7y+I88xUnMgfRGDM5cQzAwl16G2PmSKhlJXO7uTX4RQcRLmruMWTgR+O0tosu2Memeg=="/>
    <d v="2017-04-10T11:48:22"/>
    <s v="DARS-NIC-12784-R8W7V-v2"/>
    <s v="Grant Stapleton"/>
    <x v="120"/>
    <s v="With HSCIC"/>
    <x v="0"/>
    <m/>
    <s v="2c Initial Assessment"/>
    <s v="4b Approvals Group"/>
    <x v="0"/>
    <s v="DARS-NIC-12784-R8W7V-v2.1"/>
    <s v="No"/>
    <s v="Yes"/>
    <x v="0"/>
    <x v="102"/>
    <x v="0"/>
    <s v="No"/>
    <x v="9"/>
    <s v="Complex"/>
    <s v="Helen Buckels"/>
    <s v="Gaynor Dalton"/>
    <s v="No"/>
    <s v="Emma Russell"/>
    <d v="2017-04-10T11:48:22"/>
    <d v="2017-02-07T13:05:38"/>
    <m/>
    <s v=""/>
    <d v="2017-02-09T00:00:00"/>
    <x v="0"/>
  </r>
  <r>
    <s v="5310c2ad-ed88-4c26-a0c0-fb22cd424e8f"/>
    <s v="qo4GDlFYPk8EGeNkWWfLq1Uz3RSzS6fRIo+vynZvm0vART5Z5cVuvaUi54spSMCJJD6eFu43ejMfxGDIc50F1g=="/>
    <d v="2017-05-01T07:48:31"/>
    <s v="DARS-NIC-12784-R8W7V-v2"/>
    <s v="Grant Stapleton"/>
    <x v="120"/>
    <s v="With HSCIC"/>
    <x v="0"/>
    <d v="2018-03-31T00:00:00"/>
    <s v="4b Approvals Group"/>
    <s v="4b Approvals Group"/>
    <x v="4"/>
    <s v="DARS-NIC-12784-R8W7V-v2.2"/>
    <s v="Yes"/>
    <s v="Yes"/>
    <x v="0"/>
    <x v="102"/>
    <x v="0"/>
    <s v="No"/>
    <x v="9"/>
    <s v="Complex"/>
    <s v="Helen Buckels"/>
    <s v="Gaynor Dalton"/>
    <s v="No"/>
    <s v="Emma Russell"/>
    <d v="2017-05-01T07:48:31"/>
    <d v="2017-02-13T14:39:34"/>
    <m/>
    <s v=""/>
    <d v="2017-02-09T00:00:00"/>
    <x v="0"/>
  </r>
  <r>
    <s v="994e841f-93df-e511-8103-1458d043a750"/>
    <s v="fH+AOn8Z1GjIp+iOpHT0almh1gnFlcyqqkJkXsBT4SFISY0j5BsWiLGe4EdNH7wPxaJlYTIxsCVF3HSdrlv/vQ=="/>
    <d v="2017-03-15T17:18:08"/>
    <s v="DARS-NIC-12828-M0K2D-v1"/>
    <s v="Paul Aylin"/>
    <x v="3"/>
    <s v="With Customer"/>
    <x v="0"/>
    <m/>
    <s v=""/>
    <s v="2d Action Plan Active"/>
    <x v="0"/>
    <s v="DARS-NIC-12828-M0K2D-v0.0"/>
    <s v=""/>
    <s v="Yes"/>
    <x v="0"/>
    <x v="0"/>
    <x v="0"/>
    <s v="No"/>
    <x v="1"/>
    <s v=""/>
    <s v=""/>
    <s v=""/>
    <s v="No"/>
    <s v="Joanna Rose"/>
    <d v="2017-03-15T17:18:08"/>
    <d v="2016-03-01T09:51:15"/>
    <m/>
    <s v=""/>
    <d v="2016-11-21T00:00:00"/>
    <x v="0"/>
  </r>
  <r>
    <s v="6327d937-189d-4ffd-82e0-63d3b23d3e85"/>
    <s v="p7na73Awp/b2Jp8vDW//AiVAK2JdKZt4I2kw+8iH7D8sfkdOT7tBzSpj3rv7pSyxnhsTgs18hsmaAz4WCJCNug=="/>
    <d v="2017-03-15T17:18:09"/>
    <s v="DARS-NIC-12828-M0K2D-v1"/>
    <s v="Paul Aylin"/>
    <x v="3"/>
    <s v="With Customer"/>
    <x v="0"/>
    <m/>
    <s v=""/>
    <s v="2d Action Plan Active"/>
    <x v="0"/>
    <s v="DARS-NIC-12828-M0K2D-v0.1"/>
    <s v=""/>
    <s v="Yes"/>
    <x v="0"/>
    <x v="0"/>
    <x v="0"/>
    <s v="No"/>
    <x v="1"/>
    <s v=""/>
    <s v=""/>
    <s v=""/>
    <s v="No"/>
    <s v="Joanna Rose"/>
    <d v="2017-03-15T17:18:09"/>
    <d v="2016-03-15T10:39:06"/>
    <m/>
    <s v=""/>
    <d v="2016-11-21T00:00:00"/>
    <x v="0"/>
  </r>
  <r>
    <s v="de31e22f-08ce-4bf7-9d86-a1ca674e7985"/>
    <s v="tcIYZcRiph/baBWE6v/0rXhqSMdViZKsoKpiVkAIYj60wLEJeh/GjUsJ8hvMrjrgm207iuc2rHwZVVTrK+TGvw=="/>
    <d v="2017-03-15T17:18:09"/>
    <s v="DARS-NIC-12828-M0K2D-v1"/>
    <s v="Hima Daby"/>
    <x v="3"/>
    <s v="With Customer"/>
    <x v="0"/>
    <d v="2017-07-31T00:00:00"/>
    <s v="2c Initial Assessment"/>
    <s v="2d Action Plan Active"/>
    <x v="0"/>
    <s v="DARS-NIC-12828-M0K2D-v0.10"/>
    <s v="No"/>
    <s v="Yes"/>
    <x v="0"/>
    <x v="100"/>
    <x v="0"/>
    <s v="No"/>
    <x v="1"/>
    <s v="Complex"/>
    <s v="Nicola Bootland"/>
    <s v="Richard Langley"/>
    <s v="Yes"/>
    <s v="Joanna Rose"/>
    <d v="2017-03-15T17:18:09"/>
    <d v="2016-05-17T14:42:38"/>
    <m/>
    <s v=""/>
    <d v="2016-11-21T00:00:00"/>
    <x v="0"/>
  </r>
  <r>
    <s v="144ee3b7-3dff-419e-be7d-ca745b528a2f"/>
    <s v="Zfp5KysWILvZ2OvdWJDREQzfHEg0beved8joeF22qEg9a2hWyw/wegAvH/GEoPDJTL22X1rSfKGkuYInDiB0Lw=="/>
    <d v="2017-03-15T17:18:10"/>
    <s v="DARS-NIC-12828-M0K2D-v1"/>
    <s v="Hima Daby"/>
    <x v="3"/>
    <s v="With Customer"/>
    <x v="0"/>
    <d v="2017-07-31T00:00:00"/>
    <s v="2c Initial Assessment"/>
    <s v="2d Action Plan Active"/>
    <x v="0"/>
    <s v="DARS-NIC-12828-M0K2D-v0.11"/>
    <s v="No"/>
    <s v="Yes"/>
    <x v="0"/>
    <x v="100"/>
    <x v="0"/>
    <s v="No"/>
    <x v="1"/>
    <s v="Complex"/>
    <s v="Nicola Bootland"/>
    <s v="Richard Langley"/>
    <s v="Yes"/>
    <s v="Joanna Rose"/>
    <d v="2017-03-15T17:18:10"/>
    <d v="2016-06-09T14:11:40"/>
    <m/>
    <s v=""/>
    <d v="2016-11-21T00:00:00"/>
    <x v="0"/>
  </r>
  <r>
    <s v="472c83a3-68e1-43cb-bd54-fe68128fc4b9"/>
    <s v="u/KPXU5VDudg5zSpuY64y9HzROaRObv1DbuB5SAiS0D+TAuU5TeotGhn2yG1JjzLa92JiJhsLbPV3W6eLfWvnw=="/>
    <d v="2017-03-15T17:18:10"/>
    <s v="DARS-NIC-12828-M0K2D-v1"/>
    <s v="Hima Daby"/>
    <x v="3"/>
    <s v="With Customer"/>
    <x v="0"/>
    <d v="2017-03-31T00:00:00"/>
    <s v="2c Initial Assessment"/>
    <s v="2d Action Plan Active"/>
    <x v="0"/>
    <s v="DARS-NIC-12828-M0K2D-v0.12"/>
    <s v="No"/>
    <s v="Yes"/>
    <x v="0"/>
    <x v="100"/>
    <x v="0"/>
    <s v="No"/>
    <x v="1"/>
    <s v="Complex"/>
    <s v="Nicola Bootland"/>
    <s v="Richard Langley"/>
    <s v="Yes"/>
    <s v="Joanna Rose"/>
    <d v="2017-03-15T17:18:10"/>
    <d v="2016-07-12T15:00:43"/>
    <m/>
    <s v=""/>
    <d v="2016-11-21T00:00:00"/>
    <x v="0"/>
  </r>
  <r>
    <s v="bcfe8d63-19ac-485e-be23-c19606e654c1"/>
    <s v="R0uOSmlEjYd4zEgDU50uxMAp/gXvfuWJZ6JwNoXcG7VWVqV64/PW0D8rowRHUfuLx5zriTp9WdJuDLWinzzK3Q=="/>
    <d v="2017-03-15T17:18:09"/>
    <s v="DARS-NIC-12828-M0K2D-v1"/>
    <s v="Hima Daby"/>
    <x v="3"/>
    <s v="With Customer"/>
    <x v="0"/>
    <d v="2017-10-01T00:00:00"/>
    <s v="5a DSA Active"/>
    <s v="2d Action Plan Active"/>
    <x v="2"/>
    <s v="DARS-NIC-12828-M0K2D-v0.13"/>
    <s v="No"/>
    <s v="Yes"/>
    <x v="0"/>
    <x v="100"/>
    <x v="45"/>
    <s v="No"/>
    <x v="1"/>
    <s v="Complex"/>
    <s v="Louise Dunn"/>
    <s v="Richard Langley"/>
    <s v="Yes"/>
    <s v="Joanna Rose"/>
    <d v="2017-03-15T17:18:09"/>
    <d v="2016-07-14T13:57:07"/>
    <d v="2016-09-28T00:00:00"/>
    <s v=""/>
    <d v="2016-11-21T00:00:00"/>
    <x v="1"/>
  </r>
  <r>
    <s v="88e541c8-8648-4dd7-a49d-6890b0b84f78"/>
    <s v="EJuIj+fgUtOkNtzl2DovoXlVvoHkUMo7xuPvaAQuUx5w6WYwHrL1pew1X2iCCGZ8eWsz/L3naTDzzBuN9y07fw=="/>
    <d v="2017-03-15T17:18:09"/>
    <s v="DARS-NIC-12828-M0K2D-v1"/>
    <s v="Paul Aylin"/>
    <x v="3"/>
    <s v="With Customer"/>
    <x v="0"/>
    <m/>
    <s v=""/>
    <s v="2d Action Plan Active"/>
    <x v="0"/>
    <s v="DARS-NIC-12828-M0K2D-v0.2"/>
    <s v=""/>
    <s v="Yes"/>
    <x v="0"/>
    <x v="0"/>
    <x v="0"/>
    <s v="No"/>
    <x v="1"/>
    <s v=""/>
    <s v=""/>
    <s v=""/>
    <s v="No"/>
    <s v="Joanna Rose"/>
    <d v="2017-03-15T17:18:09"/>
    <d v="2016-03-18T16:20:42"/>
    <m/>
    <s v=""/>
    <d v="2016-11-21T00:00:00"/>
    <x v="0"/>
  </r>
  <r>
    <s v="2fe9b8aa-0872-4ea6-967c-f894f6136d2e"/>
    <s v="fxvs1SdX8dsITqfBPK6hra06THxYLt7DpesFP2r8bcsn/skIhoY641Foq4FtIg9DDL4U7++Pu0m8rDFCmLgsfA=="/>
    <d v="2017-03-15T17:18:10"/>
    <s v="DARS-NIC-12828-M0K2D-v1"/>
    <s v="Paul Aylin"/>
    <x v="3"/>
    <s v="With Customer"/>
    <x v="0"/>
    <m/>
    <s v=""/>
    <s v="2d Action Plan Active"/>
    <x v="0"/>
    <s v="DARS-NIC-12828-M0K2D-v0.3"/>
    <s v=""/>
    <s v="Yes"/>
    <x v="0"/>
    <x v="100"/>
    <x v="0"/>
    <s v="No"/>
    <x v="1"/>
    <s v="Complex"/>
    <s v="Nicola Bootland"/>
    <s v="Richard Langley"/>
    <s v="Yes"/>
    <s v="Joanna Rose"/>
    <d v="2017-03-15T17:18:10"/>
    <d v="2016-04-11T08:17:41"/>
    <m/>
    <s v=""/>
    <d v="2016-11-21T00:00:00"/>
    <x v="0"/>
  </r>
  <r>
    <s v="ee6a4325-08b9-4042-a198-e13c8b3b17b5"/>
    <s v="3lsjXOFB6DPA7JHJwVhuPRr5PSbrNimtIxwdy3cKazjSMzkzWk4YOSkkHw+sLSnwEEZchKNUh9sAyEnYAFPR/g=="/>
    <d v="2017-03-15T17:18:10"/>
    <s v="DARS-NIC-12828-M0K2D-v1"/>
    <s v="Paul Aylin"/>
    <x v="3"/>
    <s v="With Customer"/>
    <x v="0"/>
    <m/>
    <s v="2a Case Admin Check"/>
    <s v="2d Action Plan Active"/>
    <x v="0"/>
    <s v="DARS-NIC-12828-M0K2D-v0.4"/>
    <s v="No"/>
    <s v="Yes"/>
    <x v="0"/>
    <x v="100"/>
    <x v="0"/>
    <s v="No"/>
    <x v="1"/>
    <s v="Complex"/>
    <s v="Nicola Bootland"/>
    <s v="Richard Langley"/>
    <s v="Yes"/>
    <s v="Joanna Rose"/>
    <d v="2017-03-15T17:18:10"/>
    <d v="2016-05-04T12:24:05"/>
    <m/>
    <s v=""/>
    <d v="2016-11-21T00:00:00"/>
    <x v="0"/>
  </r>
  <r>
    <s v="a9ce3625-81f1-4601-bed0-f4d7765d06f7"/>
    <s v="KpKB8jm6abOJqwAMJuUFL7wmxQFINz9PphqLqi/Ss7V4lBABCIAisXGbjslRZv7fXs/5UborAEJsxaOlD0RJcQ=="/>
    <d v="2017-03-15T17:18:10"/>
    <s v="DARS-NIC-12828-M0K2D-v1"/>
    <s v="Paul Aylin"/>
    <x v="3"/>
    <s v="With Customer"/>
    <x v="0"/>
    <m/>
    <s v="1c Application In Progress"/>
    <s v="2d Action Plan Active"/>
    <x v="0"/>
    <s v="DARS-NIC-12828-M0K2D-v0.5"/>
    <s v="No"/>
    <s v="Yes"/>
    <x v="0"/>
    <x v="100"/>
    <x v="0"/>
    <s v="No"/>
    <x v="1"/>
    <s v="Complex"/>
    <s v="Nicola Bootland"/>
    <s v="Richard Langley"/>
    <s v="Yes"/>
    <s v="Joanna Rose"/>
    <d v="2017-03-15T17:18:10"/>
    <d v="2016-05-09T10:46:05"/>
    <m/>
    <s v=""/>
    <d v="2016-11-21T00:00:00"/>
    <x v="0"/>
  </r>
  <r>
    <s v="47890ad3-e852-44c5-a2ed-c626f3180bf2"/>
    <s v="YeJU+2Ni9EFM+ypQ2CRSYMwoNFwgo8ctRwQjgxmKAUaFzfuWMCFmOk74fsVaCcyuVOHr/DXijgzyvFsPqKly0w=="/>
    <d v="2017-03-15T17:18:10"/>
    <s v="DARS-NIC-12828-M0K2D-v1"/>
    <s v="Paul Aylin"/>
    <x v="3"/>
    <s v="With Customer"/>
    <x v="0"/>
    <m/>
    <s v="2c Initial Assessment"/>
    <s v="2d Action Plan Active"/>
    <x v="0"/>
    <s v="DARS-NIC-12828-M0K2D-v0.6"/>
    <s v="No"/>
    <s v="Yes"/>
    <x v="0"/>
    <x v="100"/>
    <x v="0"/>
    <s v="No"/>
    <x v="1"/>
    <s v="Complex"/>
    <s v="Nicola Bootland"/>
    <s v="Richard Langley"/>
    <s v="Yes"/>
    <s v="Joanna Rose"/>
    <d v="2017-03-15T17:18:10"/>
    <d v="2016-05-09T10:46:57"/>
    <m/>
    <s v=""/>
    <d v="2016-11-21T00:00:00"/>
    <x v="0"/>
  </r>
  <r>
    <s v="624dbdd1-68aa-4ade-9567-c38f9569591f"/>
    <s v="btLsL0bZOiZKGHPgnIMFBVbZzjLceGZtCZ46gaHqUeigC2hDYaV1PyxBHF8RZaYOBoA7B0xt2P9I0VDkV2GuWw=="/>
    <d v="2017-03-15T17:18:09"/>
    <s v="DARS-NIC-12828-M0K2D-v1"/>
    <s v="Paul Aylin"/>
    <x v="3"/>
    <s v="With Customer"/>
    <x v="0"/>
    <m/>
    <s v="2d Action Plan Active"/>
    <s v="2d Action Plan Active"/>
    <x v="0"/>
    <s v="DARS-NIC-12828-M0K2D-v0.7"/>
    <s v="No"/>
    <s v="Yes"/>
    <x v="0"/>
    <x v="100"/>
    <x v="0"/>
    <s v="No"/>
    <x v="1"/>
    <s v="Complex"/>
    <s v="Nicola Bootland"/>
    <s v="Richard Langley"/>
    <s v="Yes"/>
    <s v="Joanna Rose"/>
    <d v="2017-03-15T17:18:09"/>
    <d v="2016-05-09T10:47:28"/>
    <m/>
    <s v=""/>
    <d v="2016-11-21T00:00:00"/>
    <x v="0"/>
  </r>
  <r>
    <s v="27f7451d-1716-449e-b804-d3ed7b118095"/>
    <s v="yEZxpFL6DOP2Oug0eY4ndDQuaRAGmp9sOsrUqjt9ra2ccqVOW+R3xPM8fL0JUi6s2cnDHWVcPbjdasvULz2ByA=="/>
    <d v="2017-03-15T17:18:10"/>
    <s v="DARS-NIC-12828-M0K2D-v1"/>
    <s v="Hima Daby"/>
    <x v="3"/>
    <s v="With Customer"/>
    <x v="0"/>
    <m/>
    <s v="2c Initial Assessment"/>
    <s v="2d Action Plan Active"/>
    <x v="0"/>
    <s v="DARS-NIC-12828-M0K2D-v0.8"/>
    <s v="No"/>
    <s v="Yes"/>
    <x v="0"/>
    <x v="100"/>
    <x v="0"/>
    <s v="No"/>
    <x v="1"/>
    <s v="Complex"/>
    <s v="Nicola Bootland"/>
    <s v="Richard Langley"/>
    <s v="Yes"/>
    <s v="Joanna Rose"/>
    <d v="2017-03-15T17:18:10"/>
    <d v="2016-05-09T11:18:21"/>
    <m/>
    <s v=""/>
    <d v="2016-11-21T00:00:00"/>
    <x v="0"/>
  </r>
  <r>
    <s v="f66f60fe-01e3-4ece-a8d0-045f99ec3e29"/>
    <s v="BPKo+BI2dGcYctN3TTHMpbn72zJehGwfMwME8OCHpf4JcXk8h3Ouf2tpd/lIg5XCOQTmwCJtANpkdXwGujVM/A=="/>
    <d v="2017-03-15T17:18:08"/>
    <s v="DARS-NIC-12828-M0K2D-v1"/>
    <s v="Hima Daby"/>
    <x v="3"/>
    <s v="With Customer"/>
    <x v="0"/>
    <m/>
    <s v="2d Action Plan Active"/>
    <s v="2d Action Plan Active"/>
    <x v="0"/>
    <s v="DARS-NIC-12828-M0K2D-v0.9"/>
    <s v="No"/>
    <s v="Yes"/>
    <x v="0"/>
    <x v="100"/>
    <x v="0"/>
    <s v="No"/>
    <x v="1"/>
    <s v="Complex"/>
    <s v="Nicola Bootland"/>
    <s v="Richard Langley"/>
    <s v="Yes"/>
    <s v="Joanna Rose"/>
    <d v="2017-03-15T17:18:08"/>
    <d v="2016-05-09T11:26:48"/>
    <m/>
    <s v=""/>
    <d v="2016-11-21T00:00:00"/>
    <x v="0"/>
  </r>
  <r>
    <s v="d8f2bde3-f585-4294-9607-26a3c7696d58"/>
    <s v="SydXGgVUYc/x6we2i9huYr1Mv8sBY8EUD9CYqE+0gllnaS/jMa20+UTqjmh3yPKxnp+t5jw4ax3OQ6dpuc8gjA=="/>
    <d v="2017-03-15T17:18:08"/>
    <s v="DARS-NIC-12828-M0K2D-v1"/>
    <s v="Hima Daby"/>
    <x v="3"/>
    <s v="With Customer"/>
    <x v="0"/>
    <m/>
    <s v="1c Application In Progress"/>
    <s v="2d Action Plan Active"/>
    <x v="0"/>
    <s v="DARS-NIC-12828-M0K2D-v1.0"/>
    <s v="No"/>
    <s v="Yes"/>
    <x v="0"/>
    <x v="100"/>
    <x v="0"/>
    <s v="No"/>
    <x v="1"/>
    <s v="Complex"/>
    <s v="Louise Dunn"/>
    <s v="Richard Langley"/>
    <s v="Yes"/>
    <s v="Joanna Rose"/>
    <d v="2017-03-15T17:18:08"/>
    <d v="2016-11-08T13:58:12"/>
    <d v="2016-09-28T00:00:00"/>
    <s v=""/>
    <d v="2016-11-21T00:00:00"/>
    <x v="0"/>
  </r>
  <r>
    <s v="d9510bfd-5c33-4386-a11a-2ba61d613d38"/>
    <s v="PfeqSc72Gy5zvC7YKtBGbVl/EZoSAuDa3cjlEao9wPl87vMV6Jlj+FQvzlhE3Q1FrZ0FKL/+KgKJWf6vkP6eEw=="/>
    <d v="2017-03-15T17:18:09"/>
    <s v="DARS-NIC-12828-M0K2D-v1"/>
    <s v="Hima Daby"/>
    <x v="3"/>
    <s v="With Customer"/>
    <x v="0"/>
    <d v="2018-01-31T00:00:00"/>
    <s v="2c Initial Assessment"/>
    <s v="2d Action Plan Active"/>
    <x v="0"/>
    <s v="DARS-NIC-12828-M0K2D-v1.1"/>
    <s v="No"/>
    <s v="Yes"/>
    <x v="0"/>
    <x v="103"/>
    <x v="0"/>
    <s v="No"/>
    <x v="1"/>
    <s v="Complex"/>
    <s v="Nicola Bootland"/>
    <s v="Louise Dunn"/>
    <s v="Yes"/>
    <s v="Joanna Rose"/>
    <d v="2017-03-15T17:18:09"/>
    <d v="2016-11-16T10:01:53"/>
    <m/>
    <s v=""/>
    <d v="2016-11-21T00:00:00"/>
    <x v="0"/>
  </r>
  <r>
    <s v="3b4b0895-0c22-4ce8-9867-5b0dc82742dd"/>
    <s v="hPNlw/lmASqyv+YJLYKCwSliDakVhAz6+8dkOEgx7EQX4E9Pl1RQnWuyzWrivdlLOlirybMzgYH801OtvJU+oQ=="/>
    <d v="2017-03-15T17:18:09"/>
    <s v="DARS-NIC-12828-M0K2D-v1"/>
    <s v="Hima Daby"/>
    <x v="3"/>
    <s v="With Customer"/>
    <x v="0"/>
    <d v="2018-01-31T00:00:00"/>
    <s v="2c Initial Assessment"/>
    <s v="2d Action Plan Active"/>
    <x v="0"/>
    <s v="DARS-NIC-12828-M0K2D-v1.2"/>
    <s v="No"/>
    <s v="Yes"/>
    <x v="0"/>
    <x v="103"/>
    <x v="0"/>
    <s v="No"/>
    <x v="1"/>
    <s v="Complex"/>
    <s v="Nicola Bootland"/>
    <s v="Louise Dunn"/>
    <s v="Yes"/>
    <s v="Joanna Rose"/>
    <d v="2017-03-15T17:18:09"/>
    <d v="2016-12-22T15:11:46"/>
    <m/>
    <s v=""/>
    <d v="2016-11-21T00:00:00"/>
    <x v="0"/>
  </r>
  <r>
    <s v="9ff03683-2dd4-425b-9883-c28c5744adb1"/>
    <s v="yh8N1DfMZJGXA+6BwEW9WqkoOhPQT9pJsAfitrVcX81TjJ3Fz9FMuwYIzcg/rq16Ncrx/snqegr8YmjaBJy9LQ=="/>
    <d v="2017-03-15T17:19:54"/>
    <s v="DARS-NIC-12828-M0K2D-v1"/>
    <s v="Anthony Thomas"/>
    <x v="3"/>
    <s v="With Customer"/>
    <x v="0"/>
    <d v="2017-10-01T00:00:00"/>
    <s v="2c Initial Assessment"/>
    <s v="2d Action Plan Active"/>
    <x v="0"/>
    <s v="DARS-NIC-12828-M0K2D-v1.3"/>
    <s v="No"/>
    <s v="Yes"/>
    <x v="0"/>
    <x v="103"/>
    <x v="0"/>
    <s v="No"/>
    <x v="1"/>
    <s v="Complex"/>
    <s v="Nicola Bootland"/>
    <s v="Louise Dunn"/>
    <s v="Yes"/>
    <s v="Joanna Rose"/>
    <d v="2017-03-15T17:19:54"/>
    <d v="2017-01-16T15:47:33"/>
    <m/>
    <s v=""/>
    <d v="2016-11-21T00:00:00"/>
    <x v="0"/>
  </r>
  <r>
    <s v="1b255351-867d-4de6-bfc4-48e5a7de1fec"/>
    <s v="vDAv6AfORblH+q5qh7jpen8frhpjX48hT0ICP8BBZHInQCPRR9ydugxrROZ0rBMSuh7iotGgL1lxvQZwLA+GGw=="/>
    <d v="2017-04-13T14:56:23"/>
    <s v="DARS-NIC-12828-M0K2D-v1"/>
    <s v="Anthony Thomas"/>
    <x v="3"/>
    <s v="With Customer"/>
    <x v="0"/>
    <d v="2017-10-01T00:00:00"/>
    <s v="2c Initial Assessment"/>
    <s v="2d Action Plan Active"/>
    <x v="4"/>
    <s v="DARS-NIC-12828-M0K2D-v1.4"/>
    <s v="Yes"/>
    <s v="Yes"/>
    <x v="0"/>
    <x v="103"/>
    <x v="0"/>
    <s v="No"/>
    <x v="1"/>
    <s v="Complex"/>
    <s v="Nicola Bootland"/>
    <s v="Louise Dunn"/>
    <s v="Yes"/>
    <s v="Joanna Rose"/>
    <d v="2017-04-13T14:56:23"/>
    <d v="2017-03-15T17:19:08"/>
    <m/>
    <s v=""/>
    <d v="2016-11-21T00:00:00"/>
    <x v="0"/>
  </r>
  <r>
    <s v="43f22b6c-93df-e511-80f5-3863bb363030"/>
    <s v="wwJLGd8tsWSmGUY9pxFHjlTuaC8KHmt9EdVUNAWIv2D4SmMLVru28on/QsJmTMz3SK5U/RYyYrEFMqkXut6PRw=="/>
    <d v="2016-09-12T13:15:11"/>
    <s v="DARS-NIC-12881-L1H2B-v1"/>
    <s v="Corinna Petre"/>
    <x v="15"/>
    <s v="With Customer"/>
    <x v="0"/>
    <m/>
    <s v=""/>
    <s v="1c Application In Progress"/>
    <x v="0"/>
    <s v="DARS-NIC-12881-L1H2B-v0.0"/>
    <s v=""/>
    <s v="Yes"/>
    <x v="0"/>
    <x v="0"/>
    <x v="0"/>
    <s v="No"/>
    <x v="1"/>
    <s v="Medium"/>
    <s v="Nicola Bootland"/>
    <s v=""/>
    <s v="No"/>
    <s v="Joanna Rose"/>
    <d v="2016-09-12T13:15:11"/>
    <d v="2016-03-01T09:53:23"/>
    <m/>
    <s v=""/>
    <m/>
    <x v="0"/>
  </r>
  <r>
    <s v="c7d809e1-ab91-4395-aef8-6a1d8e4afdb4"/>
    <s v="Ss88zdm1+STzXnCxKczSqRvFV4xsS4xpT+DdRci37CKv1oQr3tftCJrXMId6F3EdfGtkvhv9FYHzvAxLxPd0sA=="/>
    <d v="2016-09-12T13:15:11"/>
    <s v="DARS-NIC-12881-L1H2B-v1"/>
    <s v="Corinna Petre"/>
    <x v="15"/>
    <s v="With Customer"/>
    <x v="0"/>
    <m/>
    <s v=""/>
    <s v="1c Application In Progress"/>
    <x v="0"/>
    <s v="DARS-NIC-12881-L1H2B-v0.1"/>
    <s v=""/>
    <s v="Yes"/>
    <x v="0"/>
    <x v="0"/>
    <x v="0"/>
    <s v="No"/>
    <x v="1"/>
    <s v="Medium"/>
    <s v="Nicola Bootland"/>
    <s v=""/>
    <s v="No"/>
    <s v="Joanna Rose"/>
    <d v="2016-09-12T13:15:11"/>
    <d v="2016-03-15T15:59:37"/>
    <m/>
    <s v=""/>
    <m/>
    <x v="0"/>
  </r>
  <r>
    <s v="87257a74-aaa8-4768-b34f-69fb86fac884"/>
    <s v="u3ntIu5P8EhGV1/sFhnhC4E7DPVZJh3H9cEduM+wLL6A7E+v7TqaOrXhZOV0D2LjrY5zAHcLGTw+zgUxnIrv4A=="/>
    <d v="2016-09-12T13:15:11"/>
    <s v="DARS-NIC-12881-L1H2B-v1"/>
    <s v="Corinna Petre"/>
    <x v="15"/>
    <s v="With Customer"/>
    <x v="0"/>
    <m/>
    <s v=""/>
    <s v="1c Application In Progress"/>
    <x v="0"/>
    <s v="DARS-NIC-12881-L1H2B-v0.2"/>
    <s v=""/>
    <s v="Yes"/>
    <x v="0"/>
    <x v="99"/>
    <x v="0"/>
    <s v="No"/>
    <x v="1"/>
    <s v="Medium"/>
    <s v="Adam Grindrod"/>
    <s v=""/>
    <s v="No"/>
    <s v="Joanna Rose"/>
    <d v="2016-09-12T13:15:11"/>
    <d v="2016-04-11T08:18:44"/>
    <m/>
    <s v=""/>
    <m/>
    <x v="0"/>
  </r>
  <r>
    <s v="5cf223f0-c6d6-4125-9ad4-da69598b512d"/>
    <s v="WDA/phq95Vbx6jhFPHgB2mofb8xEgzwcyysNQ2FQtBbSswTET6yAf8bcb97i36czRBHATMa4TWXAHMMh/cO2Zw=="/>
    <d v="2016-09-12T13:15:11"/>
    <s v="DARS-NIC-12881-L1H2B-v1"/>
    <s v="Corinna Petre"/>
    <x v="15"/>
    <s v="With Customer"/>
    <x v="0"/>
    <m/>
    <s v=""/>
    <s v="1c Application In Progress"/>
    <x v="0"/>
    <s v="DARS-NIC-12881-L1H2B-v0.3"/>
    <s v=""/>
    <s v="Yes"/>
    <x v="0"/>
    <x v="99"/>
    <x v="0"/>
    <s v="No"/>
    <x v="1"/>
    <s v="Medium"/>
    <s v="Adam Grindrod"/>
    <s v=""/>
    <s v="No"/>
    <s v="Joanna Rose"/>
    <d v="2016-09-12T13:15:11"/>
    <d v="2016-04-15T12:29:18"/>
    <m/>
    <s v=""/>
    <m/>
    <x v="0"/>
  </r>
  <r>
    <s v="73ed4b4a-014b-4d9e-a6bf-1eca90a5ef33"/>
    <s v="71RhIfxBJNBM6CUBI9sQ+TPOWczJaK48CNL4gWooZgNoq5NksduYLJP+ioLXiNf2AfRz7UP7MSsYA+XdYQiP7A=="/>
    <d v="2016-09-12T13:15:11"/>
    <s v="DARS-NIC-12881-L1H2B-v1"/>
    <s v="Corinna Petre"/>
    <x v="15"/>
    <s v="With Customer"/>
    <x v="0"/>
    <m/>
    <s v=""/>
    <s v="1c Application In Progress"/>
    <x v="0"/>
    <s v="DARS-NIC-12881-L1H2B-v0.4"/>
    <s v=""/>
    <s v="Yes"/>
    <x v="0"/>
    <x v="99"/>
    <x v="0"/>
    <s v="No"/>
    <x v="1"/>
    <s v="Medium"/>
    <s v="Adam Grindrod"/>
    <s v=""/>
    <s v="No"/>
    <s v="Joanna Rose"/>
    <d v="2016-09-12T13:15:11"/>
    <d v="2016-04-19T11:30:29"/>
    <m/>
    <s v=""/>
    <m/>
    <x v="0"/>
  </r>
  <r>
    <s v="de1b1418-70b3-4486-8465-21e0c4e94d8b"/>
    <s v="osVJYYnUiRBJdQ/nITOEQeDM+c9jqoJ2BGLZfhsb9/JldpxbbqzwTrBUo4IP1X4gpJVr5VwADr9GatWdkLBISg=="/>
    <d v="2016-09-12T13:15:11"/>
    <s v="DARS-NIC-12881-L1H2B-v1"/>
    <s v="Corinna Petre"/>
    <x v="15"/>
    <s v="With Customer"/>
    <x v="0"/>
    <m/>
    <s v=""/>
    <s v="1c Application In Progress"/>
    <x v="0"/>
    <s v="DARS-NIC-12881-L1H2B-v0.5"/>
    <s v=""/>
    <s v="Yes"/>
    <x v="0"/>
    <x v="99"/>
    <x v="0"/>
    <s v="No"/>
    <x v="1"/>
    <s v="Medium"/>
    <s v="Adam Grindrod"/>
    <s v=""/>
    <s v="No"/>
    <s v="Joanna Rose"/>
    <d v="2016-09-12T13:15:11"/>
    <d v="2016-04-20T07:21:18"/>
    <m/>
    <s v=""/>
    <m/>
    <x v="0"/>
  </r>
  <r>
    <s v="98b20cd5-74ee-4069-97fc-42623c6021ed"/>
    <s v="yZD6HnSQVx84tSHFPdG8yXiInhTs3p8SqpgBrWEYiC9Tu2NG7AycIPzzRnZDkOHAgn/YSdhxLgx2RUUmgYotLw=="/>
    <d v="2016-09-12T13:15:11"/>
    <s v="DARS-NIC-12881-L1H2B-v1"/>
    <s v="Corinna Petre"/>
    <x v="15"/>
    <s v="With Customer"/>
    <x v="0"/>
    <m/>
    <s v="2c Initial Assessment"/>
    <s v="1c Application In Progress"/>
    <x v="0"/>
    <s v="DARS-NIC-12881-L1H2B-v0.6"/>
    <s v="No"/>
    <s v="Yes"/>
    <x v="0"/>
    <x v="99"/>
    <x v="0"/>
    <s v="No"/>
    <x v="1"/>
    <s v="Medium"/>
    <s v="Adam Grindrod"/>
    <s v=""/>
    <s v="No"/>
    <s v="Joanna Rose"/>
    <d v="2016-09-12T13:15:11"/>
    <d v="2016-04-25T10:15:00"/>
    <m/>
    <s v=""/>
    <m/>
    <x v="0"/>
  </r>
  <r>
    <s v="fe68690c-6346-4032-b921-202c6efa1812"/>
    <s v="IG4sQqqJokricVAvdyHnQfJepABlQ7Vl638iop4J0uR2Laiijg0xhxsfCqMFYHVv2aeBssaNSogTONywbnoWZA=="/>
    <d v="2016-09-12T13:15:17"/>
    <s v="DARS-NIC-12881-L1H2B-v1"/>
    <s v="Corinna Petre"/>
    <x v="15"/>
    <s v="With Customer"/>
    <x v="0"/>
    <d v="2017-05-16T00:00:00"/>
    <s v="5a DSA Active"/>
    <s v="1c Application In Progress"/>
    <x v="2"/>
    <s v="DARS-NIC-12881-L1H2B-v0.7"/>
    <s v="No"/>
    <s v="Yes"/>
    <x v="0"/>
    <x v="99"/>
    <x v="95"/>
    <s v="No"/>
    <x v="1"/>
    <s v="Medium"/>
    <s v="Adam Grindrod"/>
    <s v="Richard Langley"/>
    <s v="No"/>
    <s v="Joanna Rose"/>
    <d v="2016-09-12T13:15:17"/>
    <d v="2016-05-16T10:29:41"/>
    <m/>
    <s v=""/>
    <m/>
    <x v="1"/>
  </r>
  <r>
    <s v="6f4435d2-9c96-4ece-adfa-c8ee6f0e6085"/>
    <s v="kRe9Z4Ut1lJog2RUcqH8+QTSJOb9LsZoG8kE8wzk6OMMf7/pb4Z7s30h8jYDJNj+7ysYyrnw6ghjgLj6rD/JwQ=="/>
    <d v="2016-09-12T13:28:58"/>
    <s v="DARS-NIC-12881-L1H2B-v1"/>
    <s v="Corinna Petre"/>
    <x v="15"/>
    <s v="With Customer"/>
    <x v="0"/>
    <m/>
    <s v="1c Application In Progress"/>
    <s v="1c Application In Progress"/>
    <x v="4"/>
    <s v="DARS-NIC-12881-L1H2B-v1.0"/>
    <s v="Yes"/>
    <s v="Yes"/>
    <x v="0"/>
    <x v="99"/>
    <x v="0"/>
    <s v="No"/>
    <x v="1"/>
    <s v="Medium"/>
    <s v="Adam Grindrod"/>
    <s v="Richard Langley"/>
    <s v="No"/>
    <s v="Joanna Rose"/>
    <d v="2016-09-12T13:28:58"/>
    <d v="2016-09-12T13:15:04"/>
    <m/>
    <s v=""/>
    <m/>
    <x v="0"/>
  </r>
  <r>
    <s v="666d64f6-f9e1-e511-80f7-3863bb357fa0"/>
    <s v="HbvYJWby3nUytgOYcII6gnyU7xfvoehGkk7sdeIsgaQVNsLdVBrpM+dTlAU02ogKOo0lNmg2OoE7QwVWblMW8w=="/>
    <d v="2017-01-24T14:00:57"/>
    <s v="DARS-NIC-129126-3J9J8-v0"/>
    <s v="Mark Light"/>
    <x v="25"/>
    <s v="With HSCIC"/>
    <x v="1"/>
    <m/>
    <s v=""/>
    <s v=""/>
    <x v="0"/>
    <s v="DARS-NIC-129126-3J9J8-v0.0"/>
    <s v=""/>
    <s v="Yes"/>
    <x v="1"/>
    <x v="0"/>
    <x v="0"/>
    <s v="No"/>
    <x v="8"/>
    <s v=""/>
    <s v=""/>
    <s v=""/>
    <s v="Yes"/>
    <s v=""/>
    <d v="2017-01-24T14:00:57"/>
    <d v="2016-03-04T11:12:21"/>
    <m/>
    <s v=""/>
    <m/>
    <x v="0"/>
  </r>
  <r>
    <s v="b7fd620f-f9e1-e511-80f5-3863bb363030"/>
    <s v="YgxWw9um+Q0ZKXYRqCPrRIBGlN46XwdnaUSUrlrpfwtqLgNUrXVTTh4+hRG0HQfxlmhS7/q9jNN11ZWwja/bGg=="/>
    <d v="2016-10-31T15:54:19"/>
    <s v="DARS-NIC-129153-HLQH3-v0"/>
    <s v="Gary Calderwood"/>
    <x v="121"/>
    <s v="With HSCIC"/>
    <x v="1"/>
    <m/>
    <s v=""/>
    <s v="1a Enquiry"/>
    <x v="0"/>
    <s v="DARS-NIC-129153-HLQH3-v0.0"/>
    <s v=""/>
    <s v="Yes"/>
    <x v="1"/>
    <x v="0"/>
    <x v="0"/>
    <s v="No"/>
    <x v="2"/>
    <s v=""/>
    <s v=""/>
    <s v=""/>
    <s v="Yes"/>
    <s v=""/>
    <d v="2016-10-31T15:54:19"/>
    <d v="2016-03-04T11:05:54"/>
    <m/>
    <s v=""/>
    <m/>
    <x v="0"/>
  </r>
  <r>
    <s v="ffc78c87-94df-e511-80f5-3863bb363030"/>
    <s v="3A16n9SNbnZLQWc38aOu1T1HvajTnasmvsGD4VHbOte7pOOG9RVKv5xLGU/6Gd03zO1ymZxgFNat456DZ7UCpg=="/>
    <d v="2016-07-07T16:52:51"/>
    <s v="DARS-NIC-12983-Y3L3K-v0"/>
    <s v="Inês Henriques-Cadby"/>
    <x v="53"/>
    <s v="With HSCIC"/>
    <x v="0"/>
    <m/>
    <s v=""/>
    <s v="5a DSA Active"/>
    <x v="0"/>
    <s v="DARS-NIC-12983-Y3L3K-v0.0"/>
    <s v=""/>
    <s v="Yes"/>
    <x v="0"/>
    <x v="0"/>
    <x v="0"/>
    <s v="No"/>
    <x v="1"/>
    <s v=""/>
    <s v=""/>
    <s v=""/>
    <s v="No"/>
    <s v="Joanna Rose"/>
    <d v="2016-07-07T16:52:51"/>
    <d v="2016-03-01T10:01:14"/>
    <m/>
    <s v=""/>
    <d v="2016-02-01T00:00:00"/>
    <x v="0"/>
  </r>
  <r>
    <s v="0f5f09aa-3b38-49ec-ad9d-76be0050f76a"/>
    <s v="0lRdYDrxl+6dWjpX7lfjmmK+9rbnOdCbzUwbqQuQySx4ACtq7VNZA3XAGpkkykDtjX+nom+Kujp4r/RrjTLw9Q=="/>
    <d v="2016-07-07T16:52:51"/>
    <s v="DARS-NIC-12983-Y3L3K-v0"/>
    <s v="Inês Henriques-Cadby"/>
    <x v="53"/>
    <s v="With HSCIC"/>
    <x v="0"/>
    <m/>
    <s v=""/>
    <s v="5a DSA Active"/>
    <x v="0"/>
    <s v="DARS-NIC-12983-Y3L3K-v0.1"/>
    <s v=""/>
    <s v="Yes"/>
    <x v="0"/>
    <x v="0"/>
    <x v="0"/>
    <s v="No"/>
    <x v="1"/>
    <s v=""/>
    <s v=""/>
    <s v=""/>
    <s v="No"/>
    <s v="Joanna Rose"/>
    <d v="2016-07-07T16:52:51"/>
    <d v="2016-03-16T12:44:30"/>
    <m/>
    <s v=""/>
    <d v="2016-02-01T00:00:00"/>
    <x v="0"/>
  </r>
  <r>
    <s v="17ebdc5a-9b96-4281-8874-99c1e3a95fa6"/>
    <s v="Oz1rc95HVHWIvhyGG6S0KWkGpzRN4kuzMR5tWPGuOfMlJ6sWnM007GWMSIuOVlBAz1NqjI7snuPG9O0YUxFrOw=="/>
    <d v="2016-07-07T16:52:51"/>
    <s v="DARS-NIC-12983-Y3L3K-v0"/>
    <s v="Inês Henriques-Cadby"/>
    <x v="53"/>
    <s v="With HSCIC"/>
    <x v="0"/>
    <m/>
    <s v=""/>
    <s v="5a DSA Active"/>
    <x v="0"/>
    <s v="DARS-NIC-12983-Y3L3K-v0.2"/>
    <s v=""/>
    <s v="Yes"/>
    <x v="0"/>
    <x v="0"/>
    <x v="0"/>
    <s v="No"/>
    <x v="1"/>
    <s v=""/>
    <s v=""/>
    <s v=""/>
    <s v="No"/>
    <s v="Joanna Rose"/>
    <d v="2016-07-07T16:52:51"/>
    <d v="2016-03-16T12:44:44"/>
    <m/>
    <s v=""/>
    <d v="2016-02-01T00:00:00"/>
    <x v="0"/>
  </r>
  <r>
    <s v="5e4445be-1b5c-46f2-98a9-fcc480bbd2fa"/>
    <s v="daj3quvje+DaLfY8UhjpmsQ1XjeLd865S5zsfuqamO7R0zp71v03j+JIekyT3g8GrlPUIvnLeh7YX95ugXgcWw=="/>
    <d v="2016-07-07T16:52:51"/>
    <s v="DARS-NIC-12983-Y3L3K-v0"/>
    <s v="Inês Henriques-Cadby"/>
    <x v="53"/>
    <s v="With HSCIC"/>
    <x v="0"/>
    <m/>
    <s v=""/>
    <s v="5a DSA Active"/>
    <x v="0"/>
    <s v="DARS-NIC-12983-Y3L3K-v0.3"/>
    <s v=""/>
    <s v="Yes"/>
    <x v="0"/>
    <x v="99"/>
    <x v="0"/>
    <s v="No"/>
    <x v="1"/>
    <s v="Medium"/>
    <s v="Tracy Taylor"/>
    <s v="Jennifer Donald"/>
    <s v="No"/>
    <s v="Joanna Rose"/>
    <d v="2016-07-07T16:52:51"/>
    <d v="2016-03-24T11:08:11"/>
    <m/>
    <s v=""/>
    <d v="2016-02-01T00:00:00"/>
    <x v="0"/>
  </r>
  <r>
    <s v="79eb1cbe-f1d0-4fae-9fe9-f49e4e0c844a"/>
    <s v="MU9X7Ezxsaim9KOhNlFBHbhjkPgPzT8tCvkAB2iPnF9Wo0ytnobG8ylD8lXY0+rTPQ4qqejdH9veFSPRO1FV/w=="/>
    <d v="2016-07-07T16:52:51"/>
    <s v="DARS-NIC-12983-Y3L3K-v0"/>
    <s v="Inês Henriques-Cadby"/>
    <x v="53"/>
    <s v="With HSCIC"/>
    <x v="0"/>
    <m/>
    <s v=""/>
    <s v="5a DSA Active"/>
    <x v="0"/>
    <s v="DARS-NIC-12983-Y3L3K-v0.4"/>
    <s v=""/>
    <s v="Yes"/>
    <x v="0"/>
    <x v="99"/>
    <x v="0"/>
    <s v="No"/>
    <x v="1"/>
    <s v="Medium"/>
    <s v="Tracy Taylor"/>
    <s v="Jennifer Donald"/>
    <s v="No"/>
    <s v="Joanna Rose"/>
    <d v="2016-07-07T16:52:51"/>
    <d v="2016-04-19T07:58:19"/>
    <m/>
    <s v=""/>
    <d v="2016-02-01T00:00:00"/>
    <x v="0"/>
  </r>
  <r>
    <s v="d9218fb1-919d-4336-85fa-255465140b2c"/>
    <s v="jllC+AtopuuVg78yd5ajWQGEQNunQT3uEm8Z2oZSia9t8ak4Sk5Qk6eOW/CbUAVwbXIJjgtwmoufg52qTwm+BQ=="/>
    <d v="2016-07-07T16:52:51"/>
    <s v="DARS-NIC-12983-Y3L3K-v0"/>
    <s v="Inês Henriques-Cadby"/>
    <x v="53"/>
    <s v="With HSCIC"/>
    <x v="0"/>
    <m/>
    <s v=""/>
    <s v="5a DSA Active"/>
    <x v="0"/>
    <s v="DARS-NIC-12983-Y3L3K-v0.5"/>
    <s v=""/>
    <s v="Yes"/>
    <x v="0"/>
    <x v="99"/>
    <x v="0"/>
    <s v="No"/>
    <x v="1"/>
    <s v="Medium"/>
    <s v="Tracy Taylor"/>
    <s v="Jennifer Donald"/>
    <s v="No"/>
    <s v="Joanna Rose"/>
    <d v="2016-07-07T16:52:51"/>
    <d v="2016-04-27T11:15:25"/>
    <m/>
    <s v=""/>
    <d v="2016-02-01T00:00:00"/>
    <x v="0"/>
  </r>
  <r>
    <s v="6a0f5b5a-70fa-44a9-8dd5-e13f99540ccf"/>
    <s v="5X7FFdrFvb0ZSiWtwBoW/TN7ezY35Rfn1knN3VwbMBrC6RFsmJhCFi0OOeZN0sZ3suZ8iPCdFP+hZEq+/GpItg=="/>
    <d v="2016-07-07T16:52:51"/>
    <s v="DARS-NIC-12983-Y3L3K-v0"/>
    <s v="Inês Henriques-Cadby"/>
    <x v="53"/>
    <s v="With HSCIC"/>
    <x v="0"/>
    <m/>
    <s v=""/>
    <s v="5a DSA Active"/>
    <x v="0"/>
    <s v="DARS-NIC-12983-Y3L3K-v0.6"/>
    <s v="No"/>
    <s v="Yes"/>
    <x v="0"/>
    <x v="99"/>
    <x v="0"/>
    <s v="No"/>
    <x v="1"/>
    <s v="Medium"/>
    <s v="Tracy Taylor"/>
    <s v="Jennifer Donald"/>
    <s v="No"/>
    <s v="Joanna Rose"/>
    <d v="2016-07-07T16:52:51"/>
    <d v="2016-04-28T12:24:38"/>
    <m/>
    <s v=""/>
    <d v="2016-02-01T00:00:00"/>
    <x v="0"/>
  </r>
  <r>
    <s v="ba68b059-4ca3-4abc-8902-6411cc394849"/>
    <s v="rNjSYNRdaZMJJJQ9VtIUB8xhwdOU+03RjdP+q11czJyrhaAZX3Zt+nNQpvaDsWUJN5Cb5Slb3h4tP+aNBYd4MA=="/>
    <d v="2016-07-07T16:52:51"/>
    <s v="DARS-NIC-12983-Y3L3K-v0"/>
    <s v="Inês Henriques-Cadby"/>
    <x v="53"/>
    <s v="With HSCIC"/>
    <x v="0"/>
    <m/>
    <s v="2c Initial Assessment"/>
    <s v="5a DSA Active"/>
    <x v="0"/>
    <s v="DARS-NIC-12983-Y3L3K-v0.7"/>
    <s v="No"/>
    <s v="Yes"/>
    <x v="0"/>
    <x v="99"/>
    <x v="0"/>
    <s v="No"/>
    <x v="1"/>
    <s v="Medium"/>
    <s v="Tracy Taylor"/>
    <s v="Jennifer Donald"/>
    <s v="No"/>
    <s v="Joanna Rose"/>
    <d v="2016-07-07T16:52:51"/>
    <d v="2016-05-08T11:17:01"/>
    <m/>
    <s v=""/>
    <d v="2016-02-01T00:00:00"/>
    <x v="0"/>
  </r>
  <r>
    <s v="d8f63be2-bc8b-40f0-b6b7-3bc52fa1147a"/>
    <s v="GnlgKreF1MUeAa0JZA97bMR3VeJ6Pn8k6Q2ZB000vbvyE/GbkqpiDgelS+nrW+R5EfOqtG3Gra1gfavQDgAKow=="/>
    <d v="2016-08-02T09:48:47"/>
    <s v="DARS-NIC-12983-Y3L3K-v0"/>
    <s v="Inês Henriques-Cadby"/>
    <x v="53"/>
    <s v="With HSCIC"/>
    <x v="0"/>
    <d v="2019-05-31T00:00:00"/>
    <s v="5a DSA Active"/>
    <s v="5a DSA Active"/>
    <x v="2"/>
    <s v="DARS-NIC-12983-Y3L3K-v0.8"/>
    <s v="Yes"/>
    <s v="Yes"/>
    <x v="0"/>
    <x v="99"/>
    <x v="65"/>
    <s v="No"/>
    <x v="1"/>
    <s v="Medium"/>
    <s v="Tracy Taylor"/>
    <s v="Jennifer Donald"/>
    <s v="No"/>
    <s v="Joanna Rose"/>
    <d v="2016-08-02T09:48:47"/>
    <d v="2016-05-12T06:46:50"/>
    <d v="2016-07-07T00:00:00"/>
    <s v=""/>
    <d v="2016-02-01T00:00:00"/>
    <x v="1"/>
  </r>
  <r>
    <s v="ada2c3d3-24e1-e511-8103-1458d043a750"/>
    <s v="CVNpmv6mngUq3+3uiRE+SLE+lVaM22yaOaytNt1h+dPMvfzFaeuyiNkYECNEgBgfXjC/vMrC9Ei+TQEXNWadUQ=="/>
    <d v="2016-06-29T14:03:50"/>
    <s v="DARS-NIC-13085-J8F9K-v0"/>
    <s v="Christophe Sarran"/>
    <x v="122"/>
    <s v="With HSCIC"/>
    <x v="0"/>
    <m/>
    <s v=""/>
    <s v="2b Case Officer Check"/>
    <x v="0"/>
    <s v="DARS-NIC-13085-J8F9K-v0.0"/>
    <s v=""/>
    <s v="Yes"/>
    <x v="0"/>
    <x v="0"/>
    <x v="0"/>
    <s v="Yes"/>
    <x v="6"/>
    <s v=""/>
    <s v=""/>
    <s v=""/>
    <s v="No"/>
    <s v="Joanna Rose"/>
    <d v="2016-06-29T14:03:50"/>
    <d v="2016-03-03T09:46:41"/>
    <m/>
    <s v=""/>
    <d v="2016-02-05T00:00:00"/>
    <x v="0"/>
  </r>
  <r>
    <s v="b850a70c-1feb-42ed-95ee-94604ee426ee"/>
    <s v="jVNcP21FAo/ZdgUPXAFqkky0HerCcjAC0TYEver7oA0TahLKjgNMdtUFhcy+m1w0b8NqiVEZnUPKUQCNM3ucaA=="/>
    <d v="2016-06-29T14:03:50"/>
    <s v="DARS-NIC-13085-J8F9K-v0"/>
    <s v="Christophe Sarran"/>
    <x v="122"/>
    <s v="With HSCIC"/>
    <x v="0"/>
    <m/>
    <s v=""/>
    <s v="2b Case Officer Check"/>
    <x v="0"/>
    <s v="DARS-NIC-13085-J8F9K-v0.1"/>
    <s v=""/>
    <s v="Yes"/>
    <x v="0"/>
    <x v="104"/>
    <x v="0"/>
    <s v="Yes"/>
    <x v="6"/>
    <s v="Complex"/>
    <s v="Carla Howgate"/>
    <s v="Dave Cronin"/>
    <s v="No"/>
    <s v="Joanna Rose"/>
    <d v="2016-06-29T14:03:50"/>
    <d v="2016-03-15T16:43:37"/>
    <m/>
    <s v=""/>
    <d v="2016-02-05T00:00:00"/>
    <x v="0"/>
  </r>
  <r>
    <s v="726e1194-6dbc-44e2-9998-3049095ec708"/>
    <s v="nMICkx+TcF8Ua8TEFUJJLEiKC9qyMx6eF8xykDdmcVfdAUMMUmvQUUiacUOj5L31SmVXGf8hTGJAzFa+sN903w=="/>
    <d v="2016-06-29T14:03:50"/>
    <s v="DARS-NIC-13085-J8F9K-v0"/>
    <s v="Christophe Sarran"/>
    <x v="122"/>
    <s v="With HSCIC"/>
    <x v="0"/>
    <m/>
    <s v=""/>
    <s v="2b Case Officer Check"/>
    <x v="0"/>
    <s v="DARS-NIC-13085-J8F9K-v0.2"/>
    <s v="No"/>
    <s v="Yes"/>
    <x v="0"/>
    <x v="104"/>
    <x v="0"/>
    <s v="Yes"/>
    <x v="6"/>
    <s v="Complex"/>
    <s v="Carla Howgate"/>
    <s v="Dave Cronin"/>
    <s v="No"/>
    <s v="Joanna Rose"/>
    <d v="2016-06-29T14:03:50"/>
    <d v="2016-04-12T12:17:37"/>
    <m/>
    <s v=""/>
    <d v="2016-02-05T00:00:00"/>
    <x v="0"/>
  </r>
  <r>
    <s v="1d2fd873-3fba-40d3-9439-7241ce01f09c"/>
    <s v="dhHSHRETFcu5arCv0GTv5UMkX3bzMQmIMUJ7pI5bb+Q65Ou/h7GF0JXDuCAzxRp1qcmEK0PZcqfzT3Up3AUUcQ=="/>
    <d v="2016-06-29T14:03:50"/>
    <s v="DARS-NIC-13085-J8F9K-v0"/>
    <s v="Christophe Sarran"/>
    <x v="122"/>
    <s v="With HSCIC"/>
    <x v="0"/>
    <m/>
    <s v="2c Initial Assessment"/>
    <s v="2b Case Officer Check"/>
    <x v="0"/>
    <s v="DARS-NIC-13085-J8F9K-v0.3"/>
    <s v="No"/>
    <s v="Yes"/>
    <x v="0"/>
    <x v="104"/>
    <x v="0"/>
    <s v="Yes"/>
    <x v="6"/>
    <s v="Complex"/>
    <s v="Carla Howgate"/>
    <s v="Dave Cronin"/>
    <s v="No"/>
    <s v="Joanna Rose"/>
    <d v="2016-06-29T14:03:50"/>
    <d v="2016-06-23T19:22:34"/>
    <m/>
    <s v=""/>
    <d v="2016-02-05T00:00:00"/>
    <x v="0"/>
  </r>
  <r>
    <s v="83cce919-fd87-481f-a603-400318df458c"/>
    <s v="lC4mHBSQFfO36sLXg7Bjfr/Znwpmq3CBB5nro9Org9HBYE7u2Nwq2mVocLftBbdxIkPXFFsHI53DgRZYe3Lb/g=="/>
    <d v="2016-06-29T14:04:10"/>
    <s v="DARS-NIC-13085-J8F9K-v0"/>
    <s v="Christophe Sarran"/>
    <x v="122"/>
    <s v="With HSCIC"/>
    <x v="0"/>
    <m/>
    <s v="2c Initial Assessment"/>
    <s v="2b Case Officer Check"/>
    <x v="0"/>
    <s v="DARS-NIC-13085-J8F9K-v0.4"/>
    <s v="No"/>
    <s v="Yes"/>
    <x v="0"/>
    <x v="104"/>
    <x v="0"/>
    <s v="Yes"/>
    <x v="6"/>
    <s v="Complex"/>
    <s v="Carla Howgate"/>
    <s v="Dave Cronin"/>
    <s v="No"/>
    <s v="Joanna Rose"/>
    <d v="2016-06-29T14:04:10"/>
    <d v="2016-06-29T11:02:02"/>
    <m/>
    <s v=""/>
    <d v="2016-02-05T00:00:00"/>
    <x v="0"/>
  </r>
  <r>
    <s v="61690409-c18f-4c83-9835-faff66a44332"/>
    <s v="gDMt+TReqTzPs/yOfB5yQW2tFQZIMoyvkdFV09QQUTq29+37hvli+o4pAj+ZK1a7Cdy/+EgJzEAWQ0gDN7qYiA=="/>
    <d v="2016-08-02T09:48:47"/>
    <s v="DARS-NIC-13085-J8F9K-v0"/>
    <s v="Christophe Sarran"/>
    <x v="122"/>
    <s v="With HSCIC"/>
    <x v="0"/>
    <m/>
    <s v="2b Case Officer Check"/>
    <s v="2b Case Officer Check"/>
    <x v="5"/>
    <s v="DARS-NIC-13085-J8F9K-v0.5"/>
    <s v="Yes"/>
    <s v="Yes"/>
    <x v="0"/>
    <x v="104"/>
    <x v="0"/>
    <s v="Yes"/>
    <x v="6"/>
    <s v="Complex"/>
    <s v="Carla Howgate"/>
    <s v="Dave Cronin"/>
    <s v="No"/>
    <s v="Joanna Rose"/>
    <d v="2016-08-02T09:48:47"/>
    <d v="2016-06-29T14:03:54"/>
    <m/>
    <s v=""/>
    <d v="2016-02-05T00:00:00"/>
    <x v="0"/>
  </r>
  <r>
    <s v="e3097390-94df-e511-80f5-3863bb363030"/>
    <s v="P0W9Z8uS21YWZ5WLZ9hQ8OGEoYqZ4XZeHh35FDkF5Q16iKReAHXt85DWnp5wHDOwg+ZFxYRIbBgcorib338hCw=="/>
    <d v="2016-11-02T15:10:12"/>
    <s v="DARS-NIC-13133-B7B3K-v0"/>
    <s v="Andy Boyd"/>
    <x v="123"/>
    <s v="With Customer"/>
    <x v="0"/>
    <m/>
    <s v="2c Initial Assessment"/>
    <s v="1c Application In Progress"/>
    <x v="0"/>
    <s v="DARS-NIC-13133-B7B3K-v0.0"/>
    <s v="No"/>
    <s v="Yes"/>
    <x v="0"/>
    <x v="100"/>
    <x v="0"/>
    <s v="No"/>
    <x v="1"/>
    <s v="Complex"/>
    <s v="Tracy Taylor"/>
    <s v="Jennifer Donald"/>
    <s v="No"/>
    <s v="Joanna Rose"/>
    <d v="2016-11-02T15:10:12"/>
    <d v="2016-03-01T10:01:34"/>
    <m/>
    <s v=""/>
    <m/>
    <x v="0"/>
  </r>
  <r>
    <s v="77adaf98-3945-4d26-9203-a02a1524193d"/>
    <s v="GxL+xg0kok3fFYXchrRNPHNESzYZqYz7/hm/WvHv+JXxxl2le6gx6LlhAnknSkNPc6A1QjBXcC3zaDdYhyZEZQ=="/>
    <d v="2016-11-02T15:10:13"/>
    <s v="DARS-NIC-13133-B7B3K-v0"/>
    <s v="Andy Boyd"/>
    <x v="123"/>
    <s v="With Customer"/>
    <x v="0"/>
    <m/>
    <s v="2c Initial Assessment"/>
    <s v="1c Application In Progress"/>
    <x v="0"/>
    <s v="DARS-NIC-13133-B7B3K-v0.1"/>
    <s v="No"/>
    <s v="Yes"/>
    <x v="0"/>
    <x v="100"/>
    <x v="0"/>
    <s v="No"/>
    <x v="1"/>
    <s v="Complex"/>
    <s v="Tracy Taylor"/>
    <s v="Jennifer Donald"/>
    <s v="No"/>
    <s v="Joanna Rose"/>
    <d v="2016-11-02T15:10:13"/>
    <d v="2016-06-03T07:38:27"/>
    <m/>
    <s v=""/>
    <m/>
    <x v="0"/>
  </r>
  <r>
    <s v="e0639bc4-8f40-477b-996c-3baa7ee9f6bc"/>
    <s v="5lfLJrLBPZGjdQwCG5yK7UCcNxi1xIz1h8txUZZgVmIg0+x2SGJ+on0QsyN/e1YhZ6aqYY2xdk7yAxqyrcKj7w=="/>
    <d v="2016-11-02T15:10:13"/>
    <s v="DARS-NIC-13133-B7B3K-v0"/>
    <s v="Andy Boyd"/>
    <x v="123"/>
    <s v="With Customer"/>
    <x v="0"/>
    <m/>
    <s v="1c Application In Progress"/>
    <s v="1c Application In Progress"/>
    <x v="4"/>
    <s v="DARS-NIC-13133-B7B3K-v0.2"/>
    <s v="Yes"/>
    <s v="Yes"/>
    <x v="0"/>
    <x v="105"/>
    <x v="0"/>
    <s v="No"/>
    <x v="1"/>
    <s v="Complex"/>
    <s v="Tracy Taylor"/>
    <s v="Jennifer Donald"/>
    <s v="No"/>
    <s v="Joanna Rose"/>
    <d v="2016-11-02T15:10:13"/>
    <d v="2016-06-29T14:32:01"/>
    <m/>
    <s v=""/>
    <m/>
    <x v="0"/>
  </r>
  <r>
    <s v="03a0729c-94df-e511-80f5-3863bb363030"/>
    <s v="9Oig6hvQCjJOkONVHTteESd1C+S30syguvBVSodNUwBoh3j9C/avr4xF+NX5QKoksXU7+5kLbN1OCb9g5UV8Fw=="/>
    <d v="2017-02-24T14:59:07"/>
    <s v="DARS-NIC-13172-S1S3F-v0"/>
    <s v="Christina Reith"/>
    <x v="57"/>
    <s v="With HSCIC"/>
    <x v="0"/>
    <d v="2012-05-04T00:00:00"/>
    <s v=""/>
    <s v="4a Gateway Approval"/>
    <x v="0"/>
    <s v="DARS-NIC-13172-S1S3F-v0.0"/>
    <s v=""/>
    <s v="Yes"/>
    <x v="0"/>
    <x v="0"/>
    <x v="4"/>
    <s v="No"/>
    <x v="1"/>
    <s v=""/>
    <s v=""/>
    <s v=""/>
    <s v="No"/>
    <s v="Joanna Rose"/>
    <d v="2017-02-24T14:59:07"/>
    <d v="2016-03-01T10:01:54"/>
    <m/>
    <s v=""/>
    <d v="2016-01-28T00:00:00"/>
    <x v="0"/>
  </r>
  <r>
    <s v="a6d09573-baae-40e7-85d7-bbf9c33fa883"/>
    <s v="j9JS6NX6RSV80TidSJbCM1+G3xwe1Q5yuWEgtf54DSfSk+uufhYo7owE7tUronDKMVOtRYZtYpZObaKN85m2FQ=="/>
    <d v="2017-02-24T14:59:23"/>
    <s v="DARS-NIC-13172-S1S3F-v0"/>
    <s v="Christina Reith"/>
    <x v="57"/>
    <s v="With HSCIC"/>
    <x v="0"/>
    <d v="2012-05-04T00:00:00"/>
    <s v=""/>
    <s v="4a Gateway Approval"/>
    <x v="0"/>
    <s v="DARS-NIC-13172-S1S3F-v0.1"/>
    <s v=""/>
    <s v="Yes"/>
    <x v="0"/>
    <x v="0"/>
    <x v="0"/>
    <s v="No"/>
    <x v="1"/>
    <s v=""/>
    <s v=""/>
    <s v=""/>
    <s v="No"/>
    <s v="Joanna Rose"/>
    <d v="2017-02-24T14:59:23"/>
    <d v="2016-03-24T13:03:58"/>
    <m/>
    <s v=""/>
    <d v="2016-01-28T00:00:00"/>
    <x v="0"/>
  </r>
  <r>
    <s v="124e2056-b4cf-432a-a866-467c257b0326"/>
    <s v="5Sffgw3T00Fq5z538kQScVs70squWHq9HIX4wsCTSG1n8xvapcJTp16MK6I3KAssXVlrHdj0SX0Lou8JPMPJWA=="/>
    <d v="2017-02-10T14:09:34"/>
    <s v="DARS-NIC-13172-S1S3F-v0"/>
    <s v="Christina Reith"/>
    <x v="57"/>
    <s v="With HSCIC"/>
    <x v="0"/>
    <d v="2017-11-30T00:00:00"/>
    <s v="2c Initial Assessment"/>
    <s v="4a Gateway Approval"/>
    <x v="0"/>
    <s v="DARS-NIC-13172-S1S3F-v0.10"/>
    <s v="No"/>
    <s v="Yes"/>
    <x v="0"/>
    <x v="100"/>
    <x v="0"/>
    <s v="No"/>
    <x v="1"/>
    <s v="Complex"/>
    <s v="Tracy Taylor"/>
    <s v="Jennifer Donald"/>
    <s v="No"/>
    <s v="Joanna Rose"/>
    <d v="2017-02-10T14:09:34"/>
    <d v="2017-02-06T10:46:22"/>
    <m/>
    <s v=""/>
    <d v="2016-01-28T00:00:00"/>
    <x v="0"/>
  </r>
  <r>
    <s v="166e2e02-71ff-4d07-ba43-7fa4534b78c1"/>
    <s v="syk9YkHeGmUrC+dRz4zheNytg5wYpIdbHrpLa8FuHALiIruUdycn7mg7cOOln6HaJPcSSCmuV5YOcCFPOjQ69w=="/>
    <d v="2017-02-10T14:10:00"/>
    <s v="DARS-NIC-13172-S1S3F-v0"/>
    <s v="Christina Reith"/>
    <x v="57"/>
    <s v="With HSCIC"/>
    <x v="0"/>
    <d v="2018-02-28T00:00:00"/>
    <s v="2c Initial Assessment"/>
    <s v="4a Gateway Approval"/>
    <x v="0"/>
    <s v="DARS-NIC-13172-S1S3F-v0.11"/>
    <s v="No"/>
    <s v="Yes"/>
    <x v="0"/>
    <x v="100"/>
    <x v="0"/>
    <s v="No"/>
    <x v="1"/>
    <s v="Complex"/>
    <s v="Tracy Taylor"/>
    <s v="Jennifer Donald"/>
    <s v="No"/>
    <s v="Joanna Rose"/>
    <d v="2017-02-10T14:10:00"/>
    <d v="2017-02-08T15:29:03"/>
    <m/>
    <s v=""/>
    <d v="2016-01-28T00:00:00"/>
    <x v="0"/>
  </r>
  <r>
    <s v="7ef9911f-d337-4aa8-abbc-619b24e48996"/>
    <s v="btId7qHESSV0iWRL6XofOtFGIr++YAUzjlLBgGPeu6P8WPDFfKQ4AGm99SVB7zJjkpL29ZxfX852S8P2oxi++A=="/>
    <d v="2017-05-02T13:32:32"/>
    <s v="DARS-NIC-13172-S1S3F-v0"/>
    <s v="Christina Reith"/>
    <x v="57"/>
    <s v="With HSCIC"/>
    <x v="0"/>
    <d v="2018-05-01T00:00:00"/>
    <s v="4a Gateway Approval"/>
    <s v="4a Gateway Approval"/>
    <x v="4"/>
    <s v="DARS-NIC-13172-S1S3F-v0.12"/>
    <s v="Yes"/>
    <s v="Yes"/>
    <x v="0"/>
    <x v="100"/>
    <x v="0"/>
    <s v="No"/>
    <x v="1"/>
    <s v="Complex"/>
    <s v="Tracy Taylor"/>
    <s v="Jennifer Donald"/>
    <s v="No"/>
    <s v="Joanna Rose"/>
    <d v="2017-05-02T13:32:32"/>
    <d v="2017-02-10T14:09:11"/>
    <m/>
    <s v=""/>
    <d v="2016-01-28T00:00:00"/>
    <x v="0"/>
  </r>
  <r>
    <s v="2281e37b-4739-4720-a419-0e3f8315929e"/>
    <s v="cYuxQd2uf+yP2wGrm6YkoghLyWbFtyFnqxR5SkzVpt/3eek6hDr+12iCTzz9JEj/j7HvtlWfFs09aQ50GKD+yQ=="/>
    <d v="2017-02-24T14:59:41"/>
    <s v="DARS-NIC-13172-S1S3F-v0"/>
    <s v="Christina Reith"/>
    <x v="57"/>
    <s v="With HSCIC"/>
    <x v="0"/>
    <d v="2012-05-04T00:00:00"/>
    <s v="2c Initial Assessment"/>
    <s v="4a Gateway Approval"/>
    <x v="0"/>
    <s v="DARS-NIC-13172-S1S3F-v0.2"/>
    <s v="No"/>
    <s v="Yes"/>
    <x v="0"/>
    <x v="100"/>
    <x v="0"/>
    <s v="No"/>
    <x v="1"/>
    <s v=""/>
    <s v="Tracy Taylor"/>
    <s v=""/>
    <s v="No"/>
    <s v="Joanna Rose"/>
    <d v="2017-02-24T14:59:41"/>
    <d v="2016-04-11T08:19:57"/>
    <m/>
    <s v=""/>
    <d v="2016-01-28T00:00:00"/>
    <x v="0"/>
  </r>
  <r>
    <s v="d094d8c7-4fde-4b47-9af7-98c37d64b509"/>
    <s v="E+15DzdLFjHBPzEc5eMXx6DhSF8KpzxsVrpk+b/5XtBA6kKbMxYS6FL7+IGWUeC8DGrx/S8dk/W716EJmie5GA=="/>
    <d v="2017-02-24T15:01:01"/>
    <s v="DARS-NIC-13172-S1S3F-v0"/>
    <s v="Christina Reith"/>
    <x v="57"/>
    <s v="With HSCIC"/>
    <x v="0"/>
    <d v="2012-05-04T00:00:00"/>
    <s v="2c Initial Assessment"/>
    <s v="4a Gateway Approval"/>
    <x v="0"/>
    <s v="DARS-NIC-13172-S1S3F-v0.3"/>
    <s v="No"/>
    <s v="Yes"/>
    <x v="0"/>
    <x v="100"/>
    <x v="0"/>
    <s v="No"/>
    <x v="1"/>
    <s v=""/>
    <s v="Tracy Taylor"/>
    <s v=""/>
    <s v="No"/>
    <s v="Joanna Rose"/>
    <d v="2017-02-24T15:01:01"/>
    <d v="2016-05-20T16:10:08"/>
    <m/>
    <s v=""/>
    <d v="2016-01-28T00:00:00"/>
    <x v="0"/>
  </r>
  <r>
    <s v="63a208f9-e80d-4388-a2de-4a7b2d76622c"/>
    <s v="Pi9hRpTZpY4Rn+ZVZq2afF2O/7DnmKLUHx3soY57UhUlNiVR+PJWCeJg85nBOmRAU79Jx4c8GlLxDmQcnRoyFA=="/>
    <d v="2017-02-10T14:09:34"/>
    <s v="DARS-NIC-13172-S1S3F-v0"/>
    <s v="Christina Reith"/>
    <x v="57"/>
    <s v="With HSCIC"/>
    <x v="0"/>
    <d v="2017-09-30T00:00:00"/>
    <s v="2c Initial Assessment"/>
    <s v="4a Gateway Approval"/>
    <x v="0"/>
    <s v="DARS-NIC-13172-S1S3F-v0.4"/>
    <s v="No"/>
    <s v="Yes"/>
    <x v="0"/>
    <x v="100"/>
    <x v="0"/>
    <s v="No"/>
    <x v="1"/>
    <s v="Complex"/>
    <s v="Tracy Taylor"/>
    <s v="Jennifer Donald"/>
    <s v="No"/>
    <s v="Joanna Rose"/>
    <d v="2017-02-10T14:09:34"/>
    <d v="2016-06-01T07:31:10"/>
    <m/>
    <s v=""/>
    <d v="2016-01-28T00:00:00"/>
    <x v="0"/>
  </r>
  <r>
    <s v="36b3a98d-0eb2-417f-b422-c8644d2701e2"/>
    <s v="7KFB7pJ/Q6UfvXv8SF2jG89DOH7/uIP5OZc+24UbWTaPXY7P+/xKfk3yaQz0oUNkXwy+wI2UjHSxu0cnjvYH6w=="/>
    <d v="2017-02-10T14:09:35"/>
    <s v="DARS-NIC-13172-S1S3F-v0"/>
    <s v="Christina Reith"/>
    <x v="57"/>
    <s v="With HSCIC"/>
    <x v="0"/>
    <d v="2017-09-30T00:00:00"/>
    <s v="2c Initial Assessment"/>
    <s v="4a Gateway Approval"/>
    <x v="0"/>
    <s v="DARS-NIC-13172-S1S3F-v0.5"/>
    <s v="No"/>
    <s v="Yes"/>
    <x v="0"/>
    <x v="100"/>
    <x v="0"/>
    <s v="No"/>
    <x v="1"/>
    <s v="Complex"/>
    <s v="Tracy Taylor"/>
    <s v="Jennifer Donald"/>
    <s v="No"/>
    <s v="Joanna Rose"/>
    <d v="2017-02-10T14:09:35"/>
    <d v="2016-09-06T14:23:04"/>
    <m/>
    <s v=""/>
    <d v="2016-01-28T00:00:00"/>
    <x v="0"/>
  </r>
  <r>
    <s v="fd752051-3c0c-447e-a55f-0b7f2af6139e"/>
    <s v="E1L4OHfXVpM78eLZkV1kKtc0MxMd1WeNjTq1QZCTxs1GYkoB3q/v7wOyxH2YiAsaBK+hhus/IMrBrgcQ8rh7XQ=="/>
    <d v="2017-02-10T14:09:34"/>
    <s v="DARS-NIC-13172-S1S3F-v0"/>
    <s v="Christina Reith"/>
    <x v="57"/>
    <s v="With HSCIC"/>
    <x v="0"/>
    <d v="2017-09-30T00:00:00"/>
    <s v="2c Initial Assessment"/>
    <s v="4a Gateway Approval"/>
    <x v="0"/>
    <s v="DARS-NIC-13172-S1S3F-v0.6"/>
    <s v="No"/>
    <s v="Yes"/>
    <x v="0"/>
    <x v="100"/>
    <x v="0"/>
    <s v="No"/>
    <x v="1"/>
    <s v="Complex"/>
    <s v="Tracy Taylor"/>
    <s v="Jennifer Donald"/>
    <s v="No"/>
    <s v="Joanna Rose"/>
    <d v="2017-02-10T14:09:34"/>
    <d v="2016-09-14T13:06:20"/>
    <m/>
    <s v=""/>
    <d v="2016-01-28T00:00:00"/>
    <x v="0"/>
  </r>
  <r>
    <s v="cf2fd3bb-004f-4009-9492-b6340f10ff36"/>
    <s v="dY+AaVRPhY/kCyZkLc39pK3b8CT33hezIA9XfV7J663Sbqa+04XXOWII0Eu12hGDgKys6hSiS9EGKNh6hApr+Q=="/>
    <d v="2017-02-10T14:09:34"/>
    <s v="DARS-NIC-13172-S1S3F-v0"/>
    <s v="Christina Reith"/>
    <x v="57"/>
    <s v="With HSCIC"/>
    <x v="0"/>
    <d v="2017-09-30T00:00:00"/>
    <s v="2c Initial Assessment"/>
    <s v="4a Gateway Approval"/>
    <x v="0"/>
    <s v="DARS-NIC-13172-S1S3F-v0.7"/>
    <s v="No"/>
    <s v="Yes"/>
    <x v="0"/>
    <x v="100"/>
    <x v="0"/>
    <s v="No"/>
    <x v="1"/>
    <s v="Complex"/>
    <s v="Tracy Taylor"/>
    <s v="Jennifer Donald"/>
    <s v="No"/>
    <s v="Joanna Rose"/>
    <d v="2017-02-10T14:09:34"/>
    <d v="2016-09-15T12:34:45"/>
    <m/>
    <s v=""/>
    <d v="2016-01-28T00:00:00"/>
    <x v="0"/>
  </r>
  <r>
    <s v="29fa15ea-d05c-4243-8299-94272af3908d"/>
    <s v="u4hDP31rXefXSZDz+ZDbvBOKni9qzZUzVJUrJAJYUbwa7IyTjLt1phvd4RzEzZhCX65rmDuojOIjoJuo3T+0hQ=="/>
    <d v="2017-02-10T14:09:34"/>
    <s v="DARS-NIC-13172-S1S3F-v0"/>
    <s v="Christina Reith"/>
    <x v="57"/>
    <s v="With HSCIC"/>
    <x v="0"/>
    <d v="2017-11-30T00:00:00"/>
    <s v="2c Initial Assessment"/>
    <s v="4a Gateway Approval"/>
    <x v="0"/>
    <s v="DARS-NIC-13172-S1S3F-v0.8"/>
    <s v="No"/>
    <s v="Yes"/>
    <x v="0"/>
    <x v="100"/>
    <x v="0"/>
    <s v="No"/>
    <x v="1"/>
    <s v="Complex"/>
    <s v="Tracy Taylor"/>
    <s v="Jennifer Donald"/>
    <s v="No"/>
    <s v="Joanna Rose"/>
    <d v="2017-02-10T14:09:34"/>
    <d v="2016-10-21T11:49:28"/>
    <m/>
    <s v=""/>
    <d v="2016-01-28T00:00:00"/>
    <x v="0"/>
  </r>
  <r>
    <s v="10748511-b631-44b4-a6bc-03c852933a44"/>
    <s v="CCZXD3cQcH8V0tsK7YOVaJlpSUdX+nFe0FfuuZAD+ti/MSFo47jEprb/QAH/wzxCS5HDNSzoryPGtg/QUytMug=="/>
    <d v="2017-02-10T14:09:34"/>
    <s v="DARS-NIC-13172-S1S3F-v0"/>
    <s v="Christina Reith"/>
    <x v="57"/>
    <s v="With HSCIC"/>
    <x v="0"/>
    <d v="2017-11-30T00:00:00"/>
    <s v="2c Initial Assessment"/>
    <s v="4a Gateway Approval"/>
    <x v="0"/>
    <s v="DARS-NIC-13172-S1S3F-v0.9"/>
    <s v="No"/>
    <s v="Yes"/>
    <x v="0"/>
    <x v="100"/>
    <x v="0"/>
    <s v="No"/>
    <x v="1"/>
    <s v="Complex"/>
    <s v="Tracy Taylor"/>
    <s v="Jennifer Donald"/>
    <s v="No"/>
    <s v="Joanna Rose"/>
    <d v="2017-02-10T14:09:34"/>
    <d v="2016-11-23T15:29:55"/>
    <m/>
    <s v=""/>
    <d v="2016-01-28T00:00:00"/>
    <x v="0"/>
  </r>
  <r>
    <s v="408b7cf5-92df-e511-80fe-3863bb358f90"/>
    <s v="6lFlHZB+ZsuNHYRuW6WlvIxfvNQ8AnOsXlhJw9gTssoYZ6SWrAgYaUm09dnnA+fr7Lx2u4xbM67a5tgivXbEZw=="/>
    <d v="2016-07-26T14:55:25"/>
    <s v="DARS-NIC-13211-N8H5G-v0"/>
    <s v="Tom Latham"/>
    <x v="18"/>
    <s v="With HSCIC"/>
    <x v="0"/>
    <m/>
    <s v=""/>
    <s v="5a DSA Active"/>
    <x v="0"/>
    <s v="DARS-NIC-13211-N8H5G-v0.0"/>
    <s v=""/>
    <s v="Yes"/>
    <x v="0"/>
    <x v="0"/>
    <x v="0"/>
    <s v="No"/>
    <x v="6"/>
    <s v=""/>
    <s v=""/>
    <s v=""/>
    <s v="No"/>
    <s v="Joanna Rose"/>
    <d v="2016-07-26T14:55:25"/>
    <d v="2016-03-01T09:50:00"/>
    <m/>
    <s v=""/>
    <d v="2016-02-08T00:00:00"/>
    <x v="0"/>
  </r>
  <r>
    <s v="d53d62ea-9faa-426a-bb69-810224f7c597"/>
    <s v="XJkpmezKLe/SSDk9PgBUYLLEWzqay/lDkJRRXgbOoz2M/zB5SpeqAJFIJe2fm8bKdaHJynJeKHY0UymvBWPVzA=="/>
    <d v="2016-07-26T14:55:25"/>
    <s v="DARS-NIC-13211-N8H5G-v0"/>
    <s v="Tom Latham"/>
    <x v="18"/>
    <s v="With HSCIC"/>
    <x v="0"/>
    <m/>
    <s v=""/>
    <s v="5a DSA Active"/>
    <x v="0"/>
    <s v="DARS-NIC-13211-N8H5G-v0.1"/>
    <s v=""/>
    <s v="Yes"/>
    <x v="0"/>
    <x v="20"/>
    <x v="0"/>
    <s v="No"/>
    <x v="6"/>
    <s v=""/>
    <s v="Helen Buckels"/>
    <s v="Gaynor Dalton"/>
    <s v="No"/>
    <s v="Joanna Rose"/>
    <d v="2016-07-26T14:55:25"/>
    <d v="2016-03-14T15:25:35"/>
    <m/>
    <s v=""/>
    <d v="2016-02-08T00:00:00"/>
    <x v="0"/>
  </r>
  <r>
    <s v="2054c7a4-a31f-4b87-a99a-21c5a5dc183b"/>
    <s v="dDDCIlWzak1lKygojhUvOzHltzDPhxMPz73khZ9Yc/WvY+OgqaLW3LLgrpPlc6BhyEjj8Uu/hRLhCy9BGpuQBA=="/>
    <d v="2016-07-26T14:55:25"/>
    <s v="DARS-NIC-13211-N8H5G-v0"/>
    <s v="Tom Latham"/>
    <x v="18"/>
    <s v="With HSCIC"/>
    <x v="0"/>
    <m/>
    <s v=""/>
    <s v="5a DSA Active"/>
    <x v="0"/>
    <s v="DARS-NIC-13211-N8H5G-v0.2"/>
    <s v="No"/>
    <s v="Yes"/>
    <x v="0"/>
    <x v="20"/>
    <x v="0"/>
    <s v="No"/>
    <x v="6"/>
    <s v=""/>
    <s v="Helen Buckels"/>
    <s v="Stephen Hudson"/>
    <s v="No"/>
    <s v="Joanna Rose"/>
    <d v="2016-07-26T14:55:25"/>
    <d v="2016-04-18T12:02:04"/>
    <m/>
    <s v=""/>
    <d v="2016-02-08T00:00:00"/>
    <x v="0"/>
  </r>
  <r>
    <s v="201e568f-7115-4746-baf4-895b52715f96"/>
    <s v="FdaThOFZOKXhWHjPHzMeC7aORZ/jiWGsml4GVpYgAMOqhvEsTKAn8pGQN5l6vgWhVpBzAl7p70/ihxkud3/bZw=="/>
    <d v="2016-08-02T09:48:47"/>
    <s v="DARS-NIC-13211-N8H5G-v0"/>
    <s v="Tom Latham"/>
    <x v="18"/>
    <s v="With HSCIC"/>
    <x v="0"/>
    <d v="2017-05-31T00:00:00"/>
    <s v="5a DSA Active"/>
    <s v="5a DSA Active"/>
    <x v="2"/>
    <s v="DARS-NIC-13211-N8H5G-v0.3"/>
    <s v="Yes"/>
    <s v="Yes"/>
    <x v="0"/>
    <x v="20"/>
    <x v="96"/>
    <s v="No"/>
    <x v="6"/>
    <s v=""/>
    <s v="Helen Buckels"/>
    <s v="Stephen Hudson"/>
    <s v="No"/>
    <s v="Joanna Rose"/>
    <d v="2016-08-02T09:48:47"/>
    <d v="2016-05-17T11:15:56"/>
    <d v="2016-07-26T00:00:00"/>
    <s v=""/>
    <d v="2016-02-08T00:00:00"/>
    <x v="1"/>
  </r>
  <r>
    <s v="5dfbdb14-f9e1-e511-8100-3863bb358f90"/>
    <s v="mDfNGbpMBPX4pzihXiDC48HvIXL4CSTMT2Vy+rTBPHhJZXkh1/u8orsVcPJCnJvO60zxCVWvITV73b3nSrJh7Q=="/>
    <d v="2016-10-31T15:54:19"/>
    <s v="DARS-NIC-132347-8516L-v0"/>
    <s v="Petra Westlake"/>
    <x v="113"/>
    <s v="With HSCIC"/>
    <x v="1"/>
    <m/>
    <s v=""/>
    <s v=""/>
    <x v="0"/>
    <s v="DARS-NIC-132347-8516L-v0.0"/>
    <s v=""/>
    <s v="Yes"/>
    <x v="1"/>
    <x v="0"/>
    <x v="0"/>
    <s v="No"/>
    <x v="6"/>
    <s v=""/>
    <s v=""/>
    <s v=""/>
    <s v="Yes"/>
    <s v=""/>
    <d v="2016-10-31T15:54:19"/>
    <d v="2016-03-04T11:06:09"/>
    <m/>
    <s v=""/>
    <m/>
    <x v="0"/>
  </r>
  <r>
    <s v="f00244a5-fbe1-e511-8104-1458d043a750"/>
    <s v="2W5YLLp6BFNtI8eqQvAwy/4im8MIFLasSnU9LsU7IqSr47ledVZvRMKl7pCkbjTC0AngMA/+udU7i+Ppfqrdtg=="/>
    <d v="2016-10-31T15:54:20"/>
    <s v="DARS-NIC-132792-MRRR3-v0"/>
    <s v="Christophe Sarran"/>
    <x v="122"/>
    <s v="With HSCIC"/>
    <x v="1"/>
    <m/>
    <s v=""/>
    <s v=""/>
    <x v="0"/>
    <s v="DARS-NIC-132792-MRRR3-v0.0"/>
    <s v=""/>
    <s v="Yes"/>
    <x v="1"/>
    <x v="0"/>
    <x v="0"/>
    <s v="No"/>
    <x v="6"/>
    <s v=""/>
    <s v=""/>
    <s v=""/>
    <s v="Yes"/>
    <s v=""/>
    <d v="2016-10-31T15:54:20"/>
    <d v="2016-03-04T11:24:24"/>
    <m/>
    <s v=""/>
    <m/>
    <x v="0"/>
  </r>
  <r>
    <s v="4e2587fd-f9e1-e511-8100-3863bb358f90"/>
    <s v="XbFnYahqOpV6+Xl97Utn1y4kn8Y2wLLveY0mQ52L5CkV+BaBzzAFq/lGjWTN7Fjupjh5NJnIKNZITi5qjA2rOQ=="/>
    <d v="2016-08-02T09:48:47"/>
    <s v="DARS-NIC-133097-2JQNQ-v0"/>
    <s v="Hala Abdul Kader"/>
    <x v="124"/>
    <s v="With HSCIC"/>
    <x v="0"/>
    <d v="2016-02-29T00:00:00"/>
    <s v=""/>
    <s v="5a DSA Active"/>
    <x v="3"/>
    <s v="DARS-NIC-133097-2JQNQ-v0.0"/>
    <s v="Yes"/>
    <s v="Yes"/>
    <x v="0"/>
    <x v="0"/>
    <x v="8"/>
    <s v="No"/>
    <x v="8"/>
    <s v=""/>
    <s v="Nicola Bootland"/>
    <s v=""/>
    <s v="Yes"/>
    <s v="Joanna Rose"/>
    <d v="2016-08-02T09:48:47"/>
    <d v="2016-03-04T11:12:33"/>
    <m/>
    <s v=""/>
    <m/>
    <x v="0"/>
  </r>
  <r>
    <s v="3a05ea07-f9e1-e511-80f7-3863bb357fa0"/>
    <s v="d+vrsi7LeUWPBPfUJryaLwUHsXvQtXnHgm5WfILX5KMYvmKZXbq1PNAnIM9Ca92Dmzg5larXH8PGz2Te5hXa/g=="/>
    <d v="2016-08-02T09:48:47"/>
    <s v="DARS-NIC-133308-0MBFV-v0"/>
    <s v="Hassan Baalbaki"/>
    <x v="53"/>
    <s v="With HSCIC"/>
    <x v="1"/>
    <m/>
    <s v=""/>
    <s v="1b Enquiry Answered"/>
    <x v="4"/>
    <s v="DARS-NIC-133308-0MBFV-v0.0"/>
    <s v="Yes"/>
    <s v="Yes"/>
    <x v="0"/>
    <x v="0"/>
    <x v="0"/>
    <s v="No"/>
    <x v="1"/>
    <s v=""/>
    <s v=""/>
    <s v=""/>
    <s v="Yes"/>
    <s v="Joanna Rose"/>
    <d v="2016-08-02T09:48:47"/>
    <d v="2016-03-04T11:05:46"/>
    <m/>
    <s v=""/>
    <m/>
    <x v="0"/>
  </r>
  <r>
    <s v="f85e9b9a-fae1-e511-80f7-3863bb357fa0"/>
    <s v="3BY3oTdJyxAZIi9YXJ1TbVA66wzZYAXdwm/MSl7l6KIA9uSa3bAcvqvmnAhpKGjeNOX/FlH9bXKZqOeAxvSYqA=="/>
    <d v="2016-10-31T15:54:20"/>
    <s v="DARS-NIC-134089-JLNPK-v0"/>
    <s v="Julia Stowe"/>
    <x v="49"/>
    <s v="With HSCIC"/>
    <x v="1"/>
    <m/>
    <s v=""/>
    <s v=""/>
    <x v="0"/>
    <s v="DARS-NIC-134089-JLNPK-v0.0"/>
    <s v=""/>
    <s v="Yes"/>
    <x v="1"/>
    <x v="0"/>
    <x v="0"/>
    <s v="No"/>
    <x v="6"/>
    <s v=""/>
    <s v=""/>
    <s v=""/>
    <s v="Yes"/>
    <s v=""/>
    <d v="2016-10-31T15:54:20"/>
    <d v="2016-03-04T11:16:56"/>
    <m/>
    <s v=""/>
    <m/>
    <x v="0"/>
  </r>
  <r>
    <s v="113a502e-23e1-e511-8103-1458d043a750"/>
    <s v="8U+vspLwhfNNsG3O40omIKZSoedOSwXS1y8qlasVjnXw3NG5jHDorCqrDR4+AaSn7Cwe/2JuTFZk1165MTUzdQ=="/>
    <d v="2016-08-25T14:32:10"/>
    <s v="DARS-NIC-13613-D8V4F-v0"/>
    <s v="Malcolm Souch"/>
    <x v="125"/>
    <s v="With HSCIC"/>
    <x v="0"/>
    <m/>
    <s v=""/>
    <s v="5a DSA Active"/>
    <x v="0"/>
    <s v="DARS-NIC-13613-D8V4F-v0.0"/>
    <s v=""/>
    <s v="Yes"/>
    <x v="0"/>
    <x v="20"/>
    <x v="0"/>
    <s v="No"/>
    <x v="6"/>
    <s v=""/>
    <s v=""/>
    <s v=""/>
    <s v="No"/>
    <s v="Joanna Rose"/>
    <d v="2016-08-25T14:32:10"/>
    <d v="2016-03-03T09:35:01"/>
    <m/>
    <s v=""/>
    <d v="2016-02-08T00:00:00"/>
    <x v="0"/>
  </r>
  <r>
    <s v="b360ef18-2041-4013-9229-2585f1bd18a8"/>
    <s v="v4EwZJ87ROoNgdaSEZ3RxsdZFQe5a273iUVPs8ygimoXEYTyLToZnVofBRaYtI3RyAJ9e8KHue5Qyy83jh8Dzg=="/>
    <d v="2016-08-25T14:32:10"/>
    <s v="DARS-NIC-13613-D8V4F-v0"/>
    <s v="Malcolm Souch"/>
    <x v="125"/>
    <s v="With HSCIC"/>
    <x v="0"/>
    <m/>
    <s v=""/>
    <s v="5a DSA Active"/>
    <x v="0"/>
    <s v="DARS-NIC-13613-D8V4F-v0.1"/>
    <s v=""/>
    <s v="Yes"/>
    <x v="0"/>
    <x v="20"/>
    <x v="0"/>
    <s v="No"/>
    <x v="6"/>
    <s v=""/>
    <s v=""/>
    <s v=""/>
    <s v="No"/>
    <s v="Joanna Rose"/>
    <d v="2016-08-25T14:32:10"/>
    <d v="2016-04-11T09:14:41"/>
    <m/>
    <s v=""/>
    <d v="2016-02-08T00:00:00"/>
    <x v="0"/>
  </r>
  <r>
    <s v="f1d69540-0b30-4831-a821-f448fc352142"/>
    <s v="fkaYb5UDeH0S6b+x166qIJFK0WpVamnAHZvq1wQcuphjPIik3lAMObaxDzNr9N/oAkmWaq99tNuFDCF9yFvy5A=="/>
    <d v="2016-08-25T14:32:10"/>
    <s v="DARS-NIC-13613-D8V4F-v0"/>
    <s v="Malcolm Souch"/>
    <x v="125"/>
    <s v="With HSCIC"/>
    <x v="0"/>
    <m/>
    <s v=""/>
    <s v="5a DSA Active"/>
    <x v="0"/>
    <s v="DARS-NIC-13613-D8V4F-v0.2"/>
    <s v=""/>
    <s v="Yes"/>
    <x v="0"/>
    <x v="20"/>
    <x v="0"/>
    <s v="No"/>
    <x v="6"/>
    <s v=""/>
    <s v=""/>
    <s v=""/>
    <s v="No"/>
    <s v="Joanna Rose"/>
    <d v="2016-08-25T14:32:10"/>
    <d v="2016-04-11T09:17:24"/>
    <m/>
    <s v=""/>
    <d v="2016-02-08T00:00:00"/>
    <x v="0"/>
  </r>
  <r>
    <s v="971d7bde-4a98-4506-b774-77d254448e93"/>
    <s v="u5oGyPNb8/xUr+FlMylq0LiCK5kE4cDyWhQyPkYYpfnOXckVhoH3d/OXla+I7vTu7ZOZAT8ilGVOXx7/MUT7wg=="/>
    <d v="2016-08-25T14:32:10"/>
    <s v="DARS-NIC-13613-D8V4F-v0"/>
    <s v="Malcolm Souch"/>
    <x v="125"/>
    <s v="With HSCIC"/>
    <x v="0"/>
    <m/>
    <s v=""/>
    <s v="5a DSA Active"/>
    <x v="0"/>
    <s v="DARS-NIC-13613-D8V4F-v0.3"/>
    <s v=""/>
    <s v="Yes"/>
    <x v="0"/>
    <x v="20"/>
    <x v="0"/>
    <s v="No"/>
    <x v="6"/>
    <s v=""/>
    <s v="Carla Howgate"/>
    <s v=""/>
    <s v="No"/>
    <s v="Joanna Rose"/>
    <d v="2016-08-25T14:32:10"/>
    <d v="2016-04-27T14:25:02"/>
    <m/>
    <s v=""/>
    <d v="2016-02-08T00:00:00"/>
    <x v="0"/>
  </r>
  <r>
    <s v="08b5bf9d-f8f6-45b5-8d1a-6b8f920fa439"/>
    <s v="CjutWa/zvWWvJO3KtSrD3V1795g/VSMPRBKPIkjSPbgxQkxzV2kEAKHnlotzQzdNXCBalxJfTuaPwdQIn0Cd3A=="/>
    <d v="2016-08-25T14:32:10"/>
    <s v="DARS-NIC-13613-D8V4F-v0"/>
    <s v="Malcolm Souch"/>
    <x v="125"/>
    <s v="With HSCIC"/>
    <x v="0"/>
    <m/>
    <s v="2c Initial Assessment"/>
    <s v="5a DSA Active"/>
    <x v="0"/>
    <s v="DARS-NIC-13613-D8V4F-v0.4"/>
    <s v="No"/>
    <s v="Yes"/>
    <x v="0"/>
    <x v="20"/>
    <x v="0"/>
    <s v="No"/>
    <x v="6"/>
    <s v=""/>
    <s v="Carla Howgate"/>
    <s v="Dave Cronin"/>
    <s v="No"/>
    <s v="Joanna Rose"/>
    <d v="2016-08-25T14:32:10"/>
    <d v="2016-05-03T10:27:56"/>
    <m/>
    <s v=""/>
    <d v="2016-02-08T00:00:00"/>
    <x v="0"/>
  </r>
  <r>
    <s v="16dba2e3-6ec6-49e4-a0b4-a2f57068a88d"/>
    <s v="ZvNEN4hji+UNS5R6HpTdq0gVRgi/MHbPW6ouAu16kwd9vywvpoj/JFq8nBODufXg5Bj9b8cvZ9U3bCAPp5sYQA=="/>
    <d v="2016-08-25T14:32:25"/>
    <s v="DARS-NIC-13613-D8V4F-v0"/>
    <s v="Vernon Herbert"/>
    <x v="125"/>
    <s v="With HSCIC"/>
    <x v="0"/>
    <d v="2017-06-05T00:00:00"/>
    <s v="5a DSA Active"/>
    <s v="5a DSA Active"/>
    <x v="2"/>
    <s v="DARS-NIC-13613-D8V4F-v0.5"/>
    <s v="Yes"/>
    <s v="Yes"/>
    <x v="0"/>
    <x v="20"/>
    <x v="68"/>
    <s v="No"/>
    <x v="6"/>
    <s v=""/>
    <s v="Carla Howgate"/>
    <s v="Dave Cronin"/>
    <s v="No"/>
    <s v="Joanna Rose"/>
    <d v="2016-08-25T14:32:25"/>
    <d v="2016-06-03T13:10:24"/>
    <d v="2016-08-25T00:00:00"/>
    <s v=""/>
    <d v="2016-02-08T00:00:00"/>
    <x v="1"/>
  </r>
  <r>
    <s v="24558bf3-fde1-e511-80f4-3863bb358e28"/>
    <s v="cyiH8E5k/h7RnkEWJ8Esgg4mKPpICRvBhaMuxAj8t6dYozAsxekFVxLYoAUl9tHqZc7sNwhoL8lERJKVuxbzsg=="/>
    <d v="2016-08-02T09:48:47"/>
    <s v="DARS-NIC-136659-VYDY1-v0"/>
    <s v="Jürgen Schmidt"/>
    <x v="126"/>
    <s v="With HSCIC"/>
    <x v="0"/>
    <d v="2016-03-31T00:00:00"/>
    <s v=""/>
    <s v="5a DSA Active"/>
    <x v="3"/>
    <s v="DARS-NIC-136659-VYDY1-v0.0"/>
    <s v="Yes"/>
    <s v="Yes"/>
    <x v="0"/>
    <x v="0"/>
    <x v="8"/>
    <s v="No"/>
    <x v="7"/>
    <s v=""/>
    <s v="Gareth Dunning"/>
    <s v=""/>
    <s v="No"/>
    <s v="Joanna Rose"/>
    <d v="2016-08-02T09:48:47"/>
    <d v="2016-03-04T11:40:58"/>
    <m/>
    <s v=""/>
    <m/>
    <x v="0"/>
  </r>
  <r>
    <s v="f949691b-f9e1-e511-8104-1458d043a750"/>
    <s v="hOqCWWV1odtajDe2O9XsDo4zjBidVDjb2dDerIT0AajY/Yb0RFnOEghSRncEzhCm4fKICQcfuax7t0J6fFB69w=="/>
    <d v="2016-08-02T09:48:47"/>
    <s v="DARS-NIC-138673-8TX39-v0"/>
    <s v="Carlos Dobkin"/>
    <x v="127"/>
    <s v="With HSCIC"/>
    <x v="0"/>
    <d v="2016-03-31T00:00:00"/>
    <s v=""/>
    <s v="5a DSA Active"/>
    <x v="3"/>
    <s v="DARS-NIC-138673-8TX39-v0.0"/>
    <s v="Yes"/>
    <s v="Yes"/>
    <x v="0"/>
    <x v="0"/>
    <x v="7"/>
    <s v="No"/>
    <x v="1"/>
    <s v=""/>
    <s v="Nicola Bootland"/>
    <s v=""/>
    <s v="No"/>
    <s v="Joanna Rose"/>
    <d v="2016-08-02T09:48:47"/>
    <d v="2016-03-04T11:06:14"/>
    <m/>
    <s v=""/>
    <m/>
    <x v="0"/>
  </r>
  <r>
    <s v="0edf8c1e-f9e1-e511-80f5-3863bb363030"/>
    <s v="1Ky0yzKyadsQqPhjWjSD/d+EPZJoJO6T843K2zpAf3tQul0CMDbbSm5xEqQkXwWA60VaVrepHNxx/rdero7zzQ=="/>
    <d v="2016-03-15T11:32:47"/>
    <s v="DARS-NIC-138846-BSVSJ-v0"/>
    <s v="Linda Jackson"/>
    <x v="128"/>
    <s v="With HSCIC"/>
    <x v="1"/>
    <m/>
    <s v=""/>
    <s v="1a Enquiry"/>
    <x v="7"/>
    <s v="DARS-NIC-138846-BSVSJ-v0.0"/>
    <s v=""/>
    <s v="Yes"/>
    <x v="1"/>
    <x v="0"/>
    <x v="0"/>
    <s v="No"/>
    <x v="3"/>
    <s v=""/>
    <s v=""/>
    <s v=""/>
    <s v="Yes"/>
    <s v=""/>
    <d v="2016-03-15T11:32:47"/>
    <d v="2016-03-04T11:06:24"/>
    <m/>
    <s v=""/>
    <m/>
    <x v="0"/>
  </r>
  <r>
    <s v="e44178ff-f5e1-e511-8104-1458d043a750"/>
    <s v="0dKyJEVc6uwY71+4zgG8b5Q3IZ8yEDQFRqc2gyTnr/8FITMXL7nqRGGfjWQyLT4v9JjDNG2RIReKTITgr/TxuQ=="/>
    <d v="2017-03-29T14:05:53"/>
    <s v="DARS-NIC-13906-G0F3F-v2"/>
    <s v="John Rudkin"/>
    <x v="129"/>
    <s v="With HSCIC"/>
    <x v="0"/>
    <d v="2017-01-31T00:00:00"/>
    <s v=""/>
    <s v="5a DSA Active"/>
    <x v="1"/>
    <s v="DARS-NIC-13906-G0F3F-v0.0"/>
    <s v="No"/>
    <s v="Yes"/>
    <x v="0"/>
    <x v="0"/>
    <x v="7"/>
    <s v="No"/>
    <x v="9"/>
    <s v=""/>
    <s v="Dan Goodwin"/>
    <s v=""/>
    <s v="No"/>
    <s v="Emma Russell"/>
    <d v="2017-03-29T14:05:53"/>
    <d v="2016-03-04T10:44:04"/>
    <d v="2017-03-24T00:00:00"/>
    <s v=""/>
    <d v="2017-03-28T00:00:00"/>
    <x v="0"/>
  </r>
  <r>
    <s v="599fd537-3920-4468-810e-87db6c431fcb"/>
    <s v="ygmPUN9VyRrtvArcN4XFKeB1oEpgQdrbGaVObWXakFJG6BDc9Hg+klRRyNcbnPbTQd5EmsGJYTJo5L7HVThfMw=="/>
    <d v="2017-03-29T14:05:53"/>
    <s v="DARS-NIC-13906-G0F3F-v2"/>
    <s v="John Rudkin"/>
    <x v="129"/>
    <s v="With HSCIC"/>
    <x v="0"/>
    <d v="2017-01-31T00:00:00"/>
    <s v="1c Application In Progress"/>
    <s v="5a DSA Active"/>
    <x v="0"/>
    <s v="DARS-NIC-13906-G0F3F-v1.0"/>
    <s v="No"/>
    <s v="Yes"/>
    <x v="0"/>
    <x v="0"/>
    <x v="0"/>
    <s v="No"/>
    <x v="9"/>
    <s v=""/>
    <s v="Dan Goodwin"/>
    <s v=""/>
    <s v="No"/>
    <s v="Emma Russell"/>
    <d v="2017-03-29T14:05:53"/>
    <d v="2016-06-17T10:46:21"/>
    <m/>
    <s v=""/>
    <d v="2017-03-28T00:00:00"/>
    <x v="0"/>
  </r>
  <r>
    <s v="e3ab6b04-ffea-4e97-9ae4-d0bc50cc3765"/>
    <s v="76ZXvyGV7i9AM/tmNy+m36Yq0dq9PCoaXECeDB00oCIJV3J/T484dKdqwhn/9LL+1G1KGptr00WCEIM0/pPeDQ=="/>
    <d v="2017-03-29T14:05:53"/>
    <s v="DARS-NIC-13906-G0F3F-v2"/>
    <s v="John Rudkin"/>
    <x v="129"/>
    <s v="With HSCIC"/>
    <x v="0"/>
    <d v="2017-01-31T00:00:00"/>
    <s v="2c Initial Assessment"/>
    <s v="5a DSA Active"/>
    <x v="0"/>
    <s v="DARS-NIC-13906-G0F3F-v1.1"/>
    <s v="No"/>
    <s v="Yes"/>
    <x v="0"/>
    <x v="67"/>
    <x v="0"/>
    <s v="No"/>
    <x v="9"/>
    <s v="Complex"/>
    <s v="Dan Goodwin"/>
    <s v="Dave Cronin"/>
    <s v="No"/>
    <s v="Emma Russell"/>
    <d v="2017-03-29T14:05:53"/>
    <d v="2016-06-17T10:47:03"/>
    <m/>
    <s v=""/>
    <d v="2017-03-28T00:00:00"/>
    <x v="0"/>
  </r>
  <r>
    <s v="fb602ae5-45da-4cfe-b4f0-c072fea6335f"/>
    <s v="HqB89ieouBZO3ivkFbwtSCPt1LcMECMWKa2LnM+dwVMlNqRDrHiW8fVKYMrlsF2BLT7HCBA/4qljm2k+bPRsgg=="/>
    <d v="2016-07-29T06:27:51"/>
    <s v=""/>
    <s v="John Rudkin"/>
    <x v="129"/>
    <s v=""/>
    <x v="0"/>
    <d v="2017-01-31T00:00:00"/>
    <s v="2a Case Admin Check"/>
    <s v=""/>
    <x v="0"/>
    <s v="DARS-NIC-13906-G0F3F-v1.2"/>
    <s v="No"/>
    <s v=""/>
    <x v="2"/>
    <x v="67"/>
    <x v="0"/>
    <s v=""/>
    <x v="9"/>
    <s v="Complex"/>
    <s v="Dan Goodwin"/>
    <s v="Dave Cronin"/>
    <s v="No"/>
    <s v=""/>
    <d v="2016-07-29T06:27:51"/>
    <d v="2016-07-05T07:56:31"/>
    <m/>
    <s v=""/>
    <m/>
    <x v="0"/>
  </r>
  <r>
    <s v="cd458516-922f-4e93-8bc6-1facef71e757"/>
    <s v="UUGH/wmaZVFyHy37xzWZmk8xrpsuczCaXvnj1SZox44y68KTJG4OnmOwFfUgkefkmsUX1c7v030wxhMe9BAl+w=="/>
    <d v="2017-03-29T14:05:53"/>
    <s v="DARS-NIC-13906-G0F3F-v2"/>
    <s v="John Rudkin"/>
    <x v="129"/>
    <s v="With HSCIC"/>
    <x v="0"/>
    <d v="2017-01-31T00:00:00"/>
    <s v="2a Case Admin Check"/>
    <s v="5a DSA Active"/>
    <x v="0"/>
    <s v="DARS-NIC-13906-G0F3F-v1.3"/>
    <s v="No"/>
    <s v="Yes"/>
    <x v="0"/>
    <x v="67"/>
    <x v="0"/>
    <s v="No"/>
    <x v="9"/>
    <s v="Complex"/>
    <s v="Dan Goodwin"/>
    <s v="Dave Cronin"/>
    <s v="No"/>
    <s v="Emma Russell"/>
    <d v="2017-03-29T14:05:53"/>
    <d v="2016-07-29T06:27:08"/>
    <m/>
    <s v=""/>
    <d v="2017-03-28T00:00:00"/>
    <x v="0"/>
  </r>
  <r>
    <s v="ee4eaea2-af41-40b1-9db5-06a6620cafa0"/>
    <s v="pqSjCU+yfC0EEeMgTpWkSG/kXuHoNTCGt3OJ4fJIoZkQzLLbMiz/5o2IcBJ3A6cEVXk7pclzJmim4ztD85hEkg=="/>
    <d v="2017-03-29T14:05:53"/>
    <s v="DARS-NIC-13906-G0F3F-v2"/>
    <s v="Patrick Palmer"/>
    <x v="129"/>
    <s v="With HSCIC"/>
    <x v="0"/>
    <d v="2018-01-31T00:00:00"/>
    <s v="2c Initial Assessment"/>
    <s v="5a DSA Active"/>
    <x v="0"/>
    <s v="DARS-NIC-13906-G0F3F-v1.4"/>
    <s v="No"/>
    <s v="Yes"/>
    <x v="0"/>
    <x v="106"/>
    <x v="0"/>
    <s v="No"/>
    <x v="9"/>
    <s v="Complex"/>
    <s v="Dan Goodwin"/>
    <s v="Dave Cronin"/>
    <s v="No"/>
    <s v="Emma Russell"/>
    <d v="2017-03-29T14:05:53"/>
    <d v="2017-01-13T12:53:09"/>
    <m/>
    <s v=""/>
    <d v="2017-03-28T00:00:00"/>
    <x v="0"/>
  </r>
  <r>
    <s v="fa2cc6c9-4b95-41b2-84ee-d802190089d5"/>
    <s v="xhK/qF8C/XCLkD7OFy+thJUd2OzkeT5epxGCLtXrXOkyqq6u+R+VBy0zQmnpalivMYRxvRVDvpOonajGYS1cyw=="/>
    <d v="2017-03-29T14:05:53"/>
    <s v="DARS-NIC-13906-G0F3F-v2"/>
    <s v="Patrick Palmer"/>
    <x v="129"/>
    <s v="With HSCIC"/>
    <x v="0"/>
    <d v="2018-01-31T00:00:00"/>
    <s v="2c Initial Assessment"/>
    <s v="5a DSA Active"/>
    <x v="0"/>
    <s v="DARS-NIC-13906-G0F3F-v1.5"/>
    <s v="No"/>
    <s v="Yes"/>
    <x v="0"/>
    <x v="106"/>
    <x v="0"/>
    <s v="No"/>
    <x v="9"/>
    <s v="Complex"/>
    <s v="Dan Goodwin"/>
    <s v="Dave Cronin"/>
    <s v="No"/>
    <s v="Emma Russell"/>
    <d v="2017-03-29T14:05:53"/>
    <d v="2017-01-27T09:51:41"/>
    <m/>
    <s v=""/>
    <d v="2017-03-28T00:00:00"/>
    <x v="0"/>
  </r>
  <r>
    <s v="7ebc52b3-a0ec-457a-826d-164bb78e397e"/>
    <s v="rJp4Ba7KAwGq6Ze33kDQ/u522u3vnCv2KVHZlXVNOUHQCkoLxcy61iBrjaMFCYvWq5gQoPwxO7rrqkKAV57/7g=="/>
    <d v="2017-03-29T14:05:53"/>
    <s v="DARS-NIC-13906-G0F3F-v2"/>
    <s v="Patrick Palmer"/>
    <x v="129"/>
    <s v="With HSCIC"/>
    <x v="0"/>
    <d v="2018-01-31T00:00:00"/>
    <s v="5a DSA Active"/>
    <s v="5a DSA Active"/>
    <x v="2"/>
    <s v="DARS-NIC-13906-G0F3F-v1.6"/>
    <s v="No"/>
    <s v="Yes"/>
    <x v="0"/>
    <x v="106"/>
    <x v="97"/>
    <s v="No"/>
    <x v="9"/>
    <s v="Complex"/>
    <s v="Dan Goodwin"/>
    <s v="Dave Cronin"/>
    <s v="No"/>
    <s v="Emma Russell"/>
    <d v="2017-03-29T14:05:53"/>
    <d v="2017-02-16T15:20:34"/>
    <d v="2017-03-24T00:00:00"/>
    <s v=""/>
    <d v="2017-03-28T00:00:00"/>
    <x v="1"/>
  </r>
  <r>
    <s v="e88c377a-a04c-41e1-9bdc-440e04c8095c"/>
    <s v="6geu6qlM0FP7M+7CoFL27atrWEW07qxgNzivim9UcD6qE62EtaMrK4uTvYnNPcFmi6FRWujGCWi6NhRrbNhOAQ=="/>
    <d v="2017-03-29T14:05:53"/>
    <s v="DARS-NIC-13906-G0F3F-v2"/>
    <s v="Patrick Palmer"/>
    <x v="129"/>
    <s v="With HSCIC"/>
    <x v="0"/>
    <m/>
    <s v="1c Application In Progress"/>
    <s v="5a DSA Active"/>
    <x v="0"/>
    <s v="DARS-NIC-13906-G0F3F-v2.0"/>
    <s v="No"/>
    <s v="Yes"/>
    <x v="0"/>
    <x v="106"/>
    <x v="0"/>
    <s v="No"/>
    <x v="9"/>
    <s v="Complex"/>
    <s v="Dan Goodwin"/>
    <s v="Dave Cronin"/>
    <s v="No"/>
    <s v="Emma Russell"/>
    <d v="2017-03-29T14:05:53"/>
    <d v="2017-03-28T09:04:39"/>
    <m/>
    <s v=""/>
    <d v="2017-03-28T00:00:00"/>
    <x v="0"/>
  </r>
  <r>
    <s v="249e2c0c-4a7e-4511-8da1-763ad8637ca9"/>
    <s v="3U5PjyRTN3h7g9wc6WW32wWgFKOYJxArILe7kE2KwmAI1tUbzfWG1VHlDIyF/hso6a8oxuExQ7oeU2HhCc69cw=="/>
    <d v="2017-03-29T14:05:53"/>
    <s v="DARS-NIC-13906-G0F3F-v2"/>
    <s v="Patrick Palmer"/>
    <x v="129"/>
    <s v="With HSCIC"/>
    <x v="0"/>
    <d v="2018-01-31T00:00:00"/>
    <s v="2c Initial Assessment"/>
    <s v="5a DSA Active"/>
    <x v="0"/>
    <s v="DARS-NIC-13906-G0F3F-v2.1"/>
    <s v="No"/>
    <s v="Yes"/>
    <x v="0"/>
    <x v="107"/>
    <x v="0"/>
    <s v="No"/>
    <x v="9"/>
    <s v="Complex"/>
    <s v="Dan Goodwin"/>
    <s v="Dave Cronin"/>
    <s v="No"/>
    <s v="Emma Russell"/>
    <d v="2017-03-29T14:05:53"/>
    <d v="2017-03-28T09:06:20"/>
    <m/>
    <s v=""/>
    <d v="2017-03-28T00:00:00"/>
    <x v="0"/>
  </r>
  <r>
    <s v="558423d9-7752-48fd-9663-424daf686f74"/>
    <s v="9bcoHGfTJZiNhgjY2IFqzYNaAQTakxLat2hWmrjta8E6+s2q25crV8yRYiOgk7QqsyhSl7+U/TKDTQz2j3uJMQ=="/>
    <d v="2017-03-29T14:06:13"/>
    <s v="DARS-NIC-13906-G0F3F-v2"/>
    <s v="Patrick Palmer"/>
    <x v="129"/>
    <s v="With HSCIC"/>
    <x v="0"/>
    <d v="2018-01-31T00:00:00"/>
    <s v="5a DSA Active"/>
    <s v="5a DSA Active"/>
    <x v="2"/>
    <s v="DARS-NIC-13906-G0F3F-v2.2"/>
    <s v="Yes"/>
    <s v="Yes"/>
    <x v="0"/>
    <x v="107"/>
    <x v="98"/>
    <s v="No"/>
    <x v="9"/>
    <s v="Complex"/>
    <s v="Dan Goodwin"/>
    <s v="Dave Cronin"/>
    <s v="No"/>
    <s v="Emma Russell"/>
    <d v="2017-03-29T14:06:13"/>
    <d v="2017-03-28T09:23:48"/>
    <d v="2017-03-29T00:00:00"/>
    <s v=""/>
    <d v="2017-03-28T00:00:00"/>
    <x v="1"/>
  </r>
  <r>
    <s v="ca5ad831-3cdd-e511-8103-1458d043a750"/>
    <s v="XjWAAiicClFVup03YhuLCJPIMfvcu2U+mB9DGFjmpLErn0h3pKXJ3H3v+nx4D6lbR/2mPLAsEIEdXm3eFUIkvw=="/>
    <d v="2017-04-24T15:02:15"/>
    <s v="DARS-NIC-13925-Q7R2D-v2"/>
    <s v="Georgina Bailey"/>
    <x v="130"/>
    <s v="With HSCIC"/>
    <x v="0"/>
    <m/>
    <s v=""/>
    <s v="2b Case Officer Check"/>
    <x v="0"/>
    <s v="DARS-NIC-13925-Q7R2D-v0.0"/>
    <s v=""/>
    <s v="Yes"/>
    <x v="0"/>
    <x v="0"/>
    <x v="0"/>
    <s v="No"/>
    <x v="3"/>
    <s v=""/>
    <s v="Richard Webster"/>
    <s v=""/>
    <s v="Yes"/>
    <s v="Emma Russell"/>
    <d v="2017-04-24T15:02:15"/>
    <d v="2016-02-27T10:23:54"/>
    <m/>
    <s v=""/>
    <d v="2017-04-25T00:00:00"/>
    <x v="0"/>
  </r>
  <r>
    <s v="6f63522b-5663-4be2-9372-00ff4209c1ee"/>
    <s v="DoP9/5aJM0w9GZ/2FBPH9TYr17AT/u7oiV50IvGrMBu2lSG0QG+pPJLq4M4TRyIsttWUlkB+tVp8rRiFu8R5GA=="/>
    <d v="2017-04-24T15:02:15"/>
    <s v="DARS-NIC-13925-Q7R2D-v2"/>
    <s v="Georgina Bailey"/>
    <x v="130"/>
    <s v="With HSCIC"/>
    <x v="0"/>
    <m/>
    <s v=""/>
    <s v="2b Case Officer Check"/>
    <x v="0"/>
    <s v="DARS-NIC-13925-Q7R2D-v0.1"/>
    <s v=""/>
    <s v="Yes"/>
    <x v="0"/>
    <x v="0"/>
    <x v="0"/>
    <s v="No"/>
    <x v="3"/>
    <s v=""/>
    <s v="Richard Webster"/>
    <s v=""/>
    <s v="Yes"/>
    <s v="Emma Russell"/>
    <d v="2017-04-24T15:02:15"/>
    <d v="2016-03-20T10:36:23"/>
    <m/>
    <s v=""/>
    <d v="2017-04-25T00:00:00"/>
    <x v="0"/>
  </r>
  <r>
    <s v="97bc4dba-50d6-42ca-b42c-b9a43253bf1f"/>
    <s v="VrRxHo+M2DnxBJUKxwcmrFacN6hCNCCZrhmM3EONz3uDc3aKKdMulW7sloyQfN5FL4skfkdN7jkSnLksPNetBw=="/>
    <d v="2017-04-24T15:02:16"/>
    <s v="DARS-NIC-13925-Q7R2D-v2"/>
    <s v="Georgina Bailey"/>
    <x v="130"/>
    <s v="With HSCIC"/>
    <x v="0"/>
    <m/>
    <s v=""/>
    <s v="2b Case Officer Check"/>
    <x v="0"/>
    <s v="DARS-NIC-13925-Q7R2D-v0.2"/>
    <s v=""/>
    <s v="Yes"/>
    <x v="0"/>
    <x v="0"/>
    <x v="0"/>
    <s v="No"/>
    <x v="3"/>
    <s v=""/>
    <s v="Richard Webster"/>
    <s v=""/>
    <s v="Yes"/>
    <s v="Emma Russell"/>
    <d v="2017-04-24T15:02:16"/>
    <d v="2016-03-20T10:46:11"/>
    <m/>
    <s v=""/>
    <d v="2017-04-25T00:00:00"/>
    <x v="0"/>
  </r>
  <r>
    <s v="efdf3b4f-33c0-45f1-8033-4305e7238a10"/>
    <s v="4vrnclfhldx2CMcDL8vmE5MWeGBg1vz0NHXB20yyysBNFdLi9Pgw7uHsSQy4YB+09Yta4yDok3KJ4IgFlz7HMw=="/>
    <d v="2017-04-24T15:02:16"/>
    <s v="DARS-NIC-13925-Q7R2D-v2"/>
    <s v="Georgina Bailey"/>
    <x v="130"/>
    <s v="With HSCIC"/>
    <x v="0"/>
    <m/>
    <s v=""/>
    <s v="2b Case Officer Check"/>
    <x v="0"/>
    <s v="DARS-NIC-13925-Q7R2D-v0.3"/>
    <s v=""/>
    <s v="Yes"/>
    <x v="0"/>
    <x v="0"/>
    <x v="0"/>
    <s v="No"/>
    <x v="3"/>
    <s v=""/>
    <s v="Richard Webster"/>
    <s v=""/>
    <s v="Yes"/>
    <s v="Emma Russell"/>
    <d v="2017-04-24T15:02:16"/>
    <d v="2016-03-20T10:47:10"/>
    <m/>
    <s v=""/>
    <d v="2017-04-25T00:00:00"/>
    <x v="0"/>
  </r>
  <r>
    <s v="f4483901-6352-4498-81df-e8388d921691"/>
    <s v="fJtchvWSBUQASJiTr5zMLmfMLAY9DzV7/+P/74iLaCBErRa+RGypPeOzHE83e3CD6iCrpIh/buIZQ4TjzPQiYw=="/>
    <d v="2017-04-24T15:02:16"/>
    <s v="DARS-NIC-13925-Q7R2D-v2"/>
    <s v="Georgina Bailey"/>
    <x v="130"/>
    <s v="With HSCIC"/>
    <x v="0"/>
    <m/>
    <s v=""/>
    <s v="2b Case Officer Check"/>
    <x v="0"/>
    <s v="DARS-NIC-13925-Q7R2D-v0.4"/>
    <s v=""/>
    <s v="Yes"/>
    <x v="0"/>
    <x v="108"/>
    <x v="0"/>
    <s v="No"/>
    <x v="3"/>
    <s v=""/>
    <s v="Richard Webster"/>
    <s v=""/>
    <s v="Yes"/>
    <s v="Emma Russell"/>
    <d v="2017-04-24T15:02:16"/>
    <d v="2016-03-20T10:50:31"/>
    <m/>
    <s v=""/>
    <d v="2017-04-25T00:00:00"/>
    <x v="0"/>
  </r>
  <r>
    <s v="6e23850d-23a3-4118-9328-780968ece8ae"/>
    <s v="AYWjZr7sgb05WB3+CgXy7YyjPZpaZpYFsslaNAuWLZ8JnS/UoE8OmBCCrZsv1upPicKwueEVuIR444ksZR4Wpg=="/>
    <d v="2017-04-24T15:02:16"/>
    <s v="DARS-NIC-13925-Q7R2D-v2"/>
    <s v="Georgina Bailey"/>
    <x v="130"/>
    <s v="With HSCIC"/>
    <x v="0"/>
    <m/>
    <s v="2c Initial Assessment"/>
    <s v="2b Case Officer Check"/>
    <x v="0"/>
    <s v="DARS-NIC-13925-Q7R2D-v0.5"/>
    <s v="No"/>
    <s v="Yes"/>
    <x v="0"/>
    <x v="108"/>
    <x v="0"/>
    <s v="No"/>
    <x v="3"/>
    <s v=""/>
    <s v="Richard Webster"/>
    <s v="Gaynor Dalton"/>
    <s v="Yes"/>
    <s v="Emma Russell"/>
    <d v="2017-04-24T15:02:16"/>
    <d v="2016-04-21T15:49:27"/>
    <m/>
    <s v=""/>
    <d v="2017-04-25T00:00:00"/>
    <x v="0"/>
  </r>
  <r>
    <s v="092ec387-b4e8-4247-98ae-75adc3d7e2ab"/>
    <s v="EgWV1PtBpA69jMER/w2fZIsVou+O4H9htNkTbXk2OL4T4SA1LF6nnuaadv6X9jEc98rgJ8Gh/8616jKHGQUazA=="/>
    <d v="2017-04-24T15:02:16"/>
    <s v="DARS-NIC-13925-Q7R2D-v2"/>
    <s v="Georgina Bailey"/>
    <x v="130"/>
    <s v="With HSCIC"/>
    <x v="0"/>
    <d v="2017-02-28T00:00:00"/>
    <s v="2c Initial Assessment"/>
    <s v="2b Case Officer Check"/>
    <x v="0"/>
    <s v="DARS-NIC-13925-Q7R2D-v0.6"/>
    <s v="No"/>
    <s v="Yes"/>
    <x v="0"/>
    <x v="108"/>
    <x v="0"/>
    <s v="No"/>
    <x v="3"/>
    <s v=""/>
    <s v="Richard Webster"/>
    <s v="Gaynor Dalton"/>
    <s v="Yes"/>
    <s v="Emma Russell"/>
    <d v="2017-04-24T15:02:16"/>
    <d v="2016-08-08T14:30:34"/>
    <m/>
    <s v=""/>
    <d v="2017-04-25T00:00:00"/>
    <x v="0"/>
  </r>
  <r>
    <s v="89c6d9e5-6828-44c4-9e32-00996a25f03f"/>
    <s v="djLLQi5D7JB/GKClt9gXUgP0hzo0iHNM8W6YjyPf228Aj0iNgcuO/8F6abrv6+k3G0hav0qSWH5OaAUyZLOt+g=="/>
    <d v="2017-04-24T15:02:15"/>
    <s v="DARS-NIC-13925-Q7R2D-v2"/>
    <s v="Georgina Bailey"/>
    <x v="130"/>
    <s v="With HSCIC"/>
    <x v="0"/>
    <d v="2016-11-28T00:00:00"/>
    <s v="2c Initial Assessment"/>
    <s v="2b Case Officer Check"/>
    <x v="0"/>
    <s v="DARS-NIC-13925-Q7R2D-v0.7"/>
    <s v="No"/>
    <s v="Yes"/>
    <x v="0"/>
    <x v="108"/>
    <x v="0"/>
    <s v="No"/>
    <x v="3"/>
    <s v=""/>
    <s v="Richard Webster"/>
    <s v="Gaynor Dalton"/>
    <s v="Yes"/>
    <s v="Emma Russell"/>
    <d v="2017-04-24T15:02:15"/>
    <d v="2016-09-09T14:51:47"/>
    <m/>
    <s v=""/>
    <d v="2017-04-25T00:00:00"/>
    <x v="0"/>
  </r>
  <r>
    <s v="7ed1be04-81eb-4813-bff3-4187ac036e97"/>
    <s v="vUxFjhzMCFLoTeWQf1eUSLk3SOmgsMFXr6xXawgcLPNguPrfTzCbXxqCZCGJI6CetKQ9ocONU4UGFmV9ZljQjA=="/>
    <d v="2017-04-24T15:02:16"/>
    <s v="DARS-NIC-13925-Q7R2D-v2"/>
    <s v="Georgina Bailey"/>
    <x v="130"/>
    <s v="With HSCIC"/>
    <x v="0"/>
    <d v="2016-11-30T00:00:00"/>
    <s v="5a DSA Active"/>
    <s v="2b Case Officer Check"/>
    <x v="1"/>
    <s v="DARS-NIC-13925-Q7R2D-v0.8"/>
    <s v="No"/>
    <s v="Yes"/>
    <x v="0"/>
    <x v="108"/>
    <x v="99"/>
    <s v="No"/>
    <x v="3"/>
    <s v=""/>
    <s v="Richard Webster"/>
    <s v="Gaynor Dalton"/>
    <s v="Yes"/>
    <s v="Emma Russell"/>
    <d v="2017-04-24T15:02:16"/>
    <d v="2016-10-04T16:12:18"/>
    <d v="2017-01-23T00:00:00"/>
    <s v=""/>
    <d v="2017-04-25T00:00:00"/>
    <x v="1"/>
  </r>
  <r>
    <s v="05b0a598-ea8f-40bb-a11b-7a519f7484cb"/>
    <s v="4cpSgk9Op/RbB6GdJlWoq7tq9wxTJ2rZYSNKe67vidlFHJefhjLT2Y+951y4UdhBL+bJ9BeQYf61rP2ho1xirQ=="/>
    <d v="2017-04-24T15:02:16"/>
    <s v="DARS-NIC-13925-Q7R2D-v2"/>
    <s v="Georgina Bailey"/>
    <x v="130"/>
    <s v="With HSCIC"/>
    <x v="0"/>
    <m/>
    <s v="1c Application In Progress"/>
    <s v="2b Case Officer Check"/>
    <x v="0"/>
    <s v="DARS-NIC-13925-Q7R2D-v1.0"/>
    <s v="No"/>
    <s v="Yes"/>
    <x v="0"/>
    <x v="108"/>
    <x v="0"/>
    <s v="No"/>
    <x v="3"/>
    <s v=""/>
    <s v="Richard Webster"/>
    <s v="Gaynor Dalton"/>
    <s v="Yes"/>
    <s v="Emma Russell"/>
    <d v="2017-04-24T15:02:16"/>
    <d v="2016-10-31T15:09:47"/>
    <d v="2016-10-20T00:00:00"/>
    <s v=""/>
    <d v="2017-04-25T00:00:00"/>
    <x v="0"/>
  </r>
  <r>
    <s v="16d838da-cbbd-4a64-b917-184e17cb0352"/>
    <s v="DbCygCSQU5cVqz9ow0Pu2FfYHWj3Gg0MVUILcXLojQB+2TBbE3bzeyW5zlAAY/MnIdEQMxb5It5wWKtm9pM9ZQ=="/>
    <d v="2017-04-24T15:02:15"/>
    <s v="DARS-NIC-13925-Q7R2D-v2"/>
    <s v="Georgina Bailey"/>
    <x v="130"/>
    <s v="With HSCIC"/>
    <x v="0"/>
    <d v="2017-11-30T00:00:00"/>
    <s v="2c Initial Assessment"/>
    <s v="2b Case Officer Check"/>
    <x v="0"/>
    <s v="DARS-NIC-13925-Q7R2D-v1.1"/>
    <s v="No"/>
    <s v="Yes"/>
    <x v="0"/>
    <x v="88"/>
    <x v="0"/>
    <s v="No"/>
    <x v="3"/>
    <s v=""/>
    <s v="Richard Webster"/>
    <s v="Gaynor Dalton"/>
    <s v="Yes"/>
    <s v="Emma Russell"/>
    <d v="2017-04-24T15:02:15"/>
    <d v="2016-10-31T15:16:54"/>
    <d v="2016-10-20T00:00:00"/>
    <s v=""/>
    <d v="2017-04-25T00:00:00"/>
    <x v="0"/>
  </r>
  <r>
    <s v="eb746ebe-b2c5-43e3-8a2b-39d45d5f5c81"/>
    <s v="ONOxEz9W1zimt7xY5z2+rzppxDlNXkhURyp0Y0btjWqzZTho7vcFIe0hHhEHSqzXR+qIxopKfMloaIUBuvjpww=="/>
    <d v="2017-04-24T15:02:16"/>
    <s v="DARS-NIC-13925-Q7R2D-v2"/>
    <s v="Georgina Bailey"/>
    <x v="130"/>
    <s v="With HSCIC"/>
    <x v="0"/>
    <d v="2017-11-30T00:00:00"/>
    <s v="2c Initial Assessment"/>
    <s v="2b Case Officer Check"/>
    <x v="0"/>
    <s v="DARS-NIC-13925-Q7R2D-v1.2"/>
    <s v="No"/>
    <s v="Yes"/>
    <x v="0"/>
    <x v="88"/>
    <x v="0"/>
    <s v="No"/>
    <x v="3"/>
    <s v=""/>
    <s v="Richard Webster"/>
    <s v="Gaynor Dalton"/>
    <s v="Yes"/>
    <s v="Emma Russell"/>
    <d v="2017-04-24T15:02:16"/>
    <d v="2016-11-04T16:49:47"/>
    <d v="2016-10-20T00:00:00"/>
    <s v=""/>
    <d v="2017-04-25T00:00:00"/>
    <x v="0"/>
  </r>
  <r>
    <s v="27e3c1e7-6f90-4b06-a7dd-3d6e8582d232"/>
    <s v="izDS/Q+iW7obpdP1XrR8XkVCTnrMyKfdoaBkTbGDEBUAX1LYyybEgxrU2ENIMo1owfZ9Gc4SkgTJPnZ+ysP9rQ=="/>
    <d v="2017-04-24T15:02:16"/>
    <s v="DARS-NIC-13925-Q7R2D-v2"/>
    <s v="Georgina Bailey"/>
    <x v="130"/>
    <s v="With HSCIC"/>
    <x v="0"/>
    <d v="2017-06-30T00:00:00"/>
    <s v="5a DSA Active"/>
    <s v="2b Case Officer Check"/>
    <x v="2"/>
    <s v="DARS-NIC-13925-Q7R2D-v1.3"/>
    <s v="No"/>
    <s v="Yes"/>
    <x v="0"/>
    <x v="88"/>
    <x v="100"/>
    <s v="No"/>
    <x v="3"/>
    <s v=""/>
    <s v="Richard Webster"/>
    <s v="Gaynor Dalton"/>
    <s v="Yes"/>
    <s v="Emma Russell"/>
    <d v="2017-04-24T15:02:16"/>
    <d v="2016-12-09T13:17:38"/>
    <d v="2017-01-23T00:00:00"/>
    <s v=""/>
    <d v="2017-04-25T00:00:00"/>
    <x v="1"/>
  </r>
  <r>
    <s v="89659414-2540-4965-8766-03232398cdf4"/>
    <s v="yXOae69KpuOzBrjhMfmrsoPOF25atnaCRH/i8QZWLSS2ofxlEerj2inXmLywtLDMbtdixvdtfnGhI3uyXz8d6A=="/>
    <d v="2017-04-24T15:03:39"/>
    <s v="DARS-NIC-13925-Q7R2D-v2"/>
    <s v="Georgina Bailey"/>
    <x v="130"/>
    <s v="With HSCIC"/>
    <x v="0"/>
    <m/>
    <s v="1c Application In Progress"/>
    <s v="2b Case Officer Check"/>
    <x v="0"/>
    <s v="DARS-NIC-13925-Q7R2D-v2.0"/>
    <s v="No"/>
    <s v="Yes"/>
    <x v="0"/>
    <x v="88"/>
    <x v="0"/>
    <s v="No"/>
    <x v="3"/>
    <s v=""/>
    <s v="Richard Webster"/>
    <s v="Gaynor Dalton"/>
    <s v="Yes"/>
    <s v="Emma Russell"/>
    <d v="2017-04-24T15:03:39"/>
    <d v="2017-03-23T15:53:34"/>
    <m/>
    <s v=""/>
    <d v="2017-04-25T00:00:00"/>
    <x v="0"/>
  </r>
  <r>
    <s v="ba66d785-bc1e-4853-848f-3a0e44c9a938"/>
    <s v="rTrCWZEQWT8UpOVk8dPcPhjvjBtru6Zq5O8onN2ggVfhAOVVFjgKYB9ymObVaFfrsuyUhonNbJT9UVI05vWCiw=="/>
    <d v="2017-04-26T15:56:58"/>
    <s v="DARS-NIC-13925-Q7R2D-v2"/>
    <s v="Georgina Bailey"/>
    <x v="130"/>
    <s v="With HSCIC"/>
    <x v="0"/>
    <m/>
    <s v="2b Case Officer Check"/>
    <s v="2b Case Officer Check"/>
    <x v="4"/>
    <s v="DARS-NIC-13925-Q7R2D-v2.1"/>
    <s v="Yes"/>
    <s v="Yes"/>
    <x v="0"/>
    <x v="109"/>
    <x v="0"/>
    <s v="No"/>
    <x v="3"/>
    <s v="Medium"/>
    <s v="Richard Webster"/>
    <s v="Gaynor Dalton"/>
    <s v="Yes"/>
    <s v="Emma Russell"/>
    <d v="2017-04-26T15:56:58"/>
    <d v="2017-04-24T15:01:55"/>
    <m/>
    <s v=""/>
    <d v="2017-04-25T00:00:00"/>
    <x v="0"/>
  </r>
  <r>
    <s v="16604801-94df-e511-80f5-3863bb363030"/>
    <s v="Entq8lBcsghr9rOA0YPKkuu53p+Lw2aa7QS+Z0qPPknyEPyPaNSfwdsehq1AuWl4PzMSBOxSJLplqrGJEQVUwA=="/>
    <d v="2016-11-16T10:24:41"/>
    <s v="DARS-NIC-13970-V3T3F-v0"/>
    <s v="George Bouras"/>
    <x v="3"/>
    <s v="With Customer"/>
    <x v="0"/>
    <m/>
    <s v=""/>
    <s v="2d Action Plan Active"/>
    <x v="0"/>
    <s v="DARS-NIC-13970-V3T3F-v0.0"/>
    <s v=""/>
    <s v="Yes"/>
    <x v="0"/>
    <x v="0"/>
    <x v="0"/>
    <s v="No"/>
    <x v="1"/>
    <s v=""/>
    <s v=""/>
    <s v=""/>
    <s v="No"/>
    <s v="Joanna Rose"/>
    <d v="2016-11-16T10:24:41"/>
    <d v="2016-03-01T09:57:29"/>
    <m/>
    <s v=""/>
    <d v="2016-02-24T00:00:00"/>
    <x v="0"/>
  </r>
  <r>
    <s v="ff2f9d02-6f99-46e4-939e-c455dc596f63"/>
    <s v="Cxr/Ay0/jSae3ddLUTDpTrY62aM64BJ0SiC1SMGIG9jPoyOQ/dU7j455QP/WSfClfm9E45CboUR2965JMWWu4Q=="/>
    <d v="2016-11-16T10:24:41"/>
    <s v="DARS-NIC-13970-V3T3F-v0"/>
    <s v="George Bouras"/>
    <x v="3"/>
    <s v="With Customer"/>
    <x v="0"/>
    <m/>
    <s v=""/>
    <s v="2d Action Plan Active"/>
    <x v="0"/>
    <s v="DARS-NIC-13970-V3T3F-v0.1"/>
    <s v=""/>
    <s v="Yes"/>
    <x v="0"/>
    <x v="0"/>
    <x v="0"/>
    <s v="No"/>
    <x v="1"/>
    <s v=""/>
    <s v=""/>
    <s v=""/>
    <s v="No"/>
    <s v="Joanna Rose"/>
    <d v="2016-11-16T10:24:41"/>
    <d v="2016-03-15T11:04:50"/>
    <m/>
    <s v=""/>
    <d v="2016-02-24T00:00:00"/>
    <x v="0"/>
  </r>
  <r>
    <s v="8463c8e9-6277-4c99-a71c-08e893bf4121"/>
    <s v="XduFEphe5QKXSk4UuC7Jw5+9Uk6izdTlWJGpGhMwzf3f5KyVrYHHd0UW1DIebus7tiwMh2OzpHdK5cnG507IRA=="/>
    <d v="2016-11-16T10:24:41"/>
    <s v="DARS-NIC-13970-V3T3F-v0"/>
    <s v="George Bouras"/>
    <x v="3"/>
    <s v="With Customer"/>
    <x v="0"/>
    <m/>
    <s v=""/>
    <s v="2d Action Plan Active"/>
    <x v="0"/>
    <s v="DARS-NIC-13970-V3T3F-v0.2"/>
    <s v=""/>
    <s v="Yes"/>
    <x v="0"/>
    <x v="0"/>
    <x v="0"/>
    <s v="No"/>
    <x v="1"/>
    <s v=""/>
    <s v=""/>
    <s v=""/>
    <s v="No"/>
    <s v="Joanna Rose"/>
    <d v="2016-11-16T10:24:41"/>
    <d v="2016-03-18T16:26:24"/>
    <m/>
    <s v=""/>
    <d v="2016-02-24T00:00:00"/>
    <x v="0"/>
  </r>
  <r>
    <s v="6899de9f-ad7e-4629-9ed1-cdbf6633df16"/>
    <s v="gBaVp5f+GQ6vAVTYCFeHyAppZE9reob/ehHSgda+pot+v+BsN32sXNakpkJj4WhvGC42yR4TjXQjm2SAtOy7ig=="/>
    <d v="2016-11-16T10:24:41"/>
    <s v="DARS-NIC-13970-V3T3F-v0"/>
    <s v="George Bouras"/>
    <x v="3"/>
    <s v="With Customer"/>
    <x v="0"/>
    <m/>
    <s v=""/>
    <s v="2d Action Plan Active"/>
    <x v="0"/>
    <s v="DARS-NIC-13970-V3T3F-v0.3"/>
    <s v=""/>
    <s v="Yes"/>
    <x v="0"/>
    <x v="17"/>
    <x v="0"/>
    <s v="No"/>
    <x v="1"/>
    <s v=""/>
    <s v=""/>
    <s v=""/>
    <s v="No"/>
    <s v="Joanna Rose"/>
    <d v="2016-11-16T10:24:41"/>
    <d v="2016-04-11T08:20:48"/>
    <m/>
    <s v=""/>
    <d v="2016-02-24T00:00:00"/>
    <x v="0"/>
  </r>
  <r>
    <s v="cb9e0dcb-000b-4fa2-b95b-f549ba5371d2"/>
    <s v="J6XHM2KkoZevWdGsm6moLRs7ky84g5qg/UgfQ0BVUr+qeDNKJTpz3ix7FyW/UN/OdvhDY7LtWvHdfF22VP5gZw=="/>
    <d v="2016-11-16T10:24:41"/>
    <s v="DARS-NIC-13970-V3T3F-v0"/>
    <s v="George Bouras"/>
    <x v="3"/>
    <s v="With Customer"/>
    <x v="0"/>
    <d v="2016-12-01T00:00:00"/>
    <s v="2c Initial Assessment"/>
    <s v="2d Action Plan Active"/>
    <x v="0"/>
    <s v="DARS-NIC-13970-V3T3F-v0.4"/>
    <s v="No"/>
    <s v="Yes"/>
    <x v="0"/>
    <x v="17"/>
    <x v="0"/>
    <s v="No"/>
    <x v="1"/>
    <s v=""/>
    <s v="Richard Webster"/>
    <s v=""/>
    <s v="No"/>
    <s v="Joanna Rose"/>
    <d v="2016-11-16T10:24:41"/>
    <d v="2016-04-21T15:05:09"/>
    <m/>
    <s v=""/>
    <d v="2016-02-24T00:00:00"/>
    <x v="0"/>
  </r>
  <r>
    <s v="dc0a6bd3-717b-4419-b29d-c57246ed5ba3"/>
    <s v="AKnnziWjQK27yZl+K9v1IgDAx+JiZvB0wx1p1w6eeJMHFI1N0QsOBikqDIlD+ke2lPOlEeNNW3pS7GHE/9R3Tw=="/>
    <d v="2016-11-16T10:24:41"/>
    <s v="DARS-NIC-13970-V3T3F-v0"/>
    <s v="George Bouras"/>
    <x v="3"/>
    <s v="With Customer"/>
    <x v="0"/>
    <d v="2016-12-01T00:00:00"/>
    <s v="2c Initial Assessment"/>
    <s v="2d Action Plan Active"/>
    <x v="0"/>
    <s v="DARS-NIC-13970-V3T3F-v0.5"/>
    <s v="No"/>
    <s v="Yes"/>
    <x v="0"/>
    <x v="17"/>
    <x v="0"/>
    <s v="No"/>
    <x v="1"/>
    <s v=""/>
    <s v="Nicola Bootland"/>
    <s v=""/>
    <s v="No"/>
    <s v="Joanna Rose"/>
    <d v="2016-11-16T10:24:41"/>
    <d v="2016-05-17T10:39:04"/>
    <m/>
    <s v=""/>
    <d v="2016-02-24T00:00:00"/>
    <x v="0"/>
  </r>
  <r>
    <s v="63b12b72-8586-4c15-9b51-efd9d971143c"/>
    <s v="WeQ3Ieq4rVP/Pgj4RfDVza5m46jd93uO8j091yQqbU8v3C4knzBJRsJQM+OFsOB2mMODkgSjNXfx3CEnlfdBFQ=="/>
    <d v="2016-11-16T10:24:41"/>
    <s v="DARS-NIC-13970-V3T3F-v0"/>
    <s v="George Bouras"/>
    <x v="3"/>
    <s v="With Customer"/>
    <x v="0"/>
    <d v="2016-12-01T00:00:00"/>
    <s v="2c Initial Assessment"/>
    <s v="2d Action Plan Active"/>
    <x v="0"/>
    <s v="DARS-NIC-13970-V3T3F-v0.6"/>
    <s v="No"/>
    <s v="Yes"/>
    <x v="0"/>
    <x v="17"/>
    <x v="0"/>
    <s v="No"/>
    <x v="1"/>
    <s v=""/>
    <s v="Richard Webster"/>
    <s v=""/>
    <s v="No"/>
    <s v="Joanna Rose"/>
    <d v="2016-11-16T10:24:41"/>
    <d v="2016-06-02T15:27:33"/>
    <m/>
    <s v=""/>
    <d v="2016-02-24T00:00:00"/>
    <x v="0"/>
  </r>
  <r>
    <s v="3f589f75-acd6-4577-9019-b8436f94d621"/>
    <s v="9qJMilTqCGKKnersrZz2A7JUWGlFQ8xiSqwHGdK0419fXJ+JjezQsDkdcWZHFjwv60pkTiD7+SQcYbzitIPrhg=="/>
    <d v="2016-11-16T10:24:41"/>
    <s v="DARS-NIC-13970-V3T3F-v0"/>
    <s v="George Bouras"/>
    <x v="3"/>
    <s v="With Customer"/>
    <x v="0"/>
    <d v="2016-12-01T00:00:00"/>
    <s v="2c Initial Assessment"/>
    <s v="2d Action Plan Active"/>
    <x v="0"/>
    <s v="DARS-NIC-13970-V3T3F-v0.7"/>
    <s v="No"/>
    <s v="Yes"/>
    <x v="0"/>
    <x v="17"/>
    <x v="0"/>
    <s v="No"/>
    <x v="1"/>
    <s v=""/>
    <s v="Richard Webster"/>
    <s v="Gaynor Dalton"/>
    <s v="No"/>
    <s v="Joanna Rose"/>
    <d v="2016-11-16T10:24:41"/>
    <d v="2016-06-20T12:18:13"/>
    <m/>
    <s v=""/>
    <d v="2016-02-24T00:00:00"/>
    <x v="0"/>
  </r>
  <r>
    <s v="0fcda37c-6601-428b-8cf3-3b5d7d89a62c"/>
    <s v="7d2cHu1yW88wGew1KTTS5noUSnwTtFb/mLxlhgNgzAYO7VxiPaOr47JI/w+WHQrVDrePJYvqsxt9Vk3WaUj4jQ=="/>
    <d v="2016-11-16T10:26:28"/>
    <s v="DARS-NIC-13970-V3T3F-v0"/>
    <s v="George Bouras"/>
    <x v="3"/>
    <s v="With Customer"/>
    <x v="0"/>
    <d v="2016-12-01T00:00:00"/>
    <s v="2c Initial Assessment"/>
    <s v="2d Action Plan Active"/>
    <x v="6"/>
    <s v="DARS-NIC-13970-V3T3F-v0.8"/>
    <s v="Yes"/>
    <s v="Yes"/>
    <x v="0"/>
    <x v="17"/>
    <x v="0"/>
    <s v="No"/>
    <x v="1"/>
    <s v=""/>
    <s v="Richard Webster"/>
    <s v="Gaynor Dalton"/>
    <s v="No"/>
    <s v="Joanna Rose"/>
    <d v="2016-11-16T10:26:28"/>
    <d v="2016-07-06T15:25:21"/>
    <d v="2016-11-16T00:00:00"/>
    <s v=""/>
    <d v="2016-02-24T00:00:00"/>
    <x v="0"/>
  </r>
  <r>
    <s v="0d11e835-f9e1-e511-8100-3863bb358f90"/>
    <s v="QaBqOcpAADm1CYVanPRIxFsiBeBX11U9nbyPRgn1lqwcKK80ShNrlQk+a1weOLxrtca8zai6Y8yeX3lxlf9EZg=="/>
    <d v="2016-08-02T09:48:48"/>
    <s v="DARS-NIC-139995-0F7X0-v0"/>
    <s v="Rupert Coles"/>
    <x v="131"/>
    <s v="With HSCIC"/>
    <x v="0"/>
    <d v="2016-03-31T00:00:00"/>
    <s v=""/>
    <s v="5a DSA Active"/>
    <x v="3"/>
    <s v="DARS-NIC-139995-0F7X0-v0.0"/>
    <s v="Yes"/>
    <s v="Yes"/>
    <x v="0"/>
    <x v="0"/>
    <x v="101"/>
    <s v="No"/>
    <x v="4"/>
    <s v=""/>
    <s v="Nicola Bootland"/>
    <s v=""/>
    <s v="No"/>
    <s v="Joanna Rose"/>
    <d v="2016-08-02T09:48:48"/>
    <d v="2016-03-04T11:06:58"/>
    <m/>
    <s v=""/>
    <m/>
    <x v="0"/>
  </r>
  <r>
    <s v="9545844f-f9e1-e511-80f7-3863bb357fa0"/>
    <s v="28woTXSqEqnBtVZHEtR80HfaAVCDW1XlYyD6SqXpkZ1lxS2mqEXMFg39liDC9nghbmoDeT19dUEO1UDsbapJcg=="/>
    <d v="2016-08-02T09:48:48"/>
    <s v="DARS-NIC-140614-H937S-v0"/>
    <s v="Michael Harrison"/>
    <x v="132"/>
    <s v="With HSCIC"/>
    <x v="0"/>
    <d v="2016-03-31T00:00:00"/>
    <s v=""/>
    <s v="5a DSA Active"/>
    <x v="3"/>
    <s v="DARS-NIC-140614-H937S-v0.0"/>
    <s v="Yes"/>
    <s v="Yes"/>
    <x v="0"/>
    <x v="0"/>
    <x v="101"/>
    <s v="No"/>
    <x v="8"/>
    <s v=""/>
    <s v="Nicola Bootland"/>
    <s v=""/>
    <s v="No"/>
    <s v="Joanna Rose"/>
    <d v="2016-08-02T09:48:48"/>
    <d v="2016-03-04T11:07:41"/>
    <m/>
    <s v=""/>
    <m/>
    <x v="0"/>
  </r>
  <r>
    <s v="93968dd7-7108-e611-80f9-3863bb359f00"/>
    <s v="+24irm12PC7Pd6QqHkEEDuV/+b6oyaD0a+NRe6U/Iu4B5PJ8qfGtYJEVVBvJuTVZ1qyjysBOoNEfBAOTs2CLMg=="/>
    <d v="2017-04-13T13:20:37"/>
    <s v="DARS-NIC-14129-K3Y7J-v0"/>
    <s v="Chris Rolfe"/>
    <x v="113"/>
    <s v="With HSCIC"/>
    <x v="0"/>
    <m/>
    <s v=""/>
    <s v="5a DSA Active"/>
    <x v="0"/>
    <s v="DARS-NIC-14129-K3Y7J-v0.0"/>
    <s v=""/>
    <s v="No"/>
    <x v="0"/>
    <x v="0"/>
    <x v="0"/>
    <s v="No"/>
    <x v="6"/>
    <s v=""/>
    <s v=""/>
    <s v=""/>
    <s v="Yes"/>
    <s v="Alexandra Day"/>
    <d v="2017-04-13T13:20:37"/>
    <d v="2016-04-22T10:06:17"/>
    <m/>
    <s v=""/>
    <d v="2016-09-15T00:00:00"/>
    <x v="0"/>
  </r>
  <r>
    <s v="d0461baf-b1e9-419b-8a93-4a93dbf95294"/>
    <s v="TUwfZoA3kVRY7XHRm6xv8hut5ZlmgbBYp8XUntN1uEHLaB+Udwb+scYUHxDMDUY5cY2EzV9fNbjRgB/sO4SfdQ=="/>
    <d v="2017-04-13T13:20:37"/>
    <s v="DARS-NIC-14129-K3Y7J-v0"/>
    <s v="Chris Rolfe"/>
    <x v="113"/>
    <s v="With HSCIC"/>
    <x v="0"/>
    <m/>
    <s v=""/>
    <s v="5a DSA Active"/>
    <x v="0"/>
    <s v="DARS-NIC-14129-K3Y7J-v0.1"/>
    <s v="No"/>
    <s v="No"/>
    <x v="0"/>
    <x v="0"/>
    <x v="0"/>
    <s v="No"/>
    <x v="6"/>
    <s v=""/>
    <s v=""/>
    <s v=""/>
    <s v="Yes"/>
    <s v="Alexandra Day"/>
    <d v="2017-04-13T13:20:37"/>
    <d v="2016-05-05T12:53:23"/>
    <m/>
    <s v=""/>
    <d v="2016-09-15T00:00:00"/>
    <x v="0"/>
  </r>
  <r>
    <s v="042004ec-ba71-4bae-aa80-d0eacdb43594"/>
    <s v="aDBUoKtOwVDmaPpKpNKquGAidYpSaBZRcBn6CMy7P4C1xXr972rCE8WvMTf4tBQEziE6q7IK1skO8bVMRBp3MA=="/>
    <d v="2017-04-13T13:20:37"/>
    <s v="DARS-NIC-14129-K3Y7J-v0"/>
    <s v="Chris Rolfe"/>
    <x v="113"/>
    <s v="With HSCIC"/>
    <x v="0"/>
    <m/>
    <s v="1c Application In Progress"/>
    <s v="5a DSA Active"/>
    <x v="0"/>
    <s v="DARS-NIC-14129-K3Y7J-v0.2"/>
    <s v="No"/>
    <s v="No"/>
    <x v="0"/>
    <x v="0"/>
    <x v="0"/>
    <s v="No"/>
    <x v="6"/>
    <s v=""/>
    <s v=""/>
    <s v=""/>
    <s v="Yes"/>
    <s v="Alexandra Day"/>
    <d v="2017-04-13T13:20:37"/>
    <d v="2016-05-13T13:30:42"/>
    <m/>
    <s v=""/>
    <d v="2016-09-15T00:00:00"/>
    <x v="0"/>
  </r>
  <r>
    <s v="b3c73376-ed84-43f4-8490-335102f42e27"/>
    <s v="T48PLKFE9g4sG1YxO+asn3+XmOs5uLXNd1gYMWlyzPSsgb3G81aR5Iy9cMUhp8MsesX02Nv+yXzZR0gI0mq4ug=="/>
    <d v="2017-04-13T13:20:37"/>
    <s v="DARS-NIC-14129-K3Y7J-v0"/>
    <s v="Chris Rolfe"/>
    <x v="113"/>
    <s v="With HSCIC"/>
    <x v="0"/>
    <m/>
    <s v="2a Case Admin Check"/>
    <s v="5a DSA Active"/>
    <x v="0"/>
    <s v="DARS-NIC-14129-K3Y7J-v0.3"/>
    <s v="No"/>
    <s v="No"/>
    <x v="0"/>
    <x v="0"/>
    <x v="0"/>
    <s v="No"/>
    <x v="6"/>
    <s v=""/>
    <s v="Louise Dunn"/>
    <s v=""/>
    <s v="Yes"/>
    <s v="Alexandra Day"/>
    <d v="2017-04-13T13:20:37"/>
    <d v="2016-05-19T15:01:57"/>
    <m/>
    <s v=""/>
    <d v="2016-09-15T00:00:00"/>
    <x v="0"/>
  </r>
  <r>
    <s v="4d2a56bb-59c3-4a33-b987-77d6d8d73ae4"/>
    <s v="3agQJQDuegHlvfbez4K8sc2Jr+NISuYJVqXh+qs9oikBS+3Y7++1nN9111BP/BxzUTQ8/3ntwvPWt7eJl6o8sg=="/>
    <d v="2017-04-13T13:20:37"/>
    <s v="DARS-NIC-14129-K3Y7J-v0"/>
    <s v="Chris Rolfe"/>
    <x v="113"/>
    <s v="With HSCIC"/>
    <x v="0"/>
    <m/>
    <s v="1c Application In Progress"/>
    <s v="5a DSA Active"/>
    <x v="0"/>
    <s v="DARS-NIC-14129-K3Y7J-v0.4"/>
    <s v="No"/>
    <s v="No"/>
    <x v="0"/>
    <x v="0"/>
    <x v="0"/>
    <s v="No"/>
    <x v="6"/>
    <s v=""/>
    <s v="Louise Dunn"/>
    <s v=""/>
    <s v="Yes"/>
    <s v="Alexandra Day"/>
    <d v="2017-04-13T13:20:37"/>
    <d v="2016-06-06T09:45:35"/>
    <m/>
    <s v=""/>
    <d v="2016-09-15T00:00:00"/>
    <x v="0"/>
  </r>
  <r>
    <s v="4f259c2b-a2b4-4e43-a7c9-28fd384be24a"/>
    <s v="s4S00JY0Glhlu2mhj7F8GzmgzVeMxSPtp1f+CYyrCBu+HOVG8jew89HRuXHk27sZHCkDh1OC3wD1lrkXVqTI4Q=="/>
    <d v="2017-04-13T13:20:37"/>
    <s v="DARS-NIC-14129-K3Y7J-v0"/>
    <s v="Chris Rolfe"/>
    <x v="113"/>
    <s v="With HSCIC"/>
    <x v="0"/>
    <m/>
    <s v="2c Initial Assessment"/>
    <s v="5a DSA Active"/>
    <x v="0"/>
    <s v="DARS-NIC-14129-K3Y7J-v0.5"/>
    <s v="No"/>
    <s v="No"/>
    <x v="0"/>
    <x v="110"/>
    <x v="0"/>
    <s v="No"/>
    <x v="6"/>
    <s v=""/>
    <s v="Dan Goodwin"/>
    <s v="Dave Cronin"/>
    <s v="Yes"/>
    <s v="Alexandra Day"/>
    <d v="2017-04-13T13:20:37"/>
    <d v="2016-09-13T11:02:40"/>
    <m/>
    <s v=""/>
    <d v="2016-09-15T00:00:00"/>
    <x v="0"/>
  </r>
  <r>
    <s v="a9d944fc-3450-4d3b-b00b-920a0c105482"/>
    <s v="PmOUCi5529uo7ZfXNrTRek/Zc/+03aISXdHmLQbCG9zQ6Hru8nBcAgL0qEac2ViJkRh34yYEM5voquN9Z99Z7g=="/>
    <d v="2017-04-13T13:20:58"/>
    <s v="DARS-NIC-14129-K3Y7J-v0"/>
    <s v="Chris Rolfe"/>
    <x v="113"/>
    <s v="With HSCIC"/>
    <x v="0"/>
    <d v="2099-12-31T00:00:00"/>
    <s v="5a DSA Active"/>
    <s v="5a DSA Active"/>
    <x v="2"/>
    <s v="DARS-NIC-14129-K3Y7J-v0.6"/>
    <s v="Yes"/>
    <s v="No"/>
    <x v="0"/>
    <x v="110"/>
    <x v="3"/>
    <s v="No"/>
    <x v="6"/>
    <s v=""/>
    <s v="Dan Goodwin"/>
    <s v="Dave Cronin"/>
    <s v="Yes"/>
    <s v="Alexandra Day"/>
    <d v="2017-04-13T13:20:58"/>
    <d v="2016-09-19T10:43:46"/>
    <d v="2017-04-13T00:00:00"/>
    <s v=""/>
    <d v="2016-09-15T00:00:00"/>
    <x v="1"/>
  </r>
  <r>
    <s v="a75b9d56-f9e1-e511-8100-3863bb358f90"/>
    <s v="HeWyyn029C7sjJevQv9YoJVJ7BuqPNypb1QqfPs11wOXVpE7O5GESfyIImVnPzvExsmrshBCQ/CoCeR602dxFQ=="/>
    <d v="2016-08-02T09:48:48"/>
    <s v="DARS-NIC-141541-NW86W-v0"/>
    <s v="Petra Westlake"/>
    <x v="113"/>
    <s v="With HSCIC"/>
    <x v="0"/>
    <d v="2016-03-31T00:00:00"/>
    <s v=""/>
    <s v="5a DSA Active"/>
    <x v="3"/>
    <s v="DARS-NIC-141541-NW86W-v0.0"/>
    <s v="Yes"/>
    <s v="Yes"/>
    <x v="0"/>
    <x v="0"/>
    <x v="8"/>
    <s v="No"/>
    <x v="6"/>
    <s v=""/>
    <s v="Nicola Bootland"/>
    <s v=""/>
    <s v="No"/>
    <s v="Joanna Rose"/>
    <d v="2016-08-02T09:48:48"/>
    <d v="2016-03-04T11:07:58"/>
    <m/>
    <s v=""/>
    <m/>
    <x v="0"/>
  </r>
  <r>
    <s v="364abcab-6fe8-e511-8101-3863bb358f90"/>
    <s v="FaEu1nhIY+jeXJvK2oxEzCbOMOufcNBVHpwouqni3smoFDgEbduZQt4YTXNzFzfI7uwhaqLvDkD/tAHMKxogCg=="/>
    <d v="2016-10-31T15:54:20"/>
    <s v="DARS-NIC-14168-Z2C9P-v0"/>
    <s v="Steven Knuckey"/>
    <x v="133"/>
    <s v="With Customer"/>
    <x v="1"/>
    <d v="2016-08-31T00:00:00"/>
    <s v=""/>
    <s v="4e With Customer To Sign DSA"/>
    <x v="0"/>
    <s v="DARS-NIC-14168-Z2C9P-v0.0"/>
    <s v=""/>
    <s v="Yes"/>
    <x v="1"/>
    <x v="0"/>
    <x v="0"/>
    <s v="No"/>
    <x v="0"/>
    <s v=""/>
    <s v=""/>
    <s v=""/>
    <s v="No"/>
    <s v="Joanna Rose"/>
    <d v="2016-10-31T15:54:20"/>
    <d v="2016-03-12T16:30:05"/>
    <m/>
    <s v=""/>
    <d v="2016-02-08T00:00:00"/>
    <x v="0"/>
  </r>
  <r>
    <s v="cd30cac5-5120-46bf-8181-2ce6f4f7aea5"/>
    <s v="LTbVSLYRTsvAhI20aSUHqBL+/TEng8qzw0IZkb45Y+dovVHLejUMDFW1UQwOUkkzFDtzi0r8QSVCqPYkAOVtzg=="/>
    <d v="2016-10-31T15:54:20"/>
    <s v="DARS-NIC-14168-Z2C9P-v0"/>
    <s v="Steven Knuckey"/>
    <x v="133"/>
    <s v="With Customer"/>
    <x v="1"/>
    <d v="2016-08-31T00:00:00"/>
    <s v="4e With Customer To Sign DSA"/>
    <s v="4e With Customer To Sign DSA"/>
    <x v="6"/>
    <s v="DARS-NIC-14168-Z2C9P-v0.1"/>
    <s v="Yes"/>
    <s v="Yes"/>
    <x v="1"/>
    <x v="20"/>
    <x v="11"/>
    <s v="No"/>
    <x v="0"/>
    <s v=""/>
    <s v="Adam Grindrod"/>
    <s v="Gaynor Dalton"/>
    <s v="No"/>
    <s v="Joanna Rose"/>
    <d v="2016-10-31T15:54:20"/>
    <d v="2016-03-22T10:10:05"/>
    <m/>
    <s v=""/>
    <d v="2016-02-08T00:00:00"/>
    <x v="0"/>
  </r>
  <r>
    <s v="4172f1e8-92df-e511-80f5-3863bb363030"/>
    <s v="sRkG7iOH6ON0xW4woe9KIEzoVEwCrryOaAYuFOv+lw6ItKvEf9hfpIzvSfmjsxGR/6fRRe9kzLtfJ3VaKdKWBg=="/>
    <d v="2017-03-01T09:30:28"/>
    <s v="DARS-NIC-14170-X2G3L-v0"/>
    <s v="Helen Forbes"/>
    <x v="134"/>
    <s v="With HSCIC"/>
    <x v="0"/>
    <m/>
    <s v=""/>
    <s v="5a DSA Active"/>
    <x v="0"/>
    <s v="DARS-NIC-14170-X2G3L-v0.0"/>
    <s v=""/>
    <s v="Yes"/>
    <x v="0"/>
    <x v="71"/>
    <x v="0"/>
    <s v="No"/>
    <x v="5"/>
    <s v="Complex"/>
    <s v="Helen Buckels"/>
    <s v="Richard Langley"/>
    <s v="No"/>
    <s v="Joanna Rose"/>
    <d v="2017-03-01T09:30:28"/>
    <d v="2016-03-01T09:49:43"/>
    <m/>
    <s v=""/>
    <d v="2016-02-04T00:00:00"/>
    <x v="0"/>
  </r>
  <r>
    <s v="5ccfac56-c71a-443d-8257-596e54c8212b"/>
    <s v="3E/adPGHf831JZeVjqrHgyb8Y69Fqx9Jrogv2uiS4ZFtr6vhxZaHBvfsXzZG5KJQHqCw1dV9/UVt4FKgoKmFCw=="/>
    <d v="2017-03-01T09:30:28"/>
    <s v="DARS-NIC-14170-X2G3L-v0"/>
    <s v="Helen Forbes"/>
    <x v="134"/>
    <s v="With HSCIC"/>
    <x v="0"/>
    <m/>
    <s v="2c Initial Assessment"/>
    <s v="5a DSA Active"/>
    <x v="0"/>
    <s v="DARS-NIC-14170-X2G3L-v0.1"/>
    <s v="No"/>
    <s v="Yes"/>
    <x v="0"/>
    <x v="71"/>
    <x v="0"/>
    <s v="No"/>
    <x v="5"/>
    <s v="Complex"/>
    <s v="Helen Buckels"/>
    <s v="Richard Langley"/>
    <s v="Yes"/>
    <s v="Joanna Rose"/>
    <d v="2017-03-01T09:30:28"/>
    <d v="2016-04-22T14:04:58"/>
    <m/>
    <s v=""/>
    <d v="2016-02-04T00:00:00"/>
    <x v="0"/>
  </r>
  <r>
    <s v="cb01e775-b7da-4cc1-8eb1-fbf84610a78b"/>
    <s v="cHK3AYkPcITdy6z+egJZpGGrlNhghSohcmmBLXopYuAtqhOV9hHXd2EUaJ1IzHu37c+OBSy91AWi+/3A069lrQ=="/>
    <d v="2017-03-01T09:30:28"/>
    <s v="DARS-NIC-14170-X2G3L-v0"/>
    <s v="Helen Forbes"/>
    <x v="134"/>
    <s v="With HSCIC"/>
    <x v="0"/>
    <m/>
    <s v="2c Initial Assessment"/>
    <s v="5a DSA Active"/>
    <x v="0"/>
    <s v="DARS-NIC-14170-X2G3L-v0.2"/>
    <s v="No"/>
    <s v="Yes"/>
    <x v="0"/>
    <x v="71"/>
    <x v="0"/>
    <s v="No"/>
    <x v="5"/>
    <s v="Complex"/>
    <s v="Helen Buckels"/>
    <s v="Richard Langley"/>
    <s v="Yes"/>
    <s v="Joanna Rose"/>
    <d v="2017-03-01T09:30:28"/>
    <d v="2016-05-09T10:12:32"/>
    <m/>
    <s v=""/>
    <d v="2016-02-04T00:00:00"/>
    <x v="0"/>
  </r>
  <r>
    <s v="a9d97d0f-12bf-4e9f-b930-03fe216c1fdd"/>
    <s v="5EMFDkCP/avg9hAqZtJsX/pNtFnsexlc7u7MP9bbmbG0rLwX+S95vc6Cf0LfZszaaqu2rbTJISXnBtVAOhwLtA=="/>
    <d v="2017-03-01T09:30:28"/>
    <s v="DARS-NIC-14170-X2G3L-v0"/>
    <s v="Helen Forbes"/>
    <x v="134"/>
    <s v="With HSCIC"/>
    <x v="0"/>
    <m/>
    <s v="2c Initial Assessment"/>
    <s v="5a DSA Active"/>
    <x v="0"/>
    <s v="DARS-NIC-14170-X2G3L-v0.3"/>
    <s v="No"/>
    <s v="Yes"/>
    <x v="0"/>
    <x v="71"/>
    <x v="0"/>
    <s v="No"/>
    <x v="5"/>
    <s v="Complex"/>
    <s v="Helen Buckels"/>
    <s v="Richard Langley"/>
    <s v="Yes"/>
    <s v="Joanna Rose"/>
    <d v="2017-03-01T09:30:28"/>
    <d v="2016-06-24T13:25:40"/>
    <m/>
    <s v=""/>
    <d v="2016-02-04T00:00:00"/>
    <x v="0"/>
  </r>
  <r>
    <s v="33bb6847-54c0-436f-aa74-a4bbee3e40bb"/>
    <s v="6huR2H0DVu9QsHCgJqoPwLMRCvf4ebt+wkplfBXfXCQYvYywrv/r5k+inzPxA+XmaNGpTZJhZJ9Tw+mYVYMPYA=="/>
    <d v="2017-03-01T09:30:28"/>
    <s v="DARS-NIC-14170-X2G3L-v0"/>
    <s v="Helen Forbes"/>
    <x v="134"/>
    <s v="With HSCIC"/>
    <x v="0"/>
    <m/>
    <s v="2c Initial Assessment"/>
    <s v="5a DSA Active"/>
    <x v="0"/>
    <s v="DARS-NIC-14170-X2G3L-v0.4"/>
    <s v="No"/>
    <s v="Yes"/>
    <x v="0"/>
    <x v="71"/>
    <x v="0"/>
    <s v="No"/>
    <x v="5"/>
    <s v="Complex"/>
    <s v="Nicola Bootland"/>
    <s v="Richard Langley"/>
    <s v="Yes"/>
    <s v="Joanna Rose"/>
    <d v="2017-03-01T09:30:28"/>
    <d v="2016-07-14T08:16:36"/>
    <m/>
    <s v=""/>
    <d v="2016-02-04T00:00:00"/>
    <x v="0"/>
  </r>
  <r>
    <s v="90e6a955-f55c-43e8-a6e9-d33881c93230"/>
    <s v="Z3ffLuPTJx0GQnjTL8W5lH3A/g+ngx4sNvyUnjnNLilmg7a+C8gge7kAjR2cLGCRJufwijYFXJO23KCFtrByPw=="/>
    <d v="2017-03-01T09:30:28"/>
    <s v="DARS-NIC-14170-X2G3L-v0"/>
    <s v="Helen Forbes"/>
    <x v="134"/>
    <s v="With HSCIC"/>
    <x v="0"/>
    <m/>
    <s v="2c Initial Assessment"/>
    <s v="5a DSA Active"/>
    <x v="0"/>
    <s v="DARS-NIC-14170-X2G3L-v0.5"/>
    <s v="No"/>
    <s v="Yes"/>
    <x v="0"/>
    <x v="71"/>
    <x v="0"/>
    <s v="No"/>
    <x v="5"/>
    <s v="Complex"/>
    <s v="Helen Buckels"/>
    <s v="Richard Langley"/>
    <s v="Yes"/>
    <s v="Joanna Rose"/>
    <d v="2017-03-01T09:30:28"/>
    <d v="2016-08-15T09:42:43"/>
    <m/>
    <s v=""/>
    <d v="2016-02-04T00:00:00"/>
    <x v="0"/>
  </r>
  <r>
    <s v="932087a5-ebba-4a71-82cb-746f77d51fba"/>
    <s v="L5P7PqAoYUMGANwgGABOcUaa1t4YYDYBxODU/S9UwdvwSmCkCIArTrgZfgr7AOZy3a3uJSo5O5REd4+jxfulcA=="/>
    <d v="2017-03-01T09:30:28"/>
    <s v="DARS-NIC-14170-X2G3L-v0"/>
    <s v="Helen Forbes"/>
    <x v="134"/>
    <s v="With HSCIC"/>
    <x v="0"/>
    <m/>
    <s v="2c Initial Assessment"/>
    <s v="5a DSA Active"/>
    <x v="0"/>
    <s v="DARS-NIC-14170-X2G3L-v0.6"/>
    <s v="No"/>
    <s v="Yes"/>
    <x v="0"/>
    <x v="71"/>
    <x v="0"/>
    <s v="No"/>
    <x v="5"/>
    <s v="Complex"/>
    <s v="Helen Buckels"/>
    <s v="Richard Langley"/>
    <s v="Yes"/>
    <s v="Joanna Rose"/>
    <d v="2017-03-01T09:30:28"/>
    <d v="2016-08-16T12:14:20"/>
    <m/>
    <s v=""/>
    <d v="2016-02-04T00:00:00"/>
    <x v="0"/>
  </r>
  <r>
    <s v="10e18a0d-7c05-4150-b449-9ee1d7adf788"/>
    <s v="jbAbu7iBm6QlZC/DJVy2rlGsgwOOF95BKcg3ezTOB2gI94dj79H+4om0h+Mj35an/mnl61uNnaBkiB4T3G6WiQ=="/>
    <d v="2017-03-01T09:30:28"/>
    <s v="DARS-NIC-14170-X2G3L-v0"/>
    <s v="Helen Forbes"/>
    <x v="134"/>
    <s v="With HSCIC"/>
    <x v="0"/>
    <d v="2017-11-30T00:00:00"/>
    <s v="2c Initial Assessment"/>
    <s v="5a DSA Active"/>
    <x v="0"/>
    <s v="DARS-NIC-14170-X2G3L-v0.7"/>
    <s v="No"/>
    <s v="Yes"/>
    <x v="0"/>
    <x v="71"/>
    <x v="0"/>
    <s v="No"/>
    <x v="5"/>
    <s v="Complex"/>
    <s v="Helen Buckels"/>
    <s v="Richard Langley"/>
    <s v="Yes"/>
    <s v="Joanna Rose"/>
    <d v="2017-03-01T09:30:28"/>
    <d v="2016-08-16T15:42:29"/>
    <m/>
    <s v=""/>
    <d v="2016-02-04T00:00:00"/>
    <x v="0"/>
  </r>
  <r>
    <s v="68ae93bf-de62-426f-85cb-aece03752aff"/>
    <s v="dC6szIpI5DJShAlAjlosW4f//4q81ZgRrLZthztZMi/ceMgWTrWuIhF7EW3Mc5T1i0rlQfY4gCIa70uKTmhxdw=="/>
    <d v="2017-03-01T09:30:28"/>
    <s v="DARS-NIC-14170-X2G3L-v0"/>
    <s v="Helen Forbes"/>
    <x v="134"/>
    <s v="With HSCIC"/>
    <x v="0"/>
    <d v="2017-11-30T00:00:00"/>
    <s v="2c Initial Assessment"/>
    <s v="5a DSA Active"/>
    <x v="0"/>
    <s v="DARS-NIC-14170-X2G3L-v0.8"/>
    <s v="No"/>
    <s v="Yes"/>
    <x v="0"/>
    <x v="71"/>
    <x v="0"/>
    <s v="No"/>
    <x v="5"/>
    <s v="Complex"/>
    <s v="Helen Buckels"/>
    <s v="Richard Langley"/>
    <s v="Yes"/>
    <s v="Joanna Rose"/>
    <d v="2017-03-01T09:30:28"/>
    <d v="2017-02-21T14:46:59"/>
    <m/>
    <s v=""/>
    <d v="2016-02-04T00:00:00"/>
    <x v="0"/>
  </r>
  <r>
    <s v="bb2e7591-ee7c-464c-bfb4-7eccbcd5edf9"/>
    <s v="nUXke96QNSAAdk7FA9IYkXY98PusgSX1yiJEhUmE1Yl2sLRiEYySyn//4ZL7LzwKBFTgXKbQzJ0nkNoxoMqt3A=="/>
    <d v="2017-03-01T09:31:17"/>
    <s v="DARS-NIC-14170-X2G3L-v0"/>
    <s v="Helen Forbes"/>
    <x v="134"/>
    <s v="With HSCIC"/>
    <x v="0"/>
    <d v="2017-11-30T00:00:00"/>
    <s v="5a DSA Active"/>
    <s v="5a DSA Active"/>
    <x v="2"/>
    <s v="DARS-NIC-14170-X2G3L-v0.9"/>
    <s v="Yes"/>
    <s v="Yes"/>
    <x v="0"/>
    <x v="71"/>
    <x v="62"/>
    <s v="No"/>
    <x v="5"/>
    <s v="Complex"/>
    <s v="Helen Buckels"/>
    <s v="Richard Langley"/>
    <s v="Yes"/>
    <s v="Joanna Rose"/>
    <d v="2017-03-01T09:31:17"/>
    <d v="2017-02-23T11:47:10"/>
    <d v="2017-03-01T00:00:00"/>
    <s v=""/>
    <d v="2016-02-04T00:00:00"/>
    <x v="1"/>
  </r>
  <r>
    <s v="22f480af-21e1-e511-80fe-3863bb358f90"/>
    <s v="0iQHDUZXUGUvrykc0Rd9DhMD5J5jCmvJ3ZAuXkpORJNe3G7jNzhm80AwDloftGvMs/+4yxjIfyQ6ewAIPliiFw=="/>
    <d v="2016-05-18T12:06:44"/>
    <s v="DARS-NIC-14230-X7P9J-v0"/>
    <s v="Colin O'Keeffe"/>
    <x v="53"/>
    <s v="With HSCIC"/>
    <x v="0"/>
    <m/>
    <s v=""/>
    <s v="5a DSA Active"/>
    <x v="0"/>
    <s v="DARS-NIC-14230-X7P9J-v0.0"/>
    <s v=""/>
    <s v="Yes"/>
    <x v="0"/>
    <x v="0"/>
    <x v="0"/>
    <s v="No"/>
    <x v="1"/>
    <s v=""/>
    <s v="Carla Howgate"/>
    <s v="Garry Coleman"/>
    <s v="No"/>
    <s v="Joanna Rose"/>
    <d v="2016-05-18T12:06:44"/>
    <d v="2016-03-03T09:24:19"/>
    <m/>
    <s v=""/>
    <m/>
    <x v="0"/>
  </r>
  <r>
    <s v="d7620f30-d5d8-4e54-9077-eca236ca9c87"/>
    <s v="zA+pAksdzL3CRuMZU90wWw4iA9Bv00dtLeykaDnAKjNGCCRQMLoXVZxvsCqJaCAB3XlgHhuA0gG7nSYHgyZMVg=="/>
    <d v="2016-05-18T12:06:44"/>
    <s v="DARS-NIC-14230-X7P9J-v0"/>
    <s v="Colin O'Keeffe"/>
    <x v="53"/>
    <s v="With HSCIC"/>
    <x v="0"/>
    <m/>
    <s v=""/>
    <s v="5a DSA Active"/>
    <x v="0"/>
    <s v="DARS-NIC-14230-X7P9J-v0.1"/>
    <s v=""/>
    <s v="Yes"/>
    <x v="0"/>
    <x v="0"/>
    <x v="0"/>
    <s v="No"/>
    <x v="1"/>
    <s v=""/>
    <s v="Carla Howgate"/>
    <s v="Garry Coleman"/>
    <s v="No"/>
    <s v="Joanna Rose"/>
    <d v="2016-05-18T12:06:44"/>
    <d v="2016-03-16T12:54:24"/>
    <m/>
    <s v=""/>
    <m/>
    <x v="0"/>
  </r>
  <r>
    <s v="7d828be7-5e2c-486a-bf69-7b9f70e82d96"/>
    <s v="AXoPW6RqBYXY/9sDXpqUKGFDsm12YBR8yT1EqtOOOHUsJQwpsw3VlyC47vtM/b4L94ohFVY+R0XuOX+lIwAf7A=="/>
    <d v="2016-05-18T12:06:44"/>
    <s v="DARS-NIC-14230-X7P9J-v0"/>
    <s v="Colin O'Keeffe"/>
    <x v="53"/>
    <s v="With HSCIC"/>
    <x v="0"/>
    <m/>
    <s v=""/>
    <s v="5a DSA Active"/>
    <x v="0"/>
    <s v="DARS-NIC-14230-X7P9J-v0.2"/>
    <s v=""/>
    <s v="Yes"/>
    <x v="0"/>
    <x v="0"/>
    <x v="0"/>
    <s v="No"/>
    <x v="1"/>
    <s v=""/>
    <s v="Carla Howgate"/>
    <s v="Garry Coleman"/>
    <s v="No"/>
    <s v="Joanna Rose"/>
    <d v="2016-05-18T12:06:44"/>
    <d v="2016-03-16T12:54:32"/>
    <m/>
    <s v=""/>
    <m/>
    <x v="0"/>
  </r>
  <r>
    <s v="bbe92bba-6d4d-4184-99f2-9f2290a92bfa"/>
    <s v="cEcunan1ALwr8uWvHIqCVy9RD9jcwuaT3g/FGtDwOtln9KjZpXr1UdJb++Ka5psbDmWoQaWIe7IvYCcK9J9tIA=="/>
    <d v="2016-05-18T12:06:45"/>
    <s v="DARS-NIC-14230-X7P9J-v0"/>
    <s v="Colin O'Keeffe"/>
    <x v="53"/>
    <s v="With HSCIC"/>
    <x v="0"/>
    <m/>
    <s v=""/>
    <s v="5a DSA Active"/>
    <x v="0"/>
    <s v="DARS-NIC-14230-X7P9J-v0.3"/>
    <s v=""/>
    <s v="Yes"/>
    <x v="0"/>
    <x v="0"/>
    <x v="0"/>
    <s v="No"/>
    <x v="1"/>
    <s v=""/>
    <s v="Carla Howgate"/>
    <s v="Garry Coleman"/>
    <s v="No"/>
    <s v="Joanna Rose"/>
    <d v="2016-05-18T12:06:45"/>
    <d v="2016-03-16T13:03:24"/>
    <m/>
    <s v=""/>
    <m/>
    <x v="0"/>
  </r>
  <r>
    <s v="90c77750-5f90-4c54-a01b-7cc5e1b077c2"/>
    <s v="sB0IkhFf9Aav5djvY+XDhaVPWZtHtHaTDRaSF/rjzieg7oW0z3i2iaZWwgK88v8vdA2oWqjZxOS895uAdSYt3A=="/>
    <d v="2016-05-18T12:06:45"/>
    <s v="DARS-NIC-14230-X7P9J-v0"/>
    <s v="Colin O'Keeffe"/>
    <x v="53"/>
    <s v="With HSCIC"/>
    <x v="0"/>
    <m/>
    <s v=""/>
    <s v="5a DSA Active"/>
    <x v="0"/>
    <s v="DARS-NIC-14230-X7P9J-v0.4"/>
    <s v=""/>
    <s v="Yes"/>
    <x v="0"/>
    <x v="0"/>
    <x v="0"/>
    <s v="No"/>
    <x v="1"/>
    <s v=""/>
    <s v="Carla Howgate"/>
    <s v="Garry Coleman"/>
    <s v="No"/>
    <s v="Joanna Rose"/>
    <d v="2016-05-18T12:06:45"/>
    <d v="2016-03-16T13:03:43"/>
    <m/>
    <s v=""/>
    <m/>
    <x v="0"/>
  </r>
  <r>
    <s v="37f67b85-1f4b-49bc-bf13-d221cf349feb"/>
    <s v="VtkvBkcWynXNcEcMdN91gsZLwsOyrML/2s7aUvxmsKE9lfWcfaWaM0biarOYQg9M9Kmu5sVBk5a4sDoxqm8NMQ=="/>
    <d v="2016-08-02T09:48:48"/>
    <s v="DARS-NIC-14230-X7P9J-v0"/>
    <s v="Colin O'Keeffe"/>
    <x v="53"/>
    <s v="With HSCIC"/>
    <x v="0"/>
    <d v="2018-05-01T00:00:00"/>
    <s v=""/>
    <s v="5a DSA Active"/>
    <x v="2"/>
    <s v="DARS-NIC-14230-X7P9J-v0.5"/>
    <s v="Yes"/>
    <s v="Yes"/>
    <x v="0"/>
    <x v="0"/>
    <x v="102"/>
    <s v="No"/>
    <x v="1"/>
    <s v=""/>
    <s v="Carla Howgate"/>
    <s v="Garry Coleman"/>
    <s v="No"/>
    <s v="Joanna Rose"/>
    <d v="2016-08-02T09:48:48"/>
    <d v="2016-03-16T13:03:50"/>
    <m/>
    <s v=""/>
    <m/>
    <x v="0"/>
  </r>
  <r>
    <s v="44eb01e2-b716-e611-80f9-3863bb358e28"/>
    <s v="eLUziSHmDkgWUOFMREEHGn294twE6oNS06atHN93Ax8Kj8DSXaIAGzAa5GfQs92FrzqhnQ+rrIuHC54m9mxCEw=="/>
    <d v="2016-08-02T09:48:48"/>
    <s v="DARS-NIC-14288-X9T4Y-v0"/>
    <s v="Laure Gallone"/>
    <x v="3"/>
    <s v="With Customer"/>
    <x v="0"/>
    <m/>
    <s v="1c Application In Progress"/>
    <s v="1c Application In Progress"/>
    <x v="4"/>
    <s v="DARS-NIC-14288-X9T4Y-v0.0"/>
    <s v="Yes"/>
    <s v="No"/>
    <x v="0"/>
    <x v="0"/>
    <x v="0"/>
    <s v="No"/>
    <x v="1"/>
    <s v=""/>
    <s v=""/>
    <s v=""/>
    <s v="Yes"/>
    <s v="Joanna Rose"/>
    <d v="2016-08-02T09:48:48"/>
    <d v="2016-05-10T14:02:54"/>
    <m/>
    <s v=""/>
    <m/>
    <x v="0"/>
  </r>
  <r>
    <s v="ed45b2bb-91df-e511-80f5-3863bb363030"/>
    <s v="6wqNWP3iVdAPU5AlVJQdF19PAJBC1xdyWYF17B0jm4pYhBGiQla+vvPBJV4Hbq9Yr+QsIh/rVmdA2vFzoU2EyQ=="/>
    <d v="2016-08-03T11:15:48"/>
    <s v="DARS-NIC-14337-J4N1T-v1"/>
    <s v="Dan Perry"/>
    <x v="77"/>
    <s v="With Customer"/>
    <x v="0"/>
    <m/>
    <s v=""/>
    <s v="1c Application In Progress"/>
    <x v="0"/>
    <s v="DARS-NIC-14337-J4N1T-v0.0"/>
    <s v=""/>
    <s v="Yes"/>
    <x v="0"/>
    <x v="0"/>
    <x v="0"/>
    <s v="No"/>
    <x v="1"/>
    <s v=""/>
    <s v=""/>
    <s v=""/>
    <s v="No"/>
    <s v="Joanna Rose"/>
    <d v="2016-08-03T11:15:48"/>
    <d v="2016-03-01T09:41:13"/>
    <m/>
    <s v=""/>
    <m/>
    <x v="0"/>
  </r>
  <r>
    <s v="82e47181-c093-411e-b8b1-6b2cd604a657"/>
    <s v="wJ5wykrBzpwAolerrSTGnJRDILrM59gnRfYLGQtaa95cBkdOypOcE/u1r4ieCtZ2T3d8eo5lPtUqWJ3j3l6a0Q=="/>
    <d v="2016-08-03T11:15:48"/>
    <s v="DARS-NIC-14337-J4N1T-v1"/>
    <s v="Dan Perry"/>
    <x v="77"/>
    <s v="With Customer"/>
    <x v="0"/>
    <m/>
    <s v=""/>
    <s v="1c Application In Progress"/>
    <x v="0"/>
    <s v="DARS-NIC-14337-J4N1T-v0.1"/>
    <s v=""/>
    <s v="Yes"/>
    <x v="0"/>
    <x v="0"/>
    <x v="0"/>
    <s v="No"/>
    <x v="1"/>
    <s v=""/>
    <s v=""/>
    <s v=""/>
    <s v="No"/>
    <s v="Joanna Rose"/>
    <d v="2016-08-03T11:15:48"/>
    <d v="2016-03-16T10:55:48"/>
    <m/>
    <s v=""/>
    <m/>
    <x v="0"/>
  </r>
  <r>
    <s v="fd6946e2-b630-45ae-a53c-8ad2742a4a73"/>
    <s v="HQzvSjDN6XYUPHfceGOsFkpwaAbiBt/4NQU9IHO+42Q1Dc7N7Wyh9bty2M985JiW+ny9emLR8kH7Ev+7ppWxuA=="/>
    <d v="2016-08-03T11:15:48"/>
    <s v="DARS-NIC-14337-J4N1T-v1"/>
    <s v="Dan Perry"/>
    <x v="77"/>
    <s v="With Customer"/>
    <x v="0"/>
    <m/>
    <s v=""/>
    <s v="1c Application In Progress"/>
    <x v="0"/>
    <s v="DARS-NIC-14337-J4N1T-v0.2"/>
    <s v=""/>
    <s v="Yes"/>
    <x v="0"/>
    <x v="0"/>
    <x v="0"/>
    <s v="No"/>
    <x v="1"/>
    <s v=""/>
    <s v=""/>
    <s v=""/>
    <s v="No"/>
    <s v="Joanna Rose"/>
    <d v="2016-08-03T11:15:48"/>
    <d v="2016-03-24T10:08:37"/>
    <m/>
    <s v=""/>
    <m/>
    <x v="0"/>
  </r>
  <r>
    <s v="8e1220d6-d215-40b5-bf7c-ec72e0e0757a"/>
    <s v="lsn+eAFsTQDP8V5dR+2tZSjjebmBnoE8vW6jmh/UQUBlQXyvFsLPVbTL0aYztG6/+QilI/VTOHUdOdg+K2Fq1A=="/>
    <d v="2016-08-03T11:15:48"/>
    <s v="DARS-NIC-14337-J4N1T-v1"/>
    <s v="Dan Perry"/>
    <x v="77"/>
    <s v="With Customer"/>
    <x v="0"/>
    <m/>
    <s v=""/>
    <s v="1c Application In Progress"/>
    <x v="0"/>
    <s v="DARS-NIC-14337-J4N1T-v0.3"/>
    <s v=""/>
    <s v="Yes"/>
    <x v="0"/>
    <x v="71"/>
    <x v="0"/>
    <s v="No"/>
    <x v="1"/>
    <s v=""/>
    <s v=""/>
    <s v=""/>
    <s v="No"/>
    <s v="Joanna Rose"/>
    <d v="2016-08-03T11:15:48"/>
    <d v="2016-04-11T08:21:42"/>
    <m/>
    <s v=""/>
    <m/>
    <x v="0"/>
  </r>
  <r>
    <s v="5b8c7683-0e2b-4046-8acc-638cb5fa2390"/>
    <s v="mHvlDpU/DGkq6Gm8Y7aNE4diCVbvUKwnqvpGjjpIxxNy8+pGsguBYaRhGvSZY9RzINyD894mOZrO6bxFQJhRcA=="/>
    <d v="2016-08-03T11:15:48"/>
    <s v="DARS-NIC-14337-J4N1T-v1"/>
    <s v="Dan Perry"/>
    <x v="77"/>
    <s v="With Customer"/>
    <x v="0"/>
    <m/>
    <s v=""/>
    <s v="1c Application In Progress"/>
    <x v="0"/>
    <s v="DARS-NIC-14337-J4N1T-v0.4"/>
    <s v=""/>
    <s v="Yes"/>
    <x v="0"/>
    <x v="71"/>
    <x v="0"/>
    <s v="No"/>
    <x v="1"/>
    <s v=""/>
    <s v="Adam Grindrod"/>
    <s v=""/>
    <s v="No"/>
    <s v="Joanna Rose"/>
    <d v="2016-08-03T11:15:48"/>
    <d v="2016-04-20T11:52:01"/>
    <m/>
    <s v=""/>
    <m/>
    <x v="0"/>
  </r>
  <r>
    <s v="2caddfcf-dbc4-45bf-86c0-32d5236b6226"/>
    <s v="YZszPdlDKdN/o4H2OQvfq7wv6GZ9mczNpZb/2wgxsfXPQdedfmLHmDJUVBrYs8+RTwiYlSThTHnflpWOIvIkWA=="/>
    <d v="2016-08-03T11:15:48"/>
    <s v="DARS-NIC-14337-J4N1T-v1"/>
    <s v="Dan Perry"/>
    <x v="77"/>
    <s v="With Customer"/>
    <x v="0"/>
    <d v="2017-07-31T00:00:00"/>
    <s v=""/>
    <s v="1c Application In Progress"/>
    <x v="0"/>
    <s v="DARS-NIC-14337-J4N1T-v0.5"/>
    <s v=""/>
    <s v="Yes"/>
    <x v="0"/>
    <x v="71"/>
    <x v="0"/>
    <s v="No"/>
    <x v="1"/>
    <s v=""/>
    <s v="Adam Grindrod"/>
    <s v=""/>
    <s v="No"/>
    <s v="Joanna Rose"/>
    <d v="2016-08-03T11:15:48"/>
    <d v="2016-04-21T12:28:01"/>
    <m/>
    <s v=""/>
    <m/>
    <x v="0"/>
  </r>
  <r>
    <s v="104a534f-5009-45b1-b3c8-3c03aa59efea"/>
    <s v="ofUPTajEZOGU/MVykCqpkQNj7OFT1cjoMpSSlU9pD0JofmuWD6H/aRiPAjuwggCBhABmGTzG4Nep4PQJbz9Q7A=="/>
    <d v="2016-08-03T11:15:48"/>
    <s v="DARS-NIC-14337-J4N1T-v1"/>
    <s v="Dan Perry"/>
    <x v="77"/>
    <s v="With Customer"/>
    <x v="0"/>
    <d v="2017-07-31T00:00:00"/>
    <s v="5a DSA Active"/>
    <s v="1c Application In Progress"/>
    <x v="2"/>
    <s v="DARS-NIC-14337-J4N1T-v0.6"/>
    <s v="No"/>
    <s v="Yes"/>
    <x v="0"/>
    <x v="71"/>
    <x v="103"/>
    <s v="No"/>
    <x v="1"/>
    <s v=""/>
    <s v="Adam Grindrod"/>
    <s v="Richard Langley"/>
    <s v="No"/>
    <s v="Joanna Rose"/>
    <d v="2016-08-03T11:15:48"/>
    <d v="2016-04-29T12:42:46"/>
    <m/>
    <s v=""/>
    <m/>
    <x v="1"/>
  </r>
  <r>
    <s v="4ffb73ce-de5e-407a-8c58-44e70416223e"/>
    <s v="qRks9cUcE9ioArNhA0keLPJ4wkTGtq28W9mzbdRYSWKD1pGmIcpy4yFKeFu4ro9NFY6NGIQ0fQ35X8QnbqG3Ag=="/>
    <d v="2016-08-03T11:15:53"/>
    <s v="DARS-NIC-14337-J4N1T-v1"/>
    <s v="Dan Perry"/>
    <x v="77"/>
    <s v="With Customer"/>
    <x v="0"/>
    <m/>
    <s v="1c Application In Progress"/>
    <s v="1c Application In Progress"/>
    <x v="4"/>
    <s v="DARS-NIC-14337-J4N1T-v1.0"/>
    <s v="Yes"/>
    <s v="Yes"/>
    <x v="0"/>
    <x v="71"/>
    <x v="0"/>
    <s v="No"/>
    <x v="1"/>
    <s v=""/>
    <s v="Adam Grindrod"/>
    <s v="Richard Langley"/>
    <s v="No"/>
    <s v="Joanna Rose"/>
    <d v="2016-08-03T11:15:53"/>
    <d v="2016-08-03T11:15:40"/>
    <m/>
    <s v=""/>
    <m/>
    <x v="0"/>
  </r>
  <r>
    <s v="85f4a76b-06df-e511-8107-3863bb35cfc0"/>
    <s v="uKZyFXwWKTbhkZRlOXm1HPpt5P4vDaovYhzio2xSnsUgw0oV2+wPyvttLM8lGsRvqmkrGXMcso6Rk6iQ4jt7vw=="/>
    <d v="2016-12-06T12:36:55"/>
    <s v="DARS-NIC-14340-R7G1F-v2"/>
    <s v="Tim Bradley"/>
    <x v="135"/>
    <s v="With Customer"/>
    <x v="0"/>
    <d v="2016-12-31T00:00:00"/>
    <s v="5a DSA Active"/>
    <s v="1c Application In Progress"/>
    <x v="8"/>
    <s v="DARS-NIC-14340-R7G1F-v0.0"/>
    <s v="No"/>
    <s v="Yes"/>
    <x v="0"/>
    <x v="71"/>
    <x v="56"/>
    <s v="No"/>
    <x v="2"/>
    <s v="Complex"/>
    <s v="Adam Grindrod"/>
    <s v="Stephen Hudson"/>
    <s v="No"/>
    <s v="Joanna Rose"/>
    <d v="2016-12-06T12:36:55"/>
    <d v="2016-02-29T17:03:59"/>
    <d v="2016-07-05T00:00:00"/>
    <s v=""/>
    <m/>
    <x v="1"/>
  </r>
  <r>
    <s v="ea070a60-b29d-40b5-831a-7ccf631bdfe2"/>
    <s v="PwnyuaSYS68LBrYEtuxnesTUV1ziGXwomM+LfR5nTcj0LisFYZp6cMVdTjeShfSenn1zzasLfCRnrsEjjqYiQw=="/>
    <d v="2016-12-06T12:36:56"/>
    <s v="DARS-NIC-14340-R7G1F-v2"/>
    <s v="Tim Bradley"/>
    <x v="135"/>
    <s v="With Customer"/>
    <x v="0"/>
    <d v="2016-12-31T00:00:00"/>
    <s v="1c Application In Progress"/>
    <s v="1c Application In Progress"/>
    <x v="0"/>
    <s v="DARS-NIC-14340-R7G1F-v1.0"/>
    <s v="No"/>
    <s v="Yes"/>
    <x v="0"/>
    <x v="71"/>
    <x v="0"/>
    <s v="No"/>
    <x v="2"/>
    <s v="Complex"/>
    <s v="Adam Grindrod"/>
    <s v="Stephen Hudson"/>
    <s v="No"/>
    <s v="Joanna Rose"/>
    <d v="2016-12-06T12:36:56"/>
    <d v="2016-07-01T08:04:02"/>
    <m/>
    <s v=""/>
    <m/>
    <x v="0"/>
  </r>
  <r>
    <s v="edf4563c-c523-459c-aadc-3d2af5594247"/>
    <s v="uzMQSOhdOZghNkGfnhujfjNKnuHKMlJrFlsEs/Vjj2BXcUkgJjgl/EaiY90hRtcfZ8cHT1GFfEVN2bu+fkK61Q=="/>
    <d v="2016-12-06T12:36:55"/>
    <s v="DARS-NIC-14340-R7G1F-v2"/>
    <s v="Tim Bradley"/>
    <x v="135"/>
    <s v="With Customer"/>
    <x v="0"/>
    <d v="2016-12-31T00:00:00"/>
    <s v="2c Initial Assessment"/>
    <s v="1c Application In Progress"/>
    <x v="0"/>
    <s v="DARS-NIC-14340-R7G1F-v1.1"/>
    <s v="No"/>
    <s v="Yes"/>
    <x v="0"/>
    <x v="71"/>
    <x v="0"/>
    <s v="No"/>
    <x v="2"/>
    <s v="Complex"/>
    <s v="Adam Grindrod"/>
    <s v="Stephen Hudson"/>
    <s v="No"/>
    <s v="Joanna Rose"/>
    <d v="2016-12-06T12:36:55"/>
    <d v="2016-07-01T08:14:58"/>
    <m/>
    <s v=""/>
    <m/>
    <x v="0"/>
  </r>
  <r>
    <s v="ed6c09ac-79dd-4f4a-a269-6ff0ac5414cc"/>
    <s v="oZU0+xjTwQBRm42LV2BwDFDzxOvK/Q3GZ4mzrLzbZsSkHRCiw5HJ4F7QZBngIPS19RvrxEAqDO7hSxaI17Zh6A=="/>
    <d v="2017-01-17T12:08:29"/>
    <s v="DARS-NIC-14340-R7G1F-v2"/>
    <s v="Tim Bradley"/>
    <x v="135"/>
    <s v="With Customer"/>
    <x v="0"/>
    <d v="2016-12-31T00:00:00"/>
    <s v="5a DSA Active"/>
    <s v="1c Application In Progress"/>
    <x v="3"/>
    <s v="DARS-NIC-14340-R7G1F-v1.2"/>
    <s v="No"/>
    <s v="Yes"/>
    <x v="0"/>
    <x v="71"/>
    <x v="104"/>
    <s v="No"/>
    <x v="2"/>
    <s v="Complex"/>
    <s v="Adam Grindrod"/>
    <s v="Gaynor Dalton"/>
    <s v="No"/>
    <s v="Joanna Rose"/>
    <d v="2017-01-17T12:08:29"/>
    <d v="2016-07-01T08:17:05"/>
    <d v="2016-10-04T00:00:00"/>
    <s v=""/>
    <m/>
    <x v="1"/>
  </r>
  <r>
    <s v="b2386696-a49d-4b92-a9e9-f15cf681a8f9"/>
    <s v="sJi/FDjXQEZ1CbwFhzOEVzAdsJ7tYm80OTxavJ936IOLaqqa+POgiE/C5Fv+cS4PPWMscTLa2JylSlkd0c7A4g=="/>
    <d v="2016-12-06T12:37:09"/>
    <s v="DARS-NIC-14340-R7G1F-v2"/>
    <s v="Tim Bradley"/>
    <x v="135"/>
    <s v="With Customer"/>
    <x v="0"/>
    <m/>
    <s v="1c Application In Progress"/>
    <s v="1c Application In Progress"/>
    <x v="4"/>
    <s v="DARS-NIC-14340-R7G1F-v2.0"/>
    <s v="Yes"/>
    <s v="Yes"/>
    <x v="0"/>
    <x v="71"/>
    <x v="0"/>
    <s v="No"/>
    <x v="2"/>
    <s v="Complex"/>
    <s v="Adam Grindrod"/>
    <s v="Gaynor Dalton"/>
    <s v="No"/>
    <s v="Joanna Rose"/>
    <d v="2016-12-06T12:37:09"/>
    <d v="2016-12-06T12:36:40"/>
    <m/>
    <s v=""/>
    <m/>
    <x v="0"/>
  </r>
  <r>
    <s v="02242c20-7b04-e611-80f7-3863bb358e28"/>
    <s v="6ig5Xyh1U/62y9Bsflwr/NrQDAZw/VmKR3BXqEH3yChqUI5amvvkknDxgLQzBMiHsz7AG84hU98RNM594lxheQ=="/>
    <d v="2016-10-18T09:59:14"/>
    <s v="DARS-NIC-14342-Q8W0X-v0"/>
    <s v="Dominic Taylor"/>
    <x v="136"/>
    <s v="With Customer"/>
    <x v="0"/>
    <m/>
    <s v=""/>
    <s v="1c Application In Progress"/>
    <x v="0"/>
    <s v="DARS-NIC-14342-Q8W0X-v0.0"/>
    <s v=""/>
    <s v="No"/>
    <x v="0"/>
    <x v="0"/>
    <x v="0"/>
    <s v="No"/>
    <x v="6"/>
    <s v=""/>
    <s v=""/>
    <s v=""/>
    <s v="Yes"/>
    <s v="Alexandra Day"/>
    <d v="2016-10-18T09:59:14"/>
    <d v="2016-04-17T09:02:38"/>
    <m/>
    <s v=""/>
    <m/>
    <x v="0"/>
  </r>
  <r>
    <s v="768f646c-d77b-44ed-ade4-b3849f06b62c"/>
    <s v="EMRnKazOuyW641Enkt1zqpVnpHCTVt/bIFoUKPnnS+OxKSvmshw1GpuFD7W994mQCDYbX7PVq74w2fDn1dqCHA=="/>
    <d v="2016-10-18T09:59:14"/>
    <s v="DARS-NIC-14342-Q8W0X-v0"/>
    <s v="Dominic Taylor"/>
    <x v="136"/>
    <s v="With Customer"/>
    <x v="0"/>
    <m/>
    <s v=""/>
    <s v="1c Application In Progress"/>
    <x v="0"/>
    <s v="DARS-NIC-14342-Q8W0X-v0.1"/>
    <s v=""/>
    <s v="No"/>
    <x v="0"/>
    <x v="0"/>
    <x v="0"/>
    <s v="No"/>
    <x v="6"/>
    <s v=""/>
    <s v=""/>
    <s v=""/>
    <s v="Yes"/>
    <s v="Alexandra Day"/>
    <d v="2016-10-18T09:59:14"/>
    <d v="2016-04-18T12:52:04"/>
    <m/>
    <s v=""/>
    <m/>
    <x v="0"/>
  </r>
  <r>
    <s v="4ee1ff39-e93e-47c1-b3c7-11439fa4dc76"/>
    <s v="9uPTL2mdf9kx8VGQ2FukklRH7KPAcqSV0yrNRMQKa6SxdQ8mZpaRR/pLGvbpIVPlJ6y9ut6BqyEXiZ4AkFwJsA=="/>
    <d v="2016-10-18T09:59:14"/>
    <s v="DARS-NIC-14342-Q8W0X-v0"/>
    <s v="Dominic Taylor"/>
    <x v="136"/>
    <s v="With Customer"/>
    <x v="0"/>
    <m/>
    <s v=""/>
    <s v="1c Application In Progress"/>
    <x v="0"/>
    <s v="DARS-NIC-14342-Q8W0X-v0.2"/>
    <s v=""/>
    <s v="No"/>
    <x v="0"/>
    <x v="0"/>
    <x v="0"/>
    <s v="No"/>
    <x v="6"/>
    <s v=""/>
    <s v=""/>
    <s v=""/>
    <s v="Yes"/>
    <s v="Alexandra Day"/>
    <d v="2016-10-18T09:59:14"/>
    <d v="2016-04-18T13:23:44"/>
    <m/>
    <s v=""/>
    <m/>
    <x v="0"/>
  </r>
  <r>
    <s v="fc59fcdd-6a9d-4c53-a348-15e30a3e7b90"/>
    <s v="sa6HkTKvAKgc4K8PJFMJ3jX4Z8lr9WxiyCp7WEIU8e2RB3R4qViQ88jaffUeVkMtWUFBM3d7KtTPMZss1Gux3g=="/>
    <d v="2016-10-18T09:59:14"/>
    <s v="DARS-NIC-14342-Q8W0X-v0"/>
    <s v="Dominic Taylor"/>
    <x v="136"/>
    <s v="With Customer"/>
    <x v="0"/>
    <m/>
    <s v=""/>
    <s v="1c Application In Progress"/>
    <x v="0"/>
    <s v="DARS-NIC-14342-Q8W0X-v0.3"/>
    <s v=""/>
    <s v="No"/>
    <x v="0"/>
    <x v="0"/>
    <x v="0"/>
    <s v="No"/>
    <x v="6"/>
    <s v=""/>
    <s v=""/>
    <s v=""/>
    <s v="Yes"/>
    <s v="Alexandra Day"/>
    <d v="2016-10-18T09:59:14"/>
    <d v="2016-04-19T07:36:36"/>
    <m/>
    <s v=""/>
    <m/>
    <x v="0"/>
  </r>
  <r>
    <s v="d144c8fe-04b6-4d13-8320-1ad1594b29cd"/>
    <s v="ZACQG1H3d41em1FatawktsdzX8FWsYqmTAzW97UARgUjMOo0msO/yTsS3im4pQvfjmKLXB9XvOa0KXJApCjg3g=="/>
    <d v="2016-10-18T09:59:14"/>
    <s v="DARS-NIC-14342-Q8W0X-v0"/>
    <s v="Dominic Taylor"/>
    <x v="136"/>
    <s v="With Customer"/>
    <x v="0"/>
    <m/>
    <s v=""/>
    <s v="1c Application In Progress"/>
    <x v="0"/>
    <s v="DARS-NIC-14342-Q8W0X-v0.4"/>
    <s v=""/>
    <s v="No"/>
    <x v="0"/>
    <x v="0"/>
    <x v="0"/>
    <s v="No"/>
    <x v="6"/>
    <s v=""/>
    <s v=""/>
    <s v=""/>
    <s v="Yes"/>
    <s v="Alexandra Day"/>
    <d v="2016-10-18T09:59:14"/>
    <d v="2016-04-19T09:06:14"/>
    <m/>
    <s v=""/>
    <m/>
    <x v="0"/>
  </r>
  <r>
    <s v="98ccab3c-fb11-4d2a-97b3-eddbad2caba3"/>
    <s v="3l3/dIbUAQ+rPAek7CF/wjOby1ePhpdRLc90sv0G2kf8TsMySwUnzNVBeyyGqgHTcBKY4DftnfHnj8bh9XaRYw=="/>
    <d v="2016-10-18T09:59:14"/>
    <s v="DARS-NIC-14342-Q8W0X-v0"/>
    <s v="Dominic Taylor"/>
    <x v="136"/>
    <s v="With Customer"/>
    <x v="0"/>
    <m/>
    <s v=""/>
    <s v="1c Application In Progress"/>
    <x v="0"/>
    <s v="DARS-NIC-14342-Q8W0X-v0.5"/>
    <s v=""/>
    <s v="No"/>
    <x v="0"/>
    <x v="0"/>
    <x v="0"/>
    <s v="No"/>
    <x v="6"/>
    <s v=""/>
    <s v=""/>
    <s v=""/>
    <s v="Yes"/>
    <s v="Alexandra Day"/>
    <d v="2016-10-18T09:59:14"/>
    <d v="2016-04-20T14:59:01"/>
    <m/>
    <s v=""/>
    <m/>
    <x v="0"/>
  </r>
  <r>
    <s v="c0e35fc9-7e74-4d2f-bc7d-ba1da11a1ff5"/>
    <s v="wncRi/n6ob1LgCdYjWuhdmgDWFjuLQAhRPlyjlhnlP3QaZT1+wdwCh89WIUVi7u4OZG+vhj3099Jznlx60+Bpg=="/>
    <d v="2016-10-18T09:59:14"/>
    <s v="DARS-NIC-14342-Q8W0X-v0"/>
    <s v="Dominic Taylor"/>
    <x v="136"/>
    <s v="With Customer"/>
    <x v="0"/>
    <m/>
    <s v=""/>
    <s v="1c Application In Progress"/>
    <x v="0"/>
    <s v="DARS-NIC-14342-Q8W0X-v0.6"/>
    <s v=""/>
    <s v="No"/>
    <x v="0"/>
    <x v="0"/>
    <x v="0"/>
    <s v="No"/>
    <x v="6"/>
    <s v=""/>
    <s v=""/>
    <s v=""/>
    <s v="Yes"/>
    <s v="Alexandra Day"/>
    <d v="2016-10-18T09:59:14"/>
    <d v="2016-04-21T08:23:46"/>
    <m/>
    <s v=""/>
    <m/>
    <x v="0"/>
  </r>
  <r>
    <s v="6d6902bc-3974-4f45-ad9a-3664dc044f87"/>
    <s v="0FGNauFrtR7at4KRz+hAThCkYo//beZZru0OnDUfxu1LPKBbze273YG/X11f5eYfceDoEcDX/FUBZR7XrWlhEw=="/>
    <d v="2016-10-18T09:59:14"/>
    <s v="DARS-NIC-14342-Q8W0X-v0"/>
    <s v="Dominic Taylor"/>
    <x v="136"/>
    <s v="With Customer"/>
    <x v="0"/>
    <m/>
    <s v=""/>
    <s v="1c Application In Progress"/>
    <x v="0"/>
    <s v="DARS-NIC-14342-Q8W0X-v0.7"/>
    <s v=""/>
    <s v="No"/>
    <x v="0"/>
    <x v="38"/>
    <x v="0"/>
    <s v="No"/>
    <x v="6"/>
    <s v=""/>
    <s v="Adam Grindrod"/>
    <s v="Richard Langley"/>
    <s v="Yes"/>
    <s v="Alexandra Day"/>
    <d v="2016-10-18T09:59:14"/>
    <d v="2016-04-21T18:04:40"/>
    <m/>
    <s v=""/>
    <m/>
    <x v="0"/>
  </r>
  <r>
    <s v="d132c6f1-7b1b-4ae2-aba3-7f1b9f727ba8"/>
    <s v="YizVExgt8HybFW3rWYqzHu6lTO3/esg2Pg66us/ZKls+aFVe1bzxWT7wABBUxFrDYDrGTf5IKNpim76BV/wMlw=="/>
    <d v="2016-10-18T10:00:04"/>
    <s v="DARS-NIC-14342-Q8W0X-v0"/>
    <s v="Dominic Taylor"/>
    <x v="136"/>
    <s v="With Customer"/>
    <x v="0"/>
    <m/>
    <s v=""/>
    <s v="1c Application In Progress"/>
    <x v="0"/>
    <s v="DARS-NIC-14342-Q8W0X-v0.8"/>
    <s v="No"/>
    <s v="No"/>
    <x v="0"/>
    <x v="38"/>
    <x v="0"/>
    <s v="No"/>
    <x v="6"/>
    <s v=""/>
    <s v="Adam Grindrod"/>
    <s v="Richard Langley"/>
    <s v="Yes"/>
    <s v="Alexandra Day"/>
    <d v="2016-10-18T10:00:04"/>
    <d v="2016-04-25T14:43:05"/>
    <m/>
    <s v=""/>
    <m/>
    <x v="0"/>
  </r>
  <r>
    <s v="7748ec61-2e03-44d5-8813-5d61f79f25ee"/>
    <s v="oo3iUiOoHq7TmD9HinpO0J9eXMEXf52hF62ctcnfbwM+2A2eVSA86OnX2tF7P1FWw1syHnFxGfrK5UFVq5dMpA=="/>
    <d v="2016-10-18T10:00:04"/>
    <s v="DARS-NIC-14342-Q8W0X-v0"/>
    <s v="Dominic Taylor"/>
    <x v="136"/>
    <s v="With Customer"/>
    <x v="0"/>
    <m/>
    <s v=""/>
    <s v="1c Application In Progress"/>
    <x v="4"/>
    <s v="DARS-NIC-14342-Q8W0X-v0.9"/>
    <s v="Yes"/>
    <s v="No"/>
    <x v="0"/>
    <x v="38"/>
    <x v="0"/>
    <s v="No"/>
    <x v="6"/>
    <s v=""/>
    <s v="Adam Grindrod"/>
    <s v="Richard Langley"/>
    <s v="Yes"/>
    <s v="Alexandra Day"/>
    <d v="2016-10-18T10:00:04"/>
    <d v="2016-10-18T09:59:36"/>
    <m/>
    <s v=""/>
    <m/>
    <x v="0"/>
  </r>
  <r>
    <s v="b01312d7-92df-e511-80f5-3863bb363030"/>
    <s v="gStPgywO10jq2WPUymrfgYJhx4z6xxI8u9727+CsYfWGNyzG2NPO/qwlDpvix7vAC/lKlBCy3ZtnHQ+SgghM7A=="/>
    <d v="2017-03-01T13:40:07"/>
    <s v="DARS-NIC-14349-D7P1C-v2"/>
    <s v="Fran Ridout"/>
    <x v="137"/>
    <s v="With HSCIC"/>
    <x v="0"/>
    <m/>
    <s v=""/>
    <s v="1c Application In Progress"/>
    <x v="0"/>
    <s v="DARS-NIC-14349-D7P1C-v0.0"/>
    <s v=""/>
    <s v="Yes"/>
    <x v="0"/>
    <x v="0"/>
    <x v="0"/>
    <s v="No"/>
    <x v="11"/>
    <s v=""/>
    <s v=""/>
    <s v=""/>
    <s v="No"/>
    <s v="Emma Russell"/>
    <d v="2017-03-01T13:40:07"/>
    <d v="2016-03-01T09:49:08"/>
    <m/>
    <s v=""/>
    <m/>
    <x v="0"/>
  </r>
  <r>
    <s v="26589f8d-de02-4016-a689-b92433629655"/>
    <s v="Z6wGxEchkDMyChPucb0MdiBE6Gytz9A19gGSeU1/Gbtp6V7/hSTDa8TLv7/xogR2/1PmrCyqJIbvlUsphe+Iog=="/>
    <d v="2017-03-01T13:40:08"/>
    <s v="DARS-NIC-14349-D7P1C-v2"/>
    <s v="Fran Ridout"/>
    <x v="137"/>
    <s v="With HSCIC"/>
    <x v="0"/>
    <m/>
    <s v=""/>
    <s v="1c Application In Progress"/>
    <x v="0"/>
    <s v="DARS-NIC-14349-D7P1C-v0.1"/>
    <s v=""/>
    <s v="Yes"/>
    <x v="0"/>
    <x v="71"/>
    <x v="0"/>
    <s v="No"/>
    <x v="11"/>
    <s v="Complex"/>
    <s v="Helen Buckels"/>
    <s v="Gaynor Dalton"/>
    <s v="Yes"/>
    <s v="Emma Russell"/>
    <d v="2017-03-01T13:40:08"/>
    <d v="2016-04-11T08:22:31"/>
    <m/>
    <s v=""/>
    <m/>
    <x v="0"/>
  </r>
  <r>
    <s v="82c6a77c-8238-47ba-a645-4219365ae309"/>
    <s v="LaviN6czsLxf2e+V9fAOwPbHFwQ+O3KAWwwpPP+nagLjjLfaafgIhg3JE4IvJmvBK4wCZEgtAwk3XjmqlXQW/Q=="/>
    <d v="2017-03-01T13:40:07"/>
    <s v="DARS-NIC-14349-D7P1C-v2"/>
    <s v="Fran Ridout"/>
    <x v="137"/>
    <s v="With HSCIC"/>
    <x v="0"/>
    <m/>
    <s v=""/>
    <s v="1c Application In Progress"/>
    <x v="0"/>
    <s v="DARS-NIC-14349-D7P1C-v0.2"/>
    <s v=""/>
    <s v="Yes"/>
    <x v="0"/>
    <x v="71"/>
    <x v="0"/>
    <s v="No"/>
    <x v="11"/>
    <s v="Complex"/>
    <s v="Helen Buckels"/>
    <s v="Gaynor Dalton"/>
    <s v="Yes"/>
    <s v="Emma Russell"/>
    <d v="2017-03-01T13:40:07"/>
    <d v="2016-04-26T13:37:03"/>
    <m/>
    <s v=""/>
    <m/>
    <x v="0"/>
  </r>
  <r>
    <s v="57b8e815-0fdc-426a-a3bb-a7360cd71d3f"/>
    <s v="CWpF1QL1Z5myMTcq8ZiLEjhjhlPfhU2Bz5qYlEwt42/wm6SapptCKPjMlpjG7X+gmgMKW0gkuf4IBSzPP4li5Q=="/>
    <d v="2017-03-01T13:40:07"/>
    <s v="DARS-NIC-14349-D7P1C-v2"/>
    <s v="Fran Ridout"/>
    <x v="137"/>
    <s v="With HSCIC"/>
    <x v="0"/>
    <m/>
    <s v=""/>
    <s v="1c Application In Progress"/>
    <x v="0"/>
    <s v="DARS-NIC-14349-D7P1C-v0.3"/>
    <s v=""/>
    <s v="Yes"/>
    <x v="0"/>
    <x v="71"/>
    <x v="0"/>
    <s v="No"/>
    <x v="11"/>
    <s v="Complex"/>
    <s v="Helen Buckels"/>
    <s v="Gaynor Dalton"/>
    <s v="Yes"/>
    <s v="Emma Russell"/>
    <d v="2017-03-01T13:40:07"/>
    <d v="2016-04-28T12:15:33"/>
    <m/>
    <s v=""/>
    <m/>
    <x v="0"/>
  </r>
  <r>
    <s v="943ae622-7057-4fc5-9e97-0719ef170947"/>
    <s v="TzW+pZ0hNSbwlSDOjRbfxTpNo6k/3uGFNTMjt5+Gz2K4kM1xf3NHbrbkiz0hOjtBz6+wbO4Cq6uO9aDTIifOKg=="/>
    <d v="2017-03-01T13:40:07"/>
    <s v="DARS-NIC-14349-D7P1C-v2"/>
    <s v="Fran Ridout"/>
    <x v="137"/>
    <s v="With HSCIC"/>
    <x v="0"/>
    <d v="2017-05-16T00:00:00"/>
    <s v="2c Initial Assessment"/>
    <s v="1c Application In Progress"/>
    <x v="0"/>
    <s v="DARS-NIC-14349-D7P1C-v0.4"/>
    <s v="No"/>
    <s v="Yes"/>
    <x v="0"/>
    <x v="71"/>
    <x v="0"/>
    <s v="No"/>
    <x v="11"/>
    <s v="Complex"/>
    <s v="Helen Buckels"/>
    <s v="Gaynor Dalton"/>
    <s v="Yes"/>
    <s v="Emma Russell"/>
    <d v="2017-03-01T13:40:07"/>
    <d v="2016-04-29T15:01:50"/>
    <m/>
    <s v=""/>
    <m/>
    <x v="0"/>
  </r>
  <r>
    <s v="66a47a4f-8ebd-4e0c-a240-9bf1a24c3b58"/>
    <s v="5/qQsIQDQBaloZLGDl4aT5zCXL+2Dg5pZJSTl0V+lfmdckBE5iywQHtjAPxZK3OfcTwHc6MRbFZRHsK2MHGAvg=="/>
    <d v="2017-03-01T13:40:07"/>
    <s v="DARS-NIC-14349-D7P1C-v2"/>
    <s v="Fran Ridout"/>
    <x v="137"/>
    <s v="With HSCIC"/>
    <x v="0"/>
    <d v="2017-05-16T00:00:00"/>
    <s v="2c Initial Assessment"/>
    <s v="1c Application In Progress"/>
    <x v="0"/>
    <s v="DARS-NIC-14349-D7P1C-v0.5"/>
    <s v="No"/>
    <s v="Yes"/>
    <x v="0"/>
    <x v="71"/>
    <x v="0"/>
    <s v="No"/>
    <x v="11"/>
    <s v="Complex"/>
    <s v="Helen Buckels"/>
    <s v="Gaynor Dalton"/>
    <s v="Yes"/>
    <s v="Emma Russell"/>
    <d v="2017-03-01T13:40:07"/>
    <d v="2016-06-01T10:20:46"/>
    <m/>
    <s v=""/>
    <m/>
    <x v="0"/>
  </r>
  <r>
    <s v="192d7c89-4fcb-4675-878a-57401c4027b3"/>
    <s v="TcGHm4CE7W5xceaqFJNa4UsFG98NGzqwuf5Vq1PYdxdePuBu+4kdgP5jRp9Ocd2vKtjdjlDmE7QBrTkK6y7eIg=="/>
    <d v="2017-03-01T13:40:07"/>
    <s v="DARS-NIC-14349-D7P1C-v2"/>
    <s v="Fran Ridout"/>
    <x v="137"/>
    <s v="With HSCIC"/>
    <x v="0"/>
    <d v="2017-05-16T00:00:00"/>
    <s v="2c Initial Assessment"/>
    <s v="1c Application In Progress"/>
    <x v="0"/>
    <s v="DARS-NIC-14349-D7P1C-v0.6"/>
    <s v="No"/>
    <s v="Yes"/>
    <x v="0"/>
    <x v="71"/>
    <x v="0"/>
    <s v="No"/>
    <x v="11"/>
    <s v="Complex"/>
    <s v="Helen Buckels"/>
    <s v="Gaynor Dalton"/>
    <s v="Yes"/>
    <s v="Emma Russell"/>
    <d v="2017-03-01T13:40:07"/>
    <d v="2016-06-13T13:27:17"/>
    <m/>
    <s v=""/>
    <m/>
    <x v="0"/>
  </r>
  <r>
    <s v="03cf7be5-3734-474b-ae97-b6fbed13d24f"/>
    <s v="G3SAil/6jHO4Sh8fi3OQfT+YjRkkqI3OkHXdc3OnfDF2SpwmONasucWtO0fUNZFrBDNBZuuuc42s/MwBUMghWg=="/>
    <d v="2017-03-01T13:40:08"/>
    <s v="DARS-NIC-14349-D7P1C-v2"/>
    <s v="Fran Ridout"/>
    <x v="137"/>
    <s v="With HSCIC"/>
    <x v="0"/>
    <d v="2017-05-16T00:00:00"/>
    <s v="2c Initial Assessment"/>
    <s v="1c Application In Progress"/>
    <x v="0"/>
    <s v="DARS-NIC-14349-D7P1C-v0.7"/>
    <s v="No"/>
    <s v="Yes"/>
    <x v="0"/>
    <x v="71"/>
    <x v="0"/>
    <s v="No"/>
    <x v="11"/>
    <s v="Complex"/>
    <s v="Helen Buckels"/>
    <s v="Gaynor Dalton"/>
    <s v="Yes"/>
    <s v="Emma Russell"/>
    <d v="2017-03-01T13:40:08"/>
    <d v="2016-06-16T15:33:42"/>
    <m/>
    <s v=""/>
    <m/>
    <x v="0"/>
  </r>
  <r>
    <s v="fc000009-38d0-473c-a375-b41dce338fd7"/>
    <s v="/xCB89cabWcy/Kvi+WtglL4c5ZOpr1GvEtOH8KsmiSlPIuxx1JexCf66MYPL98uWwODA8lauE07v04Fi1+PYSA=="/>
    <d v="2017-03-01T13:40:07"/>
    <s v="DARS-NIC-14349-D7P1C-v2"/>
    <s v="Fran Ridout"/>
    <x v="137"/>
    <s v="With HSCIC"/>
    <x v="0"/>
    <d v="2017-05-16T00:00:00"/>
    <s v="5a DSA Active"/>
    <s v="1c Application In Progress"/>
    <x v="1"/>
    <s v="DARS-NIC-14349-D7P1C-v0.8"/>
    <s v="No"/>
    <s v="Yes"/>
    <x v="0"/>
    <x v="71"/>
    <x v="105"/>
    <s v="No"/>
    <x v="11"/>
    <s v="Complex"/>
    <s v="Helen Buckels"/>
    <s v="Gaynor Dalton"/>
    <s v="Yes"/>
    <s v="Emma Russell"/>
    <d v="2017-03-01T13:40:07"/>
    <d v="2016-06-23T11:09:47"/>
    <d v="2016-12-22T00:00:00"/>
    <s v=""/>
    <m/>
    <x v="1"/>
  </r>
  <r>
    <s v="282008b4-8eae-448d-804d-8699bafd55f0"/>
    <s v="ajU8KOK2UO06kQduFow20/axlCb8bkdMEPSIAIe8+bV3Uap1Y/z9lLrPa24N5kXmJ9e0iIih71UbrvCvRsM5rg=="/>
    <d v="2017-03-01T13:40:07"/>
    <s v="DARS-NIC-14349-D7P1C-v2"/>
    <s v="Fran Ridout"/>
    <x v="137"/>
    <s v="With HSCIC"/>
    <x v="0"/>
    <m/>
    <s v="1c Application In Progress"/>
    <s v="1c Application In Progress"/>
    <x v="0"/>
    <s v="DARS-NIC-14349-D7P1C-v1.0"/>
    <s v="No"/>
    <s v="Yes"/>
    <x v="0"/>
    <x v="71"/>
    <x v="0"/>
    <s v="No"/>
    <x v="11"/>
    <s v="Complex"/>
    <s v="Helen Buckels"/>
    <s v="Gaynor Dalton"/>
    <s v="Yes"/>
    <s v="Emma Russell"/>
    <d v="2017-03-01T13:40:07"/>
    <d v="2016-12-06T13:16:57"/>
    <m/>
    <s v=""/>
    <m/>
    <x v="0"/>
  </r>
  <r>
    <s v="89da261f-f024-4cd1-b2de-d584520819ca"/>
    <s v="i3LqTcxon6wg9XlfJpIcxK1u0nqJ39VDVQ0VIf8bDXu6CioFCQeajpk2otIulaPi8MHgskPV8sFrSQi+ui6HZQ=="/>
    <d v="2017-03-01T13:40:08"/>
    <s v="DARS-NIC-14349-D7P1C-v2"/>
    <s v="Fran Ridout"/>
    <x v="137"/>
    <s v="With HSCIC"/>
    <x v="0"/>
    <d v="2017-05-17T00:00:00"/>
    <s v="2c Initial Assessment"/>
    <s v="1c Application In Progress"/>
    <x v="0"/>
    <s v="DARS-NIC-14349-D7P1C-v1.1"/>
    <s v="No"/>
    <s v="Yes"/>
    <x v="0"/>
    <x v="111"/>
    <x v="0"/>
    <s v="No"/>
    <x v="11"/>
    <s v="Complex"/>
    <s v="Helen Buckels"/>
    <s v="Louise Dunn"/>
    <s v="Yes"/>
    <s v="Emma Russell"/>
    <d v="2017-03-01T13:40:08"/>
    <d v="2016-12-06T13:29:13"/>
    <m/>
    <s v=""/>
    <m/>
    <x v="0"/>
  </r>
  <r>
    <s v="117eae37-e356-41fa-91fa-982af27f0655"/>
    <s v="pzpalx7tG7tR0JwJG04q7J9xFBiVYg8wpukW/sU5NrsOSR0cLmjA1kH5aTfExERiDupLaPJhjcEYjJm90X6fMQ=="/>
    <d v="2017-03-01T13:40:07"/>
    <s v="DARS-NIC-14349-D7P1C-v2"/>
    <s v="Fran Ridout"/>
    <x v="137"/>
    <s v="With HSCIC"/>
    <x v="0"/>
    <d v="2017-05-17T00:00:00"/>
    <s v="5a DSA Active"/>
    <s v="1c Application In Progress"/>
    <x v="2"/>
    <s v="DARS-NIC-14349-D7P1C-v1.2"/>
    <s v="No"/>
    <s v="Yes"/>
    <x v="0"/>
    <x v="111"/>
    <x v="41"/>
    <s v="No"/>
    <x v="11"/>
    <s v="Complex"/>
    <s v="Helen Buckels"/>
    <s v="Gaynor Dalton"/>
    <s v="Yes"/>
    <s v="Emma Russell"/>
    <d v="2017-03-01T13:40:07"/>
    <d v="2016-12-07T13:54:38"/>
    <d v="2016-12-22T00:00:00"/>
    <s v=""/>
    <m/>
    <x v="1"/>
  </r>
  <r>
    <s v="a2e1a98f-cd3c-4eb8-a6bf-20049f544772"/>
    <s v="54La59YafPiHv1r/5NomZe8g2hFZudKG1BYJdaiuHNuzsQkHtp1MNAVqdPMEjqy5QSB1kzA2mSTOU7SFDlp/lQ=="/>
    <d v="2017-03-01T13:40:07"/>
    <s v="DARS-NIC-14349-D7P1C-v2"/>
    <s v="Fran Ridout"/>
    <x v="137"/>
    <s v="With HSCIC"/>
    <x v="0"/>
    <m/>
    <s v="1c Application In Progress"/>
    <s v="1c Application In Progress"/>
    <x v="0"/>
    <s v="DARS-NIC-14349-D7P1C-v2.0"/>
    <s v="No"/>
    <s v="Yes"/>
    <x v="0"/>
    <x v="111"/>
    <x v="0"/>
    <s v="No"/>
    <x v="11"/>
    <s v="Complex"/>
    <s v="Helen Buckels"/>
    <s v="Gaynor Dalton"/>
    <s v="Yes"/>
    <s v="Emma Russell"/>
    <d v="2017-03-01T13:40:07"/>
    <d v="2017-01-03T16:51:00"/>
    <m/>
    <s v=""/>
    <m/>
    <x v="0"/>
  </r>
  <r>
    <s v="1a464a5e-f758-4569-9f64-c8b4791eee43"/>
    <s v="Bl7A1AHrt4Sm8QXTGJ/lvGFu52lj85iMAAvyk3bH/tOm8nfBTb/UdYZjp2Tcu5oV2N70qkuj7LjRZApylUjttQ=="/>
    <d v="2017-03-01T13:40:08"/>
    <s v="DARS-NIC-14349-D7P1C-v2"/>
    <s v="Fran Ridout"/>
    <x v="137"/>
    <s v="With HSCIC"/>
    <x v="0"/>
    <m/>
    <s v="2c Initial Assessment"/>
    <s v="1c Application In Progress"/>
    <x v="0"/>
    <s v="DARS-NIC-14349-D7P1C-v2.1"/>
    <s v="No"/>
    <s v="Yes"/>
    <x v="0"/>
    <x v="112"/>
    <x v="0"/>
    <s v="No"/>
    <x v="11"/>
    <s v="Complex"/>
    <s v="Alexandra Day"/>
    <s v="Gaynor Dalton"/>
    <s v="Yes"/>
    <s v="Emma Russell"/>
    <d v="2017-03-01T13:40:08"/>
    <d v="2017-02-06T22:00:28"/>
    <m/>
    <s v=""/>
    <m/>
    <x v="0"/>
  </r>
  <r>
    <s v="54c8dcf7-9aed-4f10-bdbb-319e8ce0a457"/>
    <s v="MuXMbiNrBt5TIdiYfgPuKvRoGBoUBPjD7/RkT5xLDpGDMPysAtt2iCRO4toLSUHWvj8HyulLHyId/c1erRGFyg=="/>
    <d v="2017-03-01T15:48:06"/>
    <s v="DARS-NIC-14349-D7P1C-v2"/>
    <s v="Fran Ridout"/>
    <x v="137"/>
    <s v="With HSCIC"/>
    <x v="0"/>
    <m/>
    <s v="1c Application In Progress"/>
    <s v="1c Application In Progress"/>
    <x v="4"/>
    <s v="DARS-NIC-14349-D7P1C-v2.2"/>
    <s v="Yes"/>
    <s v="Yes"/>
    <x v="0"/>
    <x v="112"/>
    <x v="0"/>
    <s v="No"/>
    <x v="11"/>
    <s v="Complex"/>
    <s v="Alexandra Day"/>
    <s v="Gaynor Dalton"/>
    <s v="Yes"/>
    <s v="Emma Russell"/>
    <d v="2017-03-01T15:48:06"/>
    <d v="2017-02-23T14:12:15"/>
    <m/>
    <s v=""/>
    <m/>
    <x v="0"/>
  </r>
  <r>
    <s v="d05255a9-c4ff-e511-80f7-3863bb359f00"/>
    <s v="zZAAX6eQxvBE+akSRZyBcU+SBE7n4v2x9y5goFOhhsFLlGUyGudz93Zz96Vt+yYGV8Fs7ElBn+dbVOGc9vFxxw=="/>
    <d v="2016-07-19T14:12:59"/>
    <s v="DARS-NIC-14360-S9G2Y-v0"/>
    <s v="Carol Propper"/>
    <x v="138"/>
    <s v="With HSCIC"/>
    <x v="0"/>
    <d v="2017-03-31T00:00:00"/>
    <s v="2c Initial Assessment"/>
    <s v="5a DSA Active"/>
    <x v="0"/>
    <s v="DARS-NIC-14360-S9G2Y-v0.0"/>
    <s v="No"/>
    <s v="No"/>
    <x v="0"/>
    <x v="113"/>
    <x v="0"/>
    <s v="No"/>
    <x v="1"/>
    <s v=""/>
    <s v="Richard Webster"/>
    <s v="Stephen Hudson"/>
    <s v="No"/>
    <s v="Alexandra Day"/>
    <d v="2016-07-19T14:12:59"/>
    <d v="2016-04-11T09:06:27"/>
    <m/>
    <s v=""/>
    <d v="2015-08-01T00:00:00"/>
    <x v="0"/>
  </r>
  <r>
    <s v="1545cf9b-bc17-4a02-92df-a510b9bcfe9a"/>
    <s v="0M0LpbIetKWGBHpky//gaxqgn4og/CRJV2lJpw6qDWAFHedWLoWmSTKNwPMl95nAZJo1HFb5LJ16Q1ilwuAP6Q=="/>
    <d v="2016-07-19T14:12:59"/>
    <s v="DARS-NIC-14360-S9G2Y-v0"/>
    <s v="Carol Propper"/>
    <x v="138"/>
    <s v="With HSCIC"/>
    <x v="0"/>
    <d v="2017-03-31T00:00:00"/>
    <s v="2c Initial Assessment"/>
    <s v="5a DSA Active"/>
    <x v="0"/>
    <s v="DARS-NIC-14360-S9G2Y-v0.1"/>
    <s v="No"/>
    <s v="No"/>
    <x v="0"/>
    <x v="113"/>
    <x v="0"/>
    <s v="No"/>
    <x v="1"/>
    <s v=""/>
    <s v="Richard Webster"/>
    <s v="Gaynor Dalton"/>
    <s v="No"/>
    <s v="Alexandra Day"/>
    <d v="2016-07-19T14:12:59"/>
    <d v="2016-07-01T11:53:49"/>
    <m/>
    <s v=""/>
    <d v="2015-08-01T00:00:00"/>
    <x v="0"/>
  </r>
  <r>
    <s v="55b8bf8a-6fdc-40d6-8d76-c6f3c34549ba"/>
    <s v="LPSoQ7mOwZ2/1MA4ow8/KBkB9hJ4+/uWuQtmBCd1hyTQzUrje3EWVi9NCowiMBYCFMNAToWvhqtk5OZ9RYVQ/Q=="/>
    <d v="2017-04-01T00:00:18"/>
    <s v="DARS-NIC-14360-S9G2Y-v0"/>
    <s v="Carol Propper"/>
    <x v="138"/>
    <s v="With HSCIC"/>
    <x v="0"/>
    <d v="2017-03-31T00:00:00"/>
    <s v="5a DSA Active"/>
    <s v="5a DSA Active"/>
    <x v="3"/>
    <s v="DARS-NIC-14360-S9G2Y-v0.2"/>
    <s v="Yes"/>
    <s v="No"/>
    <x v="0"/>
    <x v="113"/>
    <x v="106"/>
    <s v="No"/>
    <x v="1"/>
    <s v=""/>
    <s v="Richard Webster"/>
    <s v="Gaynor Dalton"/>
    <s v="No"/>
    <s v="Alexandra Day"/>
    <d v="2017-04-01T00:00:18"/>
    <d v="2016-07-08T11:30:35"/>
    <d v="2016-07-19T00:00:00"/>
    <s v=""/>
    <d v="2015-08-01T00:00:00"/>
    <x v="1"/>
  </r>
  <r>
    <s v="46db26e2-f8e1-e511-8100-3863bb358f90"/>
    <s v="Va4mIgSEdAqeOsIf2Nc7qAtvEpa+qthXfF+2hZIipTtU89j4oVUtipBJVVGvRkGFl6e5YMI+41dxANWNSWvmBQ=="/>
    <d v="2017-02-24T09:08:14"/>
    <s v="DARS-NIC-14440-Q2G4W-v2"/>
    <s v="Rachel Yates"/>
    <x v="139"/>
    <s v="With Customer"/>
    <x v="0"/>
    <d v="2016-11-30T00:00:00"/>
    <s v=""/>
    <s v="1c Application In Progress"/>
    <x v="1"/>
    <s v="DARS-NIC-14440-Q2G4W-v0.0"/>
    <s v="No"/>
    <s v="Yes"/>
    <x v="0"/>
    <x v="0"/>
    <x v="30"/>
    <s v="No"/>
    <x v="10"/>
    <s v=""/>
    <s v="Louise Dunn"/>
    <s v=""/>
    <s v="No"/>
    <s v="Emma Russell"/>
    <d v="2017-02-24T09:08:14"/>
    <d v="2016-03-04T11:04:38"/>
    <d v="2017-02-23T00:00:00"/>
    <s v=""/>
    <m/>
    <x v="0"/>
  </r>
  <r>
    <s v="d7a681e0-960d-436b-9f88-89688f21b2a9"/>
    <s v="4KFiaS4PzoPnQEiVx6UBBooNfxX3l/xOGn7i466Pwd5O5Vzu2YOfjcUcyeVUJR9jczTlODJHUFtH6/V+vDaxIg=="/>
    <d v="2017-02-24T09:08:14"/>
    <s v="DARS-NIC-14440-Q2G4W-v2"/>
    <s v="Rachel Yates"/>
    <x v="139"/>
    <s v="With Customer"/>
    <x v="0"/>
    <m/>
    <s v="1c Application In Progress"/>
    <s v="1c Application In Progress"/>
    <x v="0"/>
    <s v="DARS-NIC-14440-Q2G4W-v1.0"/>
    <s v="No"/>
    <s v="Yes"/>
    <x v="0"/>
    <x v="0"/>
    <x v="0"/>
    <s v="No"/>
    <x v="10"/>
    <s v=""/>
    <s v="Louise Dunn"/>
    <s v="Jennifer Redman"/>
    <s v="No"/>
    <s v="Emma Russell"/>
    <d v="2017-02-24T09:08:14"/>
    <d v="2016-11-30T08:39:59"/>
    <m/>
    <s v=""/>
    <m/>
    <x v="0"/>
  </r>
  <r>
    <s v="ee2dbe07-90bd-4a7f-904a-5f340ac54c08"/>
    <s v="hHDVkzDFou2Hr08RXDrZKAJmhEyOmPytUyd/GJEjWt5A+d830kvXT3HMXdf08gW9BC8ZNVyqKnhpZQUa70+Nxw=="/>
    <d v="2017-02-24T09:08:14"/>
    <s v="DARS-NIC-14440-Q2G4W-v2"/>
    <s v="Rachel Yates"/>
    <x v="139"/>
    <s v="With Customer"/>
    <x v="0"/>
    <m/>
    <s v="1c Application In Progress"/>
    <s v="1c Application In Progress"/>
    <x v="0"/>
    <s v="DARS-NIC-14440-Q2G4W-v1.1"/>
    <s v="No"/>
    <s v="Yes"/>
    <x v="0"/>
    <x v="0"/>
    <x v="0"/>
    <s v="No"/>
    <x v="10"/>
    <s v=""/>
    <s v="Louise Dunn"/>
    <s v="Jennifer Redman"/>
    <s v="No"/>
    <s v="Emma Russell"/>
    <d v="2017-02-24T09:08:14"/>
    <d v="2016-11-30T18:07:38"/>
    <m/>
    <s v=""/>
    <m/>
    <x v="0"/>
  </r>
  <r>
    <s v="b4299bb5-3fca-4894-8d6c-488dff1665b9"/>
    <s v="xvDrZtT5dHfpI0c+vDo90UAoG0ViphNGkeSDO6UAaARfYfhDw4jvGgUWQRWVn0BUyPpbluo0naVGERTYP208TQ=="/>
    <d v="2017-02-24T09:08:14"/>
    <s v="DARS-NIC-14440-Q2G4W-v2"/>
    <s v="Rachel Yates"/>
    <x v="139"/>
    <s v="With Customer"/>
    <x v="0"/>
    <m/>
    <s v="1c Application In Progress"/>
    <s v="1c Application In Progress"/>
    <x v="0"/>
    <s v="DARS-NIC-14440-Q2G4W-v1.2"/>
    <s v="No"/>
    <s v="Yes"/>
    <x v="0"/>
    <x v="0"/>
    <x v="0"/>
    <s v="No"/>
    <x v="10"/>
    <s v=""/>
    <s v="Louise Dunn"/>
    <s v="Jennifer Redman"/>
    <s v="No"/>
    <s v="Emma Russell"/>
    <d v="2017-02-24T09:08:14"/>
    <d v="2016-12-09T12:46:05"/>
    <m/>
    <s v=""/>
    <m/>
    <x v="0"/>
  </r>
  <r>
    <s v="6106d91e-6d9f-4ad6-a0cb-92a1e3a25b2e"/>
    <s v="zTRe5zTjTC0qnZ6MOESfhx05xyBjuLfFqHRh+JfofX2u2CW+5Ezw2SN4W/tjUQQQa03WfPg/0NKB9MWlwPLwjQ=="/>
    <d v="2017-02-24T09:08:14"/>
    <s v="DARS-NIC-14440-Q2G4W-v2"/>
    <s v="Rachel Yates"/>
    <x v="139"/>
    <s v="With Customer"/>
    <x v="0"/>
    <d v="2017-11-30T00:00:00"/>
    <s v="2c Initial Assessment"/>
    <s v="1c Application In Progress"/>
    <x v="0"/>
    <s v="DARS-NIC-14440-Q2G4W-v1.3"/>
    <s v="No"/>
    <s v="Yes"/>
    <x v="0"/>
    <x v="59"/>
    <x v="0"/>
    <s v="No"/>
    <x v="10"/>
    <s v="Medium"/>
    <s v="Dan Goodwin"/>
    <s v="Dave Cronin"/>
    <s v="No"/>
    <s v="Emma Russell"/>
    <d v="2017-02-24T09:08:14"/>
    <d v="2016-12-21T17:53:12"/>
    <m/>
    <s v=""/>
    <m/>
    <x v="0"/>
  </r>
  <r>
    <s v="1c0148fa-616a-48f2-a603-a139524ba119"/>
    <s v="WFrulaNKeRdPZPT2EehxOhm7gUyaxKWHPqibazBS/+nmE4u5Ogon6Haj0oRuOQ8fs05dQCIu4dvpdu9Qc9Tppg=="/>
    <d v="2017-02-24T09:08:14"/>
    <s v="DARS-NIC-14440-Q2G4W-v2"/>
    <s v="Rachel Yates"/>
    <x v="139"/>
    <s v="With Customer"/>
    <x v="0"/>
    <d v="2017-11-30T00:00:00"/>
    <s v="2c Initial Assessment"/>
    <s v="1c Application In Progress"/>
    <x v="0"/>
    <s v="DARS-NIC-14440-Q2G4W-v1.4"/>
    <s v="No"/>
    <s v="Yes"/>
    <x v="0"/>
    <x v="59"/>
    <x v="0"/>
    <s v="No"/>
    <x v="10"/>
    <s v="Medium"/>
    <s v="Dan Goodwin"/>
    <s v="Dave Cronin"/>
    <s v="No"/>
    <s v="Emma Russell"/>
    <d v="2017-02-24T09:08:14"/>
    <d v="2017-01-09T14:41:39"/>
    <m/>
    <s v=""/>
    <m/>
    <x v="0"/>
  </r>
  <r>
    <s v="785ee3e5-1c5e-4815-9c88-6c2c3386a929"/>
    <s v="/VLWduTEujg/pmvGEqIA1jhNGoZ/EvO+m3qmwT46og4x/3c5UVc0KjnYnWsR4bXaf2PH0vHXFeQu8S02ewM5qg=="/>
    <d v="2017-02-24T09:08:14"/>
    <s v="DARS-NIC-14440-Q2G4W-v2"/>
    <s v="Rachel Yates"/>
    <x v="139"/>
    <s v="With Customer"/>
    <x v="0"/>
    <d v="2017-11-30T00:00:00"/>
    <s v="2c Initial Assessment"/>
    <s v="1c Application In Progress"/>
    <x v="0"/>
    <s v="DARS-NIC-14440-Q2G4W-v1.5"/>
    <s v="No"/>
    <s v="Yes"/>
    <x v="0"/>
    <x v="59"/>
    <x v="0"/>
    <s v="No"/>
    <x v="10"/>
    <s v="Medium"/>
    <s v="Dan Goodwin"/>
    <s v="Dave Cronin"/>
    <s v="No"/>
    <s v="Emma Russell"/>
    <d v="2017-02-24T09:08:14"/>
    <d v="2017-01-09T17:41:59"/>
    <m/>
    <s v=""/>
    <m/>
    <x v="0"/>
  </r>
  <r>
    <s v="0ed1a4a4-a997-463d-a489-1cc22658eeaf"/>
    <s v="vg8lUY3qmQwAVV+9aIebns0BZgu8RgpVEid+Wdww1NfthIN2n0LXOFMc7pdfuuhXuTjKzeuMTDsm0s4SatQywA=="/>
    <d v="2017-02-24T09:08:14"/>
    <s v="DARS-NIC-14440-Q2G4W-v2"/>
    <s v="Rachel Yates"/>
    <x v="139"/>
    <s v="With Customer"/>
    <x v="0"/>
    <d v="2017-11-30T00:00:00"/>
    <s v="2c Initial Assessment"/>
    <s v="1c Application In Progress"/>
    <x v="0"/>
    <s v="DARS-NIC-14440-Q2G4W-v1.6"/>
    <s v="No"/>
    <s v="Yes"/>
    <x v="0"/>
    <x v="59"/>
    <x v="0"/>
    <s v="No"/>
    <x v="10"/>
    <s v="Medium"/>
    <s v="Dan Goodwin"/>
    <s v="Dave Cronin"/>
    <s v="No"/>
    <s v="Emma Russell"/>
    <d v="2017-02-24T09:08:14"/>
    <d v="2017-01-10T11:51:00"/>
    <m/>
    <s v=""/>
    <m/>
    <x v="0"/>
  </r>
  <r>
    <s v="9108013c-f48c-4822-8d34-6586dd513066"/>
    <s v="6Ax8BKP+rgoY4q/PotBdy1akjqH0gG1yQ4cWm3v5aOhHb9TPhyjSTyzJ7VKWywaRRzaCZqI/bZ4UAfNA1taRHQ=="/>
    <d v="2017-02-24T09:08:14"/>
    <s v="DARS-NIC-14440-Q2G4W-v2"/>
    <s v="Rachel Yates"/>
    <x v="139"/>
    <s v="With Customer"/>
    <x v="0"/>
    <d v="2017-11-30T00:00:00"/>
    <s v="2c Initial Assessment"/>
    <s v="1c Application In Progress"/>
    <x v="0"/>
    <s v="DARS-NIC-14440-Q2G4W-v1.7"/>
    <s v="No"/>
    <s v="Yes"/>
    <x v="0"/>
    <x v="59"/>
    <x v="0"/>
    <s v="No"/>
    <x v="10"/>
    <s v="Medium"/>
    <s v="Dan Goodwin"/>
    <s v="Dave Cronin"/>
    <s v="No"/>
    <s v="Emma Russell"/>
    <d v="2017-02-24T09:08:14"/>
    <d v="2017-02-02T07:33:57"/>
    <m/>
    <s v=""/>
    <m/>
    <x v="0"/>
  </r>
  <r>
    <s v="eaa8abcf-d675-423e-be1e-7a7392245971"/>
    <s v="qX3COvBITNtgKFCWLVk4htmZKk+HgWV48zO/RTkY9LurRtsdShRMwHXIW9pz6Jy9NUtqol47wRSGdNqZdjH8Mg=="/>
    <d v="2017-02-24T09:08:26"/>
    <s v="DARS-NIC-14440-Q2G4W-v2"/>
    <s v="Rachel Yates"/>
    <x v="139"/>
    <s v="With Customer"/>
    <x v="0"/>
    <d v="2017-11-30T00:00:00"/>
    <s v="5a DSA Active"/>
    <s v="1c Application In Progress"/>
    <x v="2"/>
    <s v="DARS-NIC-14440-Q2G4W-v1.8"/>
    <s v="No"/>
    <s v="Yes"/>
    <x v="0"/>
    <x v="59"/>
    <x v="107"/>
    <s v="No"/>
    <x v="10"/>
    <s v="Medium"/>
    <s v="Dan Goodwin"/>
    <s v="Dave Cronin"/>
    <s v="No"/>
    <s v="Emma Russell"/>
    <d v="2017-02-24T09:08:26"/>
    <d v="2017-02-22T13:25:37"/>
    <d v="2017-02-23T00:00:00"/>
    <s v=""/>
    <m/>
    <x v="1"/>
  </r>
  <r>
    <s v="198a3c1d-78ec-414e-a071-47582268b142"/>
    <s v="VhUHQGIwUWXrA5m7r6WGqSZAF87TgK5uqgAZ10gwYUTWiQhFkZIbo6YGm6lbjDgqFpDKbIOpCYyU1y5MAkltHQ=="/>
    <d v="2017-02-24T09:08:26"/>
    <s v="DARS-NIC-14440-Q2G4W-v2"/>
    <s v="Rachel Yates"/>
    <x v="139"/>
    <s v="With Customer"/>
    <x v="0"/>
    <m/>
    <s v="1c Application In Progress"/>
    <s v="1c Application In Progress"/>
    <x v="4"/>
    <s v="DARS-NIC-14440-Q2G4W-v2.0"/>
    <s v="Yes"/>
    <s v="Yes"/>
    <x v="0"/>
    <x v="59"/>
    <x v="0"/>
    <s v="No"/>
    <x v="10"/>
    <s v="Medium"/>
    <s v="Dan Goodwin"/>
    <s v="Dave Cronin"/>
    <s v="No"/>
    <s v="Emma Russell"/>
    <d v="2017-02-24T09:08:26"/>
    <d v="2017-02-24T09:08:00"/>
    <m/>
    <s v=""/>
    <m/>
    <x v="0"/>
  </r>
  <r>
    <s v="2746f796-21e1-e511-8103-1458d043a750"/>
    <s v="0B5qqElVJJQPqIDTkLy84fUQU2cSE/6XXhcv+LAX+MeQCtNd1LMJXOvncKKDSEdi1ii1UH1nWSdNP/eYfShkZw=="/>
    <d v="2016-05-13T11:33:19"/>
    <s v="DARS-NIC-14443-V9F9X-v0"/>
    <s v="Andrew Cumella"/>
    <x v="140"/>
    <s v="With Customer"/>
    <x v="0"/>
    <m/>
    <s v=""/>
    <s v="2d Action Plan Active"/>
    <x v="0"/>
    <s v="DARS-NIC-14443-V9F9X-v0.0"/>
    <s v=""/>
    <s v="Yes"/>
    <x v="0"/>
    <x v="0"/>
    <x v="0"/>
    <s v="No"/>
    <x v="9"/>
    <s v=""/>
    <s v=""/>
    <s v=""/>
    <s v="No"/>
    <s v="Joanna Rose"/>
    <d v="2016-05-13T11:33:19"/>
    <d v="2016-03-03T09:23:32"/>
    <m/>
    <s v=""/>
    <d v="2016-02-04T00:00:00"/>
    <x v="0"/>
  </r>
  <r>
    <s v="e6581738-dbbf-4c2e-b402-78b0a8f3fb0c"/>
    <s v="uxhk8aVvWAr6fz52Qp+kbrQn/N00MVTgSW64NZudOuNoc08+OSKR9k+xTtHpiuGNA7g9CKeGS2XONd+xK5bSsg=="/>
    <d v="2016-05-18T12:06:46"/>
    <s v="DARS-NIC-14443-V9F9X-v0"/>
    <s v="Andrew Cumella"/>
    <x v="140"/>
    <s v="With Customer"/>
    <x v="0"/>
    <d v="2017-03-31T00:00:00"/>
    <s v=""/>
    <s v="2d Action Plan Active"/>
    <x v="0"/>
    <s v="DARS-NIC-14443-V9F9X-v0.1"/>
    <s v=""/>
    <s v="Yes"/>
    <x v="0"/>
    <x v="71"/>
    <x v="0"/>
    <s v="No"/>
    <x v="9"/>
    <s v="Standard"/>
    <s v=""/>
    <s v="Stephen Hudson"/>
    <s v="No"/>
    <s v="Joanna Rose"/>
    <d v="2016-05-18T12:06:46"/>
    <d v="2016-03-16T12:57:02"/>
    <m/>
    <s v=""/>
    <d v="2016-02-04T00:00:00"/>
    <x v="0"/>
  </r>
  <r>
    <s v="8eae2b2e-9ab2-4a14-868c-f3d8cf80fbdf"/>
    <s v="LCM9FX1XLnjNU7VqIMQdZU8evBAZpjZ2ah8Wd65U724g5qaEEDBlyVLfQ1zAPknbWBvG+JSnbQAbPnVgwr2Srw=="/>
    <d v="2016-08-02T09:48:49"/>
    <s v="DARS-NIC-14443-V9F9X-v0"/>
    <s v="Andrew Cumella"/>
    <x v="140"/>
    <s v="With Customer"/>
    <x v="0"/>
    <d v="2017-03-31T00:00:00"/>
    <s v=""/>
    <s v="2d Action Plan Active"/>
    <x v="6"/>
    <s v="DARS-NIC-14443-V9F9X-v0.2"/>
    <s v="Yes"/>
    <s v="Yes"/>
    <x v="0"/>
    <x v="71"/>
    <x v="0"/>
    <s v="No"/>
    <x v="9"/>
    <s v="Standard"/>
    <s v="Carla Howgate"/>
    <s v="Stephen Hudson"/>
    <s v="No"/>
    <s v="Joanna Rose"/>
    <d v="2016-08-02T09:48:49"/>
    <d v="2016-04-13T14:27:01"/>
    <m/>
    <s v=""/>
    <d v="2016-02-04T00:00:00"/>
    <x v="0"/>
  </r>
  <r>
    <s v="89e7345e-5de8-e511-80f8-3863bb357fa0"/>
    <s v="CTjmzY7Zi4mbLpTDRSrdMy72VPwBhOdupk+dq2gF0X/B/VkqbN+TXudcY6XpkwfTw+T/qHL3eYlq8A/qzEZjng=="/>
    <d v="2016-09-09T10:26:31"/>
    <s v="DARS-NIC-14455-D2N8Z-v1"/>
    <s v="Rachael Shaw"/>
    <x v="141"/>
    <s v="With Customer"/>
    <x v="0"/>
    <d v="2016-07-31T00:00:00"/>
    <s v=""/>
    <s v="2d Action Plan Active"/>
    <x v="0"/>
    <s v="DARS-NIC-14455-D2N8Z-v0.0"/>
    <s v=""/>
    <s v="Yes"/>
    <x v="0"/>
    <x v="0"/>
    <x v="0"/>
    <s v="Yes"/>
    <x v="8"/>
    <s v=""/>
    <s v=""/>
    <s v=""/>
    <s v="No"/>
    <s v="Emma Russell"/>
    <d v="2016-09-09T10:26:31"/>
    <d v="2016-03-12T14:19:04"/>
    <m/>
    <s v=""/>
    <d v="2016-07-06T00:00:00"/>
    <x v="0"/>
  </r>
  <r>
    <s v="46643c51-6b99-48cd-8fa4-2a966fcddb48"/>
    <s v="F8H00+eNcfwLvzPZ64r/FuJSOywQbAHtT49YUVG7fam4Yi6xYxYzhcSe/Wn8E0ZjfRfXHJPVRRxK1wWXrL3MBA=="/>
    <d v="2016-09-09T10:26:30"/>
    <s v="DARS-NIC-14455-D2N8Z-v1"/>
    <s v="Rachael Shaw"/>
    <x v="141"/>
    <s v="With Customer"/>
    <x v="0"/>
    <d v="2016-07-31T00:00:00"/>
    <s v=""/>
    <s v="2d Action Plan Active"/>
    <x v="0"/>
    <s v="DARS-NIC-14455-D2N8Z-v0.1"/>
    <s v=""/>
    <s v="Yes"/>
    <x v="0"/>
    <x v="0"/>
    <x v="0"/>
    <s v="Yes"/>
    <x v="8"/>
    <s v=""/>
    <s v=""/>
    <s v=""/>
    <s v="No"/>
    <s v="Emma Russell"/>
    <d v="2016-09-09T10:26:30"/>
    <d v="2016-03-24T14:29:04"/>
    <m/>
    <s v=""/>
    <d v="2016-07-06T00:00:00"/>
    <x v="0"/>
  </r>
  <r>
    <s v="33e9a6c0-d390-4305-a699-9f44f7be7156"/>
    <s v="i6aZOE/JRxuyac778dewJDPDf69QkZznZoLouDOUcBOGFvqEjO7+x0acQCvhYlmTYiK5tDNdZ2/5+pHYzjTKlQ=="/>
    <d v="2016-09-14T10:39:36"/>
    <s v="DARS-NIC-14455-D2N8Z-v1"/>
    <s v="Rachael Shaw"/>
    <x v="141"/>
    <s v="With Customer"/>
    <x v="0"/>
    <d v="2016-07-31T00:00:00"/>
    <s v=""/>
    <s v="2d Action Plan Active"/>
    <x v="3"/>
    <s v="DARS-NIC-14455-D2N8Z-v0.2"/>
    <s v="No"/>
    <s v="Yes"/>
    <x v="0"/>
    <x v="108"/>
    <x v="79"/>
    <s v="Yes"/>
    <x v="8"/>
    <s v="Complex"/>
    <s v="Dan Goodwin"/>
    <s v="Dave Cronin"/>
    <s v="No"/>
    <s v="Emma Russell"/>
    <d v="2016-09-14T10:39:36"/>
    <d v="2016-04-03T09:40:54"/>
    <m/>
    <s v=""/>
    <d v="2016-07-06T00:00:00"/>
    <x v="0"/>
  </r>
  <r>
    <s v="96ff2663-ff95-4cf2-bf1a-33210158c327"/>
    <s v="b2qc7vzJ3L9hDs68gpTaMix3n1KdA6HGhsEr4aJA772EWh1oCQEvYRBC3lGXTRmdBfLWpM+fJ4TRC5fM0KNXxQ=="/>
    <d v="2016-09-09T10:26:31"/>
    <s v="DARS-NIC-14455-D2N8Z-v1"/>
    <s v="Rachael Shaw"/>
    <x v="141"/>
    <s v="With Customer"/>
    <x v="0"/>
    <d v="2016-07-31T00:00:00"/>
    <s v="1c Application In Progress"/>
    <s v="2d Action Plan Active"/>
    <x v="0"/>
    <s v="DARS-NIC-14455-D2N8Z-v1.0"/>
    <s v="No"/>
    <s v="Yes"/>
    <x v="0"/>
    <x v="108"/>
    <x v="0"/>
    <s v="Yes"/>
    <x v="8"/>
    <s v="Complex"/>
    <s v="Dan Goodwin"/>
    <s v="Dave Cronin"/>
    <s v="No"/>
    <s v="Emma Russell"/>
    <d v="2016-09-09T10:26:31"/>
    <d v="2016-06-27T09:37:35"/>
    <m/>
    <s v=""/>
    <d v="2016-07-06T00:00:00"/>
    <x v="0"/>
  </r>
  <r>
    <s v="7fdd0962-7339-4bbb-bba2-fcd996fcf861"/>
    <s v="zeWFvuTvntfk/GlQjmY6yRkl2gu1TOkFAfgdQg0HW3gUm3JgwpFutdTlHAMK/sETPHMo2rk6AJ1tLkBnOddOWg=="/>
    <d v="2016-09-09T10:26:31"/>
    <s v="DARS-NIC-14455-D2N8Z-v1"/>
    <s v="Rachael Shaw"/>
    <x v="141"/>
    <s v="With Customer"/>
    <x v="0"/>
    <d v="2016-07-31T00:00:00"/>
    <s v="2c Initial Assessment"/>
    <s v="2d Action Plan Active"/>
    <x v="0"/>
    <s v="DARS-NIC-14455-D2N8Z-v1.1"/>
    <s v="No"/>
    <s v="Yes"/>
    <x v="0"/>
    <x v="114"/>
    <x v="0"/>
    <s v="Yes"/>
    <x v="8"/>
    <s v="Complex"/>
    <s v="Dan Goodwin"/>
    <s v="Dave Cronin"/>
    <s v="No"/>
    <s v="Emma Russell"/>
    <d v="2016-09-09T10:26:31"/>
    <d v="2016-07-05T13:42:55"/>
    <m/>
    <s v=""/>
    <d v="2016-07-06T00:00:00"/>
    <x v="0"/>
  </r>
  <r>
    <s v="fa1120a7-1892-4a22-b13d-0a84db8f670b"/>
    <s v="NowJs3ATdYAziQTlVy2ynlriVR/UVjhY4ijBkNe5e6H+FUdTEsqhJgsDOeG3JyD5wqLgEKS29tXu0zumA4rXEQ=="/>
    <d v="2016-09-09T10:26:30"/>
    <s v="DARS-NIC-14455-D2N8Z-v1"/>
    <s v="Rachael Shaw"/>
    <x v="141"/>
    <s v="With Customer"/>
    <x v="0"/>
    <d v="2016-12-31T00:00:00"/>
    <s v="2c Initial Assessment"/>
    <s v="2d Action Plan Active"/>
    <x v="0"/>
    <s v="DARS-NIC-14455-D2N8Z-v1.2"/>
    <s v="No"/>
    <s v="Yes"/>
    <x v="0"/>
    <x v="114"/>
    <x v="0"/>
    <s v="Yes"/>
    <x v="8"/>
    <s v="Complex"/>
    <s v="Dan Goodwin"/>
    <s v="Dave Cronin"/>
    <s v="No"/>
    <s v="Emma Russell"/>
    <d v="2016-09-09T10:26:30"/>
    <d v="2016-07-11T14:57:27"/>
    <m/>
    <s v=""/>
    <d v="2016-07-06T00:00:00"/>
    <x v="0"/>
  </r>
  <r>
    <s v="607041f8-55ce-499a-a1f6-07d8b4fd4333"/>
    <s v="Au1pIwT7ZlOkiOsjtooqWPF1M7HsW21/WqQtMSh/9VbNLX2phqpfpw0RofHoO1tHdv/6puMm/6wGLYEKjssIXw=="/>
    <d v="2016-09-12T08:45:35"/>
    <s v="DARS-NIC-14455-D2N8Z-v1"/>
    <s v="Rachael Shaw"/>
    <x v="141"/>
    <s v="With Customer"/>
    <x v="0"/>
    <d v="2017-07-31T00:00:00"/>
    <s v="2c Initial Assessment"/>
    <s v="2d Action Plan Active"/>
    <x v="5"/>
    <s v="DARS-NIC-14455-D2N8Z-v1.3"/>
    <s v="Yes"/>
    <s v="Yes"/>
    <x v="0"/>
    <x v="114"/>
    <x v="0"/>
    <s v="Yes"/>
    <x v="8"/>
    <s v="Complex"/>
    <s v="Dan Goodwin"/>
    <s v="Dave Cronin"/>
    <s v="No"/>
    <s v="Emma Russell"/>
    <d v="2016-09-12T08:45:35"/>
    <d v="2016-07-15T10:53:48"/>
    <d v="2016-09-12T00:00:00"/>
    <s v="Release 2.3"/>
    <d v="2016-07-06T00:00:00"/>
    <x v="0"/>
  </r>
  <r>
    <s v="106381e0-69f6-e511-8102-3863bb358f90"/>
    <s v="puRA/fnSqTGd5gNFvOhmhuCPrxKkyxhjIy4gtO+2yaHoPsETGVQ5hffsuHwZdJP4dNBjIqXIZyFroVqjGAqC4g=="/>
    <d v="2016-05-18T12:06:47"/>
    <s v="DARS-NIC-145157-FXW2W-v0"/>
    <s v="Meg Wiggins"/>
    <x v="142"/>
    <s v="With HSCIC"/>
    <x v="0"/>
    <m/>
    <s v=""/>
    <s v="5a DSA Active"/>
    <x v="0"/>
    <s v="DARS-NIC-145157-FXW2W-v0.0"/>
    <s v=""/>
    <s v="Yes"/>
    <x v="0"/>
    <x v="0"/>
    <x v="0"/>
    <s v="No"/>
    <x v="1"/>
    <s v=""/>
    <s v=""/>
    <s v=""/>
    <s v="Yes"/>
    <s v="Joanna Rose"/>
    <d v="2016-05-18T12:06:47"/>
    <d v="2016-03-30T11:23:59"/>
    <m/>
    <s v=""/>
    <m/>
    <x v="0"/>
  </r>
  <r>
    <s v="9d809c37-3ff1-47c7-bd87-d6e781631b12"/>
    <s v="ra4ODodd0WeNlHm42Wz77WKst3onDyG5SPeUmsMVw//4Gmn2GY4oNPXof3cDxiZZRyuXgvqY5UPtlFaYyPkISg=="/>
    <d v="2016-08-26T15:29:40"/>
    <s v="DARS-NIC-145157-FXW2W-v0"/>
    <s v="Meg Wiggins"/>
    <x v="142"/>
    <s v="With HSCIC"/>
    <x v="0"/>
    <d v="2013-05-22T00:00:00"/>
    <s v=""/>
    <s v="5a DSA Active"/>
    <x v="3"/>
    <s v="DARS-NIC-145157-FXW2W-v0.1"/>
    <s v="Yes"/>
    <s v="Yes"/>
    <x v="0"/>
    <x v="0"/>
    <x v="108"/>
    <s v="No"/>
    <x v="1"/>
    <s v=""/>
    <s v="Vicki Hartley"/>
    <s v=""/>
    <s v="Yes"/>
    <s v="Joanna Rose"/>
    <d v="2016-08-26T15:29:40"/>
    <d v="2016-03-30T13:54:37"/>
    <m/>
    <s v=""/>
    <m/>
    <x v="0"/>
  </r>
  <r>
    <s v="a355c7f6-78eb-e511-80f8-3863bb357fa0"/>
    <s v="dAUIV1VDc6pMHEX9ROfNUuNYG2covq+/aXxGXE4vtQNfPhFEUl6P/MVjI3jekNlK/lHyCz9xvuhc30VyK1AN6Q=="/>
    <d v="2016-10-31T15:54:20"/>
    <s v="DARS-NIC-145498-PHV0L-v0"/>
    <s v="Jon Ford"/>
    <x v="94"/>
    <s v="With HSCIC"/>
    <x v="1"/>
    <m/>
    <s v=""/>
    <s v="1a Enquiry"/>
    <x v="0"/>
    <s v="DARS-NIC-145498-PHV0L-v0.0"/>
    <s v=""/>
    <s v="Yes"/>
    <x v="1"/>
    <x v="0"/>
    <x v="0"/>
    <s v="No"/>
    <x v="9"/>
    <s v=""/>
    <s v=""/>
    <s v=""/>
    <s v="Yes"/>
    <s v=""/>
    <d v="2016-10-31T15:54:20"/>
    <d v="2016-03-16T13:14:10"/>
    <m/>
    <s v=""/>
    <m/>
    <x v="0"/>
  </r>
  <r>
    <s v="b25b1a7b-8cea-e511-80f8-3863bb357fa0"/>
    <s v="/qaka8bFDHFPS9BclZlYuTufQYNKHdhYMuOv9jnxy4n7pBk5FuOM10v+z4MjKLUF2avfy/wdJcvPNyph+IaOuQ=="/>
    <d v="2016-12-28T14:24:22"/>
    <s v="DARS-NIC-147034-XH3H2-v1"/>
    <s v="Linda Barnes"/>
    <x v="71"/>
    <s v="With Customer"/>
    <x v="0"/>
    <d v="2017-07-01T00:00:00"/>
    <s v=""/>
    <s v="1c Application In Progress"/>
    <x v="2"/>
    <s v="DARS-NIC-147034-XH3H2-v0.0"/>
    <s v="No"/>
    <s v="Yes"/>
    <x v="0"/>
    <x v="0"/>
    <x v="102"/>
    <s v="No"/>
    <x v="1"/>
    <s v=""/>
    <s v=""/>
    <s v=""/>
    <s v="No"/>
    <s v="Joanna Rose"/>
    <d v="2016-12-28T14:24:22"/>
    <d v="2016-03-15T09:01:21"/>
    <m/>
    <s v=""/>
    <m/>
    <x v="0"/>
  </r>
  <r>
    <s v="f423009c-7708-42aa-b69c-65e8c5f298c8"/>
    <s v="jbCw8jh2eI8ILoaEQzorezJcQS5XayXti3itwnfwreXEp/b1aNiUumjHaZ6/eFFwkjo1y2z49nr84pMTqRP0RQ=="/>
    <d v="2016-05-06T09:32:21"/>
    <s v="DARS-NIC-147034-XH3H2-v1"/>
    <s v="Linda Barnes"/>
    <x v="71"/>
    <s v="With Customer"/>
    <x v="0"/>
    <d v="2017-07-01T00:00:00"/>
    <s v=""/>
    <s v="1c Application In Progress"/>
    <x v="0"/>
    <s v="DARS-NIC-147034-XH3H2-v1.0"/>
    <s v=""/>
    <s v="Yes"/>
    <x v="0"/>
    <x v="0"/>
    <x v="0"/>
    <s v="No"/>
    <x v="1"/>
    <s v=""/>
    <s v=""/>
    <s v=""/>
    <s v="No"/>
    <s v="Joanna Rose"/>
    <d v="2016-05-06T09:32:21"/>
    <d v="2016-04-07T11:55:16"/>
    <m/>
    <s v=""/>
    <m/>
    <x v="0"/>
  </r>
  <r>
    <s v="f5de89ea-be99-428c-a9fe-6280323ad1f5"/>
    <s v="RI/iGMvn2RcsnCDz26et8Xu3TVtxGV47mLo2EC5DRv2RbvsvI6YzzEZCMX/rDDmcmd1K6iRoYQZWzO4mG/gJTg=="/>
    <d v="2016-05-06T09:32:21"/>
    <s v="DARS-NIC-147034-XH3H2-v1"/>
    <s v="Linda Barnes"/>
    <x v="71"/>
    <s v="With Customer"/>
    <x v="0"/>
    <d v="2017-07-01T00:00:00"/>
    <s v=""/>
    <s v="1c Application In Progress"/>
    <x v="0"/>
    <s v="DARS-NIC-147034-XH3H2-v1.1"/>
    <s v="No"/>
    <s v="Yes"/>
    <x v="0"/>
    <x v="0"/>
    <x v="0"/>
    <s v="No"/>
    <x v="1"/>
    <s v=""/>
    <s v=""/>
    <s v=""/>
    <s v="No"/>
    <s v="Joanna Rose"/>
    <d v="2016-05-06T09:32:21"/>
    <d v="2016-04-07T11:55:27"/>
    <m/>
    <s v=""/>
    <m/>
    <x v="0"/>
  </r>
  <r>
    <s v="1bc5de32-c656-427c-a3c1-c89d6130e172"/>
    <s v="6O+0gHghuwu0n0UhaVtm0GBaBZs6wJSTIa5R2wby2Oct3tnJLKA+6F7/DlSDraybXYmA2sBy8XvVAbKcjOAJqw=="/>
    <d v="2016-05-06T09:32:21"/>
    <s v="DARS-NIC-147034-XH3H2-v1"/>
    <s v="Linda Barnes"/>
    <x v="71"/>
    <s v="With Customer"/>
    <x v="0"/>
    <d v="2017-07-01T00:00:00"/>
    <s v="2a Case Admin Check"/>
    <s v="1c Application In Progress"/>
    <x v="0"/>
    <s v="DARS-NIC-147034-XH3H2-v1.2"/>
    <s v="No"/>
    <s v="Yes"/>
    <x v="0"/>
    <x v="0"/>
    <x v="0"/>
    <s v="No"/>
    <x v="1"/>
    <s v=""/>
    <s v="Vicki Hartley"/>
    <s v=""/>
    <s v="No"/>
    <s v="Joanna Rose"/>
    <d v="2016-05-06T09:32:21"/>
    <d v="2016-05-06T09:29:40"/>
    <m/>
    <s v=""/>
    <m/>
    <x v="0"/>
  </r>
  <r>
    <s v="e4568cdc-0362-4b5b-98b5-2be726e433ea"/>
    <s v="znlZ6hRMM4xXjwFZO0F9iV/WNkjt84TyonT91VZyK2rq83vm240bA0U8yUFYA8OlhVko/7vzX4DoLr7Ymdjvkw=="/>
    <d v="2016-05-06T09:32:21"/>
    <s v="DARS-NIC-147034-XH3H2-v1"/>
    <s v="Linda Barnes"/>
    <x v="71"/>
    <s v="With Customer"/>
    <x v="0"/>
    <d v="2017-07-01T00:00:00"/>
    <s v="1c Application In Progress"/>
    <s v="1c Application In Progress"/>
    <x v="0"/>
    <s v="DARS-NIC-147034-XH3H2-v1.3"/>
    <s v="No"/>
    <s v="Yes"/>
    <x v="0"/>
    <x v="0"/>
    <x v="0"/>
    <s v="No"/>
    <x v="1"/>
    <s v=""/>
    <s v="Vicki Hartley"/>
    <s v=""/>
    <s v="No"/>
    <s v="Joanna Rose"/>
    <d v="2016-05-06T09:32:21"/>
    <d v="2016-05-06T09:30:24"/>
    <m/>
    <s v=""/>
    <m/>
    <x v="0"/>
  </r>
  <r>
    <s v="23353bfe-10dc-41e1-83e7-45781bcc2952"/>
    <s v="e2J2yq1dqD3nlt7tk2JKTCakTBHm5mDIFFf7eflkHlqEfCMrdd6DvDDFMi+CERmSRMYsOySsiSN5GnTE2q71Tg=="/>
    <d v="2016-05-06T09:32:32"/>
    <s v="DARS-NIC-147034-XH3H2-v1"/>
    <s v="Linda Barnes"/>
    <x v="71"/>
    <s v="With Customer"/>
    <x v="0"/>
    <d v="2017-07-01T00:00:00"/>
    <s v="2a Case Admin Check"/>
    <s v="1c Application In Progress"/>
    <x v="0"/>
    <s v="DARS-NIC-147034-XH3H2-v1.4"/>
    <s v="No"/>
    <s v="Yes"/>
    <x v="0"/>
    <x v="0"/>
    <x v="0"/>
    <s v="No"/>
    <x v="1"/>
    <s v=""/>
    <s v="Vicki Hartley"/>
    <s v=""/>
    <s v="No"/>
    <s v="Joanna Rose"/>
    <d v="2016-05-06T09:32:32"/>
    <d v="2016-05-06T09:31:15"/>
    <m/>
    <s v=""/>
    <m/>
    <x v="0"/>
  </r>
  <r>
    <s v="2c3c8d87-a5be-46db-b1e5-3a0b62fcd9f7"/>
    <s v="He/x7wyd2K96T2DMPXmluA5cJ4l1qjM/qzeHTRdovNShL7CWruW5pJJDAEo1PMAapUMZcgpPt/my8icxmXyo5g=="/>
    <d v="2016-08-26T15:29:40"/>
    <s v="DARS-NIC-147034-XH3H2-v1"/>
    <s v="Linda Barnes"/>
    <x v="71"/>
    <s v="With Customer"/>
    <x v="0"/>
    <d v="2017-07-01T00:00:00"/>
    <s v="1c Application In Progress"/>
    <s v="1c Application In Progress"/>
    <x v="4"/>
    <s v="DARS-NIC-147034-XH3H2-v1.5"/>
    <s v="Yes"/>
    <s v="Yes"/>
    <x v="0"/>
    <x v="0"/>
    <x v="0"/>
    <s v="No"/>
    <x v="1"/>
    <s v=""/>
    <s v="Vicki Hartley"/>
    <s v=""/>
    <s v="No"/>
    <s v="Joanna Rose"/>
    <d v="2016-08-26T15:29:40"/>
    <d v="2016-05-06T09:32:26"/>
    <m/>
    <s v=""/>
    <m/>
    <x v="0"/>
  </r>
  <r>
    <s v="1957e58a-92df-e511-80f7-3863bb357fa0"/>
    <s v="mSc7PTdYifs+NtdkrV9CRFLV3QvE162lxtlwI8cT7YaBEMBSMYMZBv2PpFjmWvI/uxg2Ufjj2JP87cRbmpwz8g=="/>
    <d v="2017-03-27T10:03:53"/>
    <s v="DARS-NIC-14709-Z2H2R-v2"/>
    <s v="Laxmikant Tyagi"/>
    <x v="143"/>
    <s v="With HSCIC"/>
    <x v="0"/>
    <d v="2016-05-31T00:00:00"/>
    <s v=""/>
    <s v="5a DSA Active"/>
    <x v="0"/>
    <s v="DARS-NIC-14709-Z2H2R-v0.0"/>
    <s v=""/>
    <s v="Yes"/>
    <x v="0"/>
    <x v="0"/>
    <x v="0"/>
    <s v="No"/>
    <x v="2"/>
    <s v="Standard"/>
    <s v="Dan Goodwin"/>
    <s v="Dave Cronin"/>
    <s v="No"/>
    <s v="Joanna Rose"/>
    <d v="2017-03-27T10:03:53"/>
    <d v="2016-03-01T09:47:01"/>
    <m/>
    <s v=""/>
    <d v="2017-02-20T00:00:00"/>
    <x v="0"/>
  </r>
  <r>
    <s v="4bc65106-f496-4489-95b8-e3dbea606ea7"/>
    <s v="Pr7d0MeD88AlMHI75FR8n69cLKVCQvjIeT2p7yKDZcTk9J507poWAg/oWHfoTwxqcHimi61vKPZBkuGirdfTvw=="/>
    <d v="2017-03-27T10:03:53"/>
    <s v="DARS-NIC-14709-Z2H2R-v2"/>
    <s v="Laxmikant Tyagi"/>
    <x v="143"/>
    <s v="With HSCIC"/>
    <x v="0"/>
    <d v="2016-05-31T00:00:00"/>
    <s v=""/>
    <s v="5a DSA Active"/>
    <x v="0"/>
    <s v="DARS-NIC-14709-Z2H2R-v0.1"/>
    <s v=""/>
    <s v="Yes"/>
    <x v="0"/>
    <x v="0"/>
    <x v="0"/>
    <s v="No"/>
    <x v="2"/>
    <s v="Standard"/>
    <s v="Dan Goodwin"/>
    <s v="Dave Cronin"/>
    <s v="No"/>
    <s v="Joanna Rose"/>
    <d v="2017-03-27T10:03:53"/>
    <d v="2016-03-17T12:17:43"/>
    <m/>
    <s v=""/>
    <d v="2017-02-20T00:00:00"/>
    <x v="0"/>
  </r>
  <r>
    <s v="109dfae9-ba3b-4b76-a5c1-70cebb67d298"/>
    <s v="WXHUvua7EILGcxFU1SQ4S1aGHzvLGucWXpmepSeGLEs0TJKL/wkd2Nw+jQofbnzsJrBUAD7RDiw0dHyXEEBCxQ=="/>
    <d v="2017-03-27T10:03:53"/>
    <s v="DARS-NIC-14709-Z2H2R-v2"/>
    <s v="Laxmikant Tyagi"/>
    <x v="143"/>
    <s v="With HSCIC"/>
    <x v="0"/>
    <d v="2016-05-31T00:00:00"/>
    <s v=""/>
    <s v="5a DSA Active"/>
    <x v="0"/>
    <s v="DARS-NIC-14709-Z2H2R-v0.2"/>
    <s v=""/>
    <s v="Yes"/>
    <x v="0"/>
    <x v="0"/>
    <x v="0"/>
    <s v="No"/>
    <x v="2"/>
    <s v="Standard"/>
    <s v="Dan Goodwin"/>
    <s v="Dave Cronin"/>
    <s v="No"/>
    <s v="Joanna Rose"/>
    <d v="2017-03-27T10:03:53"/>
    <d v="2016-03-20T10:12:21"/>
    <m/>
    <s v=""/>
    <d v="2017-02-20T00:00:00"/>
    <x v="0"/>
  </r>
  <r>
    <s v="8a9ce5de-23c4-42a3-97fd-513362a2926c"/>
    <s v="+S1yB2KbcI+TyMlDtzQ5xKFVPISQUMH71GeY5w6om8LEAS7IM1jwQBvbR4T/T0b8Wup1WICazqWRxSQZapcvNw=="/>
    <d v="2017-03-27T10:03:53"/>
    <s v="DARS-NIC-14709-Z2H2R-v2"/>
    <s v="Laxmikant Tyagi"/>
    <x v="143"/>
    <s v="With HSCIC"/>
    <x v="0"/>
    <d v="2016-05-31T00:00:00"/>
    <s v=""/>
    <s v="5a DSA Active"/>
    <x v="0"/>
    <s v="DARS-NIC-14709-Z2H2R-v0.3"/>
    <s v=""/>
    <s v="Yes"/>
    <x v="0"/>
    <x v="0"/>
    <x v="0"/>
    <s v="No"/>
    <x v="2"/>
    <s v="Standard"/>
    <s v="Dan Goodwin"/>
    <s v="Dave Cronin"/>
    <s v="No"/>
    <s v="Joanna Rose"/>
    <d v="2017-03-27T10:03:53"/>
    <d v="2016-03-20T10:13:19"/>
    <m/>
    <s v=""/>
    <d v="2017-02-20T00:00:00"/>
    <x v="0"/>
  </r>
  <r>
    <s v="53e59cf9-410e-4ee5-a7fd-2d8bc7637758"/>
    <s v="/dhcNnHZv3wT7FnUqTPUNBWVWPNLgs6HUbvUMWeSveBBwWAZVDMoJR3xAsI8pzh/4OJrcD+Ho9jT4F5+uJkV9w=="/>
    <d v="2017-03-27T10:03:53"/>
    <s v="DARS-NIC-14709-Z2H2R-v2"/>
    <s v="Laxmikant Tyagi"/>
    <x v="143"/>
    <s v="With HSCIC"/>
    <x v="0"/>
    <d v="2016-05-31T00:00:00"/>
    <s v=""/>
    <s v="5a DSA Active"/>
    <x v="0"/>
    <s v="DARS-NIC-14709-Z2H2R-v0.4"/>
    <s v=""/>
    <s v="Yes"/>
    <x v="0"/>
    <x v="0"/>
    <x v="0"/>
    <s v="No"/>
    <x v="2"/>
    <s v="Standard"/>
    <s v="Dan Goodwin"/>
    <s v="Dave Cronin"/>
    <s v="No"/>
    <s v="Joanna Rose"/>
    <d v="2017-03-27T10:03:53"/>
    <d v="2016-03-20T10:15:11"/>
    <m/>
    <s v=""/>
    <d v="2017-02-20T00:00:00"/>
    <x v="0"/>
  </r>
  <r>
    <s v="14b8142a-910f-410c-8279-4e82feddae03"/>
    <s v="CYKbcND9c6v9jX0JIzXgvxXPT5BCycYB5Ste5hf0Edd2o/k2cDqU9xqwoGw8FYV/4Zjsq2DqU6nditZ7rsRyAQ=="/>
    <d v="2017-03-27T10:03:53"/>
    <s v="DARS-NIC-14709-Z2H2R-v2"/>
    <s v="Laxmikant Tyagi"/>
    <x v="143"/>
    <s v="With HSCIC"/>
    <x v="0"/>
    <d v="2016-05-31T00:00:00"/>
    <s v=""/>
    <s v="5a DSA Active"/>
    <x v="0"/>
    <s v="DARS-NIC-14709-Z2H2R-v0.5"/>
    <s v=""/>
    <s v="Yes"/>
    <x v="0"/>
    <x v="0"/>
    <x v="0"/>
    <s v="No"/>
    <x v="2"/>
    <s v="Standard"/>
    <s v="Dan Goodwin"/>
    <s v="Dave Cronin"/>
    <s v="No"/>
    <s v="Joanna Rose"/>
    <d v="2017-03-27T10:03:53"/>
    <d v="2016-03-20T10:24:33"/>
    <m/>
    <s v=""/>
    <d v="2017-02-20T00:00:00"/>
    <x v="0"/>
  </r>
  <r>
    <s v="86a7a491-2a71-4bf9-9979-be7b179c649a"/>
    <s v="+RyBIN/VYql557pg0x39KgajDhw02CY9T5+Ll3de5C6opz0GUx/gxgY1DV2T/z6tmZU7W8L3kTDGfLvmy+IE0w=="/>
    <d v="2017-03-27T10:03:53"/>
    <s v="DARS-NIC-14709-Z2H2R-v2"/>
    <s v="Laxmikant Tyagi"/>
    <x v="143"/>
    <s v="With HSCIC"/>
    <x v="0"/>
    <d v="2016-05-31T00:00:00"/>
    <s v=""/>
    <s v="5a DSA Active"/>
    <x v="1"/>
    <s v="DARS-NIC-14709-Z2H2R-v0.6"/>
    <s v=""/>
    <s v="Yes"/>
    <x v="0"/>
    <x v="0"/>
    <x v="69"/>
    <s v="No"/>
    <x v="2"/>
    <s v="Standard"/>
    <s v="Dan Goodwin"/>
    <s v="Dave Cronin"/>
    <s v="No"/>
    <s v="Joanna Rose"/>
    <d v="2017-03-27T10:03:53"/>
    <d v="2016-03-20T10:25:19"/>
    <m/>
    <s v=""/>
    <d v="2017-02-20T00:00:00"/>
    <x v="0"/>
  </r>
  <r>
    <s v="890a9534-ad85-4c03-bb28-4609a604e920"/>
    <s v="ax+GdwzwVrPEcQbL0K9hFmsl9GCzZDne04QhZwfJv7vEjMKlQLVgqLheb7CM2ZQMrlMRH3B/D3QQ459wV9DMAQ=="/>
    <d v="2017-03-27T10:03:53"/>
    <s v="DARS-NIC-14709-Z2H2R-v2"/>
    <s v="Laxmikant Tyagi"/>
    <x v="143"/>
    <s v="With HSCIC"/>
    <x v="0"/>
    <d v="2016-05-31T00:00:00"/>
    <s v=""/>
    <s v="5a DSA Active"/>
    <x v="0"/>
    <s v="DARS-NIC-14709-Z2H2R-v1.0"/>
    <s v=""/>
    <s v="Yes"/>
    <x v="0"/>
    <x v="0"/>
    <x v="0"/>
    <s v="No"/>
    <x v="2"/>
    <s v="Standard"/>
    <s v="Dan Goodwin"/>
    <s v="Dave Cronin"/>
    <s v="No"/>
    <s v="Joanna Rose"/>
    <d v="2017-03-27T10:03:53"/>
    <d v="2016-04-12T10:08:02"/>
    <m/>
    <s v=""/>
    <d v="2017-02-20T00:00:00"/>
    <x v="0"/>
  </r>
  <r>
    <s v="bd60d6fa-7892-4c0d-8d7c-c436a83cc058"/>
    <s v="9rMIfHs55XOOll9Bo1fhP7nuE8pT69fsA0GmT3pSM1SDsgmQUnCNdMb1wx3bf3Kw3bFGbKN+dS3WawnrNQQOFg=="/>
    <d v="2017-03-27T10:03:53"/>
    <s v="DARS-NIC-14709-Z2H2R-v2"/>
    <s v="Keith Davies"/>
    <x v="143"/>
    <s v="With HSCIC"/>
    <x v="0"/>
    <d v="2017-04-11T00:00:00"/>
    <s v=""/>
    <s v="5a DSA Active"/>
    <x v="0"/>
    <s v="DARS-NIC-14709-Z2H2R-v1.1"/>
    <s v=""/>
    <s v="Yes"/>
    <x v="0"/>
    <x v="115"/>
    <x v="0"/>
    <s v="No"/>
    <x v="2"/>
    <s v="Standard"/>
    <s v="Dan Goodwin"/>
    <s v="Dave Cronin"/>
    <s v="No"/>
    <s v="Joanna Rose"/>
    <d v="2017-03-27T10:03:53"/>
    <d v="2016-04-12T10:09:14"/>
    <m/>
    <s v=""/>
    <d v="2017-02-20T00:00:00"/>
    <x v="0"/>
  </r>
  <r>
    <s v="ea7921a5-5889-4066-9870-179519004579"/>
    <s v="MiB/Zns3DO/vN0ab5DSE/1i+EWNGhk+ITLF3gGVDumrBR+mq+ks9UCVkGsIZhnuWwOFq7i1psGeWQ3vr108q1Q=="/>
    <d v="2017-03-27T10:03:53"/>
    <s v="DARS-NIC-14709-Z2H2R-v2"/>
    <s v="Keith Davies"/>
    <x v="143"/>
    <s v="With HSCIC"/>
    <x v="0"/>
    <d v="2017-04-11T00:00:00"/>
    <s v="2c Initial Assessment"/>
    <s v="5a DSA Active"/>
    <x v="0"/>
    <s v="DARS-NIC-14709-Z2H2R-v1.2"/>
    <s v="No"/>
    <s v="Yes"/>
    <x v="0"/>
    <x v="115"/>
    <x v="11"/>
    <s v="No"/>
    <x v="2"/>
    <s v="Standard"/>
    <s v="Dan Goodwin"/>
    <s v="Dave Cronin"/>
    <s v="No"/>
    <s v="Joanna Rose"/>
    <d v="2017-03-27T10:03:53"/>
    <d v="2016-04-15T13:11:56"/>
    <m/>
    <s v=""/>
    <d v="2017-02-20T00:00:00"/>
    <x v="1"/>
  </r>
  <r>
    <s v="90e5bbed-b8c9-4d50-ba47-5b299ab4f92b"/>
    <s v="aahTkAO29gCp3GpL2OjEF3heDJg695gTZN6tJTUJzj+02uQWaXevIiPua9J0iGNotJ+gCbJEEhA6u/lNMJIqzA=="/>
    <d v="2017-03-27T10:03:53"/>
    <s v="DARS-NIC-14709-Z2H2R-v2"/>
    <s v="Keith Davies"/>
    <x v="143"/>
    <s v="With HSCIC"/>
    <x v="0"/>
    <d v="2017-04-11T00:00:00"/>
    <s v="2c Initial Assessment"/>
    <s v="5a DSA Active"/>
    <x v="0"/>
    <s v="DARS-NIC-14709-Z2H2R-v1.3"/>
    <s v="No"/>
    <s v="Yes"/>
    <x v="0"/>
    <x v="115"/>
    <x v="0"/>
    <s v="No"/>
    <x v="2"/>
    <s v="Standard"/>
    <s v="Dan Goodwin"/>
    <s v="Dave Cronin"/>
    <s v="No"/>
    <s v="Joanna Rose"/>
    <d v="2017-03-27T10:03:53"/>
    <d v="2016-05-06T13:47:17"/>
    <m/>
    <s v=""/>
    <d v="2017-02-20T00:00:00"/>
    <x v="0"/>
  </r>
  <r>
    <s v="7af1ff0e-0197-4c05-ba71-75d663cc51e9"/>
    <s v="pxo3o/IHHRgj9qBEJO1DzVJ2mIz1XbApQMd2VbXY4aHSj6kNOPgu/PHI0L/8jSs/ZJQqx+X0s+whfLFVd4wKwA=="/>
    <d v="2017-03-27T10:05:35"/>
    <s v="DARS-NIC-14709-Z2H2R-v2"/>
    <s v="Keith Davies"/>
    <x v="143"/>
    <s v="With HSCIC"/>
    <x v="0"/>
    <d v="2017-04-11T00:00:00"/>
    <s v="5a DSA Active"/>
    <s v="5a DSA Active"/>
    <x v="1"/>
    <s v="DARS-NIC-14709-Z2H2R-v1.4"/>
    <s v="No"/>
    <s v="Yes"/>
    <x v="0"/>
    <x v="115"/>
    <x v="47"/>
    <s v="No"/>
    <x v="2"/>
    <s v="Standard"/>
    <s v="Dan Goodwin"/>
    <s v="Dave Cronin"/>
    <s v="No"/>
    <s v="Joanna Rose"/>
    <d v="2017-03-27T10:05:35"/>
    <d v="2016-05-09T13:09:55"/>
    <d v="2017-03-27T00:00:00"/>
    <s v=""/>
    <d v="2017-02-20T00:00:00"/>
    <x v="1"/>
  </r>
  <r>
    <s v="e3ca3c1e-28d3-4dbb-9a0b-2083d3662fa8"/>
    <s v="QM0xy9DMpNxroGj+2GZG1/WicRfzrsS4klDR/ZTufMnAoAQU0dfQjMGcmgDyodpiqth8PuNO0rgl9TnvLXdNAw=="/>
    <d v="2017-03-27T10:03:53"/>
    <s v="DARS-NIC-14709-Z2H2R-v2"/>
    <s v="Keith Davies"/>
    <x v="143"/>
    <s v="With HSCIC"/>
    <x v="0"/>
    <m/>
    <s v="1c Application In Progress"/>
    <s v="5a DSA Active"/>
    <x v="0"/>
    <s v="DARS-NIC-14709-Z2H2R-v2.0"/>
    <s v="No"/>
    <s v="Yes"/>
    <x v="0"/>
    <x v="115"/>
    <x v="0"/>
    <s v="No"/>
    <x v="2"/>
    <s v="Standard"/>
    <s v="Dan Goodwin"/>
    <s v="Dave Cronin"/>
    <s v="No"/>
    <s v="Joanna Rose"/>
    <d v="2017-03-27T10:03:53"/>
    <d v="2017-02-20T11:58:53"/>
    <m/>
    <s v=""/>
    <d v="2017-02-20T00:00:00"/>
    <x v="0"/>
  </r>
  <r>
    <s v="da9e090b-4267-4852-83bd-c9ce2fe77e0d"/>
    <s v="NaSIdqpnp+IiMaQkcqX5uN5YAGzJ2ciePDW+5EDwBjIPdG0RZhLghGJJBAJ7SfSatItthvF5m4GYfPfXpfNCdg=="/>
    <d v="2017-03-27T10:03:53"/>
    <s v="DARS-NIC-14709-Z2H2R-v2"/>
    <s v="Keith Davies"/>
    <x v="143"/>
    <s v="With HSCIC"/>
    <x v="0"/>
    <d v="2018-03-15T00:00:00"/>
    <s v="2c Initial Assessment"/>
    <s v="5a DSA Active"/>
    <x v="0"/>
    <s v="DARS-NIC-14709-Z2H2R-v2.1"/>
    <s v="No"/>
    <s v="Yes"/>
    <x v="0"/>
    <x v="116"/>
    <x v="0"/>
    <s v="No"/>
    <x v="2"/>
    <s v="Standard"/>
    <s v="Nicola Bootland"/>
    <s v="Dave Cronin"/>
    <s v="No"/>
    <s v="Joanna Rose"/>
    <d v="2017-03-27T10:03:53"/>
    <d v="2017-02-20T12:02:36"/>
    <m/>
    <s v=""/>
    <d v="2017-02-20T00:00:00"/>
    <x v="0"/>
  </r>
  <r>
    <s v="7ae6354b-af2c-42c8-99ce-9a65f02236e5"/>
    <s v="wlj0VHjHCBrm7eumB8kQf1XTZf7GK1ujy7GqYLLzjO4MLlqeoqLkpEtYI7cfkm4s22UqTRNoVcviLnWI3MVQig=="/>
    <d v="2017-03-27T10:03:53"/>
    <s v="DARS-NIC-14709-Z2H2R-v2"/>
    <s v="Keith Davies"/>
    <x v="143"/>
    <s v="With HSCIC"/>
    <x v="0"/>
    <d v="2018-03-15T00:00:00"/>
    <s v="2c Initial Assessment"/>
    <s v="5a DSA Active"/>
    <x v="0"/>
    <s v="DARS-NIC-14709-Z2H2R-v2.2"/>
    <s v="No"/>
    <s v="Yes"/>
    <x v="0"/>
    <x v="116"/>
    <x v="0"/>
    <s v="No"/>
    <x v="2"/>
    <s v="Standard"/>
    <s v="Nicola Bootland"/>
    <s v="Dave Cronin"/>
    <s v="No"/>
    <s v="Joanna Rose"/>
    <d v="2017-03-27T10:03:53"/>
    <d v="2017-02-22T15:34:39"/>
    <m/>
    <s v=""/>
    <d v="2017-02-20T00:00:00"/>
    <x v="0"/>
  </r>
  <r>
    <s v="5b9372a7-7dfb-486e-8897-b5e99f947f6d"/>
    <s v="8kAGjCpXFhTRuh1dP6R7AD3D+32w5pMlQKpwge39O1HN2ZoNGwVEPzyrr+PXW0qdyNJG27V4/L4dUgXET3flxA=="/>
    <d v="2017-03-27T10:05:57"/>
    <s v="DARS-NIC-14709-Z2H2R-v2"/>
    <s v="Keith Davies"/>
    <x v="143"/>
    <s v="With HSCIC"/>
    <x v="0"/>
    <d v="2018-03-15T00:00:00"/>
    <s v="5a DSA Active"/>
    <s v="5a DSA Active"/>
    <x v="2"/>
    <s v="DARS-NIC-14709-Z2H2R-v2.3"/>
    <s v="Yes"/>
    <s v="Yes"/>
    <x v="0"/>
    <x v="116"/>
    <x v="109"/>
    <s v="No"/>
    <x v="2"/>
    <s v="Standard"/>
    <s v="Nicola Bootland"/>
    <s v="Louise Dunn"/>
    <s v="No"/>
    <s v="Joanna Rose"/>
    <d v="2017-03-27T10:05:57"/>
    <d v="2017-03-07T14:19:53"/>
    <d v="2017-03-27T00:00:00"/>
    <s v=""/>
    <d v="2017-02-20T00:00:00"/>
    <x v="1"/>
  </r>
  <r>
    <s v="41f2a32d-e8e5-e511-80f5-3863bb363030"/>
    <s v="iNtRWjS+V3Qqd5e6KeJNquEfSd/D9zR9E8wbhtXOt/yhK/HuG4YQzPYRUX31qDx50cXIbAixLOWuAFB9+WDAPw=="/>
    <d v="2016-08-26T15:29:40"/>
    <s v="DARS-NIC-147156-5PPWY-v0"/>
    <s v="Sue Kitt"/>
    <x v="89"/>
    <s v="With HSCIC"/>
    <x v="0"/>
    <d v="2017-05-22T00:00:00"/>
    <s v=""/>
    <s v="5a DSA Active"/>
    <x v="2"/>
    <s v="DARS-NIC-147156-5PPWY-v0.0"/>
    <s v="Yes"/>
    <s v="Yes"/>
    <x v="0"/>
    <x v="0"/>
    <x v="69"/>
    <s v="No"/>
    <x v="5"/>
    <s v=""/>
    <s v="Vicki Hartley"/>
    <s v=""/>
    <s v="No"/>
    <s v="Joanna Rose"/>
    <d v="2016-08-26T15:29:40"/>
    <d v="2016-03-09T11:15:13"/>
    <m/>
    <s v=""/>
    <m/>
    <x v="0"/>
  </r>
  <r>
    <s v="9054e04a-7de7-e511-80f7-3863bb357fa0"/>
    <s v="awUOYX6+LDQrv9U/BwOm1p0R+j4FOLKtDVAZc9bNor3y0TzM7bcar6BnGkBAyNnNxgw/HyPu/zZ7GAXIeedmYg=="/>
    <d v="2017-03-31T11:57:26"/>
    <s v="DARS-NIC-147169-VDJ0D-v0"/>
    <s v="Ali Breese"/>
    <x v="18"/>
    <s v="With HSCIC"/>
    <x v="0"/>
    <d v="2018-03-30T00:00:00"/>
    <s v=""/>
    <s v="5a DSA Active"/>
    <x v="2"/>
    <s v="DARS-NIC-147169-VDJ0D-v0.0"/>
    <s v="Yes"/>
    <s v="Yes"/>
    <x v="0"/>
    <x v="0"/>
    <x v="91"/>
    <s v="No"/>
    <x v="6"/>
    <s v=""/>
    <s v="Vicki Hartley"/>
    <s v=""/>
    <s v="No"/>
    <s v="Joanna Rose"/>
    <d v="2017-03-31T11:57:26"/>
    <d v="2016-03-11T11:35:03"/>
    <d v="2017-03-31T00:00:00"/>
    <s v=""/>
    <m/>
    <x v="0"/>
  </r>
  <r>
    <s v="55635424-94e6-e511-8104-1458d043a750"/>
    <s v="4ZUw15D4C/M3FtsypnxHFsHaZpRLwTrJQMkOvHvHbd7llU1jvILj2aQSG3J2Hr0UgXG93QQxH9CnvL5VUSceIQ=="/>
    <d v="2017-01-10T15:35:14"/>
    <s v="DARS-NIC-147743-W4JNH-v0"/>
    <s v="Rob Edwards"/>
    <x v="144"/>
    <s v="With HSCIC"/>
    <x v="0"/>
    <d v="2016-09-29T00:00:00"/>
    <s v=""/>
    <s v="5a DSA Active"/>
    <x v="3"/>
    <s v="DARS-NIC-147743-W4JNH-v0.0"/>
    <s v="Yes"/>
    <s v="Yes"/>
    <x v="0"/>
    <x v="0"/>
    <x v="79"/>
    <s v="No"/>
    <x v="1"/>
    <s v=""/>
    <s v="James Gray"/>
    <s v=""/>
    <s v="No"/>
    <s v="Joanna Rose"/>
    <d v="2017-01-10T15:35:14"/>
    <d v="2016-03-10T07:46:11"/>
    <m/>
    <s v=""/>
    <m/>
    <x v="0"/>
  </r>
  <r>
    <s v="f1ab11b4-c4e9-e511-80f6-3863bb363030"/>
    <s v="MhADg8XRE1box4gkME/I5PwrGtoB9oIwFhhOFLiITl28J8BkKaK0CZVQ+rujfrOee9nQfDLy1O1d6Tix5jm28g=="/>
    <d v="2017-03-31T12:01:01"/>
    <s v="DARS-NIC-147745-KFJ4K-v1"/>
    <s v="Ashley Adamson"/>
    <x v="145"/>
    <s v="With Customer"/>
    <x v="0"/>
    <d v="2018-03-31T00:00:00"/>
    <s v=""/>
    <s v="1c Application In Progress"/>
    <x v="2"/>
    <s v="DARS-NIC-147745-KFJ4K-v0.0"/>
    <s v="No"/>
    <s v="Yes"/>
    <x v="0"/>
    <x v="0"/>
    <x v="8"/>
    <s v="No"/>
    <x v="1"/>
    <s v=""/>
    <s v=""/>
    <s v=""/>
    <s v="No"/>
    <s v="Joanna Rose"/>
    <d v="2017-03-31T12:01:01"/>
    <d v="2016-03-14T09:11:18"/>
    <m/>
    <s v=""/>
    <m/>
    <x v="0"/>
  </r>
  <r>
    <s v="f4a010c2-9e46-41ad-abbd-01d1d9804b57"/>
    <s v="oVen8hDU9j91sjWZKP4Uylglb0h5cli1nqkdMJ46Qnnsc0BLPwwIV8lXCpGXcZUcc6kMPCWeiEjYunBqyBHDoQ=="/>
    <d v="2017-03-13T14:37:03"/>
    <s v="DARS-NIC-147745-KFJ4K-v1"/>
    <s v="Ashley Adamson"/>
    <x v="145"/>
    <s v="With Customer"/>
    <x v="0"/>
    <m/>
    <s v="1c Application In Progress"/>
    <s v="1c Application In Progress"/>
    <x v="4"/>
    <s v="DARS-NIC-147745-KFJ4K-v1.0"/>
    <s v="Yes"/>
    <s v="Yes"/>
    <x v="0"/>
    <x v="0"/>
    <x v="0"/>
    <s v="No"/>
    <x v="1"/>
    <s v=""/>
    <s v="James Gray"/>
    <s v=""/>
    <s v="No"/>
    <s v="Joanna Rose"/>
    <d v="2017-03-13T14:37:03"/>
    <d v="2016-05-17T08:00:16"/>
    <m/>
    <s v=""/>
    <m/>
    <x v="0"/>
  </r>
  <r>
    <s v="585878a3-2c8a-e611-80f3-5065f38b05d1"/>
    <s v="a7k7kTW1JZcpGfUJ4iFwIvPm5gB/g8lt5sIAFv7IiYbv3wTI0zRGaW3enRZfcBHH9JgtjpZp/4+DnvfXP+IjVw=="/>
    <d v="2016-10-17T09:12:16"/>
    <s v="DARS-NIC-147747-KRTQ8-v0"/>
    <s v="Vicki Hartley"/>
    <x v="146"/>
    <s v="With HSCIC"/>
    <x v="0"/>
    <m/>
    <s v="1c Application In Progress"/>
    <s v="5a DSA Active"/>
    <x v="0"/>
    <s v="DARS-NIC-147747-KRTQ8-v0"/>
    <s v="No"/>
    <s v="No"/>
    <x v="0"/>
    <x v="0"/>
    <x v="0"/>
    <s v="No"/>
    <x v="9"/>
    <s v=""/>
    <s v=""/>
    <s v=""/>
    <s v="Yes"/>
    <s v="Vicki Hartley"/>
    <d v="2016-10-17T09:12:16"/>
    <d v="2016-10-04T12:18:23"/>
    <m/>
    <s v=""/>
    <d v="2016-10-05T00:00:00"/>
    <x v="0"/>
  </r>
  <r>
    <s v="d4f20f75-2c90-4eaa-ad5a-3e96dc001223"/>
    <s v="5PN8leekVDN7TTAG5FK6JwGZKbWKRxFUbyDmODk5WfKvAF0BMF2URCIDgIoGs4ckwUra9hEbfhzTqDDTwjIC5Q=="/>
    <d v="2016-10-17T09:12:16"/>
    <s v="DARS-NIC-147747-KRTQ8-v0"/>
    <s v="Vicki Hartley"/>
    <x v="146"/>
    <s v="With HSCIC"/>
    <x v="0"/>
    <m/>
    <s v="2c Initial Assessment"/>
    <s v="5a DSA Active"/>
    <x v="0"/>
    <s v="DARS-NIC-147747-KRTQ8-v0.1"/>
    <s v="No"/>
    <s v="No"/>
    <x v="0"/>
    <x v="117"/>
    <x v="0"/>
    <s v="No"/>
    <x v="9"/>
    <s v=""/>
    <s v="Vicki Hartley"/>
    <s v="Jennifer Donald"/>
    <s v="Yes"/>
    <s v="Vicki Hartley"/>
    <d v="2016-10-17T09:12:16"/>
    <d v="2016-10-04T13:27:26"/>
    <m/>
    <s v=""/>
    <d v="2016-10-05T00:00:00"/>
    <x v="0"/>
  </r>
  <r>
    <s v="d0978731-f98a-461a-aea0-6be9cb14649d"/>
    <s v="TOJfYtzh7Ngvv3bfa5VMLwGY2kb8iibguOB15xVD6xS0farG1Mddi/6n9pshF/qeWDdWPjbL4RiS9bp08UUwsg=="/>
    <d v="2016-10-17T09:12:25"/>
    <s v="DARS-NIC-147747-KRTQ8-v0"/>
    <s v="Vicki Hartley"/>
    <x v="146"/>
    <s v="With HSCIC"/>
    <x v="0"/>
    <d v="2017-05-31T00:00:00"/>
    <s v="5a DSA Active"/>
    <s v="5a DSA Active"/>
    <x v="2"/>
    <s v="DARS-NIC-147747-KRTQ8-v0.2"/>
    <s v="Yes"/>
    <s v="No"/>
    <x v="0"/>
    <x v="117"/>
    <x v="110"/>
    <s v="No"/>
    <x v="9"/>
    <s v=""/>
    <s v="Vicki Hartley"/>
    <s v="Jennifer Donald"/>
    <s v="Yes"/>
    <s v="Vicki Hartley"/>
    <d v="2016-10-17T09:12:25"/>
    <d v="2016-10-07T15:30:20"/>
    <d v="2016-10-17T00:00:00"/>
    <s v=""/>
    <d v="2016-10-05T00:00:00"/>
    <x v="1"/>
  </r>
  <r>
    <s v="de49354f-eee6-e611-80ff-5065f38bf2f1"/>
    <s v="rw6eAIu2/ufRJ19Xv/0SQeKIIa8mzpVh2yvk7zpyWI4YJ8FKN4D0BEpx1ZqwONXhrYABCmo3PUyB5oiUjrNclw=="/>
    <d v="2017-02-21T10:05:07"/>
    <s v="DARS-NIC-147748-XD18S-v1"/>
    <s v="Vicki Hartley"/>
    <x v="146"/>
    <s v="With Customer"/>
    <x v="0"/>
    <m/>
    <s v=""/>
    <s v="1c Application In Progress"/>
    <x v="0"/>
    <s v="DARS-NIC-147748-XD18S-v0"/>
    <s v="No"/>
    <s v="No"/>
    <x v="0"/>
    <x v="0"/>
    <x v="0"/>
    <s v="No"/>
    <x v="9"/>
    <s v=""/>
    <s v=""/>
    <s v=""/>
    <s v="Yes"/>
    <s v="Vicki Hartley"/>
    <d v="2017-02-21T10:05:07"/>
    <d v="2017-01-30T13:16:38"/>
    <m/>
    <s v=""/>
    <m/>
    <x v="0"/>
  </r>
  <r>
    <s v="b0c704db-4c79-432d-bbe9-2749ed37e90b"/>
    <s v="o65FINpXxWTI3Eg355UpvHHFNYLdJdx0pfoTXW7DYYTDMAKQlEqeuM6hafy7aOxOLWcas2Vb2zqU+x5tnYur/g=="/>
    <d v="2017-02-21T10:05:07"/>
    <s v="DARS-NIC-147748-XD18S-v1"/>
    <s v="Vicki Hartley"/>
    <x v="146"/>
    <s v="With Customer"/>
    <x v="0"/>
    <m/>
    <s v="2c Initial Assessment"/>
    <s v="1c Application In Progress"/>
    <x v="0"/>
    <s v="DARS-NIC-147748-XD18S-v0.1"/>
    <s v="No"/>
    <s v="No"/>
    <x v="0"/>
    <x v="56"/>
    <x v="0"/>
    <s v="No"/>
    <x v="9"/>
    <s v=""/>
    <s v="Vicki Hartley"/>
    <s v="Richard Langley"/>
    <s v="Yes"/>
    <s v="Vicki Hartley"/>
    <d v="2017-02-21T10:05:07"/>
    <d v="2017-01-30T13:38:31"/>
    <m/>
    <s v=""/>
    <m/>
    <x v="0"/>
  </r>
  <r>
    <s v="641ebc29-855f-498e-944d-e41449851f02"/>
    <s v="sGGAh/8nHxmkGcaX0QUgdX1Vq8db77WXpiKOykmFwlGLfMr82v4x/deuLB/aHQYfr0KNqdTuGHB1W1K5PAYlpQ=="/>
    <d v="2017-02-21T10:05:10"/>
    <s v="DARS-NIC-147748-XD18S-v1"/>
    <s v="Vicki Hartley"/>
    <x v="146"/>
    <s v="With Customer"/>
    <x v="0"/>
    <d v="2018-02-07T00:00:00"/>
    <s v="5a DSA Active"/>
    <s v="1c Application In Progress"/>
    <x v="2"/>
    <s v="DARS-NIC-147748-XD18S-v0.2"/>
    <s v="No"/>
    <s v="No"/>
    <x v="0"/>
    <x v="56"/>
    <x v="111"/>
    <s v="No"/>
    <x v="9"/>
    <s v=""/>
    <s v="Vicki Hartley"/>
    <s v="Richard Langley"/>
    <s v="Yes"/>
    <s v="Vicki Hartley"/>
    <d v="2017-02-21T10:05:10"/>
    <d v="2017-01-30T13:41:18"/>
    <d v="2017-02-20T00:00:00"/>
    <s v=""/>
    <m/>
    <x v="1"/>
  </r>
  <r>
    <s v="1625af31-8de8-462c-ab51-a6ad54b418c3"/>
    <s v="fvnWu+jkg5OVCX9oVyUdqaiWzaZQBfTST1DyDIp+2oorqtakyLG60ReNWa0CoJyWZBaqB1geUw3F9usV58ijWA=="/>
    <d v="2017-03-27T11:29:22"/>
    <s v="DARS-NIC-147748-XD18S-v1"/>
    <s v="Vicki Hartley"/>
    <x v="146"/>
    <s v="With Customer"/>
    <x v="0"/>
    <m/>
    <s v="1c Application In Progress"/>
    <s v="1c Application In Progress"/>
    <x v="4"/>
    <s v="DARS-NIC-147748-XD18S-v1.0"/>
    <s v="Yes"/>
    <s v="No"/>
    <x v="0"/>
    <x v="56"/>
    <x v="0"/>
    <s v="No"/>
    <x v="9"/>
    <s v=""/>
    <s v="Vicki Hartley"/>
    <s v="Richard Langley"/>
    <s v="Yes"/>
    <s v="Vicki Hartley"/>
    <d v="2017-03-27T11:29:22"/>
    <d v="2017-02-21T10:04:55"/>
    <m/>
    <s v=""/>
    <m/>
    <x v="0"/>
  </r>
  <r>
    <s v="e062e3ed-ede6-e611-8101-5065f38bd5b1"/>
    <s v="satS+yDBKaXYb3RJAgmFB2Nij60/z7Cu2+QMEjWQgISKPj2HhsQZCA9+Ejwc4Ce/zYB77Uttzku5YtbYgLqjBg=="/>
    <d v="2017-02-21T10:00:40"/>
    <s v="DARS-NIC-147749-3SSRF-v1"/>
    <s v="Vicki Hartley"/>
    <x v="146"/>
    <s v="With Customer"/>
    <x v="0"/>
    <m/>
    <s v="1c Application In Progress"/>
    <s v="1c Application In Progress"/>
    <x v="0"/>
    <s v="DARS-NIC-147749-3SSRF-v0"/>
    <s v="No"/>
    <s v="No"/>
    <x v="0"/>
    <x v="0"/>
    <x v="0"/>
    <s v="No"/>
    <x v="9"/>
    <s v=""/>
    <s v=""/>
    <s v=""/>
    <s v="Yes"/>
    <s v="Alexandra Day"/>
    <d v="2017-02-21T10:00:40"/>
    <d v="2017-01-30T13:13:46"/>
    <m/>
    <s v=""/>
    <m/>
    <x v="0"/>
  </r>
  <r>
    <s v="67e2b39b-6b8b-4b19-a5c8-61eedbf8d0fa"/>
    <s v="HWNKuPo+1fkdVAQ7CxQpcgu5pc7DAlY6GrkJ9JWMnm/W93mgsfDI6e7GzeJ2UW0/A7e0/TcnUnQhf5HyiUXWgA=="/>
    <d v="2017-02-21T10:00:40"/>
    <s v="DARS-NIC-147749-3SSRF-v1"/>
    <s v="Vicki Hartley"/>
    <x v="146"/>
    <s v="With Customer"/>
    <x v="0"/>
    <m/>
    <s v="2c Initial Assessment"/>
    <s v="1c Application In Progress"/>
    <x v="0"/>
    <s v="DARS-NIC-147749-3SSRF-v0.1"/>
    <s v="No"/>
    <s v="No"/>
    <x v="0"/>
    <x v="56"/>
    <x v="0"/>
    <s v="No"/>
    <x v="9"/>
    <s v="Complex"/>
    <s v="Vicki Hartley"/>
    <s v="Richard Langley"/>
    <s v="Yes"/>
    <s v="Alexandra Day"/>
    <d v="2017-02-21T10:00:40"/>
    <d v="2017-01-30T13:36:39"/>
    <m/>
    <s v=""/>
    <m/>
    <x v="0"/>
  </r>
  <r>
    <s v="645d752e-c13e-4cf4-a6d5-4f3c5d26ed8d"/>
    <s v="axl/NZQYomclHm+dkARbVEFmu+ER4Fkpmhfrsq+10qf6PAqcAEMUJuxJ775X7iVzZ/47s21lV41ZxV6EVmKR/w=="/>
    <d v="2017-02-21T10:00:44"/>
    <s v="DARS-NIC-147749-3SSRF-v1"/>
    <s v="Vicki Hartley"/>
    <x v="146"/>
    <s v="With Customer"/>
    <x v="0"/>
    <d v="2018-02-06T00:00:00"/>
    <s v="5a DSA Active"/>
    <s v="1c Application In Progress"/>
    <x v="2"/>
    <s v="DARS-NIC-147749-3SSRF-v0.2"/>
    <s v="No"/>
    <s v="No"/>
    <x v="0"/>
    <x v="56"/>
    <x v="111"/>
    <s v="No"/>
    <x v="9"/>
    <s v="Complex"/>
    <s v="Vicki Hartley"/>
    <s v="Richard Langley"/>
    <s v="Yes"/>
    <s v="Alexandra Day"/>
    <d v="2017-02-21T10:00:44"/>
    <d v="2017-01-30T13:41:24"/>
    <d v="2017-02-20T00:00:00"/>
    <s v=""/>
    <m/>
    <x v="1"/>
  </r>
  <r>
    <s v="4e647d68-d1df-48c0-81f8-1ae5897980c9"/>
    <s v="IifBJWJska0tADSsZyTkb5l2pZkwc3VL6ep/JcJQuyhzlEIPuHggVla8t4CB3iKT+MSRXJbhjcY1Da0f/SSdHA=="/>
    <d v="2017-03-29T10:08:30"/>
    <s v="DARS-NIC-147749-3SSRF-v1"/>
    <s v="Vicki Hartley"/>
    <x v="146"/>
    <s v="With Customer"/>
    <x v="0"/>
    <m/>
    <s v="1c Application In Progress"/>
    <s v="1c Application In Progress"/>
    <x v="4"/>
    <s v="DARS-NIC-147749-3SSRF-v1.0"/>
    <s v="Yes"/>
    <s v="No"/>
    <x v="0"/>
    <x v="56"/>
    <x v="0"/>
    <s v="No"/>
    <x v="9"/>
    <s v="Complex"/>
    <s v="Vicki Hartley"/>
    <s v="Richard Langley"/>
    <s v="Yes"/>
    <s v="Alexandra Day"/>
    <d v="2017-03-29T10:08:30"/>
    <d v="2017-02-21T10:00:29"/>
    <m/>
    <s v=""/>
    <m/>
    <x v="0"/>
  </r>
  <r>
    <s v="91c22953-13e6-e511-8104-1458d043a750"/>
    <s v="Y1oa8yWl0+0Ju6Nnw+Z0AHjd9hUZjQLC9gNLyi1nYWpB3scCMivWtXzgMO2552TX7C/UOBgnS6V4++MGSci9sQ=="/>
    <d v="2017-03-31T11:57:26"/>
    <s v="DARS-NIC-147750-8GS7S-v0"/>
    <s v="Adam Dickinson"/>
    <x v="92"/>
    <s v="With HSCIC"/>
    <x v="0"/>
    <d v="2018-03-30T00:00:00"/>
    <s v=""/>
    <s v="5a DSA Active"/>
    <x v="2"/>
    <s v="DARS-NIC-147750-8GS7S-v0.0"/>
    <s v="Yes"/>
    <s v="Yes"/>
    <x v="0"/>
    <x v="0"/>
    <x v="25"/>
    <s v="No"/>
    <x v="9"/>
    <s v=""/>
    <s v="James Gray"/>
    <s v=""/>
    <s v="No"/>
    <s v="Joanna Rose"/>
    <d v="2017-03-31T11:57:26"/>
    <d v="2016-03-09T16:24:01"/>
    <d v="2017-03-31T00:00:00"/>
    <s v=""/>
    <m/>
    <x v="0"/>
  </r>
  <r>
    <s v="0e224b86-34e5-e511-80f7-3863bb357fa0"/>
    <s v="lEETeVlFiYWCIxhD3NJ3vHNdfmOTaBJELtLCzUZFaqLxXqrWJqp/T0ONGlejSixlQmxeRo58h58tEO63l3wkjQ=="/>
    <d v="2016-05-18T12:06:48"/>
    <s v="DARS-NIC-147752-KRV7S-v0"/>
    <s v="Kate Bosanquet"/>
    <x v="15"/>
    <s v="With HSCIC"/>
    <x v="0"/>
    <d v="2016-08-17T00:00:00"/>
    <s v=""/>
    <s v="5a DSA Active"/>
    <x v="0"/>
    <s v="DARS-NIC-147752-KRV7S-v0.0"/>
    <s v=""/>
    <s v="Yes"/>
    <x v="0"/>
    <x v="0"/>
    <x v="0"/>
    <s v="No"/>
    <x v="1"/>
    <s v=""/>
    <s v=""/>
    <s v=""/>
    <s v="No"/>
    <s v="Joanna Rose"/>
    <d v="2016-05-18T12:06:48"/>
    <d v="2016-03-08T13:49:09"/>
    <m/>
    <s v=""/>
    <m/>
    <x v="0"/>
  </r>
  <r>
    <s v="fc204b4c-1964-4c49-9d0b-c598292e3e16"/>
    <s v="VNqmEmL6kh1/g/rjp/q0r8E13vfMJ12GWGMw1tQ54gyQq+qN1QHdZBYk4XlPnGU7eEoV/GPhThqcTXjTu1K3rg=="/>
    <d v="2016-05-18T12:06:48"/>
    <s v="DARS-NIC-147752-KRV7S-v0"/>
    <s v="Kate Bosanquet"/>
    <x v="15"/>
    <s v="With HSCIC"/>
    <x v="0"/>
    <d v="2016-08-17T00:00:00"/>
    <s v=""/>
    <s v="5a DSA Active"/>
    <x v="0"/>
    <s v="DARS-NIC-147752-KRV7S-v0.1"/>
    <s v=""/>
    <s v="Yes"/>
    <x v="0"/>
    <x v="0"/>
    <x v="0"/>
    <s v="No"/>
    <x v="1"/>
    <s v=""/>
    <s v=""/>
    <s v=""/>
    <s v="No"/>
    <s v="Joanna Rose"/>
    <d v="2016-05-18T12:06:48"/>
    <d v="2016-03-15T16:03:30"/>
    <m/>
    <s v=""/>
    <m/>
    <x v="0"/>
  </r>
  <r>
    <s v="b777f85a-a9c2-4cad-ab5b-6d6d3a6956ee"/>
    <s v="RFCIXShPLUez23ggzp2oBZMZ2Yq3BSc5hkfLqawJ4dO78IR+sr2H9OlIlmRz26+I1tc0gc4iAJYuBPaJTg/lqw=="/>
    <d v="2016-05-18T12:06:48"/>
    <s v="DARS-NIC-147752-KRV7S-v0"/>
    <s v="Kate Bosanquet"/>
    <x v="15"/>
    <s v="With HSCIC"/>
    <x v="0"/>
    <d v="2016-08-17T00:00:00"/>
    <s v=""/>
    <s v="5a DSA Active"/>
    <x v="0"/>
    <s v="DARS-NIC-147752-KRV7S-v0.2"/>
    <s v=""/>
    <s v="Yes"/>
    <x v="0"/>
    <x v="0"/>
    <x v="0"/>
    <s v="No"/>
    <x v="1"/>
    <s v=""/>
    <s v=""/>
    <s v=""/>
    <s v="No"/>
    <s v="Joanna Rose"/>
    <d v="2016-05-18T12:06:48"/>
    <d v="2016-03-30T14:20:16"/>
    <m/>
    <s v=""/>
    <m/>
    <x v="0"/>
  </r>
  <r>
    <s v="756e235e-b9a2-4837-a300-c546de454074"/>
    <s v="F71czb/bG76CHBWiBAQMGpsJdljzSQvRBRYcoVaferBHJ6xtMRWIk9GgUHAJgbd056yNTRMx8fHvi3vzkX4lVQ=="/>
    <d v="2016-05-18T12:06:48"/>
    <s v="DARS-NIC-147752-KRV7S-v0"/>
    <s v="Kate Bosanquet"/>
    <x v="15"/>
    <s v="With HSCIC"/>
    <x v="0"/>
    <d v="2016-08-17T00:00:00"/>
    <s v=""/>
    <s v="5a DSA Active"/>
    <x v="0"/>
    <s v="DARS-NIC-147752-KRV7S-v0.3"/>
    <s v=""/>
    <s v="Yes"/>
    <x v="0"/>
    <x v="0"/>
    <x v="0"/>
    <s v="No"/>
    <x v="1"/>
    <s v=""/>
    <s v=""/>
    <s v=""/>
    <s v="No"/>
    <s v="Joanna Rose"/>
    <d v="2016-05-18T12:06:48"/>
    <d v="2016-03-30T14:20:30"/>
    <m/>
    <s v=""/>
    <m/>
    <x v="0"/>
  </r>
  <r>
    <s v="775fcaad-56fa-4658-a5bf-0e6686895651"/>
    <s v="S7FGlDEDv0ng/LKnpE6Ph3GmplnNJGApOPqvQnac8KmfsxO52Fl3+cjfYBlNyVmRYVZCF6mL911Lq6Qf1rpU9w=="/>
    <d v="2016-05-13T11:33:15"/>
    <s v="DARS-NIC-147752-KRV7S-v0"/>
    <s v="Kate Bosanquet"/>
    <x v="15"/>
    <s v="With HSCIC"/>
    <x v="0"/>
    <d v="2016-08-17T00:00:00"/>
    <s v=""/>
    <s v="5a DSA Active"/>
    <x v="0"/>
    <s v="DARS-NIC-147752-KRV7S-v0.4"/>
    <s v=""/>
    <s v="Yes"/>
    <x v="0"/>
    <x v="0"/>
    <x v="0"/>
    <s v="No"/>
    <x v="1"/>
    <s v=""/>
    <s v=""/>
    <s v=""/>
    <s v="No"/>
    <s v="Joanna Rose"/>
    <d v="2016-05-13T11:33:15"/>
    <d v="2016-03-30T14:21:06"/>
    <m/>
    <s v=""/>
    <m/>
    <x v="0"/>
  </r>
  <r>
    <s v="2f200fc6-509c-4c2e-9536-2453bdec8693"/>
    <s v="48ukkxVMB+/YyE7amTYlyZC939TsOx5xqaX1GMAbbbrV+vO7UB7TfjfgdWdDQmddjBtqLl2kdz1sF9D9TXmNmg=="/>
    <d v="2016-05-13T11:33:34"/>
    <s v="DARS-NIC-147752-KRV7S-v0"/>
    <s v="Kate Bosanquet"/>
    <x v="15"/>
    <s v="With HSCIC"/>
    <x v="0"/>
    <d v="2016-08-17T00:00:00"/>
    <s v=""/>
    <s v="5a DSA Active"/>
    <x v="0"/>
    <s v="DARS-NIC-147752-KRV7S-v0.5"/>
    <s v=""/>
    <s v="Yes"/>
    <x v="0"/>
    <x v="0"/>
    <x v="0"/>
    <s v="No"/>
    <x v="1"/>
    <s v=""/>
    <s v=""/>
    <s v=""/>
    <s v="No"/>
    <s v="Joanna Rose"/>
    <d v="2016-05-13T11:33:34"/>
    <d v="2016-03-30T14:23:56"/>
    <m/>
    <s v=""/>
    <m/>
    <x v="0"/>
  </r>
  <r>
    <s v="49104869-d708-4043-b529-7b695b6b728c"/>
    <s v="0jDFI97/xftmx2TdEntvgVPNszq2GBTqXCXc5sO7WYqd1ZLQSzl8I1aN4dw1jaGijHtOyIwbHxnQDB68GRGMpw=="/>
    <d v="2016-05-18T12:06:48"/>
    <s v="DARS-NIC-147752-KRV7S-v0"/>
    <s v="Kate Bosanquet"/>
    <x v="15"/>
    <s v="With HSCIC"/>
    <x v="0"/>
    <d v="2016-08-17T00:00:00"/>
    <s v=""/>
    <s v="5a DSA Active"/>
    <x v="0"/>
    <s v="DARS-NIC-147752-KRV7S-v0.6"/>
    <s v=""/>
    <s v="Yes"/>
    <x v="0"/>
    <x v="0"/>
    <x v="0"/>
    <s v="No"/>
    <x v="1"/>
    <s v=""/>
    <s v=""/>
    <s v=""/>
    <s v="No"/>
    <s v="Joanna Rose"/>
    <d v="2016-05-18T12:06:48"/>
    <d v="2016-03-30T14:24:03"/>
    <m/>
    <s v=""/>
    <m/>
    <x v="0"/>
  </r>
  <r>
    <s v="ea4b1d7e-5c64-41fc-9f9c-0aa552fa5f58"/>
    <s v="wjU7yyILbjzxE7CvwrvkBdPAuI1UhBqetI+CY8jKECpFhrNnKRkzBmmM7Lf6zYM/N2G678a210/rhob0h8NkmA=="/>
    <d v="2017-01-09T14:26:47"/>
    <s v="DARS-NIC-147752-KRV7S-v0"/>
    <s v="Kate Bosanquet"/>
    <x v="15"/>
    <s v="With HSCIC"/>
    <x v="0"/>
    <d v="2016-08-17T00:00:00"/>
    <s v=""/>
    <s v="5a DSA Active"/>
    <x v="3"/>
    <s v="DARS-NIC-147752-KRV7S-v0.7"/>
    <s v="Yes"/>
    <s v="Yes"/>
    <x v="0"/>
    <x v="0"/>
    <x v="42"/>
    <s v="No"/>
    <x v="1"/>
    <s v=""/>
    <s v="James Gray"/>
    <s v=""/>
    <s v="No"/>
    <s v="Joanna Rose"/>
    <d v="2017-01-09T14:26:47"/>
    <d v="2016-03-30T14:24:36"/>
    <m/>
    <s v=""/>
    <m/>
    <x v="0"/>
  </r>
  <r>
    <s v="99f50f72-31f0-e511-80f9-3863bb357fa0"/>
    <s v="kZirTtlot/Hmu/4Kmoh5q8gEucrwCpmaXclCv5Nj7c0K1sO3EgonzRuVwvguP+QIulIFfvoFsUs+LvABkDmEjA=="/>
    <d v="2017-03-20T13:56:37"/>
    <s v="DARS-NIC-147755-C5H4X-v1"/>
    <s v="Belinda Lees"/>
    <x v="147"/>
    <s v="With Customer"/>
    <x v="0"/>
    <d v="2017-06-07T00:00:00"/>
    <s v=""/>
    <s v="2d Action Plan Active"/>
    <x v="2"/>
    <s v="DARS-NIC-147755-C5H4X-v0.0"/>
    <s v="No"/>
    <s v="Yes"/>
    <x v="0"/>
    <x v="0"/>
    <x v="8"/>
    <s v="No"/>
    <x v="10"/>
    <s v=""/>
    <s v="James Gray"/>
    <s v=""/>
    <s v="No"/>
    <s v="Emma Russell"/>
    <d v="2017-03-20T13:56:37"/>
    <d v="2016-03-22T13:24:49"/>
    <m/>
    <s v=""/>
    <d v="2017-02-09T00:00:00"/>
    <x v="0"/>
  </r>
  <r>
    <s v="7f3617bf-15c4-457f-9c3a-4f254b9136af"/>
    <s v="gqSNeSkrAA53/iVjbdxL94rNsFYzSTCQP13HCYYvRKOEp+k/sC919UwdkG2XAsNIDI5E5E1/N0M3Dp35o0xnkA=="/>
    <d v="2017-03-20T13:56:37"/>
    <s v="DARS-NIC-147755-C5H4X-v1"/>
    <s v="Belinda Lees"/>
    <x v="147"/>
    <s v="With Customer"/>
    <x v="0"/>
    <m/>
    <s v="1c Application In Progress"/>
    <s v="2d Action Plan Active"/>
    <x v="0"/>
    <s v="DARS-NIC-147755-C5H4X-v1.0"/>
    <s v="No"/>
    <s v="Yes"/>
    <x v="0"/>
    <x v="0"/>
    <x v="0"/>
    <s v="No"/>
    <x v="10"/>
    <s v=""/>
    <s v="James Gray"/>
    <s v="Jennifer Redman"/>
    <s v="No"/>
    <s v="Emma Russell"/>
    <d v="2017-03-20T13:56:37"/>
    <d v="2016-07-07T13:50:36"/>
    <m/>
    <s v=""/>
    <d v="2017-02-09T00:00:00"/>
    <x v="0"/>
  </r>
  <r>
    <s v="641b6436-0d8d-437b-b5ec-585be4818e34"/>
    <s v="7IyhVLmeLWqKJXe9vwT23FnAxiAwv0n6AlAbRsHMJeHIoi1r2RdljseQsL/uzj3mYDLxxANoYPJvh7VLH+1jhA=="/>
    <d v="2017-03-20T13:56:37"/>
    <s v="DARS-NIC-147755-C5H4X-v1"/>
    <s v="Belinda Lees"/>
    <x v="147"/>
    <s v="With Customer"/>
    <x v="0"/>
    <m/>
    <s v="2c Initial Assessment"/>
    <s v="2d Action Plan Active"/>
    <x v="0"/>
    <s v="DARS-NIC-147755-C5H4X-v1.1"/>
    <s v="No"/>
    <s v="Yes"/>
    <x v="0"/>
    <x v="102"/>
    <x v="0"/>
    <s v="No"/>
    <x v="10"/>
    <s v="Complex"/>
    <s v="Amanda Parkin"/>
    <s v="Richard Langley"/>
    <s v="No"/>
    <s v="Emma Russell"/>
    <d v="2017-03-20T13:56:37"/>
    <d v="2017-02-07T11:33:53"/>
    <m/>
    <s v=""/>
    <d v="2017-02-09T00:00:00"/>
    <x v="0"/>
  </r>
  <r>
    <s v="ad48dea6-aaba-4a94-b7d4-b44196851604"/>
    <s v="hbiQRBFFSUJk3yz1g4h/EA0fbLidtk2izQetY0T8bE7RirIu9hL9qEuncj3+prPM5KH5XBHDfvwxEcb4lAEhxA=="/>
    <d v="2017-03-20T13:56:55"/>
    <s v="DARS-NIC-147755-C5H4X-v1"/>
    <s v="Belinda Lees"/>
    <x v="147"/>
    <s v="With Customer"/>
    <x v="0"/>
    <m/>
    <s v="2c Initial Assessment"/>
    <s v="2d Action Plan Active"/>
    <x v="0"/>
    <s v="DARS-NIC-147755-C5H4X-v1.2"/>
    <s v="No"/>
    <s v="Yes"/>
    <x v="0"/>
    <x v="102"/>
    <x v="0"/>
    <s v="No"/>
    <x v="10"/>
    <s v="Complex"/>
    <s v="Amanda Parkin"/>
    <s v="Richard Langley"/>
    <s v="No"/>
    <s v="Emma Russell"/>
    <d v="2017-03-20T13:56:55"/>
    <d v="2017-03-06T14:32:52"/>
    <m/>
    <s v=""/>
    <d v="2017-02-09T00:00:00"/>
    <x v="0"/>
  </r>
  <r>
    <s v="ddd2d930-b755-438f-acd8-85bbbb9a028a"/>
    <s v="xx3rBHKnPeHlJxx7zHWcH+1n9SHMqn7oJeBvAeQzxTrt36IftPQkQqtexH/yFDFjrpzR5gyyU+0TOKUQciZSzQ=="/>
    <d v="2017-03-22T07:41:12"/>
    <s v="DARS-NIC-147755-C5H4X-v1"/>
    <s v="Belinda Lees"/>
    <x v="147"/>
    <s v="With Customer"/>
    <x v="0"/>
    <m/>
    <s v="2c Initial Assessment"/>
    <s v="2d Action Plan Active"/>
    <x v="4"/>
    <s v="DARS-NIC-147755-C5H4X-v1.3"/>
    <s v="Yes"/>
    <s v="Yes"/>
    <x v="0"/>
    <x v="102"/>
    <x v="0"/>
    <s v="No"/>
    <x v="10"/>
    <s v="Complex"/>
    <s v="Amanda Parkin"/>
    <s v="Richard Langley"/>
    <s v="No"/>
    <s v="Emma Russell"/>
    <d v="2017-03-22T07:41:12"/>
    <d v="2017-03-20T13:56:40"/>
    <m/>
    <s v=""/>
    <d v="2017-02-09T00:00:00"/>
    <x v="0"/>
  </r>
  <r>
    <s v="19a3c44e-72e4-e511-80f7-3863bb357fa0"/>
    <s v="DyPUmOZ7fmxgN51z71ro4QGKi3i7QZFa3IUEljqUZBbrMG5Hrs7U+55G+7PKqFe4KTwaXXCi3C//HPi6oyh8Zw=="/>
    <d v="2017-04-27T16:06:58"/>
    <s v="DARS-NIC-147756-SMGHS-v1"/>
    <s v="Dallas Law"/>
    <x v="148"/>
    <s v="With Customer"/>
    <x v="0"/>
    <d v="2016-10-31T00:00:00"/>
    <s v=""/>
    <s v="2d Action Plan Active"/>
    <x v="3"/>
    <s v="DARS-NIC-147756-SMGHS-v0.0"/>
    <s v="No"/>
    <s v="Yes"/>
    <x v="0"/>
    <x v="0"/>
    <x v="90"/>
    <s v="No"/>
    <x v="4"/>
    <s v=""/>
    <s v="James Gray"/>
    <s v=""/>
    <s v="No"/>
    <s v="Alexandra Day"/>
    <d v="2017-04-27T16:06:58"/>
    <d v="2016-03-07T14:38:56"/>
    <m/>
    <s v=""/>
    <d v="2016-10-11T00:00:00"/>
    <x v="0"/>
  </r>
  <r>
    <s v="5a70419d-2a5c-411e-a3f7-9c440b833962"/>
    <s v="en5qIF7QDPqQO6esnOehxY3xTOyU0CGMR728uXd7rEJlxwfi5yUA3ciTUERGFJXbZLH/iN47zqFGvZTRsAbCOQ=="/>
    <d v="2017-04-27T16:06:58"/>
    <s v="DARS-NIC-147756-SMGHS-v1"/>
    <s v="Dallas Law"/>
    <x v="148"/>
    <s v="With Customer"/>
    <x v="0"/>
    <m/>
    <s v="1c Application In Progress"/>
    <s v="2d Action Plan Active"/>
    <x v="0"/>
    <s v="DARS-NIC-147756-SMGHS-v1.0"/>
    <s v="No"/>
    <s v="Yes"/>
    <x v="0"/>
    <x v="0"/>
    <x v="0"/>
    <s v="No"/>
    <x v="4"/>
    <s v=""/>
    <s v="James Gray"/>
    <s v="Jennifer Redman"/>
    <s v="No"/>
    <s v="Alexandra Day"/>
    <d v="2017-04-27T16:06:58"/>
    <d v="2016-10-06T08:51:48"/>
    <m/>
    <s v=""/>
    <d v="2016-10-11T00:00:00"/>
    <x v="0"/>
  </r>
  <r>
    <s v="b3be285b-3931-429a-8aa0-65621f722bac"/>
    <s v="az9wcAFZn/fLmsE89lroMFZtapzXe1RSgZr76V7SGaaSilNEFOixQj2colUawbHmrTZ9nhBettEgJ8F2LYXJGw=="/>
    <d v="2017-04-27T16:06:58"/>
    <s v="DARS-NIC-147756-SMGHS-v1"/>
    <s v="Will Atkinson"/>
    <x v="148"/>
    <s v="With Customer"/>
    <x v="0"/>
    <d v="2017-10-31T00:00:00"/>
    <s v="2c Initial Assessment"/>
    <s v="2d Action Plan Active"/>
    <x v="0"/>
    <s v="DARS-NIC-147756-SMGHS-v1.1"/>
    <s v="No"/>
    <s v="Yes"/>
    <x v="0"/>
    <x v="95"/>
    <x v="0"/>
    <s v="No"/>
    <x v="4"/>
    <s v=""/>
    <s v="Nicola Bootland"/>
    <s v="Richard Langley"/>
    <s v="No"/>
    <s v="Alexandra Day"/>
    <d v="2017-04-27T16:06:58"/>
    <d v="2016-10-06T10:36:24"/>
    <m/>
    <s v=""/>
    <d v="2016-10-11T00:00:00"/>
    <x v="0"/>
  </r>
  <r>
    <s v="9dc3b8f8-32fe-4ea7-ac03-843a1b9af3c4"/>
    <s v="zE3O3tHNepxq5h+eQWHsjTBFLb9yTlk57uBBL9LSRwKPySTfvQygcty64T4AHtVYQVDWt/0HX2v20JAN3kMTpw=="/>
    <d v="2017-04-27T16:06:58"/>
    <s v="DARS-NIC-147756-SMGHS-v1"/>
    <s v="Will Atkinson"/>
    <x v="148"/>
    <s v="With Customer"/>
    <x v="0"/>
    <d v="2017-10-31T00:00:00"/>
    <s v="2c Initial Assessment"/>
    <s v="2d Action Plan Active"/>
    <x v="0"/>
    <s v="DARS-NIC-147756-SMGHS-v1.10"/>
    <s v="No"/>
    <s v="Yes"/>
    <x v="0"/>
    <x v="95"/>
    <x v="0"/>
    <s v="No"/>
    <x v="4"/>
    <s v=""/>
    <s v="Nicola Bootland"/>
    <s v="Louise Dunn"/>
    <s v="No"/>
    <s v="Alexandra Day"/>
    <d v="2017-04-27T16:06:58"/>
    <d v="2017-02-20T17:03:25"/>
    <m/>
    <s v=""/>
    <d v="2016-10-11T00:00:00"/>
    <x v="0"/>
  </r>
  <r>
    <s v="346eb827-00dd-49f6-bf1d-ba4541690811"/>
    <s v="GcfFFkmvCYo2LtUh0gUnIex6iUL/2WXbfwkBkt3Py8ZM0FRD2as08r52/Hcu//H/tbiOYKZFB5mULX622qb4FA=="/>
    <d v="2017-04-27T16:07:21"/>
    <s v="DARS-NIC-147756-SMGHS-v1"/>
    <s v="Will Atkinson"/>
    <x v="148"/>
    <s v="With Customer"/>
    <x v="0"/>
    <d v="2017-10-31T00:00:00"/>
    <s v="2c Initial Assessment"/>
    <s v="2d Action Plan Active"/>
    <x v="0"/>
    <s v="DARS-NIC-147756-SMGHS-v1.11"/>
    <s v="No"/>
    <s v="Yes"/>
    <x v="0"/>
    <x v="95"/>
    <x v="0"/>
    <s v="No"/>
    <x v="4"/>
    <s v=""/>
    <s v="Nicola Bootland"/>
    <s v="Louise Dunn"/>
    <s v="No"/>
    <s v="Alexandra Day"/>
    <d v="2017-04-27T16:07:21"/>
    <d v="2017-04-27T15:43:47"/>
    <m/>
    <s v=""/>
    <d v="2016-10-11T00:00:00"/>
    <x v="0"/>
  </r>
  <r>
    <s v="f3069af2-9d19-45b0-8011-33d59acc0407"/>
    <s v="cXwetTF5zwYhnAmmbJkZpmPc+Gl7fUhKAXwyguF7UiQfp2lILX4Im8LoeU7pBbyWnzBXizv9ZV47f8yqGLICeg=="/>
    <d v="2017-04-27T16:07:21"/>
    <s v="DARS-NIC-147756-SMGHS-v1"/>
    <s v="Will Atkinson"/>
    <x v="148"/>
    <s v="With Customer"/>
    <x v="0"/>
    <d v="2017-10-31T00:00:00"/>
    <s v="2c Initial Assessment"/>
    <s v="2d Action Plan Active"/>
    <x v="4"/>
    <s v="DARS-NIC-147756-SMGHS-v1.12"/>
    <s v="Yes"/>
    <s v="Yes"/>
    <x v="0"/>
    <x v="95"/>
    <x v="0"/>
    <s v="No"/>
    <x v="4"/>
    <s v=""/>
    <s v="Nicola Bootland"/>
    <s v="Louise Dunn"/>
    <s v="No"/>
    <s v="Alexandra Day"/>
    <d v="2017-04-27T16:07:21"/>
    <d v="2017-04-27T16:06:51"/>
    <m/>
    <s v=""/>
    <d v="2016-10-11T00:00:00"/>
    <x v="0"/>
  </r>
  <r>
    <s v="1c5da313-4a32-4369-8cb9-fd563369445c"/>
    <s v="FoxJ4JeBluVlotJeLlBAEPdq6q4dx6OI71VqS7rXFnEEI1SttDNDVhrYlTGXZVaqBrFw3E/xi1U7cOajVEAfIQ=="/>
    <d v="2017-04-27T16:06:58"/>
    <s v="DARS-NIC-147756-SMGHS-v1"/>
    <s v="Will Atkinson"/>
    <x v="148"/>
    <s v="With Customer"/>
    <x v="0"/>
    <d v="2017-10-31T00:00:00"/>
    <s v="2c Initial Assessment"/>
    <s v="2d Action Plan Active"/>
    <x v="0"/>
    <s v="DARS-NIC-147756-SMGHS-v1.2"/>
    <s v="No"/>
    <s v="Yes"/>
    <x v="0"/>
    <x v="95"/>
    <x v="0"/>
    <s v="No"/>
    <x v="4"/>
    <s v=""/>
    <s v="Nicola Bootland"/>
    <s v="Richard Langley"/>
    <s v="No"/>
    <s v="Alexandra Day"/>
    <d v="2017-04-27T16:06:58"/>
    <d v="2016-10-27T16:17:32"/>
    <m/>
    <s v=""/>
    <d v="2016-10-11T00:00:00"/>
    <x v="0"/>
  </r>
  <r>
    <s v="019df824-541b-46f3-947c-4d7e8ff4982c"/>
    <s v="NsBIyy4IlsUHYYDyH+YpXkjIcnkqqGUCuGuwK45KcPglZQ2XquLrndhfcCtNGqTbrQrrAcz81G7du6RNN31jcA=="/>
    <d v="2017-04-27T16:06:58"/>
    <s v="DARS-NIC-147756-SMGHS-v1"/>
    <s v="Will Atkinson"/>
    <x v="148"/>
    <s v="With Customer"/>
    <x v="0"/>
    <d v="2017-10-31T00:00:00"/>
    <s v="2c Initial Assessment"/>
    <s v="2d Action Plan Active"/>
    <x v="0"/>
    <s v="DARS-NIC-147756-SMGHS-v1.3"/>
    <s v="No"/>
    <s v="Yes"/>
    <x v="0"/>
    <x v="95"/>
    <x v="0"/>
    <s v="No"/>
    <x v="4"/>
    <s v=""/>
    <s v="Nicola Bootland"/>
    <s v="Richard Langley"/>
    <s v="No"/>
    <s v="Alexandra Day"/>
    <d v="2017-04-27T16:06:58"/>
    <d v="2016-11-03T10:29:59"/>
    <m/>
    <s v=""/>
    <d v="2016-10-11T00:00:00"/>
    <x v="0"/>
  </r>
  <r>
    <s v="2252e81e-c595-43b9-a9a4-129d63e04c5a"/>
    <s v="V5x3y7Y+fe3Kd4U3h3glqrU+KDdAug48gV/57p73h2830ulaMtcsgH+p6Cx8Bq/47n+N6dNoWl/3FGzLNExpbQ=="/>
    <d v="2017-04-27T16:06:58"/>
    <s v="DARS-NIC-147756-SMGHS-v1"/>
    <s v="Will Atkinson"/>
    <x v="148"/>
    <s v="With Customer"/>
    <x v="0"/>
    <d v="2017-10-31T00:00:00"/>
    <s v="2c Initial Assessment"/>
    <s v="2d Action Plan Active"/>
    <x v="0"/>
    <s v="DARS-NIC-147756-SMGHS-v1.4"/>
    <s v="No"/>
    <s v="Yes"/>
    <x v="0"/>
    <x v="95"/>
    <x v="0"/>
    <s v="No"/>
    <x v="4"/>
    <s v=""/>
    <s v="Nicola Bootland"/>
    <s v="Richard Langley"/>
    <s v="No"/>
    <s v="Alexandra Day"/>
    <d v="2017-04-27T16:06:58"/>
    <d v="2016-11-15T16:17:03"/>
    <m/>
    <s v=""/>
    <d v="2016-10-11T00:00:00"/>
    <x v="0"/>
  </r>
  <r>
    <s v="b0b616b9-f7d6-4469-9ee8-a91d9d12b1ae"/>
    <s v="nDQbh37jWCiHTCmQCylZMzDqs/KPZklfPoPjK/ej8hlimv0aINPeXcgoETAKPVwjax3alKckd+YtutTx0znqvA=="/>
    <d v="2017-04-27T16:06:58"/>
    <s v="DARS-NIC-147756-SMGHS-v1"/>
    <s v="Will Atkinson"/>
    <x v="148"/>
    <s v="With Customer"/>
    <x v="0"/>
    <d v="2017-10-31T00:00:00"/>
    <s v="2c Initial Assessment"/>
    <s v="2d Action Plan Active"/>
    <x v="0"/>
    <s v="DARS-NIC-147756-SMGHS-v1.5"/>
    <s v="No"/>
    <s v="Yes"/>
    <x v="0"/>
    <x v="95"/>
    <x v="0"/>
    <s v="No"/>
    <x v="4"/>
    <s v=""/>
    <s v="Nicola Bootland"/>
    <s v="Richard Langley"/>
    <s v="No"/>
    <s v="Alexandra Day"/>
    <d v="2017-04-27T16:06:58"/>
    <d v="2016-11-24T12:02:49"/>
    <m/>
    <s v=""/>
    <d v="2016-10-11T00:00:00"/>
    <x v="0"/>
  </r>
  <r>
    <s v="285dba4e-8ad1-4bd1-b0a3-87a32f3b5050"/>
    <s v="JEcBMSDniBhzxeAF+ym5ynv/K9Kn4xzB7slKjteFQ6k2ycau/3PWuRA814+ICWJ244SW7qs8Pn4IzCwHBYnTAQ=="/>
    <d v="2017-04-27T16:06:58"/>
    <s v="DARS-NIC-147756-SMGHS-v1"/>
    <s v="Will Atkinson"/>
    <x v="148"/>
    <s v="With Customer"/>
    <x v="0"/>
    <d v="2017-10-31T00:00:00"/>
    <s v="2c Initial Assessment"/>
    <s v="2d Action Plan Active"/>
    <x v="0"/>
    <s v="DARS-NIC-147756-SMGHS-v1.6"/>
    <s v="No"/>
    <s v="Yes"/>
    <x v="0"/>
    <x v="95"/>
    <x v="0"/>
    <s v="No"/>
    <x v="4"/>
    <s v=""/>
    <s v="Nicola Bootland"/>
    <s v="Louise Dunn"/>
    <s v="No"/>
    <s v="Alexandra Day"/>
    <d v="2017-04-27T16:06:58"/>
    <d v="2016-12-21T17:30:15"/>
    <m/>
    <s v=""/>
    <d v="2016-10-11T00:00:00"/>
    <x v="0"/>
  </r>
  <r>
    <s v="3f8b918b-d76d-4aa4-b9dd-42087d38d85f"/>
    <s v="l6QpyaO1KRgHHAKmgC9Tb4zJ5zuAWTfAB5ufysSLFNnkwqE1qKozJdWgd3w1PjwwhcwX6/n7RHWBx1rqptjXKw=="/>
    <d v="2017-04-27T16:06:58"/>
    <s v="DARS-NIC-147756-SMGHS-v1"/>
    <s v="Will Atkinson"/>
    <x v="148"/>
    <s v="With Customer"/>
    <x v="0"/>
    <d v="2017-10-31T00:00:00"/>
    <s v="2c Initial Assessment"/>
    <s v="2d Action Plan Active"/>
    <x v="0"/>
    <s v="DARS-NIC-147756-SMGHS-v1.7"/>
    <s v="No"/>
    <s v="Yes"/>
    <x v="0"/>
    <x v="95"/>
    <x v="0"/>
    <s v="No"/>
    <x v="4"/>
    <s v=""/>
    <s v="Nicola Bootland"/>
    <s v="Louise Dunn"/>
    <s v="No"/>
    <s v="Alexandra Day"/>
    <d v="2017-04-27T16:06:58"/>
    <d v="2017-01-11T10:45:55"/>
    <m/>
    <s v=""/>
    <d v="2016-10-11T00:00:00"/>
    <x v="0"/>
  </r>
  <r>
    <s v="d511ad64-a2a0-4141-9fc5-6eb54a26c060"/>
    <s v="GJfApurD4SC+BS4S16Bz1UBEiidWreV4ndwgt+osKPcM5Lp83k6Q6/oHcANpmW3G53fr0eRflxDMwZYfwP6mFQ=="/>
    <d v="2017-04-27T16:06:58"/>
    <s v="DARS-NIC-147756-SMGHS-v1"/>
    <s v="Will Atkinson"/>
    <x v="148"/>
    <s v="With Customer"/>
    <x v="0"/>
    <d v="2017-10-31T00:00:00"/>
    <s v="2c Initial Assessment"/>
    <s v="2d Action Plan Active"/>
    <x v="0"/>
    <s v="DARS-NIC-147756-SMGHS-v1.8"/>
    <s v="No"/>
    <s v="Yes"/>
    <x v="0"/>
    <x v="95"/>
    <x v="0"/>
    <s v="No"/>
    <x v="4"/>
    <s v=""/>
    <s v="Nicola Bootland"/>
    <s v="Louise Dunn"/>
    <s v="No"/>
    <s v="Alexandra Day"/>
    <d v="2017-04-27T16:06:58"/>
    <d v="2017-02-20T15:46:31"/>
    <m/>
    <s v=""/>
    <d v="2016-10-11T00:00:00"/>
    <x v="0"/>
  </r>
  <r>
    <s v="b4ea0af9-bf80-411e-9830-b40b41d918b2"/>
    <s v="kpCfEPsg3R2LpMnPH+06e0J0JM/JVTErGdQGbK3H9MmwNFzHKkJ9XE0XCfbB2ZVlNMidIrGywoUYO3y5OVaLsQ=="/>
    <d v="2017-04-27T16:06:58"/>
    <s v="DARS-NIC-147756-SMGHS-v1"/>
    <s v="Will Atkinson"/>
    <x v="148"/>
    <s v="With Customer"/>
    <x v="0"/>
    <d v="2017-10-31T00:00:00"/>
    <s v="2c Initial Assessment"/>
    <s v="2d Action Plan Active"/>
    <x v="0"/>
    <s v="DARS-NIC-147756-SMGHS-v1.9"/>
    <s v="No"/>
    <s v="Yes"/>
    <x v="0"/>
    <x v="95"/>
    <x v="0"/>
    <s v="No"/>
    <x v="4"/>
    <s v=""/>
    <s v="Nicola Bootland"/>
    <s v="Louise Dunn"/>
    <s v="No"/>
    <s v="Alexandra Day"/>
    <d v="2017-04-27T16:06:58"/>
    <d v="2017-02-20T16:54:04"/>
    <m/>
    <s v=""/>
    <d v="2016-10-11T00:00:00"/>
    <x v="0"/>
  </r>
  <r>
    <s v="39ee89a3-a8e6-e511-8104-1458d043a750"/>
    <s v="WiMPgpX1cxBQgCrSIbPiZbNhi4FdGiUVQUHiHvNnOhZStfhl+UHZ5duk+QJ4sD4YhAXzW1IacSMyfGpa3YXI4w=="/>
    <d v="2016-08-26T15:29:40"/>
    <s v="DARS-NIC-147757-8SVGP-v0"/>
    <s v="Martin Landrav"/>
    <x v="57"/>
    <s v="With HSCIC"/>
    <x v="0"/>
    <d v="2021-04-07T00:00:00"/>
    <s v=""/>
    <s v="5a DSA Active"/>
    <x v="2"/>
    <s v="DARS-NIC-147757-8SVGP-v0.0"/>
    <s v="Yes"/>
    <s v="Yes"/>
    <x v="0"/>
    <x v="0"/>
    <x v="4"/>
    <s v="No"/>
    <x v="1"/>
    <s v=""/>
    <s v="James Gray"/>
    <s v=""/>
    <s v="No"/>
    <s v="Joanna Rose"/>
    <d v="2016-08-26T15:29:40"/>
    <d v="2016-03-10T10:12:50"/>
    <m/>
    <s v=""/>
    <m/>
    <x v="0"/>
  </r>
  <r>
    <s v="fe81eb92-9fea-e511-80f8-3863bb357fa0"/>
    <s v="7UDLujxmhjsi6lG+n8RtPbO1YtkkKguY70IZDqtknocDOqjzHOWalHis2NVK1YS3LL2r3zzW43ZwTCoFFM0KVw=="/>
    <d v="2017-03-31T00:00:16"/>
    <s v="DARS-NIC-147762-6F2WZ-v0"/>
    <s v="Philip Hannaford"/>
    <x v="149"/>
    <s v="With HSCIC"/>
    <x v="0"/>
    <d v="2017-03-30T00:00:00"/>
    <s v=""/>
    <s v="5a DSA Active"/>
    <x v="3"/>
    <s v="DARS-NIC-147762-6F2WZ-v0.0"/>
    <s v="Yes"/>
    <s v="Yes"/>
    <x v="0"/>
    <x v="0"/>
    <x v="90"/>
    <s v="No"/>
    <x v="1"/>
    <s v=""/>
    <s v="James Gray"/>
    <s v=""/>
    <s v="No"/>
    <s v="Joanna Rose"/>
    <d v="2017-03-31T00:00:16"/>
    <d v="2016-03-15T11:18:05"/>
    <m/>
    <s v=""/>
    <m/>
    <x v="0"/>
  </r>
  <r>
    <s v="296167bd-f8e1-e511-80f7-3863bb357fa0"/>
    <s v="hNRR44bPNOv97jbe+u4QR8s3cCfq2xWKn/P5sm/KHAesv2L6V69eZJZ+KZqJCEo5S6A4ayJB5OJuK0eKFJ2gtQ=="/>
    <d v="2017-01-09T15:50:08"/>
    <s v="DARS-NIC-147770-1WNFL-v0"/>
    <s v="David Coombes"/>
    <x v="150"/>
    <s v="With HSCIC"/>
    <x v="0"/>
    <d v="2015-11-30T00:00:00"/>
    <s v=""/>
    <s v="5a DSA Active"/>
    <x v="3"/>
    <s v="DARS-NIC-147770-1WNFL-v0.0"/>
    <s v="Yes"/>
    <s v="Yes"/>
    <x v="0"/>
    <x v="0"/>
    <x v="8"/>
    <s v="No"/>
    <x v="11"/>
    <s v=""/>
    <s v="James Gray"/>
    <s v=""/>
    <s v="No"/>
    <s v="Joanna Rose"/>
    <d v="2017-01-09T15:50:08"/>
    <d v="2016-03-04T11:03:41"/>
    <m/>
    <s v=""/>
    <m/>
    <x v="0"/>
  </r>
  <r>
    <s v="18a772a4-80ea-e511-80f8-3863bb357fa0"/>
    <s v="xt4k766jomUsJlelByRXgf9mtswyUBhkglZT/eZs82cmqy0gT5S7o9AXF7TrOdo0OLH0xEw0nDbndydSza7L/g=="/>
    <d v="2017-04-07T12:13:21"/>
    <s v="DARS-NIC-147773-9G6ZN-v1"/>
    <s v="Richard Martin"/>
    <x v="123"/>
    <s v="With Customer"/>
    <x v="1"/>
    <d v="2017-03-30T00:00:00"/>
    <s v=""/>
    <s v="1c Application In Progress"/>
    <x v="3"/>
    <s v="DARS-NIC-147773-9G6ZN-v0.0"/>
    <s v="No"/>
    <s v="Yes"/>
    <x v="1"/>
    <x v="0"/>
    <x v="112"/>
    <s v="No"/>
    <x v="1"/>
    <s v=""/>
    <s v=""/>
    <s v=""/>
    <s v="No"/>
    <s v="Joanna Rose"/>
    <d v="2017-04-07T12:13:21"/>
    <d v="2016-03-15T07:36:40"/>
    <m/>
    <s v=""/>
    <m/>
    <x v="0"/>
  </r>
  <r>
    <s v="ea94a6a1-3f6a-4911-9641-2ad9da8a0455"/>
    <s v="6SaB80iztKc9eOso1BLNg4tcjHgF/q/zjfHl3N96jeG2yCzXihUy16QDlcIxRJaEUCmuF+1v2odCz8YLinGAaw=="/>
    <d v="2017-01-17T12:10:15"/>
    <s v="DARS-NIC-147773-9G6ZN-v1"/>
    <s v="Richard Martin"/>
    <x v="123"/>
    <s v="With Customer"/>
    <x v="1"/>
    <d v="2017-03-30T00:00:00"/>
    <s v=""/>
    <s v="1c Application In Progress"/>
    <x v="0"/>
    <s v="DARS-NIC-147773-9G6ZN-v1.0"/>
    <s v=""/>
    <s v="Yes"/>
    <x v="1"/>
    <x v="0"/>
    <x v="0"/>
    <s v="No"/>
    <x v="1"/>
    <s v=""/>
    <s v=""/>
    <s v=""/>
    <s v="No"/>
    <s v="Joanna Rose"/>
    <d v="2017-01-17T12:10:15"/>
    <d v="2016-04-05T13:07:20"/>
    <m/>
    <s v=""/>
    <m/>
    <x v="0"/>
  </r>
  <r>
    <s v="a6d760ee-1ac8-4f69-bd3a-69e5d184f47f"/>
    <s v="N/O+cXU6V+D+U55d8MBNkLjhTdRQzKxe4AUeLOm2IKuM2AysSWs3nAnPWBLthRLnA+L6X2498AqzfwtGn2+8eA=="/>
    <d v="2017-01-17T12:10:15"/>
    <s v="DARS-NIC-147773-9G6ZN-v1"/>
    <s v="Richard Martin"/>
    <x v="123"/>
    <s v="With Customer"/>
    <x v="1"/>
    <d v="2017-03-30T00:00:00"/>
    <s v=""/>
    <s v="1c Application In Progress"/>
    <x v="4"/>
    <s v="DARS-NIC-147773-9G6ZN-v1.1"/>
    <s v="Yes"/>
    <s v="Yes"/>
    <x v="1"/>
    <x v="0"/>
    <x v="0"/>
    <s v="No"/>
    <x v="1"/>
    <s v=""/>
    <s v=""/>
    <s v=""/>
    <s v="No"/>
    <s v="Joanna Rose"/>
    <d v="2017-01-17T12:10:15"/>
    <d v="2016-04-05T13:07:31"/>
    <m/>
    <s v=""/>
    <m/>
    <x v="0"/>
  </r>
  <r>
    <s v="7fd499a8-b6e6-e511-80f7-3863bb357fa0"/>
    <s v="B91MEPQylfAGXbiKtnfpI25qtDWsEpwZtDqMeB75nHREmQAH8l/Hj6KZ6lI3AAiG3vddautymXD9b17xm5Rbsg=="/>
    <d v="2016-08-26T15:29:40"/>
    <s v="DARS-NIC-147774-MZT95-v0"/>
    <s v="Katy Mowbray"/>
    <x v="9"/>
    <s v="With HSCIC"/>
    <x v="0"/>
    <d v="2021-01-20T00:00:00"/>
    <s v=""/>
    <s v="5a DSA Active"/>
    <x v="2"/>
    <s v="DARS-NIC-147774-MZT95-v0.0"/>
    <s v="Yes"/>
    <s v="Yes"/>
    <x v="0"/>
    <x v="0"/>
    <x v="8"/>
    <s v="No"/>
    <x v="1"/>
    <s v=""/>
    <s v="James Gray"/>
    <s v=""/>
    <s v="No"/>
    <s v="Joanna Rose"/>
    <d v="2016-08-26T15:29:40"/>
    <d v="2016-03-10T11:53:10"/>
    <m/>
    <s v=""/>
    <m/>
    <x v="0"/>
  </r>
  <r>
    <s v="dae157be-d0e6-e511-8104-1458d043a750"/>
    <s v="Qc1GG8S+/tlFDy+OwXz9rQg1DkamHOzkHzv7SM1TqY0nY87NzRYR2FbZpdXJRLWQ15vKXQRgGP/O8yN6Ip2j9Q=="/>
    <d v="2017-04-01T00:00:18"/>
    <s v="DARS-NIC-147776-69CX7-v0"/>
    <s v="Robert Cooper"/>
    <x v="36"/>
    <s v="With HSCIC"/>
    <x v="0"/>
    <d v="2018-03-30T00:00:00"/>
    <s v=""/>
    <s v="5a DSA Active"/>
    <x v="3"/>
    <s v="DARS-NIC-147776-69CX7-v0.0"/>
    <s v="Yes"/>
    <s v="Yes"/>
    <x v="0"/>
    <x v="0"/>
    <x v="8"/>
    <s v="No"/>
    <x v="5"/>
    <s v=""/>
    <s v="James Gray"/>
    <s v=""/>
    <s v="No"/>
    <s v="Joanna Rose"/>
    <d v="2017-04-01T00:00:18"/>
    <d v="2016-03-10T14:59:59"/>
    <m/>
    <s v=""/>
    <m/>
    <x v="0"/>
  </r>
  <r>
    <s v="0a7c3b18-d1e6-e511-8104-1458d043a750"/>
    <s v="dVfuFVClVLAZ0nJgOY3JCbfp0QX7V/wswGTFgyol7rf/Zt2FGDVpZgSA6AFcJxd+gOG0rWaTteURo0yIEXmziA=="/>
    <d v="2017-01-11T09:09:09"/>
    <s v="DARS-NIC-147777-8LD11-v1"/>
    <s v="Jill Crowther"/>
    <x v="57"/>
    <s v="With Customer"/>
    <x v="0"/>
    <d v="2016-09-23T00:00:00"/>
    <s v=""/>
    <s v="1c Application In Progress"/>
    <x v="3"/>
    <s v="DARS-NIC-147777-8LD11-v0.0"/>
    <s v="No"/>
    <s v="Yes"/>
    <x v="0"/>
    <x v="0"/>
    <x v="4"/>
    <s v="No"/>
    <x v="1"/>
    <s v=""/>
    <s v="James Gray"/>
    <s v=""/>
    <s v="No"/>
    <s v="Joanna Rose"/>
    <d v="2017-01-11T09:09:09"/>
    <d v="2016-03-10T15:02:34"/>
    <m/>
    <s v=""/>
    <m/>
    <x v="0"/>
  </r>
  <r>
    <s v="e1083b52-2228-4bfd-b736-43ae7c125507"/>
    <s v="NkJMEZnxzryaLoJyK4YljkFqfIh20pYgOw47l+97WeiHpDALnyOPgBp7iM892K2tB8/b82Sr0BTkkXHrqlY/9A=="/>
    <d v="2016-09-14T15:08:03"/>
    <s v="DARS-NIC-147777-8LD11-v1"/>
    <s v="Jill Crowther"/>
    <x v="57"/>
    <s v="With Customer"/>
    <x v="0"/>
    <m/>
    <s v="1c Application In Progress"/>
    <s v="1c Application In Progress"/>
    <x v="4"/>
    <s v="DARS-NIC-147777-8LD11-v1.0"/>
    <s v="Yes"/>
    <s v="Yes"/>
    <x v="0"/>
    <x v="0"/>
    <x v="0"/>
    <s v="No"/>
    <x v="1"/>
    <s v=""/>
    <s v="James Gray"/>
    <s v="Jennifer Redman"/>
    <s v="No"/>
    <s v="Joanna Rose"/>
    <d v="2016-09-14T15:08:03"/>
    <d v="2016-09-14T11:50:22"/>
    <m/>
    <s v=""/>
    <m/>
    <x v="0"/>
  </r>
  <r>
    <s v="05c53f4d-6eee-e511-8105-1458d043a750"/>
    <s v="siy7k7Za1lehKBGsAIq9W2wp8wpKKJeIglbLUlMAqv3U65eGHy81sCwPZC4jpAEg87O8AIGSsfG1N3rTX17n6Q=="/>
    <d v="2016-08-26T15:29:41"/>
    <s v="DARS-NIC-147782-0D7TX-v0"/>
    <s v="Christina Reith"/>
    <x v="57"/>
    <s v="With HSCIC"/>
    <x v="0"/>
    <d v="2017-12-31T00:00:00"/>
    <s v=""/>
    <s v="5a DSA Active"/>
    <x v="2"/>
    <s v="DARS-NIC-147782-0D7TX-v0.0"/>
    <s v="Yes"/>
    <s v="Yes"/>
    <x v="0"/>
    <x v="0"/>
    <x v="8"/>
    <s v="No"/>
    <x v="1"/>
    <s v=""/>
    <s v="James Gray"/>
    <s v=""/>
    <s v="No"/>
    <s v="Joanna Rose"/>
    <d v="2016-08-26T15:29:41"/>
    <d v="2016-03-20T07:35:25"/>
    <m/>
    <s v=""/>
    <m/>
    <x v="0"/>
  </r>
  <r>
    <s v="fe37205a-eee9-e511-80f6-3863bb363030"/>
    <s v="6g0Le6tmSfZdWzMHPV2TtsFiVPk5SLnCPSUpkxeCMEGsq9JC4TEL0LZ+VOoKYZkZ9CAq06dkmBfviV9msxrotw=="/>
    <d v="2016-05-18T12:06:48"/>
    <s v="DARS-NIC-147783-6T2MW-v0"/>
    <s v="Tricia Mckeever"/>
    <x v="93"/>
    <s v="With HSCIC"/>
    <x v="0"/>
    <m/>
    <s v=""/>
    <s v="5a DSA Active"/>
    <x v="0"/>
    <s v="DARS-NIC-147783-6T2MW-v0.0"/>
    <s v=""/>
    <s v="Yes"/>
    <x v="0"/>
    <x v="0"/>
    <x v="0"/>
    <s v="No"/>
    <x v="10"/>
    <s v=""/>
    <s v=""/>
    <s v=""/>
    <s v="No"/>
    <s v="Joanna Rose"/>
    <d v="2016-05-18T12:06:48"/>
    <d v="2016-03-14T14:09:31"/>
    <m/>
    <s v=""/>
    <m/>
    <x v="0"/>
  </r>
  <r>
    <s v="0374a613-e64b-4a14-9f57-48778f4daf4f"/>
    <s v="VeG+pxdnSy9vGPTjMoz9H3DknhngLYdGnG0aSA2FgBXrGRPm6vGyvAmu1n08ezaV/kcZE753Pg2HGS3SNBfYrw=="/>
    <d v="2017-04-01T00:00:18"/>
    <s v="DARS-NIC-147783-6T2MW-v0"/>
    <s v="Tricia Mckeever"/>
    <x v="93"/>
    <s v="With HSCIC"/>
    <x v="0"/>
    <d v="2018-03-30T00:00:00"/>
    <s v=""/>
    <s v="5a DSA Active"/>
    <x v="3"/>
    <s v="DARS-NIC-147783-6T2MW-v0.1"/>
    <s v="Yes"/>
    <s v="Yes"/>
    <x v="0"/>
    <x v="0"/>
    <x v="8"/>
    <s v="No"/>
    <x v="10"/>
    <s v=""/>
    <s v="James Gray"/>
    <s v=""/>
    <s v="No"/>
    <s v="Joanna Rose"/>
    <d v="2017-04-01T00:00:18"/>
    <d v="2016-03-24T16:12:33"/>
    <m/>
    <s v=""/>
    <m/>
    <x v="0"/>
  </r>
  <r>
    <s v="364e2a78-ade2-e511-80f7-3863bb357fa0"/>
    <s v="6NER+TUil2heH5Bf59RHxsbW3DtdjEbrPPuc0y96gUZdXsjtnnyMxouhgTRUsCODeJEMpTOe2sg70rQaUjdB4w=="/>
    <d v="2016-10-07T00:00:33"/>
    <s v="DARS-NIC-147786-ZYPY2-v0"/>
    <s v="Steve Harris"/>
    <x v="87"/>
    <s v="With HSCIC"/>
    <x v="0"/>
    <d v="2016-10-06T00:00:00"/>
    <s v=""/>
    <s v="5a DSA Active"/>
    <x v="3"/>
    <s v="DARS-NIC-147786-ZYPY2-v0.0"/>
    <s v="Yes"/>
    <s v="Yes"/>
    <x v="0"/>
    <x v="0"/>
    <x v="8"/>
    <s v="No"/>
    <x v="9"/>
    <s v=""/>
    <s v="James Gray"/>
    <s v=""/>
    <s v="No"/>
    <s v="Joanna Rose"/>
    <d v="2016-10-07T00:00:33"/>
    <d v="2016-03-05T08:37:27"/>
    <m/>
    <s v=""/>
    <m/>
    <x v="0"/>
  </r>
  <r>
    <s v="341ad664-d4e9-e511-8101-3863bb358f90"/>
    <s v="/FiFJ8zPZuhm/nubfReV2ojnON92Zjay33pTp/AOvw3uIxTt3wGbK0eYmX9d4pclQJYz98mlpVQlutMN+6CDhA=="/>
    <d v="2016-08-02T09:48:51"/>
    <s v="DARS-NIC-147788-X0G5L-v1"/>
    <s v="Maarten Taal"/>
    <x v="151"/>
    <s v="With HSCIC"/>
    <x v="0"/>
    <d v="2017-03-03T00:00:00"/>
    <s v=""/>
    <s v="5a DSA Active"/>
    <x v="1"/>
    <s v="DARS-NIC-147788-X0G5L-v0.0"/>
    <s v="No"/>
    <s v="Yes"/>
    <x v="0"/>
    <x v="0"/>
    <x v="25"/>
    <s v="No"/>
    <x v="10"/>
    <s v=""/>
    <s v=""/>
    <s v=""/>
    <s v="No"/>
    <s v="Joanna Rose"/>
    <d v="2016-08-02T09:48:51"/>
    <d v="2016-03-14T11:03:40"/>
    <d v="2016-07-27T00:00:00"/>
    <s v=""/>
    <d v="2015-11-14T00:00:00"/>
    <x v="0"/>
  </r>
  <r>
    <s v="81d7adbc-ee72-4dcd-b863-d339b4f39f49"/>
    <s v="eK2muUQXP57sZCcSB7Lyevg2T+Crr9HeZbkD55P7em4UXUMYeM2Y9IdZEcgWy194Xx7lc3TUvTCcmXECQKUFGA=="/>
    <d v="2016-07-27T16:25:27"/>
    <s v="DARS-NIC-147788-X0G5L-v1"/>
    <s v="Maarten Taal"/>
    <x v="151"/>
    <s v="With HSCIC"/>
    <x v="0"/>
    <d v="2017-03-03T00:00:00"/>
    <s v=""/>
    <s v="5a DSA Active"/>
    <x v="0"/>
    <s v="DARS-NIC-147788-X0G5L-v1.0"/>
    <s v=""/>
    <s v="Yes"/>
    <x v="0"/>
    <x v="0"/>
    <x v="0"/>
    <s v="No"/>
    <x v="10"/>
    <s v=""/>
    <s v=""/>
    <s v=""/>
    <s v="No"/>
    <s v="Joanna Rose"/>
    <d v="2016-07-27T16:25:27"/>
    <d v="2016-03-31T15:47:16"/>
    <m/>
    <s v=""/>
    <d v="2015-11-14T00:00:00"/>
    <x v="0"/>
  </r>
  <r>
    <s v="bccc21df-8c6a-4cca-a209-60ca7cf5aec1"/>
    <s v="7FJ7qz3KrguK8d9FGaqSUebySY7bvCkcwfFt2LXMvQIInC+oXI2uYXKmdsZkDrRQ/7/5aprlgxh52j45t9VfoQ=="/>
    <d v="2016-07-27T16:25:27"/>
    <s v="DARS-NIC-147788-X0G5L-v1"/>
    <s v="Maarten Taal"/>
    <x v="107"/>
    <s v="With HSCIC"/>
    <x v="0"/>
    <d v="2017-03-03T00:00:00"/>
    <s v=""/>
    <s v="5a DSA Active"/>
    <x v="0"/>
    <s v="DARS-NIC-147788-X0G5L-v1.1"/>
    <s v=""/>
    <s v="Yes"/>
    <x v="0"/>
    <x v="118"/>
    <x v="0"/>
    <s v="No"/>
    <x v="5"/>
    <s v=""/>
    <s v=""/>
    <s v=""/>
    <s v="No"/>
    <s v="Joanna Rose"/>
    <d v="2016-07-27T16:25:27"/>
    <d v="2016-03-31T15:47:26"/>
    <m/>
    <s v=""/>
    <d v="2015-11-14T00:00:00"/>
    <x v="0"/>
  </r>
  <r>
    <s v="2e0be651-07cc-4ad9-8238-4e9f0dc54c3e"/>
    <s v="Fr/5HD2X+NLgRHGJ1X33fcOYoR78qzTxhkJm20Bxvq08rctlDviQhvwoMeS3X5aAmsuHEhe9P2YmA5TKxxZjUQ=="/>
    <d v="2016-07-27T16:25:27"/>
    <s v="DARS-NIC-147788-X0G5L-v1"/>
    <s v="Maarten Taal"/>
    <x v="107"/>
    <s v="With HSCIC"/>
    <x v="0"/>
    <d v="2017-03-03T00:00:00"/>
    <s v=""/>
    <s v="5a DSA Active"/>
    <x v="0"/>
    <s v="DARS-NIC-147788-X0G5L-v1.2"/>
    <s v=""/>
    <s v="Yes"/>
    <x v="0"/>
    <x v="118"/>
    <x v="0"/>
    <s v="No"/>
    <x v="5"/>
    <s v=""/>
    <s v=""/>
    <s v=""/>
    <s v="No"/>
    <s v="Joanna Rose"/>
    <d v="2016-07-27T16:25:27"/>
    <d v="2016-04-05T06:36:46"/>
    <m/>
    <s v=""/>
    <d v="2015-11-14T00:00:00"/>
    <x v="0"/>
  </r>
  <r>
    <s v="cc9919a3-0274-444a-b5cf-37b6cdbb5d20"/>
    <s v="53l+LVUPl/scZtd2774Sh49rhWpkKqrrpVw/91HMqq92tdXiGCPpJoOdgXHA/zVxmUaV/52oAjVH/RXRezZoCQ=="/>
    <d v="2016-07-27T16:25:27"/>
    <s v="DARS-NIC-147788-X0G5L-v1"/>
    <s v="Maarten Taal"/>
    <x v="107"/>
    <s v="With HSCIC"/>
    <x v="0"/>
    <d v="2017-04-30T00:00:00"/>
    <s v=""/>
    <s v="5a DSA Active"/>
    <x v="0"/>
    <s v="DARS-NIC-147788-X0G5L-v1.3"/>
    <s v=""/>
    <s v="Yes"/>
    <x v="0"/>
    <x v="118"/>
    <x v="0"/>
    <s v="No"/>
    <x v="5"/>
    <s v="Complex"/>
    <s v="Adam Grindrod"/>
    <s v="Jennifer Donald"/>
    <s v="No"/>
    <s v="Joanna Rose"/>
    <d v="2016-07-27T16:25:27"/>
    <d v="2016-04-05T06:37:00"/>
    <m/>
    <s v=""/>
    <d v="2015-11-14T00:00:00"/>
    <x v="0"/>
  </r>
  <r>
    <s v="6680045b-fbc3-406b-902b-11b1833946d5"/>
    <s v="K6aTLd1s2W5IC7SvskDl2t01AwLcGyNn7HU+gGzfjmc4KC6mvxH7IpxXqq2nI+xvIMYfdQcJWDsjrG7CMoCVJg=="/>
    <d v="2016-07-27T16:25:27"/>
    <s v="DARS-NIC-147788-X0G5L-v1"/>
    <s v="Maarten Taal"/>
    <x v="107"/>
    <s v="With HSCIC"/>
    <x v="0"/>
    <d v="2017-04-30T00:00:00"/>
    <s v="2a Case Admin Check"/>
    <s v="5a DSA Active"/>
    <x v="0"/>
    <s v="DARS-NIC-147788-X0G5L-v1.4"/>
    <s v="No"/>
    <s v="Yes"/>
    <x v="0"/>
    <x v="118"/>
    <x v="0"/>
    <s v="No"/>
    <x v="5"/>
    <s v="Complex"/>
    <s v="Adam Grindrod"/>
    <s v="Jennifer Donald"/>
    <s v="No"/>
    <s v="Joanna Rose"/>
    <d v="2016-07-27T16:25:27"/>
    <d v="2016-04-05T10:49:13"/>
    <m/>
    <s v=""/>
    <d v="2015-11-14T00:00:00"/>
    <x v="0"/>
  </r>
  <r>
    <s v="ea88113c-1bbe-49bc-9d92-c9993c225a5b"/>
    <s v="AjDqa+QSAgsaqNC06ogqrgQ/vM9dRqgzLCiYweCK+lsxPmjN2PfHk7soBbMCyS4yNbifk+/T79o347Re5RTy1g=="/>
    <d v="2016-07-27T16:25:27"/>
    <s v="DARS-NIC-147788-X0G5L-v1"/>
    <s v="Maarten Taal"/>
    <x v="107"/>
    <s v="With HSCIC"/>
    <x v="0"/>
    <d v="2017-04-30T00:00:00"/>
    <s v="2a Case Admin Check"/>
    <s v="5a DSA Active"/>
    <x v="0"/>
    <s v="DARS-NIC-147788-X0G5L-v1.5"/>
    <s v="No"/>
    <s v="Yes"/>
    <x v="0"/>
    <x v="118"/>
    <x v="0"/>
    <s v="No"/>
    <x v="5"/>
    <s v="Complex"/>
    <s v="Adam Grindrod"/>
    <s v="Jennifer Donald"/>
    <s v="No"/>
    <s v="Joanna Rose"/>
    <d v="2016-07-27T16:25:27"/>
    <d v="2016-06-22T15:17:05"/>
    <m/>
    <s v=""/>
    <d v="2015-11-14T00:00:00"/>
    <x v="0"/>
  </r>
  <r>
    <s v="2d4610e1-a37a-4a73-94e1-df5cbe370ea8"/>
    <s v="uzOJvWZ+3XIxa558DGS4UBz3m+n+ErvemKa27x/3eAEDZ8P3xCBunMJnVAqyca7I3VGHk5njvn5lBUKOC3taJg=="/>
    <d v="2016-07-27T16:25:27"/>
    <s v="DARS-NIC-147788-X0G5L-v1"/>
    <s v="Maarten Taal"/>
    <x v="107"/>
    <s v="With HSCIC"/>
    <x v="0"/>
    <d v="2017-04-30T00:00:00"/>
    <s v="2c Initial Assessment"/>
    <s v="5a DSA Active"/>
    <x v="0"/>
    <s v="DARS-NIC-147788-X0G5L-v1.6"/>
    <s v="No"/>
    <s v="Yes"/>
    <x v="0"/>
    <x v="118"/>
    <x v="0"/>
    <s v="No"/>
    <x v="5"/>
    <s v="Complex"/>
    <s v="Adam Grindrod"/>
    <s v="Jennifer Donald"/>
    <s v="No"/>
    <s v="Joanna Rose"/>
    <d v="2016-07-27T16:25:27"/>
    <d v="2016-06-23T07:22:44"/>
    <m/>
    <s v=""/>
    <d v="2015-11-14T00:00:00"/>
    <x v="0"/>
  </r>
  <r>
    <s v="6be9569d-a9a5-4dc6-acbc-4fd9b1e480ab"/>
    <s v="Vf9V4hwinSgT/FUw2Cc79mUTlgQGCpehcxdCLblKKty5yTSv3TPB4In3zMS069tPbAsVJC5bfLZUuNGJx5yjOA=="/>
    <d v="2017-05-01T00:00:15"/>
    <s v="DARS-NIC-147788-X0G5L-v1"/>
    <s v="Maarten Taal"/>
    <x v="107"/>
    <s v="With HSCIC"/>
    <x v="0"/>
    <d v="2017-04-30T00:00:00"/>
    <s v="5a DSA Active"/>
    <s v="5a DSA Active"/>
    <x v="3"/>
    <s v="DARS-NIC-147788-X0G5L-v1.7"/>
    <s v="Yes"/>
    <s v="Yes"/>
    <x v="0"/>
    <x v="118"/>
    <x v="113"/>
    <s v="No"/>
    <x v="5"/>
    <s v="Complex"/>
    <s v="Adam Grindrod"/>
    <s v="Jennifer Donald"/>
    <s v="No"/>
    <s v="Joanna Rose"/>
    <d v="2017-05-01T00:00:15"/>
    <d v="2016-06-23T07:23:34"/>
    <d v="2016-07-27T00:00:00"/>
    <s v=""/>
    <d v="2015-11-14T00:00:00"/>
    <x v="1"/>
  </r>
  <r>
    <s v="0def29f1-1ae5-e511-8104-1458d043a750"/>
    <s v="yf0yCxaN2pPai2+1mA2r9NpsuFleYIrDfvd/clRLViSk7Oa5bhENafBBGeujJIdgKJq7Irxr7Dcj4ebJdCOs3Q=="/>
    <d v="2016-05-13T11:33:27"/>
    <s v="DARS-NIC-147793-R05H3-v0"/>
    <s v="Linda Mottram"/>
    <x v="1"/>
    <s v="With HSCIC"/>
    <x v="0"/>
    <d v="2017-07-04T00:00:00"/>
    <s v=""/>
    <s v="5a DSA Active"/>
    <x v="0"/>
    <s v="DARS-NIC-147793-R05H3-v0.0"/>
    <s v=""/>
    <s v="Yes"/>
    <x v="0"/>
    <x v="0"/>
    <x v="4"/>
    <s v="No"/>
    <x v="1"/>
    <s v=""/>
    <s v=""/>
    <s v=""/>
    <s v="No"/>
    <s v="Joanna Rose"/>
    <d v="2016-05-13T11:33:27"/>
    <d v="2016-03-08T10:46:06"/>
    <m/>
    <s v=""/>
    <m/>
    <x v="0"/>
  </r>
  <r>
    <s v="e8d38091-04c4-43e6-940d-ee39bb7328b3"/>
    <s v="PjpJQ29aoq4t37qPd9oTEAk7zeL0535tpQQVIeW+dCbw17Ou3+UykoFGpfvFKzdYBkDsLwUwh9J2l5V72RUKBg=="/>
    <d v="2016-05-18T12:06:49"/>
    <s v="DARS-NIC-147793-R05H3-v0"/>
    <s v="Linda Mottram"/>
    <x v="1"/>
    <s v="With HSCIC"/>
    <x v="0"/>
    <d v="2027-07-04T00:00:00"/>
    <s v=""/>
    <s v="5a DSA Active"/>
    <x v="0"/>
    <s v="DARS-NIC-147793-R05H3-v0.1"/>
    <s v=""/>
    <s v="Yes"/>
    <x v="0"/>
    <x v="0"/>
    <x v="102"/>
    <s v="No"/>
    <x v="1"/>
    <s v=""/>
    <s v=""/>
    <s v=""/>
    <s v="No"/>
    <s v="Joanna Rose"/>
    <d v="2016-05-18T12:06:49"/>
    <d v="2016-03-16T11:23:26"/>
    <m/>
    <s v=""/>
    <m/>
    <x v="0"/>
  </r>
  <r>
    <s v="0ede5018-08ee-44d4-b89a-113ee0272962"/>
    <s v="WrXm0X88DyCkDUZPO7BzOqoVL0jkIOokaGf6gvEDFLc+W1yWrIk8+bqpjFz2qjrOxsmm6Zey3wRsHYxevgJQHQ=="/>
    <d v="2016-08-26T15:29:41"/>
    <s v="DARS-NIC-147793-R05H3-v0"/>
    <s v="Linda Mottram"/>
    <x v="1"/>
    <s v="With HSCIC"/>
    <x v="0"/>
    <d v="2027-07-04T00:00:00"/>
    <s v=""/>
    <s v="5a DSA Active"/>
    <x v="2"/>
    <s v="DARS-NIC-147793-R05H3-v0.2"/>
    <s v="Yes"/>
    <s v="Yes"/>
    <x v="0"/>
    <x v="0"/>
    <x v="102"/>
    <s v="No"/>
    <x v="1"/>
    <s v=""/>
    <s v="James Gray"/>
    <s v=""/>
    <s v="No"/>
    <s v="Joanna Rose"/>
    <d v="2016-08-26T15:29:41"/>
    <d v="2016-03-16T11:58:23"/>
    <m/>
    <s v=""/>
    <m/>
    <x v="0"/>
  </r>
  <r>
    <s v="217a2810-ede5-e511-8104-1458d043a750"/>
    <s v="PBjGlNwKn8kCE1SAzAuHNS8KDZHYmOlYslr1sbnp7daQRvFEtzPSXXYJbtZ0AmXavdXFnIb58p2f33YRCv364A=="/>
    <d v="2017-01-09T14:07:23"/>
    <s v="DARS-NIC-147794-JDPT1-v0"/>
    <s v="Mark Reacher"/>
    <x v="49"/>
    <s v="With HSCIC"/>
    <x v="0"/>
    <d v="2020-10-19T00:00:00"/>
    <s v=""/>
    <s v="5a DSA Active"/>
    <x v="2"/>
    <s v="DARS-NIC-147794-JDPT1-v0.0"/>
    <s v="Yes"/>
    <s v="Yes"/>
    <x v="0"/>
    <x v="0"/>
    <x v="83"/>
    <s v="No"/>
    <x v="6"/>
    <s v=""/>
    <s v="James Gray"/>
    <s v=""/>
    <s v="No"/>
    <s v="Joanna Rose"/>
    <d v="2017-01-09T14:07:23"/>
    <d v="2016-03-09T11:50:07"/>
    <m/>
    <s v=""/>
    <m/>
    <x v="0"/>
  </r>
  <r>
    <s v="c04112ef-83ea-e511-80f6-3863bb363030"/>
    <s v="/WEQUFhNCku3ERzMg2Xv4BlSyUAE4lRHrg0aI+iBl7JURM0WCm2KJIXBXPoC4+6pLTlDNFuVzVHorHWWZ4yR6g=="/>
    <d v="2016-08-26T15:29:41"/>
    <s v="DARS-NIC-147797-45YHZ-v0"/>
    <s v="Raoul Reulen"/>
    <x v="8"/>
    <s v="With HSCIC"/>
    <x v="0"/>
    <d v="2026-09-27T00:00:00"/>
    <s v=""/>
    <s v="5a DSA Active"/>
    <x v="2"/>
    <s v="DARS-NIC-147797-45YHZ-v0.0"/>
    <s v="Yes"/>
    <s v="Yes"/>
    <x v="0"/>
    <x v="0"/>
    <x v="8"/>
    <s v="No"/>
    <x v="1"/>
    <s v=""/>
    <s v="James Gray"/>
    <s v=""/>
    <s v="No"/>
    <s v="Joanna Rose"/>
    <d v="2016-08-26T15:29:41"/>
    <d v="2016-03-15T08:00:11"/>
    <m/>
    <s v=""/>
    <m/>
    <x v="0"/>
  </r>
  <r>
    <s v="0840de88-a9e6-e511-8104-1458d043a750"/>
    <s v="2WWM1Dh2fZJ6nYzlqPKLISNI82/tRF4CeFRysvtZEYvngbQGQbdFant3KFpwys7MdNtRxQXwECsJdlmDAyrnmg=="/>
    <d v="2016-10-31T15:54:20"/>
    <s v="DARS-NIC-147800-19WWQ-v0"/>
    <s v="Kath Moser"/>
    <x v="57"/>
    <s v="With Customer"/>
    <x v="1"/>
    <d v="2016-10-09T00:00:00"/>
    <s v=""/>
    <s v="1c Application In Progress"/>
    <x v="0"/>
    <s v="DARS-NIC-147800-19WWQ-v0.0"/>
    <s v=""/>
    <s v="Yes"/>
    <x v="1"/>
    <x v="0"/>
    <x v="4"/>
    <s v="No"/>
    <x v="1"/>
    <s v=""/>
    <s v=""/>
    <s v=""/>
    <s v="Yes"/>
    <s v="Joanna Rose"/>
    <d v="2016-10-31T15:54:20"/>
    <d v="2016-03-10T10:19:19"/>
    <m/>
    <s v=""/>
    <m/>
    <x v="0"/>
  </r>
  <r>
    <s v="f718cfa1-68c3-449d-907e-9642598a57f9"/>
    <s v="bprZzrhnA8B/RePwruP3Iip6OL2wi9Utu+AWH21yofB4DBcCW1ZmBVtQ6t5ikGQDlkk2FimhOAPqlU7dcMVSzA=="/>
    <d v="2016-10-31T15:54:20"/>
    <s v="DARS-NIC-147800-19WWQ-v0"/>
    <s v="Kath Moser"/>
    <x v="57"/>
    <s v="With Customer"/>
    <x v="1"/>
    <d v="2016-10-09T00:00:00"/>
    <s v=""/>
    <s v="1c Application In Progress"/>
    <x v="0"/>
    <s v="DARS-NIC-147800-19WWQ-v0.1"/>
    <s v=""/>
    <s v="Yes"/>
    <x v="1"/>
    <x v="0"/>
    <x v="0"/>
    <s v="No"/>
    <x v="1"/>
    <s v=""/>
    <s v=""/>
    <s v=""/>
    <s v="Yes"/>
    <s v="Joanna Rose"/>
    <d v="2016-10-31T15:54:20"/>
    <d v="2016-03-29T13:09:09"/>
    <m/>
    <s v=""/>
    <m/>
    <x v="0"/>
  </r>
  <r>
    <s v="f5ab24ed-7358-4bb5-9026-a146207d94eb"/>
    <s v="4oUcWGK2TST1jj/no1bbwh1GI9r6wt5CQM/zOaQFEanUOCHtxtolZmwqOQsxHfD5X0B/z6RolOl44Qb7Ju+HfA=="/>
    <d v="2016-10-31T15:54:20"/>
    <s v="DARS-NIC-147800-19WWQ-v0"/>
    <s v="Kath Moser"/>
    <x v="57"/>
    <s v="With Customer"/>
    <x v="1"/>
    <d v="2016-10-09T00:00:00"/>
    <s v=""/>
    <s v="1c Application In Progress"/>
    <x v="0"/>
    <s v="DARS-NIC-147800-19WWQ-v0.2"/>
    <s v=""/>
    <s v="Yes"/>
    <x v="1"/>
    <x v="0"/>
    <x v="0"/>
    <s v="No"/>
    <x v="1"/>
    <s v=""/>
    <s v=""/>
    <s v=""/>
    <s v="Yes"/>
    <s v="Joanna Rose"/>
    <d v="2016-10-31T15:54:20"/>
    <d v="2016-03-29T13:09:40"/>
    <m/>
    <s v=""/>
    <m/>
    <x v="0"/>
  </r>
  <r>
    <s v="698841df-3b05-436c-91ad-c30b49422f48"/>
    <s v="qqsoV3Ce9i3qhYiMx+jQ51Q1TkzQ3AEbTSyg+HAvUSBMD171yr4PV6/WGDkANBdbI/jOOwiuFutW4LnVBHCQMw=="/>
    <d v="2016-10-31T15:54:20"/>
    <s v="DARS-NIC-147800-19WWQ-v0"/>
    <s v="Kath Moser"/>
    <x v="57"/>
    <s v="With Customer"/>
    <x v="1"/>
    <d v="2016-10-09T00:00:00"/>
    <s v=""/>
    <s v="1c Application In Progress"/>
    <x v="0"/>
    <s v="DARS-NIC-147800-19WWQ-v0.3"/>
    <s v=""/>
    <s v="Yes"/>
    <x v="1"/>
    <x v="0"/>
    <x v="0"/>
    <s v="No"/>
    <x v="1"/>
    <s v=""/>
    <s v=""/>
    <s v=""/>
    <s v="Yes"/>
    <s v="Joanna Rose"/>
    <d v="2016-10-31T15:54:20"/>
    <d v="2016-03-29T13:09:45"/>
    <m/>
    <s v=""/>
    <m/>
    <x v="0"/>
  </r>
  <r>
    <s v="35fdca63-f93f-4c54-9506-7f4f4efba179"/>
    <s v="I070VoTV1rKH+dZqFm8j2fAVJmAlbNQi4B3E+PdSf26xI9jvi0BSkI20NcfJaXpIxPgCJeANm0UZHh3fAdTQYQ=="/>
    <d v="2016-10-31T15:54:20"/>
    <s v="DARS-NIC-147800-19WWQ-v0"/>
    <s v="Kath Moser"/>
    <x v="57"/>
    <s v="With Customer"/>
    <x v="1"/>
    <d v="2016-10-09T00:00:00"/>
    <s v=""/>
    <s v="1c Application In Progress"/>
    <x v="0"/>
    <s v="DARS-NIC-147800-19WWQ-v0.4"/>
    <s v=""/>
    <s v="Yes"/>
    <x v="1"/>
    <x v="0"/>
    <x v="0"/>
    <s v="No"/>
    <x v="1"/>
    <s v=""/>
    <s v=""/>
    <s v=""/>
    <s v="Yes"/>
    <s v="Joanna Rose"/>
    <d v="2016-10-31T15:54:20"/>
    <d v="2016-03-29T13:09:50"/>
    <m/>
    <s v=""/>
    <m/>
    <x v="0"/>
  </r>
  <r>
    <s v="70982ccf-ace6-e511-80f7-3863bb357fa0"/>
    <s v="CFAW9oNu0aERZLinBflK+y38vjThOHdfgdLkdWIqOVMOcBPDr2hR4I+y4OsHYHYwzf5maSu+iBYjDOOROyU3aQ=="/>
    <d v="2017-01-09T14:15:55"/>
    <s v="DARS-NIC-147803-G2RZ7-v0"/>
    <s v="Louise Parkinson"/>
    <x v="69"/>
    <s v="With HSCIC"/>
    <x v="0"/>
    <d v="2016-05-17T00:00:00"/>
    <s v=""/>
    <s v="5a DSA Active"/>
    <x v="3"/>
    <s v="DARS-NIC-147803-G2RZ7-v0.0"/>
    <s v="Yes"/>
    <s v="Yes"/>
    <x v="0"/>
    <x v="0"/>
    <x v="4"/>
    <s v="No"/>
    <x v="10"/>
    <s v=""/>
    <s v="James Gray"/>
    <s v=""/>
    <s v="No"/>
    <s v="Joanna Rose"/>
    <d v="2017-01-09T14:15:55"/>
    <d v="2016-03-10T10:42:42"/>
    <m/>
    <s v=""/>
    <m/>
    <x v="0"/>
  </r>
  <r>
    <s v="4e24c46a-c7e9-e511-80f6-3863bb363030"/>
    <s v="YFONy5LKyvmLYW0ZU0ZhrK9YbN0X2m/YEqJ+R7wj7C+Kk1qT5LORy8kogH+yLWyNEnOQHFT3ck5SxZCZ2fyOcw=="/>
    <d v="2017-03-31T12:02:16"/>
    <s v="DARS-NIC-147805-HDHWM-v1"/>
    <s v="Tom Sorahan"/>
    <x v="8"/>
    <s v="With Customer"/>
    <x v="0"/>
    <d v="2018-03-30T00:00:00"/>
    <s v=""/>
    <s v="1c Application In Progress"/>
    <x v="2"/>
    <s v="DARS-NIC-147805-HDHWM-v0.0"/>
    <s v="No"/>
    <s v="Yes"/>
    <x v="0"/>
    <x v="0"/>
    <x v="8"/>
    <s v="No"/>
    <x v="1"/>
    <s v=""/>
    <s v="James Gray"/>
    <s v=""/>
    <s v="No"/>
    <s v="Joanna Rose"/>
    <d v="2017-03-31T12:02:16"/>
    <d v="2016-03-14T09:30:47"/>
    <m/>
    <s v=""/>
    <m/>
    <x v="0"/>
  </r>
  <r>
    <s v="48f51a05-321c-4f9e-8881-3dbc3c88fa03"/>
    <s v="sFsKDd0ABJ06zEE83ljjGG0FOJ2BjKH59foNCFqzcaP0Aj41XaHxowB/B2nTc4XSRh2mM8g7OE2riiL+P7AcMw=="/>
    <d v="2017-03-24T10:43:37"/>
    <s v="DARS-NIC-147805-HDHWM-v1"/>
    <s v="Tom Sorahan"/>
    <x v="8"/>
    <s v="With Customer"/>
    <x v="0"/>
    <m/>
    <s v="1c Application In Progress"/>
    <s v="1c Application In Progress"/>
    <x v="4"/>
    <s v="DARS-NIC-147805-HDHWM-v1.0"/>
    <s v="Yes"/>
    <s v="Yes"/>
    <x v="0"/>
    <x v="0"/>
    <x v="0"/>
    <s v="No"/>
    <x v="1"/>
    <s v=""/>
    <s v="James Gray"/>
    <s v="Jennifer Redman"/>
    <s v="No"/>
    <s v="Joanna Rose"/>
    <d v="2017-03-24T10:43:37"/>
    <d v="2017-02-24T14:45:56"/>
    <m/>
    <s v=""/>
    <m/>
    <x v="0"/>
  </r>
  <r>
    <s v="202406f2-8aea-e511-80f8-3863bb357fa0"/>
    <s v="euG6PPYm/8uDV6iN+4hEJlNJUH6HxR6Cz9LAuSYXNyjPgNnZmAvHZ4Fz11mMIUf+yfEjOzHotbiojlsS+x1Fmg=="/>
    <d v="2017-04-10T14:01:13"/>
    <s v="DARS-NIC-147806-M11MB-v1"/>
    <s v="Hayley Jones"/>
    <x v="123"/>
    <s v="With Customer"/>
    <x v="0"/>
    <d v="2017-03-30T00:00:00"/>
    <s v=""/>
    <s v="1c Application In Progress"/>
    <x v="0"/>
    <s v="DARS-NIC-147806-M11MB-v0.0"/>
    <s v=""/>
    <s v="Yes"/>
    <x v="0"/>
    <x v="0"/>
    <x v="0"/>
    <s v="No"/>
    <x v="1"/>
    <s v=""/>
    <s v=""/>
    <s v=""/>
    <s v="No"/>
    <s v="Emma Russell"/>
    <d v="2017-04-10T14:01:13"/>
    <d v="2016-03-15T08:50:23"/>
    <m/>
    <s v=""/>
    <m/>
    <x v="0"/>
  </r>
  <r>
    <s v="f9436152-50c1-4181-910a-fa0eee95e748"/>
    <s v="LzmsIg/oPkekRu60lq2bZ9gqOJ5+7fDVmu/9OnDZm7RStOs6NDqzxCNPZPBRemZJHWMtmO65qDJB1h9xANk6hw=="/>
    <d v="2017-04-10T14:01:13"/>
    <s v="DARS-NIC-147806-M11MB-v1"/>
    <s v="Hayley Jones"/>
    <x v="123"/>
    <s v="With Customer"/>
    <x v="0"/>
    <d v="2026-02-08T00:00:00"/>
    <s v=""/>
    <s v="1c Application In Progress"/>
    <x v="2"/>
    <s v="DARS-NIC-147806-M11MB-v0.1"/>
    <s v="No"/>
    <s v="Yes"/>
    <x v="0"/>
    <x v="0"/>
    <x v="108"/>
    <s v="No"/>
    <x v="1"/>
    <s v=""/>
    <s v="James Gray"/>
    <s v=""/>
    <s v="No"/>
    <s v="Emma Russell"/>
    <d v="2017-04-10T14:01:13"/>
    <d v="2016-03-30T13:48:46"/>
    <m/>
    <s v=""/>
    <m/>
    <x v="0"/>
  </r>
  <r>
    <s v="f7a901ae-7068-47d0-bc63-a27cfe016fb6"/>
    <s v="9Awado5KH0pdlxfxDYlrK8Ch6ik9ibVFcRcavEqZU5V2lXyheOtPqkpocLrspsxl7YRr2yM588wo6QY6stO/qQ=="/>
    <d v="2017-04-10T14:01:13"/>
    <s v="DARS-NIC-147806-M11MB-v1"/>
    <s v="Hayley Jones"/>
    <x v="123"/>
    <s v="With Customer"/>
    <x v="0"/>
    <m/>
    <s v="1c Application In Progress"/>
    <s v="1c Application In Progress"/>
    <x v="0"/>
    <s v="DARS-NIC-147806-M11MB-v1.0"/>
    <s v="No"/>
    <s v="Yes"/>
    <x v="0"/>
    <x v="0"/>
    <x v="0"/>
    <s v="No"/>
    <x v="1"/>
    <s v=""/>
    <s v="James Gray"/>
    <s v="Jennifer Redman"/>
    <s v="No"/>
    <s v="Emma Russell"/>
    <d v="2017-04-10T14:01:13"/>
    <d v="2017-02-08T09:50:54"/>
    <m/>
    <s v=""/>
    <m/>
    <x v="0"/>
  </r>
  <r>
    <s v="ab17624d-4d8a-4eac-8951-cd7fdb822424"/>
    <s v="A3yFaD5aXlSl9ZX12a689NWTYPJAWx6bJLrGSQ4oxJY4gbJBpL1Iiu6AaGXmKyx9+BA/AJVNEWcSEvNBIuaeAQ=="/>
    <d v="2017-04-10T14:01:26"/>
    <s v="DARS-NIC-147806-M11MB-v1"/>
    <s v="Hayley Jones"/>
    <x v="123"/>
    <s v="With Customer"/>
    <x v="0"/>
    <m/>
    <s v="1c Application In Progress"/>
    <s v="1c Application In Progress"/>
    <x v="0"/>
    <s v="DARS-NIC-147806-M11MB-v1.1"/>
    <s v="No"/>
    <s v="Yes"/>
    <x v="0"/>
    <x v="0"/>
    <x v="0"/>
    <s v="No"/>
    <x v="1"/>
    <s v=""/>
    <s v="James Gray"/>
    <s v="Jennifer Redman"/>
    <s v="No"/>
    <s v="Emma Russell"/>
    <d v="2017-04-10T14:01:26"/>
    <d v="2017-03-16T11:16:25"/>
    <m/>
    <s v=""/>
    <m/>
    <x v="0"/>
  </r>
  <r>
    <s v="8d7f1e81-3e49-4a99-97d5-4636532748a7"/>
    <s v="8X2He7HhBOKFDM2I/otY89o6/ppk/zDMMOovxVdWouPoqjyoBePO+S3k9YsiU/KdYG5cto7PKg0dp8eo0coFdg=="/>
    <d v="2017-04-10T14:01:25"/>
    <s v="DARS-NIC-147806-M11MB-v1"/>
    <s v="Hayley Jones"/>
    <x v="123"/>
    <s v="With Customer"/>
    <x v="0"/>
    <m/>
    <s v="1c Application In Progress"/>
    <s v="1c Application In Progress"/>
    <x v="4"/>
    <s v="DARS-NIC-147806-M11MB-v1.2"/>
    <s v="Yes"/>
    <s v="Yes"/>
    <x v="0"/>
    <x v="0"/>
    <x v="0"/>
    <s v="No"/>
    <x v="1"/>
    <s v=""/>
    <s v="James Gray"/>
    <s v="Jennifer Redman"/>
    <s v="No"/>
    <s v="Emma Russell"/>
    <d v="2017-04-10T14:01:25"/>
    <d v="2017-04-10T14:01:04"/>
    <m/>
    <s v=""/>
    <m/>
    <x v="0"/>
  </r>
  <r>
    <s v="031548ac-b1e6-e511-80f5-3863bb363030"/>
    <s v="euvC7UxC234HmA5s008EGAr73bIIznlHKl1KeAt/fhb3F+R0xf+Ptt6SnfyNYGWYq1qpLJr4DBUacNAwv+TodQ=="/>
    <d v="2017-01-10T15:36:38"/>
    <s v="DARS-NIC-147808-3F9FR-v1"/>
    <s v="Honhchao Pan"/>
    <x v="57"/>
    <s v="With Customer"/>
    <x v="0"/>
    <d v="2016-09-24T00:00:00"/>
    <s v=""/>
    <s v="1c Application In Progress"/>
    <x v="3"/>
    <s v="DARS-NIC-147808-3F9FR-v0.0"/>
    <s v="No"/>
    <s v="Yes"/>
    <x v="0"/>
    <x v="0"/>
    <x v="4"/>
    <s v="No"/>
    <x v="1"/>
    <s v=""/>
    <s v="James Gray"/>
    <s v=""/>
    <s v="No"/>
    <s v="Joanna Rose"/>
    <d v="2017-01-10T15:36:38"/>
    <d v="2016-03-10T11:17:31"/>
    <m/>
    <s v=""/>
    <m/>
    <x v="0"/>
  </r>
  <r>
    <s v="978a877a-c0ed-4fcd-83a5-15e5ee58791b"/>
    <s v="M6p+pkR/nN8OblNGKCoGDN8fChh67a9JpSydH4/0PLVsiKrz75FaR3vX7HzDLvrPpLegRGQsafH2abwgsWl9Ug=="/>
    <d v="2017-03-14T12:00:23"/>
    <s v="DARS-NIC-147808-3F9FR-v1"/>
    <s v="Honhchao Pan"/>
    <x v="57"/>
    <s v="With Customer"/>
    <x v="0"/>
    <m/>
    <s v="1c Application In Progress"/>
    <s v="1c Application In Progress"/>
    <x v="4"/>
    <s v="DARS-NIC-147808-3F9FR-v1.0"/>
    <s v="Yes"/>
    <s v="Yes"/>
    <x v="0"/>
    <x v="0"/>
    <x v="0"/>
    <s v="No"/>
    <x v="1"/>
    <s v=""/>
    <s v="James Gray"/>
    <s v="Jennifer Redman"/>
    <s v="No"/>
    <s v="Joanna Rose"/>
    <d v="2017-03-14T12:00:23"/>
    <d v="2016-09-30T10:26:23"/>
    <m/>
    <s v=""/>
    <m/>
    <x v="0"/>
  </r>
  <r>
    <s v="277b73d1-cb36-e611-80ed-5065f38aaa91"/>
    <s v="E9NfhlwHCsYiqJT7AskROjz2HDYvfqCTgqbpYXP50pWSrE7Jq1Druc6l4a8ZZYn02N8aPj6kaTRBQgGiQEJqig=="/>
    <d v="2016-06-27T12:43:56"/>
    <s v="DARS-NIC-147809-M6YZK-v0"/>
    <s v="Elizabeth Brettell"/>
    <x v="8"/>
    <s v="With HSCIC"/>
    <x v="0"/>
    <m/>
    <s v="1c Application In Progress"/>
    <s v="5a DSA Active"/>
    <x v="0"/>
    <s v="DARS-NIC-147809-M6YZK-v0.0"/>
    <s v="No"/>
    <s v="No"/>
    <x v="0"/>
    <x v="0"/>
    <x v="0"/>
    <s v="No"/>
    <x v="1"/>
    <s v=""/>
    <s v=""/>
    <s v=""/>
    <s v="Yes"/>
    <s v="Alexandra Day"/>
    <d v="2016-06-27T12:43:56"/>
    <d v="2016-06-20T09:46:17"/>
    <m/>
    <s v=""/>
    <d v="2016-06-20T00:00:00"/>
    <x v="0"/>
  </r>
  <r>
    <s v="516ebd25-7ad9-4a4d-8e1c-179c333eb020"/>
    <s v="DWliW6qj64uCtSiHL1wEcFE7iyFyPRhKJX4O+kzRt+Fgi2YuSypJWY96x2emA9bHQ/a4yAx+yiN8UVF2aBHyLQ=="/>
    <d v="2016-06-27T12:43:56"/>
    <s v="DARS-NIC-147809-M6YZK-v0"/>
    <s v="Elizabeth Brettell"/>
    <x v="8"/>
    <s v="With HSCIC"/>
    <x v="0"/>
    <m/>
    <s v="2c Initial Assessment"/>
    <s v="5a DSA Active"/>
    <x v="0"/>
    <s v="DARS-NIC-147809-M6YZK-v0.1"/>
    <s v="No"/>
    <s v="No"/>
    <x v="0"/>
    <x v="119"/>
    <x v="0"/>
    <s v="No"/>
    <x v="1"/>
    <s v=""/>
    <s v="Alexandra Day"/>
    <s v="Jennifer Redman"/>
    <s v="No"/>
    <s v="Alexandra Day"/>
    <d v="2016-06-27T12:43:56"/>
    <d v="2016-06-20T11:03:44"/>
    <m/>
    <s v=""/>
    <d v="2016-06-20T00:00:00"/>
    <x v="0"/>
  </r>
  <r>
    <s v="58078a40-f27e-40a7-bf9a-0b3e488421c1"/>
    <s v="B560DLcjbYcKMNB7OHpwLWKaOY0ysLICu9pR2RINYuVkz44XNya6fSf1ez+Avz85SHBGsKRA0RkdWmIw51TXkg=="/>
    <d v="2016-08-02T09:48:51"/>
    <s v="DARS-NIC-147809-M6YZK-v0"/>
    <s v="Elizabeth Brettell"/>
    <x v="8"/>
    <s v="With HSCIC"/>
    <x v="0"/>
    <d v="2016-02-29T00:00:00"/>
    <s v="5a DSA Active"/>
    <s v="5a DSA Active"/>
    <x v="3"/>
    <s v="DARS-NIC-147809-M6YZK-v0.2"/>
    <s v="Yes"/>
    <s v="No"/>
    <x v="0"/>
    <x v="119"/>
    <x v="114"/>
    <s v="No"/>
    <x v="1"/>
    <s v=""/>
    <s v="Alexandra Day"/>
    <s v="Jennifer Redman"/>
    <s v="No"/>
    <s v="Alexandra Day"/>
    <d v="2016-08-02T09:48:51"/>
    <d v="2016-06-20T12:43:54"/>
    <m/>
    <s v=""/>
    <d v="2016-06-20T00:00:00"/>
    <x v="1"/>
  </r>
  <r>
    <s v="aee40bdb-eae9-e511-8101-3863bb358f90"/>
    <s v="qILlXXbyYorLJmKAThaC8nNPqk319y4TBczpRTnpYuBv/VMfP9ykYm8B8MFVHE9j7q/3dO5xUYiEHabfDO8Y2Q=="/>
    <d v="2017-03-16T11:44:01"/>
    <s v="DARS-NIC-147811-YTH88-v1"/>
    <s v="Neil D'Costa"/>
    <x v="9"/>
    <s v="With Customer"/>
    <x v="0"/>
    <d v="2017-01-29T00:00:00"/>
    <s v=""/>
    <s v="1c Application In Progress"/>
    <x v="3"/>
    <s v="DARS-NIC-147811-YTH88-v0.0"/>
    <s v="No"/>
    <s v="Yes"/>
    <x v="0"/>
    <x v="0"/>
    <x v="8"/>
    <s v="No"/>
    <x v="1"/>
    <s v=""/>
    <s v="James Gray"/>
    <s v=""/>
    <s v="No"/>
    <s v="Joanna Rose"/>
    <d v="2017-03-16T11:44:01"/>
    <d v="2016-03-14T13:44:29"/>
    <m/>
    <s v=""/>
    <m/>
    <x v="0"/>
  </r>
  <r>
    <s v="590ca97c-20e7-45a6-80cc-0ff159af9795"/>
    <s v="kJSRj6rnahLYO5HbsTLgsXMkRmY7vM9dwcr+DNnFJzPlA2p4BiiCxGRNdt29apAcTut2CC57XzKpMUxqucNB/g=="/>
    <d v="2017-04-10T09:48:32"/>
    <s v="DARS-NIC-147811-YTH88-v1"/>
    <s v="Neil D'Costa"/>
    <x v="9"/>
    <s v="With Customer"/>
    <x v="0"/>
    <m/>
    <s v="1c Application In Progress"/>
    <s v="1c Application In Progress"/>
    <x v="4"/>
    <s v="DARS-NIC-147811-YTH88-v1.0"/>
    <s v="Yes"/>
    <s v="Yes"/>
    <x v="0"/>
    <x v="0"/>
    <x v="0"/>
    <s v="No"/>
    <x v="1"/>
    <s v=""/>
    <s v="James Gray"/>
    <s v="Jennifer Redman"/>
    <s v="No"/>
    <s v="Joanna Rose"/>
    <d v="2017-04-10T09:48:32"/>
    <d v="2017-03-08T11:36:11"/>
    <m/>
    <s v=""/>
    <m/>
    <x v="0"/>
  </r>
  <r>
    <s v="990e998b-50e4-e511-8104-1458d043a750"/>
    <s v="xi6TiPea/UYCKD95BFP6maLXRh1YB4KAK9oNQIMpPXOZVOY2BTZmBLKLh92qYX8qG4za1a56TPCA0LyDOKE0Xg=="/>
    <d v="2017-03-22T14:01:53"/>
    <s v="DARS-NIC-147812-77TZR-v1"/>
    <s v="Jayne Tullett"/>
    <x v="8"/>
    <s v="With HSCIC"/>
    <x v="0"/>
    <d v="2017-10-03T00:00:00"/>
    <s v=""/>
    <s v="1c Application In Progress"/>
    <x v="2"/>
    <s v="DARS-NIC-147812-77TZR-v0.0"/>
    <s v="No"/>
    <s v="Yes"/>
    <x v="0"/>
    <x v="0"/>
    <x v="7"/>
    <s v="No"/>
    <x v="1"/>
    <s v=""/>
    <s v="James Gray"/>
    <s v=""/>
    <s v="No"/>
    <s v="Joanna Rose"/>
    <d v="2017-03-22T14:01:53"/>
    <d v="2016-03-07T10:37:11"/>
    <d v="2016-10-06T00:00:00"/>
    <s v=""/>
    <m/>
    <x v="0"/>
  </r>
  <r>
    <s v="699b6c27-7ed5-472c-bb67-014350916ba5"/>
    <s v="CwCsWVOO+5wHnrketWvyKZCqivIkEAHBK/hJm8esf+RfrD9hBJStJFzsb8PVOlr8/2+/rtWeP5iz7pdd3UUiyw=="/>
    <d v="2017-03-22T14:01:53"/>
    <s v="DARS-NIC-147812-77TZR-v1"/>
    <s v="Jayne Tullett"/>
    <x v="8"/>
    <s v="With HSCIC"/>
    <x v="0"/>
    <d v="2016-06-29T00:00:00"/>
    <s v="1c Application In Progress"/>
    <s v="1c Application In Progress"/>
    <x v="0"/>
    <s v="DARS-NIC-147812-77TZR-v1.0"/>
    <s v="No"/>
    <s v="Yes"/>
    <x v="0"/>
    <x v="0"/>
    <x v="0"/>
    <s v="No"/>
    <x v="1"/>
    <s v=""/>
    <s v="James Gray"/>
    <s v=""/>
    <s v="No"/>
    <s v="Joanna Rose"/>
    <d v="2017-03-22T14:01:53"/>
    <d v="2016-06-24T10:46:13"/>
    <m/>
    <s v=""/>
    <m/>
    <x v="0"/>
  </r>
  <r>
    <s v="0fab7dcc-3754-4969-a4e7-d491061c841e"/>
    <s v="rzgRS1wreDPdr9z1oKbwpVxo/XUqTlvEH4wVLJYtvO/m8Q3Cu8JXFv8kB2hmUwoTwDxKt3uaujrINmWT9S4hgw=="/>
    <d v="2017-03-22T14:01:54"/>
    <s v="DARS-NIC-147812-77TZR-v1"/>
    <s v="Jayne Tullett"/>
    <x v="8"/>
    <s v="With HSCIC"/>
    <x v="0"/>
    <d v="2016-06-29T00:00:00"/>
    <s v="1c Application In Progress"/>
    <s v="1c Application In Progress"/>
    <x v="0"/>
    <s v="DARS-NIC-147812-77TZR-v1.1"/>
    <s v="No"/>
    <s v="Yes"/>
    <x v="0"/>
    <x v="0"/>
    <x v="0"/>
    <s v="No"/>
    <x v="1"/>
    <s v=""/>
    <s v="James Gray"/>
    <s v="Jennifer Redman"/>
    <s v="No"/>
    <s v="Joanna Rose"/>
    <d v="2017-03-22T14:01:54"/>
    <d v="2016-07-22T08:40:43"/>
    <m/>
    <s v=""/>
    <m/>
    <x v="0"/>
  </r>
  <r>
    <s v="7799e1de-5007-4687-852c-c1b8ebf6f60e"/>
    <s v="vpQjI+1eu+sVi10VmXNQ+6KHSdssjhxlXkU71RTzVAXKJEHfv1hs2wCHZCiW2bMoWl+tFk1Tz0mP2Q0a/d4WQQ=="/>
    <d v="2017-03-22T14:01:54"/>
    <s v="DARS-NIC-147812-77TZR-v1"/>
    <s v="Jayne Tullett"/>
    <x v="8"/>
    <s v="With HSCIC"/>
    <x v="0"/>
    <d v="2016-06-29T00:00:00"/>
    <s v="1c Application In Progress"/>
    <s v="1c Application In Progress"/>
    <x v="0"/>
    <s v="DARS-NIC-147812-77TZR-v1.2"/>
    <s v="No"/>
    <s v="Yes"/>
    <x v="0"/>
    <x v="0"/>
    <x v="0"/>
    <s v="No"/>
    <x v="1"/>
    <s v=""/>
    <s v="James Gray"/>
    <s v="Jennifer Redman"/>
    <s v="No"/>
    <s v="Joanna Rose"/>
    <d v="2017-03-22T14:01:54"/>
    <d v="2016-07-22T11:11:55"/>
    <m/>
    <s v=""/>
    <m/>
    <x v="0"/>
  </r>
  <r>
    <s v="324472f7-8d06-4962-90ee-c7ec8129a212"/>
    <s v="Fyq7KNkj5t2JB/uCeZOV8xBNyaNb2bpty7wsLTDquQ+8PdcPXv9eXe4JfPNoxqJwFKO3JbZkZ0EPMQM3HBDNRg=="/>
    <d v="2017-03-22T14:01:54"/>
    <s v="DARS-NIC-147812-77TZR-v1"/>
    <s v="Jayne Tullett"/>
    <x v="8"/>
    <s v="With HSCIC"/>
    <x v="0"/>
    <d v="2017-08-31T00:00:00"/>
    <s v="2c Initial Assessment"/>
    <s v="1c Application In Progress"/>
    <x v="0"/>
    <s v="DARS-NIC-147812-77TZR-v1.3"/>
    <s v="No"/>
    <s v="Yes"/>
    <x v="0"/>
    <x v="120"/>
    <x v="0"/>
    <s v="No"/>
    <x v="1"/>
    <s v=""/>
    <s v="Tracy Taylor"/>
    <s v="Jennifer Donald"/>
    <s v="No"/>
    <s v="Joanna Rose"/>
    <d v="2017-03-22T14:01:54"/>
    <d v="2016-07-26T09:28:26"/>
    <m/>
    <s v=""/>
    <m/>
    <x v="0"/>
  </r>
  <r>
    <s v="34dbd1f7-ca55-42ee-9a17-787503d29e49"/>
    <s v="SAOPIYncnZ8qzxKXyGZZf5sb99UMtlW8iS+D3o2E4sEVoVBNMCK7tzVNGhF9gMbhSh1l7A/AHFvfA0svV0QTwQ=="/>
    <d v="2017-03-22T14:02:03"/>
    <s v="DARS-NIC-147812-77TZR-v1"/>
    <s v="Jayne Tullett"/>
    <x v="8"/>
    <s v="With HSCIC"/>
    <x v="0"/>
    <d v="2017-08-31T00:00:00"/>
    <s v="1c Application In Progress"/>
    <s v="1c Application In Progress"/>
    <x v="4"/>
    <s v="DARS-NIC-147812-77TZR-v1.4"/>
    <s v="Yes"/>
    <s v="Yes"/>
    <x v="0"/>
    <x v="120"/>
    <x v="0"/>
    <s v="No"/>
    <x v="1"/>
    <s v=""/>
    <s v="Tracy Taylor"/>
    <s v="Jennifer Donald"/>
    <s v="No"/>
    <s v="Joanna Rose"/>
    <d v="2017-03-22T14:02:03"/>
    <d v="2016-08-10T13:43:42"/>
    <d v="2016-10-06T00:00:00"/>
    <s v=""/>
    <m/>
    <x v="0"/>
  </r>
  <r>
    <s v="58905a55-7fe7-e511-8104-1458d043a750"/>
    <s v="cy+gLba57YIuX7M2U0nfS2uaGtZEvw6c6N5qQ3yr1HdsEUvAMB++3z1LJPRtE498pRfAYuUJ4JMWmYwe4SdNpA=="/>
    <d v="2017-04-26T11:23:20"/>
    <s v="DARS-NIC-147814-86GS4-v1"/>
    <s v="Yoav Ben-Shlomo"/>
    <x v="123"/>
    <s v="With HSCIC"/>
    <x v="0"/>
    <d v="2016-08-26T00:00:00"/>
    <s v=""/>
    <s v="2a Case Admin Check"/>
    <x v="0"/>
    <s v="DARS-NIC-147814-86GS4-v0.0"/>
    <s v=""/>
    <s v="Yes"/>
    <x v="0"/>
    <x v="0"/>
    <x v="0"/>
    <s v="No"/>
    <x v="1"/>
    <s v=""/>
    <s v=""/>
    <s v=""/>
    <s v="No"/>
    <s v="Emma Russell"/>
    <d v="2017-04-26T11:23:20"/>
    <d v="2016-03-11T11:49:41"/>
    <m/>
    <s v=""/>
    <m/>
    <x v="0"/>
  </r>
  <r>
    <s v="d4794986-c720-46f4-a6f0-2894b0b786d8"/>
    <s v="30FmSMjeEakUcq/UTAvUvvStwH1bzx9/BzLvFN/S8IGlhPa3JnX5yBSHQBcnpjCbtPlIa8jS2HAvXpbigjStBg=="/>
    <d v="2017-04-26T11:23:21"/>
    <s v="DARS-NIC-147814-86GS4-v1"/>
    <s v="Yoav Ben-Shlomo"/>
    <x v="123"/>
    <s v="With HSCIC"/>
    <x v="0"/>
    <d v="2016-08-26T00:00:00"/>
    <s v=""/>
    <s v="2a Case Admin Check"/>
    <x v="3"/>
    <s v="DARS-NIC-147814-86GS4-v0.1"/>
    <s v="No"/>
    <s v="Yes"/>
    <x v="0"/>
    <x v="0"/>
    <x v="108"/>
    <s v="No"/>
    <x v="1"/>
    <s v=""/>
    <s v="James Gray"/>
    <s v=""/>
    <s v="No"/>
    <s v="Emma Russell"/>
    <d v="2017-04-26T11:23:21"/>
    <d v="2016-03-30T14:00:35"/>
    <m/>
    <s v=""/>
    <m/>
    <x v="0"/>
  </r>
  <r>
    <s v="fc21cf6e-c078-4761-8d49-54dc668fff6d"/>
    <s v="rS/uLiPd9lWEa8tiRHo12Tj2YJTIpKP9YDd2Ve4LP0DE5eBFvGVwxp35/Wr9wEn2tH5x6pUvL95SjBgVZlrVTw=="/>
    <d v="2017-04-26T11:23:21"/>
    <s v="DARS-NIC-147814-86GS4-v1"/>
    <s v="Yoav Ben-Shlomo"/>
    <x v="123"/>
    <s v="With HSCIC"/>
    <x v="0"/>
    <m/>
    <s v="1c Application In Progress"/>
    <s v="2a Case Admin Check"/>
    <x v="0"/>
    <s v="DARS-NIC-147814-86GS4-v1.0"/>
    <s v="No"/>
    <s v="Yes"/>
    <x v="0"/>
    <x v="0"/>
    <x v="0"/>
    <s v="No"/>
    <x v="1"/>
    <s v=""/>
    <s v=""/>
    <s v="Jennifer Redman"/>
    <s v="No"/>
    <s v="Emma Russell"/>
    <d v="2017-04-26T11:23:21"/>
    <d v="2017-04-24T13:43:35"/>
    <m/>
    <s v=""/>
    <m/>
    <x v="0"/>
  </r>
  <r>
    <s v="475056bd-03aa-4d41-bac3-49337a8c6451"/>
    <s v="BvWKx3jZWEM+6G5ygGPkeKC3arO6ppORs5ynHWm1RWCf3C4oj6/iVIPJI8Ddem7QDc6pS8H5A+vHJF6U5o4pBA=="/>
    <d v="2017-04-26T11:23:21"/>
    <s v="DARS-NIC-147814-86GS4-v1"/>
    <s v="Yoav Ben-Shlomo"/>
    <x v="123"/>
    <s v="With HSCIC"/>
    <x v="0"/>
    <m/>
    <s v="1c Application In Progress"/>
    <s v="2a Case Admin Check"/>
    <x v="0"/>
    <s v="DARS-NIC-147814-86GS4-v1.1"/>
    <s v="No"/>
    <s v="Yes"/>
    <x v="0"/>
    <x v="0"/>
    <x v="0"/>
    <s v="No"/>
    <x v="1"/>
    <s v=""/>
    <s v=""/>
    <s v="Jennifer Redman"/>
    <s v="No"/>
    <s v="Emma Russell"/>
    <d v="2017-04-26T11:23:21"/>
    <d v="2017-04-24T14:04:05"/>
    <m/>
    <s v=""/>
    <m/>
    <x v="0"/>
  </r>
  <r>
    <s v="02ba7d73-dd0b-4bb8-a65e-ef8289695e49"/>
    <s v="ZqjLsH/cHuXl4MbTkvZYqUkpksMlRxare19t++mDfFb9DABOE4frero3dyf6bxccW/33I3dP09dwOu2gV5cCgw=="/>
    <d v="2017-04-26T11:23:31"/>
    <s v="DARS-NIC-147814-86GS4-v1"/>
    <s v="Yoav Ben-Shlomo"/>
    <x v="123"/>
    <s v="With HSCIC"/>
    <x v="0"/>
    <m/>
    <s v="1c Application In Progress"/>
    <s v="2a Case Admin Check"/>
    <x v="0"/>
    <s v="DARS-NIC-147814-86GS4-v1.2"/>
    <s v="No"/>
    <s v="Yes"/>
    <x v="0"/>
    <x v="0"/>
    <x v="0"/>
    <s v="No"/>
    <x v="1"/>
    <s v=""/>
    <s v=""/>
    <s v="Jennifer Redman"/>
    <s v="No"/>
    <s v="Emma Russell"/>
    <d v="2017-04-26T11:23:31"/>
    <d v="2017-04-25T14:36:20"/>
    <m/>
    <s v=""/>
    <m/>
    <x v="0"/>
  </r>
  <r>
    <s v="1076d778-ae42-466a-b0e2-c825f50387ea"/>
    <s v="j8N+sm2oEef0cJMbD5/XZhO10Lmkyw4Uf6gJno3OQt1BcedHLrWFMThl1Oolf2S3k9fDR6PSOzGSFYIB6qixjg=="/>
    <d v="2017-04-26T11:23:31"/>
    <s v="DARS-NIC-147814-86GS4-v1"/>
    <s v="Yoav Ben-Shlomo"/>
    <x v="123"/>
    <s v="With HSCIC"/>
    <x v="0"/>
    <m/>
    <s v="1c Application In Progress"/>
    <s v="2a Case Admin Check"/>
    <x v="4"/>
    <s v="DARS-NIC-147814-86GS4-v1.3"/>
    <s v="Yes"/>
    <s v="Yes"/>
    <x v="0"/>
    <x v="0"/>
    <x v="0"/>
    <s v="No"/>
    <x v="1"/>
    <s v=""/>
    <s v=""/>
    <s v="Jennifer Redman"/>
    <s v="No"/>
    <s v="Emma Russell"/>
    <d v="2017-04-26T11:23:31"/>
    <d v="2017-04-26T11:23:13"/>
    <m/>
    <s v=""/>
    <m/>
    <x v="0"/>
  </r>
  <r>
    <s v="b2a82523-1af0-e511-8105-1458d043a750"/>
    <s v="Id9u5NsYqK6OQvpG1Ac5zHGzv/MYYZo9yUi8Sd8OxttGz1k55MH+21DlBkX+0j4MxhvWq3FahKkE2NHuGp9GNw=="/>
    <d v="2017-04-13T14:29:20"/>
    <s v="DARS-NIC-147815-X5CHM-v1"/>
    <s v="Andy Maxwell"/>
    <x v="136"/>
    <s v="With Customer"/>
    <x v="0"/>
    <d v="2018-03-30T00:00:00"/>
    <s v=""/>
    <s v="1c Application In Progress"/>
    <x v="2"/>
    <s v="DARS-NIC-147815-X5CHM-v0.0"/>
    <s v="No"/>
    <s v="Yes"/>
    <x v="0"/>
    <x v="0"/>
    <x v="8"/>
    <s v="No"/>
    <x v="6"/>
    <s v=""/>
    <s v="James Gray"/>
    <s v=""/>
    <s v="No"/>
    <s v="Emma Russell"/>
    <d v="2017-04-13T14:29:20"/>
    <d v="2016-03-22T10:38:04"/>
    <m/>
    <s v=""/>
    <m/>
    <x v="0"/>
  </r>
  <r>
    <s v="21e843be-58cb-42d4-b224-105a527084af"/>
    <s v="wVDvA2jf3r59F/23/wylUsQcdLpNRC/BfddNfC2WObb5LvUBZeAEw3ks93nHRuokDuSHy+JxkkUDQt0hC4XwmQ=="/>
    <d v="2017-04-13T14:29:20"/>
    <s v="DARS-NIC-147815-X5CHM-v1"/>
    <s v="Andy Maxwell"/>
    <x v="136"/>
    <s v="With Customer"/>
    <x v="0"/>
    <m/>
    <s v="1c Application In Progress"/>
    <s v="1c Application In Progress"/>
    <x v="0"/>
    <s v="DARS-NIC-147815-X5CHM-v1.0"/>
    <s v="No"/>
    <s v="Yes"/>
    <x v="0"/>
    <x v="0"/>
    <x v="0"/>
    <s v="No"/>
    <x v="6"/>
    <s v=""/>
    <s v="James Gray"/>
    <s v="Jennifer Redman"/>
    <s v="No"/>
    <s v="Emma Russell"/>
    <d v="2017-04-13T14:29:20"/>
    <d v="2016-09-21T09:49:47"/>
    <m/>
    <s v=""/>
    <m/>
    <x v="0"/>
  </r>
  <r>
    <s v="c9f0e792-7002-47ed-9bd7-498a2fd53ce5"/>
    <s v="JVBA2Aie4jMgLtkPQMwZ+gzJAhF0jGIJiFS8RSf1JzjIVdofUx/GKoOaNhxGAwmQnG2fWwuoBbmCVHv16UBO+A=="/>
    <d v="2017-04-13T14:29:20"/>
    <s v="DARS-NIC-147815-X5CHM-v1"/>
    <s v="Andy Maxwell"/>
    <x v="136"/>
    <s v="With Customer"/>
    <x v="0"/>
    <m/>
    <s v="1c Application In Progress"/>
    <s v="1c Application In Progress"/>
    <x v="0"/>
    <s v="DARS-NIC-147815-X5CHM-v1.1"/>
    <s v="No"/>
    <s v="Yes"/>
    <x v="0"/>
    <x v="0"/>
    <x v="0"/>
    <s v="No"/>
    <x v="6"/>
    <s v=""/>
    <s v="James Gray"/>
    <s v="Jennifer Redman"/>
    <s v="No"/>
    <s v="Emma Russell"/>
    <d v="2017-04-13T14:29:20"/>
    <d v="2017-01-26T11:59:15"/>
    <m/>
    <s v=""/>
    <m/>
    <x v="0"/>
  </r>
  <r>
    <s v="0986a1d6-8236-41b6-83ed-e281ed032a68"/>
    <s v="i9rgG/pLMlIYe20elEg0IH3+XmVXjzCTZ/iq9a1lkFmbXuAx4orbtJ2u7SuChxdOh9d1RTHPPrxzhQodc4g+Eg=="/>
    <d v="2017-04-13T14:29:20"/>
    <s v="DARS-NIC-147815-X5CHM-v1"/>
    <s v="Andy Maxwell"/>
    <x v="136"/>
    <s v="With Customer"/>
    <x v="0"/>
    <m/>
    <s v="1c Application In Progress"/>
    <s v="1c Application In Progress"/>
    <x v="0"/>
    <s v="DARS-NIC-147815-X5CHM-v1.2"/>
    <s v="No"/>
    <s v="Yes"/>
    <x v="0"/>
    <x v="0"/>
    <x v="0"/>
    <s v="No"/>
    <x v="6"/>
    <s v=""/>
    <s v="James Gray"/>
    <s v="Jennifer Redman"/>
    <s v="No"/>
    <s v="Emma Russell"/>
    <d v="2017-04-13T14:29:20"/>
    <d v="2017-01-30T14:21:47"/>
    <m/>
    <s v=""/>
    <m/>
    <x v="0"/>
  </r>
  <r>
    <s v="240d9b12-eb85-47ae-bd78-8407120cbc64"/>
    <s v="PB71VjOftdA/gduxTDePa1Wf1HMyw6bRetvfO3YWa0samHk2+cg3L/EWSB+YoBtNSHeICygE8Aqx8wzPD9+wsg=="/>
    <d v="2017-04-13T14:29:31"/>
    <s v="DARS-NIC-147815-X5CHM-v1"/>
    <s v="Andy Maxwell"/>
    <x v="136"/>
    <s v="With Customer"/>
    <x v="0"/>
    <m/>
    <s v="1c Application In Progress"/>
    <s v="1c Application In Progress"/>
    <x v="0"/>
    <s v="DARS-NIC-147815-X5CHM-v1.3"/>
    <s v="No"/>
    <s v="Yes"/>
    <x v="0"/>
    <x v="0"/>
    <x v="0"/>
    <s v="No"/>
    <x v="6"/>
    <s v=""/>
    <s v="James Gray"/>
    <s v="Jennifer Redman"/>
    <s v="No"/>
    <s v="Emma Russell"/>
    <d v="2017-04-13T14:29:31"/>
    <d v="2017-04-12T11:05:37"/>
    <m/>
    <s v=""/>
    <m/>
    <x v="0"/>
  </r>
  <r>
    <s v="247ab0ab-b111-4c32-9cad-6e1d0e0daf75"/>
    <s v="DT/ThA9xicrqmOfIGAaXP5KRPh5rYvZb/STWzVBjHEgKd04JVPJsPhjf/FpyQTGGEkyhZgTz1G6EBhLiOePMiw=="/>
    <d v="2017-04-13T14:29:31"/>
    <s v="DARS-NIC-147815-X5CHM-v1"/>
    <s v="Andy Maxwell"/>
    <x v="136"/>
    <s v="With Customer"/>
    <x v="0"/>
    <m/>
    <s v="1c Application In Progress"/>
    <s v="1c Application In Progress"/>
    <x v="4"/>
    <s v="DARS-NIC-147815-X5CHM-v1.4"/>
    <s v="Yes"/>
    <s v="Yes"/>
    <x v="0"/>
    <x v="0"/>
    <x v="0"/>
    <s v="No"/>
    <x v="6"/>
    <s v=""/>
    <s v="James Gray"/>
    <s v="Jennifer Redman"/>
    <s v="No"/>
    <s v="Emma Russell"/>
    <d v="2017-04-13T14:29:31"/>
    <d v="2017-04-13T14:29:08"/>
    <m/>
    <s v=""/>
    <m/>
    <x v="0"/>
  </r>
  <r>
    <s v="6dd88a4d-86e7-e511-8100-3863bb358f90"/>
    <s v="NDFGHuV2P66ccuFgVf5P66+d6gKyTOnJWgt6GjB3WpWh3KN2Gx665svSrL19W8rzpTpDPg7qhIhbzydiNStQ+Q=="/>
    <d v="2017-01-17T12:10:15"/>
    <s v="DARS-NIC-147817-KPFRY-v1"/>
    <s v="Andy Ryan"/>
    <x v="1"/>
    <s v="With Customer"/>
    <x v="1"/>
    <d v="2016-08-26T00:00:00"/>
    <s v=""/>
    <s v="1c Application In Progress"/>
    <x v="3"/>
    <s v="DARS-NIC-147817-KPFRY-v0.0"/>
    <s v="No"/>
    <s v="Yes"/>
    <x v="1"/>
    <x v="0"/>
    <x v="4"/>
    <s v="No"/>
    <x v="1"/>
    <s v=""/>
    <s v="James Gray"/>
    <s v=""/>
    <s v="No"/>
    <s v="Joanna Rose"/>
    <d v="2017-01-17T12:10:15"/>
    <d v="2016-03-11T12:39:33"/>
    <m/>
    <s v=""/>
    <m/>
    <x v="0"/>
  </r>
  <r>
    <s v="faf54c0b-8fe9-4c0c-84fe-80853108806b"/>
    <s v="VIFajQTEZHYtSHBIeBgWUd8L1uO0QoJM/e3wMgEzjlhe35x1SBUuDcfGtjKUq3AahC6vmfVXOKEHcrPJ7ji0WQ=="/>
    <d v="2017-01-17T12:10:16"/>
    <s v="DARS-NIC-147817-KPFRY-v1"/>
    <s v="Andy Ryan"/>
    <x v="1"/>
    <s v="With Customer"/>
    <x v="1"/>
    <d v="2016-08-26T00:00:00"/>
    <s v="1c Application In Progress"/>
    <s v="1c Application In Progress"/>
    <x v="4"/>
    <s v="DARS-NIC-147817-KPFRY-v1.0"/>
    <s v="Yes"/>
    <s v="Yes"/>
    <x v="1"/>
    <x v="0"/>
    <x v="0"/>
    <s v="No"/>
    <x v="1"/>
    <s v=""/>
    <s v="James Gray"/>
    <s v=""/>
    <s v="No"/>
    <s v="Joanna Rose"/>
    <d v="2017-01-17T12:10:16"/>
    <d v="2016-06-20T10:24:50"/>
    <m/>
    <s v=""/>
    <m/>
    <x v="0"/>
  </r>
  <r>
    <s v="9f03947e-3bf0-e511-80f7-3863bb363030"/>
    <s v="tFdysaCThEqav8BUbNTyEhhBAvilfQcW1bZgZtvD2N7ohxoNPq+tYXeYwnpKk2bI/jD5fhXog06kCCuWeGI99Q=="/>
    <d v="2017-03-31T11:57:27"/>
    <s v="DARS-NIC-147821-BZG4L-v0"/>
    <s v="Pippa Oakeshott"/>
    <x v="152"/>
    <s v="With HSCIC"/>
    <x v="0"/>
    <d v="2018-03-30T00:00:00"/>
    <s v=""/>
    <s v="5a DSA Active"/>
    <x v="2"/>
    <s v="DARS-NIC-147821-BZG4L-v0.0"/>
    <s v="Yes"/>
    <s v="Yes"/>
    <x v="0"/>
    <x v="118"/>
    <x v="115"/>
    <s v="No"/>
    <x v="1"/>
    <s v=""/>
    <s v="James Gray"/>
    <s v=""/>
    <s v="No"/>
    <s v="Joanna Rose"/>
    <d v="2017-03-31T11:57:27"/>
    <d v="2016-03-22T14:36:44"/>
    <d v="2017-03-31T00:00:00"/>
    <s v=""/>
    <d v="2015-11-14T00:00:00"/>
    <x v="0"/>
  </r>
  <r>
    <s v="7f97a529-e327-e611-80eb-5065f38aaa91"/>
    <s v="PYttX7SbOwTQzCZ3ECVTTx0gCkQfpddSk65W5k98u7yyzOWdCIKfsnSSZWGiDkldHerEX3DCKpsJQfUa0g/M1A=="/>
    <d v="2016-06-10T10:56:47"/>
    <s v="DARS-NIC-147825-ZHPTZ-v0"/>
    <s v="Data Migration"/>
    <x v="18"/>
    <s v="With HSCIC"/>
    <x v="0"/>
    <m/>
    <s v="1c Application In Progress"/>
    <s v="5a DSA Active"/>
    <x v="0"/>
    <s v="DARS-NIC-147825-ZHPTZ-v0.0"/>
    <s v="No"/>
    <s v="No"/>
    <x v="0"/>
    <x v="0"/>
    <x v="0"/>
    <s v="No"/>
    <x v="6"/>
    <s v=""/>
    <s v=""/>
    <s v=""/>
    <s v="Yes"/>
    <s v="Vicki Hartley"/>
    <d v="2016-06-10T10:56:47"/>
    <d v="2016-06-01T10:25:34"/>
    <m/>
    <s v=""/>
    <d v="2016-06-01T00:00:00"/>
    <x v="0"/>
  </r>
  <r>
    <s v="faa7e0e3-c38d-44b5-a703-5f46a4b2e5c6"/>
    <s v="dDfEgTiq/XBTHwT+lQoXyAH/NXl+tKZsdLQWtXIIbJbkO5a93qxvDsK68yrYdFiTi9Edub898iPNkGOkaAbYDA=="/>
    <d v="2016-06-10T10:56:47"/>
    <s v="DARS-NIC-147825-ZHPTZ-v0"/>
    <s v="Mike Murphy"/>
    <x v="153"/>
    <s v="With HSCIC"/>
    <x v="0"/>
    <m/>
    <s v="2b Case Officer Check"/>
    <s v="5a DSA Active"/>
    <x v="0"/>
    <s v="DARS-NIC-147825-ZHPTZ-v0.1"/>
    <s v="No"/>
    <s v="No"/>
    <x v="0"/>
    <x v="87"/>
    <x v="0"/>
    <s v="No"/>
    <x v="1"/>
    <s v=""/>
    <s v="Vicki Hartley"/>
    <s v=""/>
    <s v="Yes"/>
    <s v="Vicki Hartley"/>
    <d v="2016-06-10T10:56:47"/>
    <d v="2016-06-01T11:38:32"/>
    <m/>
    <s v=""/>
    <d v="2016-06-01T00:00:00"/>
    <x v="0"/>
  </r>
  <r>
    <s v="68df20c8-9a4a-4a18-b64f-50342524e81f"/>
    <s v="6YLoUqWJG7h74DNuReOdCXAmm6NP4HoiCap7A6grQStYm7bT9aVk3xScO19vKWI7fd6GCLv1mjwX8sXIW5s88g=="/>
    <d v="2017-01-10T13:21:24"/>
    <s v="DARS-NIC-147825-ZHPTZ-v0"/>
    <s v="Mike Murphy"/>
    <x v="153"/>
    <s v="With HSCIC"/>
    <x v="0"/>
    <m/>
    <s v="1c Application In Progress"/>
    <s v="5a DSA Active"/>
    <x v="0"/>
    <s v="DARS-NIC-147825-ZHPTZ-v0.2"/>
    <s v="No"/>
    <s v="No"/>
    <x v="0"/>
    <x v="87"/>
    <x v="0"/>
    <s v="No"/>
    <x v="1"/>
    <s v=""/>
    <s v="Vicki Hartley"/>
    <s v=""/>
    <s v="Yes"/>
    <s v="Vicki Hartley"/>
    <d v="2017-01-10T13:21:24"/>
    <d v="2016-06-06T15:05:44"/>
    <m/>
    <s v=""/>
    <d v="2016-06-01T00:00:00"/>
    <x v="0"/>
  </r>
  <r>
    <s v="2b3d2da4-f21e-4bb3-b683-7ec7b106640c"/>
    <s v="a+NLoYb+vWwGFVyRPsK41p0X4LRK1jkUFp9nwrJk736VhM7xb0KkT4n4atV1t1WvWdtS+BIYOP701XCTZiFXhA=="/>
    <d v="2016-06-10T10:56:47"/>
    <s v="DARS-NIC-147825-ZHPTZ-v0"/>
    <s v="Mike Murphy"/>
    <x v="153"/>
    <s v="With HSCIC"/>
    <x v="0"/>
    <m/>
    <s v="2c Initial Assessment"/>
    <s v="5a DSA Active"/>
    <x v="0"/>
    <s v="DARS-NIC-147825-ZHPTZ-v0.3"/>
    <s v="No"/>
    <s v="No"/>
    <x v="0"/>
    <x v="87"/>
    <x v="0"/>
    <s v="No"/>
    <x v="1"/>
    <s v=""/>
    <s v="Vicki Hartley"/>
    <s v=""/>
    <s v="Yes"/>
    <s v="Vicki Hartley"/>
    <d v="2016-06-10T10:56:47"/>
    <d v="2016-06-06T15:06:40"/>
    <m/>
    <s v=""/>
    <d v="2016-06-01T00:00:00"/>
    <x v="0"/>
  </r>
  <r>
    <s v="bec9005e-63fd-4637-96ce-c8afe97cdef6"/>
    <s v="Vx8yUvcD5d19MtatGJ9AkvrjFE8Kopqx9JbFUJZsUxA+JwJF1/RJm6jLqQQkr5MXbhNakEVENic8ko/CwOSdSw=="/>
    <d v="2017-03-31T11:57:27"/>
    <s v="DARS-NIC-147825-ZHPTZ-v0"/>
    <s v="Mike Murphy"/>
    <x v="153"/>
    <s v="With HSCIC"/>
    <x v="0"/>
    <d v="2018-03-30T00:00:00"/>
    <s v="5a DSA Active"/>
    <s v="5a DSA Active"/>
    <x v="3"/>
    <s v="DARS-NIC-147825-ZHPTZ-v0.4"/>
    <s v="Yes"/>
    <s v="No"/>
    <x v="0"/>
    <x v="87"/>
    <x v="103"/>
    <s v="No"/>
    <x v="1"/>
    <s v=""/>
    <s v="Vicki Hartley"/>
    <s v="Jennifer Donald"/>
    <s v="Yes"/>
    <s v="Vicki Hartley"/>
    <d v="2017-03-31T11:57:27"/>
    <d v="2016-06-06T15:07:15"/>
    <m/>
    <s v=""/>
    <d v="2016-06-01T00:00:00"/>
    <x v="1"/>
  </r>
  <r>
    <s v="21c3425e-12e5-e511-80f7-3863bb357fa0"/>
    <s v="c8rI0eaLCtRGXEGPpR9+SNfpetOQs83MKum2rYq5fzxoqbShM/jWSIcLi66Mbp6PPJLB2nZl2HL2Yhg2h2Ft4w=="/>
    <d v="2017-04-25T13:08:34"/>
    <s v="DARS-NIC-147827-NC2TC-v1"/>
    <s v="Wendy Atkin"/>
    <x v="3"/>
    <s v="With HSCIC"/>
    <x v="0"/>
    <d v="2017-02-25T00:00:00"/>
    <s v=""/>
    <s v="4c IAO Sign DSA"/>
    <x v="3"/>
    <s v="DARS-NIC-147827-NC2TC-v0.0"/>
    <s v="No"/>
    <s v="Yes"/>
    <x v="0"/>
    <x v="0"/>
    <x v="102"/>
    <s v="No"/>
    <x v="1"/>
    <s v=""/>
    <s v="James Gray"/>
    <s v=""/>
    <s v="No"/>
    <s v="Emma Russell"/>
    <d v="2017-04-25T13:08:34"/>
    <d v="2016-03-08T09:44:44"/>
    <m/>
    <s v=""/>
    <d v="2017-02-27T00:00:00"/>
    <x v="0"/>
  </r>
  <r>
    <s v="c25eddd2-f80c-4e91-98ae-3f30ffe9b49e"/>
    <s v="E+5TcQ5KgAH/okHCFYYuJmXMsjh5/lsQIE/eGbxIfe3HeUi5cp2kIZdp7TZA7Rdc08R1rYFZa1T8VMAXaUiTuQ=="/>
    <d v="2017-04-25T13:08:34"/>
    <s v="DARS-NIC-147827-NC2TC-v1"/>
    <s v="Wendy Atkin"/>
    <x v="3"/>
    <s v="With HSCIC"/>
    <x v="0"/>
    <m/>
    <s v="1c Application In Progress"/>
    <s v="4c IAO Sign DSA"/>
    <x v="0"/>
    <s v="DARS-NIC-147827-NC2TC-v1.0"/>
    <s v="No"/>
    <s v="Yes"/>
    <x v="0"/>
    <x v="0"/>
    <x v="0"/>
    <s v="No"/>
    <x v="1"/>
    <s v=""/>
    <s v="James Gray"/>
    <s v="Jennifer Redman"/>
    <s v="No"/>
    <s v="Emma Russell"/>
    <d v="2017-04-25T13:08:34"/>
    <d v="2016-08-17T16:15:06"/>
    <m/>
    <s v=""/>
    <d v="2017-02-27T00:00:00"/>
    <x v="0"/>
  </r>
  <r>
    <s v="ee511d42-42d9-47e0-ba0b-9e71a35a7b52"/>
    <s v="CF92aNc0FByn0mloFbF/Wr8FXyQA19oGGpjIULuvS9PFi9y8kQ3Vt8ZhIPMml8BmJCxmQ6uWwuZ+l7RP/gQPbg=="/>
    <d v="2017-04-25T13:08:34"/>
    <s v="DARS-NIC-147827-NC2TC-v1"/>
    <s v="Wendy Atkin"/>
    <x v="3"/>
    <s v="With HSCIC"/>
    <x v="0"/>
    <d v="2018-02-26T00:00:00"/>
    <s v="2c Initial Assessment"/>
    <s v="4c IAO Sign DSA"/>
    <x v="0"/>
    <s v="DARS-NIC-147827-NC2TC-v1.1"/>
    <s v="No"/>
    <s v="Yes"/>
    <x v="0"/>
    <x v="121"/>
    <x v="0"/>
    <s v="No"/>
    <x v="1"/>
    <s v="Medium"/>
    <s v="Elizabeth Flaherty"/>
    <s v="Kimberley Watson"/>
    <s v="No"/>
    <s v="Emma Russell"/>
    <d v="2017-04-25T13:08:34"/>
    <d v="2017-02-24T13:20:59"/>
    <m/>
    <s v=""/>
    <d v="2017-02-27T00:00:00"/>
    <x v="0"/>
  </r>
  <r>
    <s v="0de46561-1673-4669-af68-222a6e3d1f7f"/>
    <s v="BEaJxYe86TjdpDNxXBsd6w1DG+GzWUOPQyT6oj19wE+9VNf08YQq+N9dqgVny2qr7Ks+oMZZPt8Xb4ljHKrFvg=="/>
    <d v="2017-04-25T13:08:34"/>
    <s v="DARS-NIC-147827-NC2TC-v1"/>
    <s v="Wendy Atkin"/>
    <x v="3"/>
    <s v="With HSCIC"/>
    <x v="0"/>
    <d v="2018-02-26T00:00:00"/>
    <s v="2c Initial Assessment"/>
    <s v="4c IAO Sign DSA"/>
    <x v="0"/>
    <s v="DARS-NIC-147827-NC2TC-v1.2"/>
    <s v="No"/>
    <s v="Yes"/>
    <x v="0"/>
    <x v="121"/>
    <x v="0"/>
    <s v="No"/>
    <x v="1"/>
    <s v="Medium"/>
    <s v="Elizabeth Flaherty"/>
    <s v="Kimberley Watson"/>
    <s v="No"/>
    <s v="Emma Russell"/>
    <d v="2017-04-25T13:08:34"/>
    <d v="2017-03-13T15:28:45"/>
    <m/>
    <s v=""/>
    <d v="2017-02-27T00:00:00"/>
    <x v="0"/>
  </r>
  <r>
    <s v="797ee223-e059-43ca-8757-e548934d343a"/>
    <s v="P9hPgeXMnEr3nBSwUIVd/7M7BK6fWL/WJE+clekzj8X+z1/M5WHF7ZLEP4lfEVMAlQV6CJ3hZpVyAxPUMrTgUw=="/>
    <d v="2017-04-25T13:08:34"/>
    <s v="DARS-NIC-147827-NC2TC-v1"/>
    <s v="Wendy Atkin"/>
    <x v="3"/>
    <s v="With HSCIC"/>
    <x v="0"/>
    <d v="2018-02-26T00:00:00"/>
    <s v="2c Initial Assessment"/>
    <s v="4c IAO Sign DSA"/>
    <x v="0"/>
    <s v="DARS-NIC-147827-NC2TC-v1.3"/>
    <s v="No"/>
    <s v="Yes"/>
    <x v="0"/>
    <x v="121"/>
    <x v="0"/>
    <s v="No"/>
    <x v="1"/>
    <s v="Medium"/>
    <s v="Elizabeth Flaherty"/>
    <s v="Kimberley Watson"/>
    <s v="No"/>
    <s v="Emma Russell"/>
    <d v="2017-04-25T13:08:34"/>
    <d v="2017-03-16T14:40:43"/>
    <m/>
    <s v=""/>
    <d v="2017-02-27T00:00:00"/>
    <x v="0"/>
  </r>
  <r>
    <s v="c11b054e-c458-422a-8bba-11ff7d3fcdfb"/>
    <s v="IKIP1YUn3dfIz8ijzSIJosUVUtpfUoTs/BJi19892CAvaLOY71Nra5bi4T5OF7N+QVUHkwsZSHhga+ZNSH8P5w=="/>
    <d v="2017-04-25T13:08:34"/>
    <s v="DARS-NIC-147827-NC2TC-v1"/>
    <s v="Wendy Atkin"/>
    <x v="3"/>
    <s v="With HSCIC"/>
    <x v="0"/>
    <d v="2018-02-26T00:00:00"/>
    <s v="2c Initial Assessment"/>
    <s v="4c IAO Sign DSA"/>
    <x v="0"/>
    <s v="DARS-NIC-147827-NC2TC-v1.4"/>
    <s v="No"/>
    <s v="Yes"/>
    <x v="0"/>
    <x v="121"/>
    <x v="0"/>
    <s v="No"/>
    <x v="1"/>
    <s v="Medium"/>
    <s v="Elizabeth Flaherty"/>
    <s v="Kimberley Watson"/>
    <s v="No"/>
    <s v="Emma Russell"/>
    <d v="2017-04-25T13:08:34"/>
    <d v="2017-04-25T11:10:28"/>
    <m/>
    <s v=""/>
    <d v="2017-02-27T00:00:00"/>
    <x v="0"/>
  </r>
  <r>
    <s v="5e75343b-ac82-4b94-962f-7dd448558226"/>
    <s v="3at+fUbTi6JgnMhaYAhpJilFgluE672MtbJ7t3qW7IaTxpmjYsdBxGVk4k0FCZ5CndM1ZZLan9Mrguey49wBaw=="/>
    <d v="2017-05-02T13:00:04"/>
    <s v="DARS-NIC-147827-NC2TC-v1"/>
    <s v="Wendy Atkin"/>
    <x v="3"/>
    <s v="With HSCIC"/>
    <x v="0"/>
    <d v="2018-02-26T00:00:00"/>
    <s v="4c IAO Sign DSA"/>
    <s v="4c IAO Sign DSA"/>
    <x v="4"/>
    <s v="DARS-NIC-147827-NC2TC-v1.5"/>
    <s v="Yes"/>
    <s v="Yes"/>
    <x v="0"/>
    <x v="121"/>
    <x v="0"/>
    <s v="No"/>
    <x v="1"/>
    <s v="Medium"/>
    <s v="Elizabeth Flaherty"/>
    <s v="Kimberley Watson"/>
    <s v="No"/>
    <s v="Emma Russell"/>
    <d v="2017-05-02T13:00:04"/>
    <d v="2017-04-25T13:07:57"/>
    <m/>
    <s v=""/>
    <d v="2017-02-27T00:00:00"/>
    <x v="0"/>
  </r>
  <r>
    <s v="14653787-92ea-e511-8101-3863bb358f90"/>
    <s v="nMDFT2sm6zpelWtu+ZPIrTZAuNy/LFrcvcuF9OOD1gBLVObq8ZyRwFRIlh3OIsAb6ep/KAY0dy+94wHiV+Y+hQ=="/>
    <d v="2017-03-31T11:57:27"/>
    <s v="DARS-NIC-147829-5K4QP-v0"/>
    <s v="Linda Barnes"/>
    <x v="71"/>
    <s v="With HSCIC"/>
    <x v="0"/>
    <d v="2018-03-30T00:00:00"/>
    <s v=""/>
    <s v="5a DSA Active"/>
    <x v="2"/>
    <s v="DARS-NIC-147829-5K4QP-v0.0"/>
    <s v="Yes"/>
    <s v="Yes"/>
    <x v="0"/>
    <x v="0"/>
    <x v="102"/>
    <s v="No"/>
    <x v="1"/>
    <s v=""/>
    <s v="James Gray"/>
    <s v=""/>
    <s v="No"/>
    <s v="Joanna Rose"/>
    <d v="2017-03-31T11:57:27"/>
    <d v="2016-03-15T09:44:44"/>
    <d v="2017-03-31T00:00:00"/>
    <s v=""/>
    <m/>
    <x v="0"/>
  </r>
  <r>
    <s v="5b782de7-85e7-e511-80f5-3863bb363030"/>
    <s v="HusmL8S6AWU2votdxRgkHUTHg+MSWF27tK3M/jpiqyfFuARtdRnJf0utOrePZlT00rqla+jSpMD0F6FQnGnVDQ=="/>
    <d v="2016-05-18T12:06:50"/>
    <s v="DARS-NIC-147830-XVK36-v0"/>
    <s v="Porter Melisa"/>
    <x v="154"/>
    <s v="With HSCIC"/>
    <x v="0"/>
    <d v="2017-03-30T00:00:00"/>
    <s v=""/>
    <s v="5a DSA Active"/>
    <x v="0"/>
    <s v="DARS-NIC-147830-XVK36-v0.0"/>
    <s v=""/>
    <s v="Yes"/>
    <x v="0"/>
    <x v="0"/>
    <x v="8"/>
    <s v="No"/>
    <x v="5"/>
    <s v=""/>
    <s v=""/>
    <s v=""/>
    <s v="No"/>
    <s v="Joanna Rose"/>
    <d v="2016-05-18T12:06:50"/>
    <d v="2016-03-11T12:36:41"/>
    <m/>
    <s v=""/>
    <m/>
    <x v="0"/>
  </r>
  <r>
    <s v="7bdb379b-9321-42c5-8dbb-0ac882296049"/>
    <s v="jrC/OLrzKCKyZea+pmoT42AXaBiDgn21xKvuVgMMfz/xbCQaRESMSmPFtLxwsYUYohcoNKeYLdtlH2SXMnaiaQ=="/>
    <d v="2017-01-11T10:08:16"/>
    <s v="DARS-NIC-147830-XVK36-v0"/>
    <s v="Porter Melisa"/>
    <x v="154"/>
    <s v="With HSCIC"/>
    <x v="0"/>
    <d v="2016-08-24T00:00:00"/>
    <s v=""/>
    <s v="5a DSA Active"/>
    <x v="3"/>
    <s v="DARS-NIC-147830-XVK36-v0.1"/>
    <s v="Yes"/>
    <s v="Yes"/>
    <x v="0"/>
    <x v="0"/>
    <x v="79"/>
    <s v="No"/>
    <x v="5"/>
    <s v=""/>
    <s v="James Gray"/>
    <s v=""/>
    <s v="No"/>
    <s v="Joanna Rose"/>
    <d v="2017-01-11T10:08:16"/>
    <d v="2016-03-24T14:33:56"/>
    <m/>
    <s v=""/>
    <m/>
    <x v="0"/>
  </r>
  <r>
    <s v="50cc3c14-8b2d-e611-80e9-5065f38a0b11"/>
    <s v="6F10bprVaZNXa6pSuAV35KvC1M7QMTWxNUDTE3jOdT72vR2mX8RR+uMF8asWSFdsmq4YqdYVnOcpYLJpEteBFw=="/>
    <d v="2016-06-10T11:05:22"/>
    <s v="DARS-NIC-147832-XRM42-v0"/>
    <s v="Mike Murphy"/>
    <x v="153"/>
    <s v="With HSCIC"/>
    <x v="0"/>
    <m/>
    <s v="1c Application In Progress"/>
    <s v="5a DSA Active"/>
    <x v="0"/>
    <s v="DARS-NIC-147832-XRM42-v0.0"/>
    <s v="No"/>
    <s v="No"/>
    <x v="0"/>
    <x v="0"/>
    <x v="0"/>
    <s v="No"/>
    <x v="1"/>
    <s v=""/>
    <s v=""/>
    <s v=""/>
    <s v="Yes"/>
    <s v="Vicki Hartley"/>
    <d v="2016-06-10T11:05:22"/>
    <d v="2016-06-08T15:10:06"/>
    <m/>
    <s v=""/>
    <d v="2016-06-09T00:00:00"/>
    <x v="0"/>
  </r>
  <r>
    <s v="9b822f06-2f35-41e7-ab13-068eed3a81ee"/>
    <s v="rWHhcXBqxjeANyea17wz45blAXbuggI2GpXTxnOQgXKEokYuG0t5IRTmFnKymhpZDvwxRQZxqufMxHJucQKDNQ=="/>
    <d v="2016-06-10T11:05:22"/>
    <s v="DARS-NIC-147832-XRM42-v0"/>
    <s v="Mike Murphy"/>
    <x v="153"/>
    <s v="With HSCIC"/>
    <x v="0"/>
    <m/>
    <s v="2c Initial Assessment"/>
    <s v="5a DSA Active"/>
    <x v="0"/>
    <s v="DARS-NIC-147832-XRM42-v0.1"/>
    <s v="No"/>
    <s v="No"/>
    <x v="0"/>
    <x v="13"/>
    <x v="0"/>
    <s v="No"/>
    <x v="1"/>
    <s v=""/>
    <s v="Vicki Hartley"/>
    <s v=""/>
    <s v="Yes"/>
    <s v="Vicki Hartley"/>
    <d v="2016-06-10T11:05:22"/>
    <d v="2016-06-08T15:56:26"/>
    <m/>
    <s v=""/>
    <d v="2016-06-09T00:00:00"/>
    <x v="0"/>
  </r>
  <r>
    <s v="f1d38934-6bbb-4552-8b74-65adf3d2998c"/>
    <s v="GsqOBLNTEYGwIrlZj3pXLdiFbGKdmfJ4sdk+jwKyQHTFl7SCu3Mj9kXKByjbqE9ozueghOaHiF+pXGXpCDGzQg=="/>
    <d v="2017-03-31T00:00:20"/>
    <s v="DARS-NIC-147832-XRM42-v0"/>
    <s v="Mike Murphy"/>
    <x v="153"/>
    <s v="With HSCIC"/>
    <x v="0"/>
    <d v="2017-06-09T00:00:00"/>
    <s v="5a DSA Active"/>
    <s v="5a DSA Active"/>
    <x v="3"/>
    <s v="DARS-NIC-147832-XRM42-v0.2"/>
    <s v="Yes"/>
    <s v="No"/>
    <x v="0"/>
    <x v="13"/>
    <x v="103"/>
    <s v="No"/>
    <x v="1"/>
    <s v=""/>
    <s v="Vicki Hartley"/>
    <s v="Jennifer Donald"/>
    <s v="Yes"/>
    <s v="Vicki Hartley"/>
    <d v="2017-03-31T00:00:20"/>
    <d v="2016-06-09T09:19:21"/>
    <m/>
    <s v=""/>
    <d v="2016-06-09T00:00:00"/>
    <x v="1"/>
  </r>
  <r>
    <s v="7b5e91e8-86e7-e511-80f5-3863bb363030"/>
    <s v="Y2BHP2Rt00ey0+33hOgLSlgOaZqufjWG5GPyxk1FtRD2wE7itovSPuuOxyUftYItpdqYK1aJZWKpnnvdaaqRlw=="/>
    <d v="2017-03-31T11:57:27"/>
    <s v="DARS-NIC-147833-FGBLJ-v0"/>
    <s v="Karen Innes"/>
    <x v="155"/>
    <s v="With HSCIC"/>
    <x v="0"/>
    <d v="2018-03-30T00:00:00"/>
    <s v=""/>
    <s v="5a DSA Active"/>
    <x v="2"/>
    <s v="DARS-NIC-147833-FGBLJ-v0.0"/>
    <s v="Yes"/>
    <s v="Yes"/>
    <x v="0"/>
    <x v="0"/>
    <x v="8"/>
    <s v="No"/>
    <x v="10"/>
    <s v=""/>
    <s v="James Gray"/>
    <s v=""/>
    <s v="No"/>
    <s v="Joanna Rose"/>
    <d v="2017-03-31T11:57:27"/>
    <d v="2016-03-11T12:44:00"/>
    <d v="2017-03-31T00:00:00"/>
    <s v=""/>
    <m/>
    <x v="0"/>
  </r>
  <r>
    <s v="94713a30-20e5-e511-80f5-3863bb363030"/>
    <s v="qG7qIkifOIpq/xlNaBTn/rf0t4mAtEQ2xPe4Ie9XOJuUABx7IYFts+1ArWul3PbYTFU+R+Thry3163dIyOelWA=="/>
    <d v="2017-04-27T15:50:03"/>
    <s v="DARS-NIC-147834-LHQ2R-v1"/>
    <s v="Dallas Law"/>
    <x v="148"/>
    <s v="With Customer"/>
    <x v="0"/>
    <d v="2016-10-31T00:00:00"/>
    <s v=""/>
    <s v="2d Action Plan Active"/>
    <x v="3"/>
    <s v="DARS-NIC-147834-LHQ2R-v0.0"/>
    <s v="No"/>
    <s v="Yes"/>
    <x v="0"/>
    <x v="0"/>
    <x v="90"/>
    <s v="No"/>
    <x v="4"/>
    <s v=""/>
    <s v="James Gray"/>
    <s v=""/>
    <s v="No"/>
    <s v="Alexandra Day"/>
    <d v="2017-04-27T15:50:03"/>
    <d v="2016-03-08T11:23:34"/>
    <m/>
    <s v=""/>
    <d v="2016-10-11T00:00:00"/>
    <x v="0"/>
  </r>
  <r>
    <s v="8d2dbc3f-f812-4ff9-9205-f17d3e1fa8ea"/>
    <s v="TNqesQuFEjEtJJ+V+ITo3smOkYk94wyaEw6tjPlvJz742UypZxNb8PJSa5lgpmItxwl+ikMJoiIRoCIfRbAtrA=="/>
    <d v="2017-04-27T15:50:03"/>
    <s v="DARS-NIC-147834-LHQ2R-v1"/>
    <s v="Dallas Law"/>
    <x v="148"/>
    <s v="With Customer"/>
    <x v="0"/>
    <m/>
    <s v="1c Application In Progress"/>
    <s v="2d Action Plan Active"/>
    <x v="0"/>
    <s v="DARS-NIC-147834-LHQ2R-v1.0"/>
    <s v="No"/>
    <s v="Yes"/>
    <x v="0"/>
    <x v="0"/>
    <x v="0"/>
    <s v="No"/>
    <x v="4"/>
    <s v=""/>
    <s v="James Gray"/>
    <s v="Jennifer Redman"/>
    <s v="No"/>
    <s v="Alexandra Day"/>
    <d v="2017-04-27T15:50:03"/>
    <d v="2016-09-27T14:46:16"/>
    <m/>
    <s v=""/>
    <d v="2016-10-11T00:00:00"/>
    <x v="0"/>
  </r>
  <r>
    <s v="b411b44a-74cc-45ac-b37d-bfdfd3f21dcb"/>
    <s v="WKxxw5GMsB5qXt7RzzEwRDrravdbDtCqFJx9XqYhYgkB+6WSTJF0pAoQs0kh90x93Lzg+qPUkSxJw7YHz08UWQ=="/>
    <d v="2017-04-27T15:50:03"/>
    <s v="DARS-NIC-147834-LHQ2R-v1"/>
    <s v="Dallas Law"/>
    <x v="148"/>
    <s v="With Customer"/>
    <x v="0"/>
    <d v="2017-10-31T00:00:00"/>
    <s v="2c Initial Assessment"/>
    <s v="2d Action Plan Active"/>
    <x v="0"/>
    <s v="DARS-NIC-147834-LHQ2R-v1.1"/>
    <s v="No"/>
    <s v="Yes"/>
    <x v="0"/>
    <x v="95"/>
    <x v="0"/>
    <s v="No"/>
    <x v="4"/>
    <s v=""/>
    <s v="Nicola Bootland"/>
    <s v="Richard Langley"/>
    <s v="No"/>
    <s v="Alexandra Day"/>
    <d v="2017-04-27T15:50:03"/>
    <d v="2016-10-06T08:45:35"/>
    <m/>
    <s v=""/>
    <d v="2016-10-11T00:00:00"/>
    <x v="0"/>
  </r>
  <r>
    <s v="00683ee5-62fa-4e84-8e87-600b02115d3c"/>
    <s v="T5tc274+1McBa4iDJPnxEbdC1+kgiCXLWSWgwZ7YerUz/2KLk3uwRfuAZI5zACaVjSmD+txT6XCkPDAabuNfew=="/>
    <d v="2017-04-27T15:50:03"/>
    <s v="DARS-NIC-147834-LHQ2R-v1"/>
    <s v="Will Atkinson"/>
    <x v="148"/>
    <s v="With Customer"/>
    <x v="0"/>
    <d v="2017-10-31T00:00:00"/>
    <s v="2c Initial Assessment"/>
    <s v="2d Action Plan Active"/>
    <x v="0"/>
    <s v="DARS-NIC-147834-LHQ2R-v1.10"/>
    <s v="No"/>
    <s v="Yes"/>
    <x v="0"/>
    <x v="95"/>
    <x v="0"/>
    <s v="No"/>
    <x v="4"/>
    <s v=""/>
    <s v="Nicola Bootland"/>
    <s v="Louise Dunn"/>
    <s v="No"/>
    <s v="Alexandra Day"/>
    <d v="2017-04-27T15:50:03"/>
    <d v="2017-02-20T16:52:11"/>
    <m/>
    <s v=""/>
    <d v="2016-10-11T00:00:00"/>
    <x v="0"/>
  </r>
  <r>
    <s v="27eb183c-ab6d-4dca-80cb-e2d9ca4d89d5"/>
    <s v="qjETvlJ99nAnHlhA+vbBmN7F5jbYIHr9ZPg02/OZLulUdGpnF9FP7O7euIxhk2sOZ4kUXVL7g3toh1re4lZ/oA=="/>
    <d v="2017-04-27T15:50:32"/>
    <s v="DARS-NIC-147834-LHQ2R-v1"/>
    <s v="Will Atkinson"/>
    <x v="148"/>
    <s v="With Customer"/>
    <x v="0"/>
    <d v="2017-10-31T00:00:00"/>
    <s v="2c Initial Assessment"/>
    <s v="2d Action Plan Active"/>
    <x v="0"/>
    <s v="DARS-NIC-147834-LHQ2R-v1.11"/>
    <s v="No"/>
    <s v="Yes"/>
    <x v="0"/>
    <x v="95"/>
    <x v="0"/>
    <s v="No"/>
    <x v="4"/>
    <s v=""/>
    <s v="Nicola Bootland"/>
    <s v="Louise Dunn"/>
    <s v="No"/>
    <s v="Alexandra Day"/>
    <d v="2017-04-27T15:50:32"/>
    <d v="2017-04-27T15:44:36"/>
    <m/>
    <s v=""/>
    <d v="2016-10-11T00:00:00"/>
    <x v="0"/>
  </r>
  <r>
    <s v="5c87811b-4423-4bca-bab2-b35d940de539"/>
    <s v="zFxtdRtsuA9eOUsNuujolPSlxovAI6JY5ExdHNgtwxyUxp8G0UJTU7xPCneNW4ELPXVw5FelsswL+NH9NBpUJg=="/>
    <d v="2017-04-27T15:50:32"/>
    <s v="DARS-NIC-147834-LHQ2R-v1"/>
    <s v="Will Atkinson"/>
    <x v="148"/>
    <s v="With Customer"/>
    <x v="0"/>
    <d v="2017-10-31T00:00:00"/>
    <s v="2c Initial Assessment"/>
    <s v="2d Action Plan Active"/>
    <x v="4"/>
    <s v="DARS-NIC-147834-LHQ2R-v1.12"/>
    <s v="Yes"/>
    <s v="Yes"/>
    <x v="0"/>
    <x v="95"/>
    <x v="0"/>
    <s v="No"/>
    <x v="4"/>
    <s v=""/>
    <s v="Nicola Bootland"/>
    <s v="Louise Dunn"/>
    <s v="No"/>
    <s v="Alexandra Day"/>
    <d v="2017-04-27T15:50:32"/>
    <d v="2017-04-27T15:49:55"/>
    <m/>
    <s v=""/>
    <d v="2016-10-11T00:00:00"/>
    <x v="0"/>
  </r>
  <r>
    <s v="1ecbf741-091d-43d7-924f-ce405fc38c98"/>
    <s v="HIJ4FI5cultq3tuF+JcDCDLezYinYWBNkr7GQITZsZfNfQe1pZ1W4Vtvdu7c9sUSJIrGeEL/8uJ00mf6L3x4hQ=="/>
    <d v="2017-04-27T15:50:03"/>
    <s v="DARS-NIC-147834-LHQ2R-v1"/>
    <s v="Dallas Law"/>
    <x v="148"/>
    <s v="With Customer"/>
    <x v="0"/>
    <d v="2017-10-31T00:00:00"/>
    <s v="2c Initial Assessment"/>
    <s v="2d Action Plan Active"/>
    <x v="0"/>
    <s v="DARS-NIC-147834-LHQ2R-v1.2"/>
    <s v="No"/>
    <s v="Yes"/>
    <x v="0"/>
    <x v="95"/>
    <x v="0"/>
    <s v="No"/>
    <x v="4"/>
    <s v=""/>
    <s v="Nicola Bootland"/>
    <s v="Richard Langley"/>
    <s v="No"/>
    <s v="Alexandra Day"/>
    <d v="2017-04-27T15:50:03"/>
    <d v="2016-10-27T16:18:45"/>
    <m/>
    <s v=""/>
    <d v="2016-10-11T00:00:00"/>
    <x v="0"/>
  </r>
  <r>
    <s v="ec53cc02-8cd4-4145-b09d-fad08c282e0d"/>
    <s v="zvPgscjFYNr7pXIy889nDePPPzLAenOqHK2OGFocqdPofCfvEMFARSa8fv+CyZrVRrkMQJwLRyqJwG3LzrJMyA=="/>
    <d v="2017-04-27T15:50:03"/>
    <s v="DARS-NIC-147834-LHQ2R-v1"/>
    <s v="Dallas Law"/>
    <x v="148"/>
    <s v="With Customer"/>
    <x v="0"/>
    <d v="2017-10-31T00:00:00"/>
    <s v="2c Initial Assessment"/>
    <s v="2d Action Plan Active"/>
    <x v="0"/>
    <s v="DARS-NIC-147834-LHQ2R-v1.3"/>
    <s v="No"/>
    <s v="Yes"/>
    <x v="0"/>
    <x v="95"/>
    <x v="0"/>
    <s v="No"/>
    <x v="4"/>
    <s v=""/>
    <s v="Nicola Bootland"/>
    <s v="Richard Langley"/>
    <s v="No"/>
    <s v="Alexandra Day"/>
    <d v="2017-04-27T15:50:03"/>
    <d v="2016-11-03T10:08:50"/>
    <m/>
    <s v=""/>
    <d v="2016-10-11T00:00:00"/>
    <x v="0"/>
  </r>
  <r>
    <s v="3bf275dd-8833-4c64-a01c-6e791aaea5dc"/>
    <s v="t03CDOmByiIVCqr1RAGyZLrvPv9LIm/7EqJjw/WY1rnUnXk9l+nLzvoQDkv25fysgDzfbW4TLvEG+jZzjYvieg=="/>
    <d v="2017-04-27T15:50:03"/>
    <s v="DARS-NIC-147834-LHQ2R-v1"/>
    <s v="Dallas Law"/>
    <x v="148"/>
    <s v="With Customer"/>
    <x v="0"/>
    <d v="2017-10-31T00:00:00"/>
    <s v="2c Initial Assessment"/>
    <s v="2d Action Plan Active"/>
    <x v="0"/>
    <s v="DARS-NIC-147834-LHQ2R-v1.4"/>
    <s v="No"/>
    <s v="Yes"/>
    <x v="0"/>
    <x v="95"/>
    <x v="0"/>
    <s v="No"/>
    <x v="4"/>
    <s v=""/>
    <s v="Nicola Bootland"/>
    <s v="Richard Langley"/>
    <s v="No"/>
    <s v="Alexandra Day"/>
    <d v="2017-04-27T15:50:03"/>
    <d v="2016-11-15T16:16:25"/>
    <m/>
    <s v=""/>
    <d v="2016-10-11T00:00:00"/>
    <x v="0"/>
  </r>
  <r>
    <s v="99470b63-6afe-4431-9b98-bbaefb94f956"/>
    <s v="WFLYOLPHMJkQohtcUc+8S/OS/KyKvk0QjIU+XkS196YUHpwsOEdzQcDvIHoRX29vFi9gVPsFU63nBT4g+QoVhg=="/>
    <d v="2017-04-27T15:50:03"/>
    <s v="DARS-NIC-147834-LHQ2R-v1"/>
    <s v="Will Atkinson"/>
    <x v="148"/>
    <s v="With Customer"/>
    <x v="0"/>
    <d v="2017-10-31T00:00:00"/>
    <s v="2c Initial Assessment"/>
    <s v="2d Action Plan Active"/>
    <x v="0"/>
    <s v="DARS-NIC-147834-LHQ2R-v1.5"/>
    <s v="No"/>
    <s v="Yes"/>
    <x v="0"/>
    <x v="95"/>
    <x v="0"/>
    <s v="No"/>
    <x v="4"/>
    <s v=""/>
    <s v="Nicola Bootland"/>
    <s v="Richard Langley"/>
    <s v="No"/>
    <s v="Alexandra Day"/>
    <d v="2017-04-27T15:50:03"/>
    <d v="2016-11-24T12:02:17"/>
    <m/>
    <s v=""/>
    <d v="2016-10-11T00:00:00"/>
    <x v="0"/>
  </r>
  <r>
    <s v="736d4c87-66c2-40d4-98f6-1766c63b479d"/>
    <s v="RL80YKgO5jrD2ec/AsEqBl6FphNVjcg2KtbBvLzuBCqh4BP0dDHHDw4fXPd/D+n9lkwn5zNlxX2FJ89e2MCoqw=="/>
    <d v="2017-04-27T15:50:03"/>
    <s v="DARS-NIC-147834-LHQ2R-v1"/>
    <s v="Will Atkinson"/>
    <x v="148"/>
    <s v="With Customer"/>
    <x v="0"/>
    <d v="2017-10-31T00:00:00"/>
    <s v="2c Initial Assessment"/>
    <s v="2d Action Plan Active"/>
    <x v="0"/>
    <s v="DARS-NIC-147834-LHQ2R-v1.6"/>
    <s v="No"/>
    <s v="Yes"/>
    <x v="0"/>
    <x v="95"/>
    <x v="0"/>
    <s v="No"/>
    <x v="4"/>
    <s v=""/>
    <s v="Nicola Bootland"/>
    <s v="Richard Langley"/>
    <s v="No"/>
    <s v="Alexandra Day"/>
    <d v="2017-04-27T15:50:03"/>
    <d v="2016-12-21T17:29:46"/>
    <m/>
    <s v=""/>
    <d v="2016-10-11T00:00:00"/>
    <x v="0"/>
  </r>
  <r>
    <s v="2f72e8f2-4c3c-4430-bef4-b365e6bce44c"/>
    <s v="qkOO+LH85xXVfX5mO7O9qHV7wo743f2q7nvNKwJaPEa27WT/8Dq4YAb//r1WFHFXPyvXbiiO+kQfypjcnE9WJA=="/>
    <d v="2017-04-27T15:50:03"/>
    <s v="DARS-NIC-147834-LHQ2R-v1"/>
    <s v="Will Atkinson"/>
    <x v="148"/>
    <s v="With Customer"/>
    <x v="0"/>
    <d v="2017-10-31T00:00:00"/>
    <s v="2c Initial Assessment"/>
    <s v="2d Action Plan Active"/>
    <x v="0"/>
    <s v="DARS-NIC-147834-LHQ2R-v1.7"/>
    <s v="No"/>
    <s v="Yes"/>
    <x v="0"/>
    <x v="95"/>
    <x v="0"/>
    <s v="No"/>
    <x v="4"/>
    <s v=""/>
    <s v="Nicola Bootland"/>
    <s v="Louise Dunn"/>
    <s v="No"/>
    <s v="Alexandra Day"/>
    <d v="2017-04-27T15:50:03"/>
    <d v="2017-01-11T10:46:30"/>
    <m/>
    <s v=""/>
    <d v="2016-10-11T00:00:00"/>
    <x v="0"/>
  </r>
  <r>
    <s v="63de75d1-544f-4308-a5b2-c46c1033acbb"/>
    <s v="dFuxYLK5PdiiMMEHYDW3q/XQbJ5q3OFDXU+YjmhxoM2lPBkKFKfFSgR8Ul2OUFlN7Yb1UgAESol2A3ChvSpa1A=="/>
    <d v="2017-04-27T15:50:03"/>
    <s v="DARS-NIC-147834-LHQ2R-v1"/>
    <s v="Will Atkinson"/>
    <x v="148"/>
    <s v="With Customer"/>
    <x v="0"/>
    <d v="2017-10-31T00:00:00"/>
    <s v="2c Initial Assessment"/>
    <s v="2d Action Plan Active"/>
    <x v="0"/>
    <s v="DARS-NIC-147834-LHQ2R-v1.8"/>
    <s v="No"/>
    <s v="Yes"/>
    <x v="0"/>
    <x v="95"/>
    <x v="0"/>
    <s v="No"/>
    <x v="4"/>
    <s v=""/>
    <s v="Nicola Bootland"/>
    <s v="Louise Dunn"/>
    <s v="No"/>
    <s v="Alexandra Day"/>
    <d v="2017-04-27T15:50:03"/>
    <d v="2017-02-20T15:47:49"/>
    <m/>
    <s v=""/>
    <d v="2016-10-11T00:00:00"/>
    <x v="0"/>
  </r>
  <r>
    <s v="09ec7b18-70d0-47c3-bcb7-0d8c4763da86"/>
    <s v="jrVztGfMQ8q7LLMoykekKRBgGwF6uMbbPAUN4hBtRwEJc0d0IbKoHtGBTBO/7HAx3rN8YKpgcaB/k9ZqWjSxTQ=="/>
    <d v="2017-04-27T15:50:03"/>
    <s v="DARS-NIC-147834-LHQ2R-v1"/>
    <s v="Will Atkinson"/>
    <x v="148"/>
    <s v="With Customer"/>
    <x v="0"/>
    <d v="2017-10-31T00:00:00"/>
    <s v="2c Initial Assessment"/>
    <s v="2d Action Plan Active"/>
    <x v="0"/>
    <s v="DARS-NIC-147834-LHQ2R-v1.9"/>
    <s v="No"/>
    <s v="Yes"/>
    <x v="0"/>
    <x v="95"/>
    <x v="0"/>
    <s v="No"/>
    <x v="4"/>
    <s v=""/>
    <s v="Nicola Bootland"/>
    <s v="Louise Dunn"/>
    <s v="No"/>
    <s v="Alexandra Day"/>
    <d v="2017-04-27T15:50:03"/>
    <d v="2017-02-20T15:53:50"/>
    <m/>
    <s v=""/>
    <d v="2016-10-11T00:00:00"/>
    <x v="0"/>
  </r>
  <r>
    <s v="de6658e4-bbf1-e511-80f7-3863bb363030"/>
    <s v="Kk/uezX3sYvwsD0KReCPUmPjXmPHBCklO5YUktseYBMxFpW1c5w49uyebZLHZnvImeDdG+zv1MzCYbtUI1lFIQ=="/>
    <d v="2017-03-10T00:00:10"/>
    <s v="DARS-NIC-147835-GSMX5-v0"/>
    <s v="Philip Hannaford"/>
    <x v="149"/>
    <s v="With HSCIC"/>
    <x v="0"/>
    <d v="2017-03-09T00:00:00"/>
    <s v=""/>
    <s v="5a DSA Active"/>
    <x v="3"/>
    <s v="DARS-NIC-147835-GSMX5-v0.0"/>
    <s v="Yes"/>
    <s v="Yes"/>
    <x v="0"/>
    <x v="0"/>
    <x v="8"/>
    <s v="No"/>
    <x v="1"/>
    <s v=""/>
    <s v="James Gray"/>
    <s v=""/>
    <s v="No"/>
    <s v="Joanna Rose"/>
    <d v="2017-03-10T00:00:10"/>
    <d v="2016-03-24T12:28:23"/>
    <m/>
    <s v=""/>
    <m/>
    <x v="0"/>
  </r>
  <r>
    <s v="273cc411-d6e6-e511-80f5-3863bb363030"/>
    <s v="E0Tp4nOVYia1NhZHaA3abrogQjRLmZsElu0CZ2YtKAq4zOyEyxN/UGB/Lmkn/nBXD3jJIMbczilJmPOt87kB7Q=="/>
    <d v="2017-04-26T11:25:35"/>
    <s v="DARS-NIC-147837-RJMRN-v1"/>
    <s v="Yoav Ben-Shlomo"/>
    <x v="123"/>
    <s v="With HSCIC"/>
    <x v="0"/>
    <d v="2016-08-26T00:00:00"/>
    <s v=""/>
    <s v="2a Case Admin Check"/>
    <x v="0"/>
    <s v="DARS-NIC-147837-RJMRN-v0.0"/>
    <s v=""/>
    <s v="Yes"/>
    <x v="0"/>
    <x v="0"/>
    <x v="0"/>
    <s v="No"/>
    <x v="1"/>
    <s v=""/>
    <s v=""/>
    <s v=""/>
    <s v="No"/>
    <s v="Emma Russell"/>
    <d v="2017-04-26T11:25:35"/>
    <d v="2016-03-10T15:38:05"/>
    <m/>
    <s v=""/>
    <m/>
    <x v="0"/>
  </r>
  <r>
    <s v="039ede4e-bc9a-4c91-8409-439ed57aab5e"/>
    <s v="l5g9z7s0rR3MPNTSQ/X1jqIBkgkxeqUEaScSF+3nbePwerd6TTJeA5dUt32/Om+yVPphYAYf3KkMAP0v/csTXg=="/>
    <d v="2017-04-26T11:25:35"/>
    <s v="DARS-NIC-147837-RJMRN-v1"/>
    <s v="Yoav Ben-Shlomo"/>
    <x v="123"/>
    <s v="With HSCIC"/>
    <x v="0"/>
    <d v="2016-08-26T00:00:00"/>
    <s v=""/>
    <s v="2a Case Admin Check"/>
    <x v="3"/>
    <s v="DARS-NIC-147837-RJMRN-v0.1"/>
    <s v="No"/>
    <s v="Yes"/>
    <x v="0"/>
    <x v="0"/>
    <x v="108"/>
    <s v="No"/>
    <x v="1"/>
    <s v=""/>
    <s v="James Gray"/>
    <s v=""/>
    <s v="No"/>
    <s v="Emma Russell"/>
    <d v="2017-04-26T11:25:35"/>
    <d v="2016-03-30T14:20:38"/>
    <m/>
    <s v=""/>
    <m/>
    <x v="0"/>
  </r>
  <r>
    <s v="faef25db-acaa-4c14-9963-2833b901d592"/>
    <s v="ejj+KkK5/otQVUTyzrO+Vz8hoqm2BDVJD8YniolQaGCZ291SIgfY+jmQSaZsgsRE8qPt7OECak7BSaXRDVO/gw=="/>
    <d v="2017-04-26T11:25:35"/>
    <s v="DARS-NIC-147837-RJMRN-v1"/>
    <s v="Yoav Ben-Shlomo"/>
    <x v="123"/>
    <s v="With HSCIC"/>
    <x v="0"/>
    <m/>
    <s v="1c Application In Progress"/>
    <s v="2a Case Admin Check"/>
    <x v="0"/>
    <s v="DARS-NIC-147837-RJMRN-v1.0"/>
    <s v="No"/>
    <s v="Yes"/>
    <x v="0"/>
    <x v="0"/>
    <x v="0"/>
    <s v="No"/>
    <x v="1"/>
    <s v=""/>
    <s v="James Gray"/>
    <s v="Jennifer Redman"/>
    <s v="No"/>
    <s v="Emma Russell"/>
    <d v="2017-04-26T11:25:35"/>
    <d v="2016-08-19T09:05:33"/>
    <m/>
    <s v=""/>
    <m/>
    <x v="0"/>
  </r>
  <r>
    <s v="bb8452f5-feb2-45f3-b6f9-e0aede0c2134"/>
    <s v="q/gqHLMNiEZa9X47cdK+nCxInGR0GEDvLzz1WZYAmWpCAbG3m/K/CS+rCEkJNPUR0PcrlZE55I/cerZl5v/zcQ=="/>
    <d v="2017-04-26T11:25:36"/>
    <s v="DARS-NIC-147837-RJMRN-v1"/>
    <s v="Yoav Ben-Shlomo"/>
    <x v="123"/>
    <s v="With HSCIC"/>
    <x v="0"/>
    <m/>
    <s v="1c Application In Progress"/>
    <s v="2a Case Admin Check"/>
    <x v="0"/>
    <s v="DARS-NIC-147837-RJMRN-v1.1"/>
    <s v="No"/>
    <s v="Yes"/>
    <x v="0"/>
    <x v="0"/>
    <x v="0"/>
    <s v="No"/>
    <x v="1"/>
    <s v=""/>
    <s v="James Gray"/>
    <s v="Jennifer Redman"/>
    <s v="No"/>
    <s v="Emma Russell"/>
    <d v="2017-04-26T11:25:36"/>
    <d v="2017-04-24T14:47:13"/>
    <m/>
    <s v=""/>
    <m/>
    <x v="0"/>
  </r>
  <r>
    <s v="229fb194-5a60-4f75-a0b2-d68a7ee09a1b"/>
    <s v="6ejJAXwVVX/sQuYMrDXyp735Wv0nLXGDJokEuRC789LTkA09nmkbym8OLfTxH3bSVaKNMB/xtn1z2kmSAVC0Aw=="/>
    <d v="2017-04-26T11:25:46"/>
    <s v="DARS-NIC-147837-RJMRN-v1"/>
    <s v="Yoav Ben-Shlomo"/>
    <x v="123"/>
    <s v="With HSCIC"/>
    <x v="0"/>
    <m/>
    <s v="1c Application In Progress"/>
    <s v="2a Case Admin Check"/>
    <x v="0"/>
    <s v="DARS-NIC-147837-RJMRN-v1.2"/>
    <s v="No"/>
    <s v="Yes"/>
    <x v="0"/>
    <x v="0"/>
    <x v="0"/>
    <s v="No"/>
    <x v="1"/>
    <s v=""/>
    <s v="James Gray"/>
    <s v="Jennifer Redman"/>
    <s v="No"/>
    <s v="Emma Russell"/>
    <d v="2017-04-26T11:25:46"/>
    <d v="2017-04-25T14:41:56"/>
    <m/>
    <s v=""/>
    <m/>
    <x v="0"/>
  </r>
  <r>
    <s v="5c4e554d-e383-4655-bbb1-92d5de375a55"/>
    <s v="c68rtJRkvUwCYc3WxJFSY5KW4FGnLe7UjC0c8fpdexwfS5biGccCglPnmJtR7Y+bBHmVHJfTBklGxZYclcTK3Q=="/>
    <d v="2017-04-26T11:25:46"/>
    <s v="DARS-NIC-147837-RJMRN-v1"/>
    <s v="Yoav Ben-Shlomo"/>
    <x v="123"/>
    <s v="With HSCIC"/>
    <x v="0"/>
    <m/>
    <s v="1c Application In Progress"/>
    <s v="2a Case Admin Check"/>
    <x v="4"/>
    <s v="DARS-NIC-147837-RJMRN-v1.3"/>
    <s v="Yes"/>
    <s v="Yes"/>
    <x v="0"/>
    <x v="0"/>
    <x v="0"/>
    <s v="No"/>
    <x v="1"/>
    <s v=""/>
    <s v="James Gray"/>
    <s v="Jennifer Redman"/>
    <s v="No"/>
    <s v="Emma Russell"/>
    <d v="2017-04-26T11:25:46"/>
    <d v="2017-04-26T11:25:31"/>
    <m/>
    <s v=""/>
    <m/>
    <x v="0"/>
  </r>
  <r>
    <s v="d9c3aa63-a3e6-e511-8100-3863bb358f90"/>
    <s v="G0SythvkI7bY11C+mLnP2dK5jLS2JEIq73tGnAr3kH3zB9feM0Scz7rza+qDFt4vuGAG2gWtoO0apPoDmoAeMg=="/>
    <d v="2017-03-31T11:57:27"/>
    <s v="DARS-NIC-147838-RCVPF-v0"/>
    <s v="Christine Morrell"/>
    <x v="69"/>
    <s v="With HSCIC"/>
    <x v="0"/>
    <d v="2018-03-30T00:00:00"/>
    <s v=""/>
    <s v="5a DSA Active"/>
    <x v="2"/>
    <s v="DARS-NIC-147838-RCVPF-v0.0"/>
    <s v="Yes"/>
    <s v="Yes"/>
    <x v="0"/>
    <x v="0"/>
    <x v="4"/>
    <s v="No"/>
    <x v="10"/>
    <s v=""/>
    <s v="James Gray"/>
    <s v=""/>
    <s v="No"/>
    <s v="Joanna Rose"/>
    <d v="2017-03-31T11:57:27"/>
    <d v="2016-03-10T09:35:16"/>
    <d v="2017-03-31T00:00:00"/>
    <s v=""/>
    <m/>
    <x v="0"/>
  </r>
  <r>
    <s v="e752dc23-3bef-e511-8101-3863bb358f90"/>
    <s v="3xWa2+zfBS2dZzXB5qu+fZAZsD7foOF7pe/S9LCThdIeWgyR80qa2bjlFKGDVX/Crl8oxh3bPal4gbQJWXgB4g=="/>
    <d v="2016-08-26T15:36:59"/>
    <s v="DARS-NIC-147839-Y4RRC-v0"/>
    <s v="Paul Benson"/>
    <x v="156"/>
    <s v="With HSCIC"/>
    <x v="0"/>
    <d v="2027-07-17T00:00:00"/>
    <s v=""/>
    <s v="5a DSA Active"/>
    <x v="2"/>
    <s v="DARS-NIC-147839-Y4RRC-v0.0"/>
    <s v="Yes"/>
    <s v="Yes"/>
    <x v="0"/>
    <x v="0"/>
    <x v="8"/>
    <s v="No"/>
    <x v="6"/>
    <s v=""/>
    <s v="James Gray"/>
    <s v=""/>
    <s v="Yes"/>
    <s v="Joanna Rose"/>
    <d v="2016-08-26T15:36:59"/>
    <d v="2016-03-21T08:01:42"/>
    <m/>
    <s v=""/>
    <m/>
    <x v="0"/>
  </r>
  <r>
    <s v="d5803bc3-f8e5-e511-80f5-3863bb363030"/>
    <s v="/v47NRizOIkk2epwvDBKjsHET2JXqTUIfGsw5EIGCTmEZGlhWO1uNDg/KUeSmOnOPIckNGEsprLsIHojiF5xeg=="/>
    <d v="2017-01-10T17:17:11"/>
    <s v="DARS-NIC-147841-1G36R-v0"/>
    <s v="Julian Gilmore"/>
    <x v="157"/>
    <s v="With HSCIC"/>
    <x v="0"/>
    <d v="2026-02-06T00:00:00"/>
    <s v=""/>
    <s v="5a DSA Active"/>
    <x v="2"/>
    <s v="DARS-NIC-147841-1G36R-v0.0"/>
    <s v="Yes"/>
    <s v="Yes"/>
    <x v="0"/>
    <x v="0"/>
    <x v="8"/>
    <s v="No"/>
    <x v="5"/>
    <s v=""/>
    <s v="James Gray"/>
    <s v=""/>
    <s v="No"/>
    <s v="Joanna Rose"/>
    <d v="2017-01-10T17:17:11"/>
    <d v="2016-03-09T13:13:58"/>
    <m/>
    <s v=""/>
    <m/>
    <x v="0"/>
  </r>
  <r>
    <s v="6ec87160-d04c-e611-80ee-5065f38aaa91"/>
    <s v="TQQfTU1/obqfZLEfzPGoIRTrFvR7FTsF5vGA3ry7ZgfErkRFrrTelyHq0AT2JAIojVPMG0VI4rkhnTMbp8f8mg=="/>
    <d v="2016-07-19T15:18:00"/>
    <s v="DARS-NIC-147842-NL26D-v0"/>
    <s v="Alison Grainger"/>
    <x v="23"/>
    <s v="With HSCIC"/>
    <x v="0"/>
    <m/>
    <s v=""/>
    <s v="5a DSA Active"/>
    <x v="0"/>
    <s v="DARS-NIC-147842-NL26D-v0"/>
    <s v="No"/>
    <s v="No"/>
    <x v="0"/>
    <x v="0"/>
    <x v="0"/>
    <s v="No"/>
    <x v="5"/>
    <s v=""/>
    <s v=""/>
    <s v=""/>
    <s v="Yes"/>
    <s v="Jennifer Redman"/>
    <d v="2016-07-19T15:18:00"/>
    <d v="2016-07-18T10:14:17"/>
    <m/>
    <s v=""/>
    <d v="2016-07-18T00:00:00"/>
    <x v="0"/>
  </r>
  <r>
    <s v="44c4b25e-8e21-4c47-b16e-af53c3419905"/>
    <s v="DNHqBCcofqDUi0jzXvAXXDdScFLINVnJ1Ar2ovyodlOwYEcf1eSIdCsVuinLnV40h3FZSnlCvTg1lbHSFZSnZg=="/>
    <d v="2016-07-19T15:18:00"/>
    <s v="DARS-NIC-147842-NL26D-v0"/>
    <s v="Alison Grainger"/>
    <x v="23"/>
    <s v="With HSCIC"/>
    <x v="0"/>
    <m/>
    <s v="2c Initial Assessment"/>
    <s v="5a DSA Active"/>
    <x v="0"/>
    <s v="DARS-NIC-147842-NL26D-v0.1"/>
    <s v="No"/>
    <s v="No"/>
    <x v="0"/>
    <x v="122"/>
    <x v="0"/>
    <s v="No"/>
    <x v="5"/>
    <s v=""/>
    <s v="Tracy Taylor"/>
    <s v="Jennifer Donald"/>
    <s v="Yes"/>
    <s v="Jennifer Redman"/>
    <d v="2016-07-19T15:18:00"/>
    <d v="2016-07-18T11:27:36"/>
    <m/>
    <s v=""/>
    <d v="2016-07-18T00:00:00"/>
    <x v="0"/>
  </r>
  <r>
    <s v="b7a40d45-2ec6-49b7-bb7b-21db2426a91c"/>
    <s v="aujMRPL1zDZJx5vF7xwwHXO/od1GlzHWGJPYfv9py+AjDnE/wh/7OAp8ecoY8OjDRHn95es7fBBghgef7bsb6g=="/>
    <d v="2016-09-23T08:21:12"/>
    <s v="DARS-NIC-147842-NL26D-v0"/>
    <s v="Alison Grainger"/>
    <x v="23"/>
    <s v="With HSCIC"/>
    <x v="0"/>
    <d v="2017-07-17T00:00:00"/>
    <s v="5a DSA Active"/>
    <s v="5a DSA Active"/>
    <x v="2"/>
    <s v="DARS-NIC-147842-NL26D-v0.2"/>
    <s v="Yes"/>
    <s v="No"/>
    <x v="0"/>
    <x v="122"/>
    <x v="106"/>
    <s v="No"/>
    <x v="5"/>
    <s v=""/>
    <s v="Tracy Taylor"/>
    <s v="Jennifer Donald"/>
    <s v="Yes"/>
    <s v="Jennifer Redman"/>
    <d v="2016-09-23T08:21:12"/>
    <d v="2016-07-19T08:18:31"/>
    <d v="2016-07-19T00:00:00"/>
    <s v=""/>
    <d v="2016-07-18T00:00:00"/>
    <x v="1"/>
  </r>
  <r>
    <s v="3717bf87-d9e6-e511-8104-1458d043a750"/>
    <s v="VOSZsOcYA8LNsINxx6BizERuk0lSw3J9Z3bhk3ux10nGc0QhMXfc7xNi32BQVlZ8ZcJPknFTXXN7LsGJSnWg/w=="/>
    <d v="2017-03-09T10:34:21"/>
    <s v="DARS-NIC-147843-8NKTW-v1"/>
    <s v="Nicholas Wald"/>
    <x v="81"/>
    <s v="With Customer"/>
    <x v="0"/>
    <d v="2016-09-25T00:00:00"/>
    <s v=""/>
    <s v="1c Application In Progress"/>
    <x v="3"/>
    <s v="DARS-NIC-147843-8NKTW-v0.0"/>
    <s v="No"/>
    <s v="Yes"/>
    <x v="0"/>
    <x v="0"/>
    <x v="90"/>
    <s v="No"/>
    <x v="1"/>
    <s v=""/>
    <s v="James Gray"/>
    <s v=""/>
    <s v="No"/>
    <s v="Joanna Rose"/>
    <d v="2017-03-09T10:34:21"/>
    <d v="2016-03-10T16:02:50"/>
    <m/>
    <s v=""/>
    <m/>
    <x v="0"/>
  </r>
  <r>
    <s v="7cca13d7-b304-4b3c-9c85-2e94656321c0"/>
    <s v="0vj+t45RS1Tphr0pOxFkiqtN63nAQgSrgLSC9y3cVQVS7/FtRHjRrI1kwAEzDkWs0xxfMsvIQhOpCBZl7bL0Bw=="/>
    <d v="2017-03-09T10:34:21"/>
    <s v="DARS-NIC-147843-8NKTW-v1"/>
    <s v="Nicholas Wald"/>
    <x v="81"/>
    <s v="With Customer"/>
    <x v="0"/>
    <m/>
    <s v="1c Application In Progress"/>
    <s v="1c Application In Progress"/>
    <x v="4"/>
    <s v="DARS-NIC-147843-8NKTW-v1.0"/>
    <s v="Yes"/>
    <s v="Yes"/>
    <x v="0"/>
    <x v="0"/>
    <x v="0"/>
    <s v="No"/>
    <x v="1"/>
    <s v=""/>
    <s v="James Gray"/>
    <s v="Jennifer Redman"/>
    <s v="No"/>
    <s v="Joanna Rose"/>
    <d v="2017-03-09T10:34:21"/>
    <d v="2017-03-09T10:34:03"/>
    <m/>
    <s v=""/>
    <m/>
    <x v="0"/>
  </r>
  <r>
    <s v="ed101c87-feef-e511-8105-1458d043a750"/>
    <s v="eD2bG9KR8IqcEbOtILhBhzEirpYIWAPcoX63yJt8s+H1CGXbk6zy23Q1OmeaF83kL+1Pi+jY+aMMfys+QTsYVA=="/>
    <d v="2017-03-31T11:57:27"/>
    <s v="DARS-NIC-147847-P6MMR-v0"/>
    <s v="Nicola Fear"/>
    <x v="75"/>
    <s v="With HSCIC"/>
    <x v="0"/>
    <d v="2018-03-30T00:00:00"/>
    <s v=""/>
    <s v="5a DSA Active"/>
    <x v="2"/>
    <s v="DARS-NIC-147847-P6MMR-v0.0"/>
    <s v="Yes"/>
    <s v="Yes"/>
    <x v="0"/>
    <x v="0"/>
    <x v="8"/>
    <s v="No"/>
    <x v="5"/>
    <s v=""/>
    <s v="James Gray"/>
    <s v=""/>
    <s v="Yes"/>
    <s v="Joanna Rose"/>
    <d v="2017-03-31T11:57:27"/>
    <d v="2016-03-22T07:20:27"/>
    <d v="2017-03-31T00:00:00"/>
    <s v=""/>
    <m/>
    <x v="0"/>
  </r>
  <r>
    <s v="8c089cdb-86e7-e511-80f5-3863bb363030"/>
    <s v="e5LC8QIOD3XhDqhkm9uMIyP+PHcO5a9BjyS1Yag4jPswdbMvnL0N/wdKk9ddirL+aLA1BIY/ubhU3sGwMLecsg=="/>
    <d v="2017-03-31T11:57:28"/>
    <s v="DARS-NIC-147850-1BWPG-v0"/>
    <s v="Christine Morrell"/>
    <x v="69"/>
    <s v="With HSCIC"/>
    <x v="0"/>
    <d v="2018-03-30T00:00:00"/>
    <s v=""/>
    <s v="5a DSA Active"/>
    <x v="2"/>
    <s v="DARS-NIC-147850-1BWPG-v0.0"/>
    <s v="Yes"/>
    <s v="Yes"/>
    <x v="0"/>
    <x v="0"/>
    <x v="102"/>
    <s v="No"/>
    <x v="10"/>
    <s v=""/>
    <s v="James Gray"/>
    <s v=""/>
    <s v="No"/>
    <s v="Joanna Rose"/>
    <d v="2017-03-31T11:57:28"/>
    <d v="2016-03-11T12:43:31"/>
    <d v="2017-03-31T00:00:00"/>
    <s v=""/>
    <m/>
    <x v="0"/>
  </r>
  <r>
    <s v="d6612c26-fde9-e511-80f8-3863bb357fa0"/>
    <s v="VjVZNIBruM/l7JZxJktKHDXJm4rcmbZ0B+tCcq+3qJHWlE5MX53AW3cmB+Nxou4mwywu5ZcaDHiSWVfz2o5YfQ=="/>
    <d v="2016-05-18T12:06:50"/>
    <s v="DARS-NIC-147852-RV70L-v0"/>
    <s v="Richard Hardy"/>
    <x v="145"/>
    <s v="With HSCIC"/>
    <x v="0"/>
    <d v="2020-01-31T00:00:00"/>
    <s v=""/>
    <s v="5a DSA Active"/>
    <x v="0"/>
    <s v="DARS-NIC-147852-RV70L-v0.0"/>
    <s v=""/>
    <s v="Yes"/>
    <x v="0"/>
    <x v="0"/>
    <x v="0"/>
    <s v="No"/>
    <x v="1"/>
    <s v=""/>
    <s v=""/>
    <s v=""/>
    <s v="No"/>
    <s v="Joanna Rose"/>
    <d v="2016-05-18T12:06:50"/>
    <d v="2016-03-14T15:55:21"/>
    <m/>
    <s v=""/>
    <m/>
    <x v="0"/>
  </r>
  <r>
    <s v="d962b8d9-ec9f-45fa-8636-eaa7932c33e1"/>
    <s v="xXVbh6L9rcSLi7yQfdipbFw/boKB3urxy6JmRG/ulsWXJFaZJJLYH3IQWXYhWAvSR72bApBicAYzDnEZJw2MdA=="/>
    <d v="2016-05-18T12:06:50"/>
    <s v="DARS-NIC-147852-RV70L-v0"/>
    <s v="Richard Hardy"/>
    <x v="145"/>
    <s v="With HSCIC"/>
    <x v="0"/>
    <d v="2020-01-31T00:00:00"/>
    <s v=""/>
    <s v="5a DSA Active"/>
    <x v="0"/>
    <s v="DARS-NIC-147852-RV70L-v0.1"/>
    <s v=""/>
    <s v="Yes"/>
    <x v="0"/>
    <x v="0"/>
    <x v="0"/>
    <s v="No"/>
    <x v="1"/>
    <s v=""/>
    <s v=""/>
    <s v=""/>
    <s v="No"/>
    <s v="Joanna Rose"/>
    <d v="2016-05-18T12:06:50"/>
    <d v="2016-03-24T08:14:36"/>
    <m/>
    <s v=""/>
    <m/>
    <x v="0"/>
  </r>
  <r>
    <s v="1bc61387-01be-4a93-91b2-93114171bad0"/>
    <s v="0xPQsoZpKp1uh3mPYJSrhcglpyrPTqSKBvXm9f9pmy7Uyo4ULQZfCkjsiWWVvDXHQPB4N+sfFf1QxnxVQcc+kQ=="/>
    <d v="2016-05-18T12:06:50"/>
    <s v="DARS-NIC-147852-RV70L-v0"/>
    <s v="Richard Hardy"/>
    <x v="145"/>
    <s v="With HSCIC"/>
    <x v="0"/>
    <d v="2020-01-31T00:00:00"/>
    <s v=""/>
    <s v="5a DSA Active"/>
    <x v="0"/>
    <s v="DARS-NIC-147852-RV70L-v0.2"/>
    <s v=""/>
    <s v="Yes"/>
    <x v="0"/>
    <x v="0"/>
    <x v="0"/>
    <s v="No"/>
    <x v="1"/>
    <s v=""/>
    <s v=""/>
    <s v=""/>
    <s v="No"/>
    <s v="Joanna Rose"/>
    <d v="2016-05-18T12:06:50"/>
    <d v="2016-03-24T08:16:44"/>
    <m/>
    <s v=""/>
    <m/>
    <x v="0"/>
  </r>
  <r>
    <s v="7a1972f9-86ca-435c-bc65-47963955b019"/>
    <s v="pQ/Q+N4ZvhswE2dg08aO/CYqcUY11EyoW2VxJZ2MMJGcf7PVD4vxKWzPix+ilezQEbHStBh/Vw3GeFDI3oxA2Q=="/>
    <d v="2016-05-18T12:06:50"/>
    <s v="DARS-NIC-147852-RV70L-v0"/>
    <s v="Richard Hardy"/>
    <x v="145"/>
    <s v="With HSCIC"/>
    <x v="0"/>
    <d v="2020-01-31T00:00:00"/>
    <s v=""/>
    <s v="5a DSA Active"/>
    <x v="0"/>
    <s v="DARS-NIC-147852-RV70L-v0.3"/>
    <s v=""/>
    <s v="Yes"/>
    <x v="0"/>
    <x v="0"/>
    <x v="0"/>
    <s v="No"/>
    <x v="1"/>
    <s v=""/>
    <s v=""/>
    <s v=""/>
    <s v="No"/>
    <s v="Joanna Rose"/>
    <d v="2016-05-18T12:06:50"/>
    <d v="2016-03-24T08:35:59"/>
    <m/>
    <s v=""/>
    <m/>
    <x v="0"/>
  </r>
  <r>
    <s v="1924e6d9-8964-40ee-89d6-e0d585d01d29"/>
    <s v="2m74H7bh4Ft27/2d8s6bYHR7FnqWv+gRrMr3XA0outW9I0IqSoSqu5SLOsypG8oFV5JhMK0ZlieLIm+fsDtmVw=="/>
    <d v="2016-05-18T12:06:50"/>
    <s v="DARS-NIC-147852-RV70L-v0"/>
    <s v="Richard Hardy"/>
    <x v="145"/>
    <s v="With HSCIC"/>
    <x v="0"/>
    <d v="2020-01-31T00:00:00"/>
    <s v=""/>
    <s v="5a DSA Active"/>
    <x v="0"/>
    <s v="DARS-NIC-147852-RV70L-v0.4"/>
    <s v=""/>
    <s v="Yes"/>
    <x v="0"/>
    <x v="0"/>
    <x v="0"/>
    <s v="No"/>
    <x v="1"/>
    <s v=""/>
    <s v=""/>
    <s v=""/>
    <s v="No"/>
    <s v="Joanna Rose"/>
    <d v="2016-05-18T12:06:50"/>
    <d v="2016-03-24T08:36:13"/>
    <m/>
    <s v=""/>
    <m/>
    <x v="0"/>
  </r>
  <r>
    <s v="c01c8d1c-afd0-49cf-8ea5-ddc82b49c331"/>
    <s v="8Y1BfnNIsU2lenUQJoRtp1N+cJkfXNtOAun9S/EubEIq3E8rcXsKRE1D2znFZEgZZ1WpzymHfbMjJw7U9fJncQ=="/>
    <d v="2016-08-26T15:36:59"/>
    <s v="DARS-NIC-147852-RV70L-v0"/>
    <s v="Richard Hardy"/>
    <x v="145"/>
    <s v="With HSCIC"/>
    <x v="0"/>
    <d v="2020-01-31T00:00:00"/>
    <s v=""/>
    <s v="5a DSA Active"/>
    <x v="2"/>
    <s v="DARS-NIC-147852-RV70L-v0.5"/>
    <s v="Yes"/>
    <s v="Yes"/>
    <x v="0"/>
    <x v="0"/>
    <x v="8"/>
    <s v="No"/>
    <x v="1"/>
    <s v=""/>
    <s v="James Gray"/>
    <s v=""/>
    <s v="No"/>
    <s v="Joanna Rose"/>
    <d v="2016-08-26T15:36:59"/>
    <d v="2016-03-24T08:50:32"/>
    <m/>
    <s v=""/>
    <m/>
    <x v="0"/>
  </r>
  <r>
    <s v="0d96a506-d5e9-e511-8105-1458d043a750"/>
    <s v="w0YmieivhIMEQ5LxwawK750UBYmGgNVhdJukosry/6R7axLWfzi1ircbS5azMH08ukuK8gUj5X+v0WCqJR3SFQ=="/>
    <d v="2016-05-13T11:33:28"/>
    <s v="DARS-NIC-147858-KGYSS-v0"/>
    <s v="Sharon Cheung"/>
    <x v="38"/>
    <s v="With HSCIC"/>
    <x v="0"/>
    <d v="2019-10-21T00:00:00"/>
    <s v=""/>
    <s v="5a DSA Active"/>
    <x v="0"/>
    <s v="DARS-NIC-147858-KGYSS-v0.0"/>
    <s v=""/>
    <s v="Yes"/>
    <x v="0"/>
    <x v="0"/>
    <x v="90"/>
    <s v="No"/>
    <x v="10"/>
    <s v=""/>
    <s v=""/>
    <s v=""/>
    <s v="No"/>
    <s v="Joanna Rose"/>
    <d v="2016-05-13T11:33:28"/>
    <d v="2016-03-14T11:08:07"/>
    <m/>
    <s v=""/>
    <m/>
    <x v="0"/>
  </r>
  <r>
    <s v="ea885031-b792-4052-8e33-6cad5114f931"/>
    <s v="DbjUv/w5I8ajhpUz6D9nSfag1Yo0QSOcgt5u2443VdF2p5Pzi04fPE/oA1gFr+exwi7ZhJfzMPqFNYdmfXgQSg=="/>
    <d v="2016-05-18T12:06:51"/>
    <s v="DARS-NIC-147858-KGYSS-v0"/>
    <s v="Sharon Cheung"/>
    <x v="137"/>
    <s v="With HSCIC"/>
    <x v="0"/>
    <d v="2019-10-21T00:00:00"/>
    <s v=""/>
    <s v="5a DSA Active"/>
    <x v="0"/>
    <s v="DARS-NIC-147858-KGYSS-v0.1"/>
    <s v=""/>
    <s v="Yes"/>
    <x v="0"/>
    <x v="0"/>
    <x v="0"/>
    <s v="No"/>
    <x v="11"/>
    <s v=""/>
    <s v=""/>
    <s v=""/>
    <s v="No"/>
    <s v="Joanna Rose"/>
    <d v="2016-05-18T12:06:51"/>
    <d v="2016-03-22T10:57:21"/>
    <m/>
    <s v=""/>
    <m/>
    <x v="0"/>
  </r>
  <r>
    <s v="d10fb618-9000-4e68-945d-a72957c3b17f"/>
    <s v="a66l0djtmplvpdGq6dPVbh1Vfc5ytOYxfat0BfS/UsanQJuuXhAXw+7WxaIHDRttAcof9x6Jw1I+IzNNPatdvw=="/>
    <d v="2016-05-18T12:06:51"/>
    <s v="DARS-NIC-147858-KGYSS-v0"/>
    <s v="Sharon Cheung"/>
    <x v="137"/>
    <s v="With HSCIC"/>
    <x v="0"/>
    <d v="2019-10-21T00:00:00"/>
    <s v=""/>
    <s v="5a DSA Active"/>
    <x v="0"/>
    <s v="DARS-NIC-147858-KGYSS-v0.2"/>
    <s v=""/>
    <s v="Yes"/>
    <x v="0"/>
    <x v="0"/>
    <x v="0"/>
    <s v="No"/>
    <x v="11"/>
    <s v=""/>
    <s v=""/>
    <s v=""/>
    <s v="No"/>
    <s v="Joanna Rose"/>
    <d v="2016-05-18T12:06:51"/>
    <d v="2016-03-22T11:16:57"/>
    <m/>
    <s v=""/>
    <m/>
    <x v="0"/>
  </r>
  <r>
    <s v="07eea80b-f0a4-4d1b-b140-5944cf972c14"/>
    <s v="DxZMr5zfKhNQXQGbLy6eT+WAkNn2RjDM4prrtme6hzR5qqtXe2hMdcIdg5LOzoxLRhgX7nbLq5Sy8H+zP43EOQ=="/>
    <d v="2016-05-18T12:06:51"/>
    <s v="DARS-NIC-147858-KGYSS-v0"/>
    <s v="Sharon Cheung"/>
    <x v="137"/>
    <s v="With HSCIC"/>
    <x v="0"/>
    <d v="2019-10-21T00:00:00"/>
    <s v=""/>
    <s v="5a DSA Active"/>
    <x v="0"/>
    <s v="DARS-NIC-147858-KGYSS-v0.3"/>
    <s v=""/>
    <s v="Yes"/>
    <x v="0"/>
    <x v="0"/>
    <x v="0"/>
    <s v="No"/>
    <x v="11"/>
    <s v=""/>
    <s v=""/>
    <s v=""/>
    <s v="No"/>
    <s v="Joanna Rose"/>
    <d v="2016-05-18T12:06:51"/>
    <d v="2016-03-22T11:17:07"/>
    <m/>
    <s v=""/>
    <m/>
    <x v="0"/>
  </r>
  <r>
    <s v="9e29f8f8-32f8-4691-9e85-6f08a5fbd60b"/>
    <s v="ujgKA0AUpTBjhcQcgjsXViOXyWpGM8w3IbC3BjzNa0yJexYNmlzJVGXcZ75JCjWvnvYclOwJ7LDhz+Rpw3KJiA=="/>
    <d v="2016-05-18T12:06:51"/>
    <s v="DARS-NIC-147858-KGYSS-v0"/>
    <s v="Sharon Cheung"/>
    <x v="137"/>
    <s v="With HSCIC"/>
    <x v="0"/>
    <d v="2019-10-21T00:00:00"/>
    <s v=""/>
    <s v="5a DSA Active"/>
    <x v="0"/>
    <s v="DARS-NIC-147858-KGYSS-v0.4"/>
    <s v=""/>
    <s v="Yes"/>
    <x v="0"/>
    <x v="0"/>
    <x v="0"/>
    <s v="No"/>
    <x v="11"/>
    <s v=""/>
    <s v=""/>
    <s v=""/>
    <s v="No"/>
    <s v="Joanna Rose"/>
    <d v="2016-05-18T12:06:51"/>
    <d v="2016-03-22T11:19:58"/>
    <m/>
    <s v=""/>
    <m/>
    <x v="0"/>
  </r>
  <r>
    <s v="4bc8c178-5823-4a8b-8dbd-dca81b95e31c"/>
    <s v="X2csmpHH+4iPAD6myAGyE8u0TEHXiY65pRS/0axT7L7kgr/GlbzdPT2xjICa1Wf/mp4PDjzlt0pRuWaUpOxqUg=="/>
    <d v="2016-05-18T12:06:51"/>
    <s v="DARS-NIC-147858-KGYSS-v0"/>
    <s v="Sharon Cheung"/>
    <x v="137"/>
    <s v="With HSCIC"/>
    <x v="0"/>
    <d v="2019-10-21T00:00:00"/>
    <s v=""/>
    <s v="5a DSA Active"/>
    <x v="0"/>
    <s v="DARS-NIC-147858-KGYSS-v0.5"/>
    <s v=""/>
    <s v="Yes"/>
    <x v="0"/>
    <x v="0"/>
    <x v="0"/>
    <s v="No"/>
    <x v="11"/>
    <s v=""/>
    <s v=""/>
    <s v=""/>
    <s v="No"/>
    <s v="Joanna Rose"/>
    <d v="2016-05-18T12:06:51"/>
    <d v="2016-03-22T11:23:54"/>
    <m/>
    <s v=""/>
    <m/>
    <x v="0"/>
  </r>
  <r>
    <s v="2d4eb708-1e1e-497e-a21f-fd962bcc4c4e"/>
    <s v="3SYy2EvVlbN//DZg06KoNsTcZAYM5YHnLztGOAXfRHuGW9os0DZIrtc+nmyJz7/ZhgDIgQmfPS4QlckrRp/GgA=="/>
    <d v="2016-08-26T15:36:59"/>
    <s v="DARS-NIC-147858-KGYSS-v0"/>
    <s v="Sharon Cheung"/>
    <x v="137"/>
    <s v="With HSCIC"/>
    <x v="0"/>
    <d v="2019-10-21T00:00:00"/>
    <s v=""/>
    <s v="5a DSA Active"/>
    <x v="2"/>
    <s v="DARS-NIC-147858-KGYSS-v0.6"/>
    <s v="Yes"/>
    <s v="Yes"/>
    <x v="0"/>
    <x v="0"/>
    <x v="90"/>
    <s v="No"/>
    <x v="11"/>
    <s v=""/>
    <s v="James Gray"/>
    <s v=""/>
    <s v="No"/>
    <s v="Joanna Rose"/>
    <d v="2016-08-26T15:36:59"/>
    <d v="2016-03-22T11:24:17"/>
    <m/>
    <s v=""/>
    <m/>
    <x v="0"/>
  </r>
  <r>
    <s v="7db1a908-0ff1-e511-80f7-3863bb363030"/>
    <s v="/WERA2GD5TbsPqP0MLD3iWGnUCu/0cmA2+WYRzMoi/qtsBMyvPrJLBm3ZK558TH/FJRRQt7DXYDrN83a9r9LUg=="/>
    <d v="2016-08-26T15:36:59"/>
    <s v="DARS-NIC-147860-0RSHN-v0"/>
    <s v="Lisa Calderwood"/>
    <x v="31"/>
    <s v="With HSCIC"/>
    <x v="0"/>
    <d v="2026-11-30T00:00:00"/>
    <s v=""/>
    <s v="5a DSA Active"/>
    <x v="2"/>
    <s v="DARS-NIC-147860-0RSHN-v0.0"/>
    <s v="Yes"/>
    <s v="Yes"/>
    <x v="0"/>
    <x v="0"/>
    <x v="25"/>
    <s v="No"/>
    <x v="1"/>
    <s v=""/>
    <s v="James Gray"/>
    <s v=""/>
    <s v="No"/>
    <s v="Joanna Rose"/>
    <d v="2016-08-26T15:36:59"/>
    <d v="2016-03-23T15:51:01"/>
    <m/>
    <s v=""/>
    <m/>
    <x v="0"/>
  </r>
  <r>
    <s v="cfffa736-dbe6-e511-80f5-3863bb363030"/>
    <s v="g3cDrc0Mr0G/w+1PUHu5EpMaj6MmY5umIZ4zq1V9qoLzelZGdRUS/vDG9fCHrTMzbnYDU7DSHblTTRfwIPYOlg=="/>
    <d v="2017-01-11T16:51:17"/>
    <s v="DARS-NIC-147863-CCGZN-v1"/>
    <s v="Anna Steele"/>
    <x v="158"/>
    <s v="With Customer"/>
    <x v="0"/>
    <d v="2016-09-10T00:00:00"/>
    <s v=""/>
    <s v="2d Action Plan Active"/>
    <x v="3"/>
    <s v="DARS-NIC-147863-CCGZN-v0.0"/>
    <s v="No"/>
    <s v="Yes"/>
    <x v="0"/>
    <x v="0"/>
    <x v="79"/>
    <s v="No"/>
    <x v="5"/>
    <s v=""/>
    <s v="James Gray"/>
    <s v=""/>
    <s v="No"/>
    <s v="Emma Russell"/>
    <d v="2017-01-11T16:51:17"/>
    <d v="2016-03-10T16:14:51"/>
    <m/>
    <s v=""/>
    <d v="2016-11-29T00:00:00"/>
    <x v="0"/>
  </r>
  <r>
    <s v="c86eaa74-86a8-4603-8786-33aeed4fd64c"/>
    <s v="xoS7s8906rB7ugiRiWzHWQq0WgE0twjqSqhNUNuQv03q/Sggp/lPiOuEn54Df5kz7/VHUGh0nxRQjXATfZ+4LA=="/>
    <d v="2017-01-11T16:51:17"/>
    <s v="DARS-NIC-147863-CCGZN-v1"/>
    <s v="Anna Steele"/>
    <x v="158"/>
    <s v="With Customer"/>
    <x v="0"/>
    <m/>
    <s v="1c Application In Progress"/>
    <s v="2d Action Plan Active"/>
    <x v="0"/>
    <s v="DARS-NIC-147863-CCGZN-v1.0"/>
    <s v="No"/>
    <s v="Yes"/>
    <x v="0"/>
    <x v="0"/>
    <x v="0"/>
    <s v="No"/>
    <x v="5"/>
    <s v=""/>
    <s v="James Gray"/>
    <s v="Jennifer Redman"/>
    <s v="No"/>
    <s v="Emma Russell"/>
    <d v="2017-01-11T16:51:17"/>
    <d v="2016-10-04T09:55:28"/>
    <m/>
    <s v=""/>
    <d v="2016-11-29T00:00:00"/>
    <x v="0"/>
  </r>
  <r>
    <s v="40bcf71c-fb15-4907-ab68-a3ffd70a0f06"/>
    <s v="4x5p+iNZ6OZ1GfNIO9VJH9SjIXWfENJ6jJqOvHAzsPsG3oxT09WC/h4VoRVKtBh4Qm7cMEJY1VF+pmNPZ9DGsQ=="/>
    <d v="2017-01-11T16:51:18"/>
    <s v="DARS-NIC-147863-CCGZN-v1"/>
    <s v="Anna Steele"/>
    <x v="158"/>
    <s v="With Customer"/>
    <x v="0"/>
    <m/>
    <s v="1c Application In Progress"/>
    <s v="2d Action Plan Active"/>
    <x v="0"/>
    <s v="DARS-NIC-147863-CCGZN-v1.1"/>
    <s v="No"/>
    <s v="Yes"/>
    <x v="0"/>
    <x v="0"/>
    <x v="0"/>
    <s v="No"/>
    <x v="5"/>
    <s v=""/>
    <s v="James Gray"/>
    <s v="Jennifer Redman"/>
    <s v="No"/>
    <s v="Emma Russell"/>
    <d v="2017-01-11T16:51:18"/>
    <d v="2016-11-02T11:56:15"/>
    <m/>
    <s v=""/>
    <d v="2016-11-29T00:00:00"/>
    <x v="0"/>
  </r>
  <r>
    <s v="372a3e9e-40d3-4c23-b16a-d0c0c9f30353"/>
    <s v="MW7WWw52bEMbzPxP/W+C+U9h4KyzoRe+gFJNjbNJ4ZKSbxYCzrXD0Rvz9YqQWOEJ+mqxi/4G9EYrceg5VjuTlg=="/>
    <d v="2017-01-11T16:51:18"/>
    <s v="DARS-NIC-147863-CCGZN-v1"/>
    <s v="Anna Steele"/>
    <x v="158"/>
    <s v="With Customer"/>
    <x v="0"/>
    <m/>
    <s v="1c Application In Progress"/>
    <s v="2d Action Plan Active"/>
    <x v="0"/>
    <s v="DARS-NIC-147863-CCGZN-v1.2"/>
    <s v="No"/>
    <s v="Yes"/>
    <x v="0"/>
    <x v="0"/>
    <x v="0"/>
    <s v="No"/>
    <x v="5"/>
    <s v=""/>
    <s v="James Gray"/>
    <s v="Jennifer Redman"/>
    <s v="No"/>
    <s v="Emma Russell"/>
    <d v="2017-01-11T16:51:18"/>
    <d v="2016-11-07T14:35:32"/>
    <m/>
    <s v=""/>
    <d v="2016-11-29T00:00:00"/>
    <x v="0"/>
  </r>
  <r>
    <s v="d928b836-42e1-4c99-b39a-a06b3f3d8e15"/>
    <s v="49wHmc4+r6Uw3uaRyuARfa+uYRT1uO0X5OIq1J1jmYY0JPcc/MmxNK1SfGHrxlYVQ3walvd821wQubruFm3VPg=="/>
    <d v="2017-01-11T16:51:17"/>
    <s v="DARS-NIC-147863-CCGZN-v1"/>
    <s v="Anna Steele"/>
    <x v="158"/>
    <s v="With Customer"/>
    <x v="0"/>
    <d v="2017-12-31T00:00:00"/>
    <s v="2c Initial Assessment"/>
    <s v="2d Action Plan Active"/>
    <x v="0"/>
    <s v="DARS-NIC-147863-CCGZN-v1.3"/>
    <s v="No"/>
    <s v="Yes"/>
    <x v="0"/>
    <x v="123"/>
    <x v="0"/>
    <s v="No"/>
    <x v="5"/>
    <s v="Complex"/>
    <s v="Georgina Platt"/>
    <s v="Jennifer Donald"/>
    <s v="No"/>
    <s v="Emma Russell"/>
    <d v="2017-01-11T16:51:17"/>
    <d v="2016-11-22T11:19:30"/>
    <m/>
    <s v=""/>
    <d v="2016-11-29T00:00:00"/>
    <x v="0"/>
  </r>
  <r>
    <s v="632e9245-6f4f-4f54-8a17-429070e9735a"/>
    <s v="J/h8W6JJ2/NA3QGlDUtVraAzYhubBtv1+7wvLLDA7G9RJsMbBQc2zhVdQcz3gGG5ZNiq4jI+o5oMg3PYDQFqtw=="/>
    <d v="2017-01-11T16:51:39"/>
    <s v="DARS-NIC-147863-CCGZN-v1"/>
    <s v="Anna Steele"/>
    <x v="158"/>
    <s v="With Customer"/>
    <x v="0"/>
    <d v="2017-12-31T00:00:00"/>
    <s v="2c Initial Assessment"/>
    <s v="2d Action Plan Active"/>
    <x v="0"/>
    <s v="DARS-NIC-147863-CCGZN-v1.4"/>
    <s v="No"/>
    <s v="Yes"/>
    <x v="0"/>
    <x v="123"/>
    <x v="0"/>
    <s v="No"/>
    <x v="5"/>
    <s v="Complex"/>
    <s v="Georgina Platt"/>
    <s v="Jennifer Donald"/>
    <s v="No"/>
    <s v="Emma Russell"/>
    <d v="2017-01-11T16:51:39"/>
    <d v="2016-12-02T10:12:38"/>
    <m/>
    <s v=""/>
    <d v="2016-11-29T00:00:00"/>
    <x v="0"/>
  </r>
  <r>
    <s v="2f129db5-1cf2-45a6-9c90-a8e2cf09f645"/>
    <s v="bYzISm06WHILqVJqZlYBeWeLTRzXheyVFbZ9Fw6zS8u+oQfM01HsIlB2zinZ6+AR64sINmGkmu7n7fl13GpEhw=="/>
    <d v="2017-02-22T11:47:54"/>
    <s v="DARS-NIC-147863-CCGZN-v1"/>
    <s v="Anna Steele"/>
    <x v="158"/>
    <s v="With Customer"/>
    <x v="0"/>
    <d v="2017-12-31T00:00:00"/>
    <s v="2c Initial Assessment"/>
    <s v="2d Action Plan Active"/>
    <x v="4"/>
    <s v="DARS-NIC-147863-CCGZN-v1.5"/>
    <s v="Yes"/>
    <s v="Yes"/>
    <x v="0"/>
    <x v="123"/>
    <x v="0"/>
    <s v="No"/>
    <x v="5"/>
    <s v="Complex"/>
    <s v="Georgina Platt"/>
    <s v="Jennifer Donald"/>
    <s v="No"/>
    <s v="Emma Russell"/>
    <d v="2017-02-22T11:47:54"/>
    <d v="2017-01-11T16:51:22"/>
    <m/>
    <s v=""/>
    <d v="2016-11-29T00:00:00"/>
    <x v="0"/>
  </r>
  <r>
    <s v="5fa39578-9cea-e511-80f8-3863bb357fa0"/>
    <s v="HsurGjGaGFFu/6S/OtWDMeVi7hBfvGA6pTgd74aWlWzj5EuIpjifzq4lQI2IwG9SE/c85Ww1EZNpX37iYX0zOg=="/>
    <d v="2017-02-01T09:54:08"/>
    <s v="DARS-NIC-147867-D8128-v0"/>
    <s v="Philip Hannaford"/>
    <x v="149"/>
    <s v="With HSCIC"/>
    <x v="0"/>
    <d v="2017-03-30T00:00:00"/>
    <s v=""/>
    <s v="5a DSA Active"/>
    <x v="0"/>
    <s v="DARS-NIC-147867-D8128-v0.0"/>
    <s v=""/>
    <s v="Yes"/>
    <x v="0"/>
    <x v="0"/>
    <x v="90"/>
    <s v="No"/>
    <x v="1"/>
    <s v=""/>
    <s v=""/>
    <s v=""/>
    <s v="No"/>
    <s v="Joanna Rose"/>
    <d v="2017-02-01T09:54:08"/>
    <d v="2016-03-15T10:55:54"/>
    <m/>
    <s v=""/>
    <m/>
    <x v="0"/>
  </r>
  <r>
    <s v="258e2761-a417-48b2-8e6f-b3ede5643215"/>
    <s v="PHN5MM8hrZJct3pmgYpaVcCnjuJnyiW2hX6xZYVf6ums15oTjiAMqaaMuxaYfSlfYK3v73+vcD9lok8exYvWDA=="/>
    <d v="2017-03-31T11:57:28"/>
    <s v="DARS-NIC-147867-D8128-v0"/>
    <s v="Philip Hannaford"/>
    <x v="149"/>
    <s v="With HSCIC"/>
    <x v="0"/>
    <d v="2018-03-30T00:00:00"/>
    <s v=""/>
    <s v="5a DSA Active"/>
    <x v="2"/>
    <s v="DARS-NIC-147867-D8128-v0.1"/>
    <s v="Yes"/>
    <s v="Yes"/>
    <x v="0"/>
    <x v="0"/>
    <x v="115"/>
    <s v="No"/>
    <x v="1"/>
    <s v=""/>
    <s v="James Gray"/>
    <s v=""/>
    <s v="No"/>
    <s v="Joanna Rose"/>
    <d v="2017-03-31T11:57:28"/>
    <d v="2016-03-22T11:46:27"/>
    <d v="2017-03-31T00:00:00"/>
    <s v=""/>
    <m/>
    <x v="0"/>
  </r>
  <r>
    <s v="9758f312-11ed-e511-80f8-3863bb357fa0"/>
    <s v="g+jMJ0mI6S94SedFXznwvlIWNM5OoM+0OzYO2cQ3Dbwo+ai+szikXuqSnWrrb6leFO1ugMYiMUScuIoWeHWYVQ=="/>
    <d v="2017-01-11T09:14:56"/>
    <s v="DARS-NIC-147871-V116B-v0"/>
    <s v="Andy Boyd"/>
    <x v="123"/>
    <s v="With HSCIC"/>
    <x v="0"/>
    <d v="2012-06-09T00:00:00"/>
    <s v=""/>
    <s v="5a DSA Active"/>
    <x v="3"/>
    <s v="DARS-NIC-147871-V116B-v0.0"/>
    <s v="Yes"/>
    <s v="Yes"/>
    <x v="0"/>
    <x v="0"/>
    <x v="112"/>
    <s v="No"/>
    <x v="1"/>
    <s v=""/>
    <s v="James Gray"/>
    <s v=""/>
    <s v="No"/>
    <s v="Joanna Rose"/>
    <d v="2017-01-11T09:14:56"/>
    <d v="2016-03-18T13:55:37"/>
    <m/>
    <s v=""/>
    <m/>
    <x v="0"/>
  </r>
  <r>
    <s v="8bb843de-8ee6-e511-8100-3863bb358f90"/>
    <s v="/6i3Ja3tTOf9MB73DQUaC7knSPYoj4rdjUm7ZOrnOlQzdqlwtY/P2ixe2nTUat5rSEJD4Xon9WLzt6s9j1g4fA=="/>
    <d v="2016-08-26T15:36:59"/>
    <s v="DARS-NIC-147874-HVBFB-v0"/>
    <s v="Linda Barnes"/>
    <x v="71"/>
    <s v="With HSCIC"/>
    <x v="0"/>
    <d v="2017-07-30T00:00:00"/>
    <s v=""/>
    <s v="5a DSA Active"/>
    <x v="2"/>
    <s v="DARS-NIC-147874-HVBFB-v0.0"/>
    <s v="Yes"/>
    <s v="Yes"/>
    <x v="0"/>
    <x v="0"/>
    <x v="102"/>
    <s v="No"/>
    <x v="1"/>
    <s v=""/>
    <s v="James Gray"/>
    <s v=""/>
    <s v="No"/>
    <s v="Joanna Rose"/>
    <d v="2016-08-26T15:36:59"/>
    <d v="2016-03-10T07:08:23"/>
    <m/>
    <s v=""/>
    <m/>
    <x v="0"/>
  </r>
  <r>
    <s v="532e7319-6ff6-e511-8102-3863bb358f90"/>
    <s v="1/S6cLbzTBa0N5G0r2ovxcIwur2CvsEYTxq7aXJlOB93XPScHTgezNkMlNoJJqitA0EL/MjTcFklOBiSNhzRZA=="/>
    <d v="2016-11-18T11:09:03"/>
    <s v="DARS-NIC-147875-00SJY-v0"/>
    <s v="Peter Adlard"/>
    <x v="159"/>
    <s v="With HSCIC"/>
    <x v="0"/>
    <d v="2017-05-15T00:00:00"/>
    <s v=""/>
    <s v="5a DSA Active"/>
    <x v="2"/>
    <s v="DARS-NIC-147875-00SJY-v0.0"/>
    <s v="Yes"/>
    <s v="Yes"/>
    <x v="0"/>
    <x v="118"/>
    <x v="115"/>
    <s v="No"/>
    <x v="1"/>
    <s v=""/>
    <s v="James Gray"/>
    <s v=""/>
    <s v="No"/>
    <s v="Joanna Rose"/>
    <d v="2016-11-18T11:09:03"/>
    <d v="2016-03-30T12:01:17"/>
    <m/>
    <s v=""/>
    <d v="2015-11-14T00:00:00"/>
    <x v="0"/>
  </r>
  <r>
    <s v="809b90fd-a7ea-e511-80f6-3863bb363030"/>
    <s v="7PdwPkbROv9KKlx5E0nMgw6UTKzmdnQDcbQH/M4v3KquUkr3Hy8GgBnjFkT1xpwANwRuMz8BKzn7wclWOf9kJQ=="/>
    <d v="2016-08-26T15:36:59"/>
    <s v="DARS-NIC-147876-YSQFX-v0"/>
    <s v="Akram Zaman"/>
    <x v="49"/>
    <s v="With HSCIC"/>
    <x v="0"/>
    <d v="2026-09-26T00:00:00"/>
    <s v=""/>
    <s v="5a DSA Active"/>
    <x v="2"/>
    <s v="DARS-NIC-147876-YSQFX-v0.0"/>
    <s v="Yes"/>
    <s v="Yes"/>
    <x v="0"/>
    <x v="0"/>
    <x v="83"/>
    <s v="No"/>
    <x v="6"/>
    <s v=""/>
    <s v="James Gray"/>
    <s v=""/>
    <s v="No"/>
    <s v="Joanna Rose"/>
    <d v="2016-08-26T15:36:59"/>
    <d v="2016-03-15T12:18:17"/>
    <m/>
    <s v=""/>
    <m/>
    <x v="0"/>
  </r>
  <r>
    <s v="c8f31c73-c0e9-e511-8105-1458d043a750"/>
    <s v="kedUisZfXQebUzXzEB5D8axX4TyPYMEO0vo7GQGUaPe7RZGyMCNvzmh+QJSqLMBr5xl90IQ0cDF14vcTzz70HA=="/>
    <d v="2016-08-26T15:36:59"/>
    <s v="DARS-NIC-147877-QXH0L-v0"/>
    <s v="Adam Young"/>
    <x v="160"/>
    <s v="With HSCIC"/>
    <x v="0"/>
    <d v="2027-03-13T00:00:00"/>
    <s v=""/>
    <s v="5a DSA Active"/>
    <x v="2"/>
    <s v="DARS-NIC-147877-QXH0L-v0.0"/>
    <s v="Yes"/>
    <s v="Yes"/>
    <x v="0"/>
    <x v="0"/>
    <x v="8"/>
    <s v="No"/>
    <x v="10"/>
    <s v=""/>
    <s v="James Gray"/>
    <s v=""/>
    <s v="No"/>
    <s v="Joanna Rose"/>
    <d v="2016-08-26T15:36:59"/>
    <d v="2016-03-14T08:40:51"/>
    <m/>
    <s v=""/>
    <m/>
    <x v="0"/>
  </r>
  <r>
    <s v="ec1eb1d0-5cf6-e511-8105-1458d043a750"/>
    <s v="MpMW7WHU3dYE12dQvzFOfqqfTENCvoongUAts7Pov2fcvc23OAtJWYfUP1SBZje8lUipTjVlYiPYOiZfhXLCTA=="/>
    <d v="2016-08-26T15:36:59"/>
    <s v="DARS-NIC-147879-D2DBL-v0"/>
    <s v="Claire forrest"/>
    <x v="69"/>
    <s v="With HSCIC"/>
    <x v="0"/>
    <d v="2018-01-01T00:00:00"/>
    <s v=""/>
    <s v="5a DSA Active"/>
    <x v="2"/>
    <s v="DARS-NIC-147879-D2DBL-v0.0"/>
    <s v="Yes"/>
    <s v="Yes"/>
    <x v="0"/>
    <x v="0"/>
    <x v="108"/>
    <s v="No"/>
    <x v="10"/>
    <s v=""/>
    <s v="James Gray"/>
    <s v=""/>
    <s v="No"/>
    <s v="Joanna Rose"/>
    <d v="2016-08-26T15:36:59"/>
    <d v="2016-03-30T09:50:29"/>
    <m/>
    <s v=""/>
    <m/>
    <x v="0"/>
  </r>
  <r>
    <s v="0109c5bc-bce9-e511-8101-3863bb358f90"/>
    <s v="53DXkN8HKxip9JtKbeMPQHjFdcHZLKG3vnKcQBFlCLyULyQtSRPJk+4cPvNeCrPHaIPBmLsgC5i79GwDPk8kuA=="/>
    <d v="2016-10-07T00:00:33"/>
    <s v="DARS-NIC-147880-8R2YM-v0"/>
    <s v="Janet Powell"/>
    <x v="3"/>
    <s v="With HSCIC"/>
    <x v="0"/>
    <d v="2016-10-06T00:00:00"/>
    <s v=""/>
    <s v="5a DSA Active"/>
    <x v="3"/>
    <s v="DARS-NIC-147880-8R2YM-v0.0"/>
    <s v="Yes"/>
    <s v="Yes"/>
    <x v="0"/>
    <x v="0"/>
    <x v="17"/>
    <s v="No"/>
    <x v="1"/>
    <s v=""/>
    <s v="James Gray"/>
    <s v=""/>
    <s v="No"/>
    <s v="Joanna Rose"/>
    <d v="2016-10-07T00:00:33"/>
    <d v="2016-03-14T08:14:19"/>
    <m/>
    <s v=""/>
    <m/>
    <x v="0"/>
  </r>
  <r>
    <s v="c0a14427-c1ed-e511-8105-1458d043a750"/>
    <s v="8guKPC5u7hrDvR99PY0TAZkIh/k1eSbAm81RJZO0Z3FcxYjEM+lV/Kt65ox36Dr2gdqGWKTa8qjAibIpv4aizA=="/>
    <d v="2017-03-17T00:00:12"/>
    <s v="DARS-NIC-147884-R7CBN-v0"/>
    <s v="Tom Johnston"/>
    <x v="15"/>
    <s v="With HSCIC"/>
    <x v="0"/>
    <d v="2017-03-16T00:00:00"/>
    <s v=""/>
    <s v="5a DSA Active"/>
    <x v="3"/>
    <s v="DARS-NIC-147884-R7CBN-v0.0"/>
    <s v="Yes"/>
    <s v="Yes"/>
    <x v="0"/>
    <x v="118"/>
    <x v="115"/>
    <s v="No"/>
    <x v="1"/>
    <s v=""/>
    <s v="James Gray"/>
    <s v=""/>
    <s v="No"/>
    <s v="Joanna Rose"/>
    <d v="2017-03-17T00:00:12"/>
    <d v="2016-03-19T10:55:58"/>
    <m/>
    <s v=""/>
    <d v="2015-11-14T00:00:00"/>
    <x v="0"/>
  </r>
  <r>
    <s v="3d9f4fb8-c7e6-e511-8100-3863bb358f90"/>
    <s v="HJWepNnGTbpIm1khBOc3PVUFhpPhnFtalul6QrjlHlyXUq19Y54VfsCYGnRDAGkwlPceHEg794Sd2TPmC/a4Ug=="/>
    <d v="2017-01-09T12:33:41"/>
    <s v="DARS-NIC-147885-0TV66-v1"/>
    <s v="Jill Barton"/>
    <x v="57"/>
    <s v="With Customer"/>
    <x v="0"/>
    <d v="2016-09-23T00:00:00"/>
    <s v=""/>
    <s v="1c Application In Progress"/>
    <x v="3"/>
    <s v="DARS-NIC-147885-0TV66-v0.0"/>
    <s v="No"/>
    <s v="Yes"/>
    <x v="0"/>
    <x v="0"/>
    <x v="4"/>
    <s v="No"/>
    <x v="1"/>
    <s v=""/>
    <s v=""/>
    <s v=""/>
    <s v="No"/>
    <s v="Joanna Rose"/>
    <d v="2017-01-09T12:33:41"/>
    <d v="2016-03-10T13:55:19"/>
    <m/>
    <s v=""/>
    <m/>
    <x v="0"/>
  </r>
  <r>
    <s v="295581e4-8e13-4939-a98b-15dd149ee410"/>
    <s v="nT3a24Eagc8HJRo6ZQxYnC28iNXEEE3V1S4cgCILx17bIV5K9a731duBE1M/qzlBTTdMVO1NoWu+ZQD2aLpcMA=="/>
    <d v="2016-05-13T11:33:30"/>
    <s v="DARS-NIC-147885-0TV66-v1"/>
    <s v="Jill Barton"/>
    <x v="57"/>
    <s v="With Customer"/>
    <x v="0"/>
    <d v="2016-09-23T00:00:00"/>
    <s v=""/>
    <s v="1c Application In Progress"/>
    <x v="0"/>
    <s v="DARS-NIC-147885-0TV66-v1.0"/>
    <s v=""/>
    <s v="Yes"/>
    <x v="0"/>
    <x v="0"/>
    <x v="0"/>
    <s v="No"/>
    <x v="1"/>
    <s v=""/>
    <s v=""/>
    <s v=""/>
    <s v="No"/>
    <s v="Joanna Rose"/>
    <d v="2016-05-13T11:33:30"/>
    <d v="2016-04-06T11:58:25"/>
    <m/>
    <s v=""/>
    <m/>
    <x v="0"/>
  </r>
  <r>
    <s v="73187be9-6967-45d2-a435-ed993d6d79a3"/>
    <s v="6fQ1f/qbQV6X9vVh5XYQQICXQQDI6vBmKvxgTD9sNZFZXrDI3KinXDKxly6tNWxmImeVRey08+pXzb34y5Grgg=="/>
    <d v="2017-01-09T12:51:19"/>
    <s v="DARS-NIC-147885-0TV66-v1"/>
    <s v="Jill Barton"/>
    <x v="57"/>
    <s v="With Customer"/>
    <x v="0"/>
    <d v="2016-09-23T00:00:00"/>
    <s v=""/>
    <s v="1c Application In Progress"/>
    <x v="4"/>
    <s v="DARS-NIC-147885-0TV66-v1.1"/>
    <s v="Yes"/>
    <s v="Yes"/>
    <x v="0"/>
    <x v="0"/>
    <x v="0"/>
    <s v="No"/>
    <x v="1"/>
    <s v=""/>
    <s v=""/>
    <s v=""/>
    <s v="No"/>
    <s v="Joanna Rose"/>
    <d v="2017-01-09T12:51:19"/>
    <d v="2016-04-06T11:58:37"/>
    <m/>
    <s v=""/>
    <m/>
    <x v="0"/>
  </r>
  <r>
    <s v="7cc2b581-96e6-e511-80f5-3863bb363030"/>
    <s v="8CEvDsIu4Y6v5ccsPNiCKRTQNkfvaltqVDSX3k0YznGJ7ldREYFFw0a8CYEFgwoNbOI3bc9U3CFxnCC0tZnuRg=="/>
    <d v="2016-08-26T15:36:59"/>
    <s v="DARS-NIC-147887-RJFZH-v0"/>
    <s v="Ruby Al-Mokhtar"/>
    <x v="161"/>
    <s v="With HSCIC"/>
    <x v="0"/>
    <d v="2021-07-10T00:00:00"/>
    <s v=""/>
    <s v="5a DSA Active"/>
    <x v="2"/>
    <s v="DARS-NIC-147887-RJFZH-v0.0"/>
    <s v="Yes"/>
    <s v="Yes"/>
    <x v="0"/>
    <x v="0"/>
    <x v="25"/>
    <s v="No"/>
    <x v="1"/>
    <s v=""/>
    <s v="James Gray"/>
    <s v=""/>
    <s v="No"/>
    <s v="Joanna Rose"/>
    <d v="2016-08-26T15:36:59"/>
    <d v="2016-03-10T08:03:09"/>
    <m/>
    <s v=""/>
    <m/>
    <x v="0"/>
  </r>
  <r>
    <s v="95320a01-34f0-e511-8105-1458d043a750"/>
    <s v="rRZLOzMcG2DylsaTzYvkVEy4CThuNYoIJyLPzfAMLetrXlhLem1o1Y+o5Wh+vDmfVOLMzzL/NPDVvOxz+GcRZg=="/>
    <d v="2017-01-09T13:29:41"/>
    <s v="DARS-NIC-147889-LB924-v0"/>
    <s v="Byron Theron"/>
    <x v="162"/>
    <s v="With HSCIC"/>
    <x v="0"/>
    <d v="2015-01-27T00:00:00"/>
    <s v=""/>
    <s v="5a DSA Active"/>
    <x v="3"/>
    <s v="DARS-NIC-147889-LB924-v0.0"/>
    <s v="Yes"/>
    <s v="Yes"/>
    <x v="0"/>
    <x v="118"/>
    <x v="116"/>
    <s v="No"/>
    <x v="10"/>
    <s v=""/>
    <s v="James Gray"/>
    <s v=""/>
    <s v="No"/>
    <s v="Joanna Rose"/>
    <d v="2017-01-09T13:29:41"/>
    <d v="2016-03-22T13:43:08"/>
    <m/>
    <s v=""/>
    <d v="2015-11-14T00:00:00"/>
    <x v="0"/>
  </r>
  <r>
    <s v="b25cd449-9dea-e511-80f8-3863bb357fa0"/>
    <s v="ttxd7Jsg6EHsEUMEISqAhXB+28hmTDTZ9owztzWgFoWGBnnhPxhDq9Pj6u4QNxA0v+o+8nuiSWPKyCBaMyXcCA=="/>
    <d v="2016-05-18T12:06:52"/>
    <s v="DARS-NIC-147891-6J5NJ-v0"/>
    <s v="Alex Gentry-Maharaj"/>
    <x v="1"/>
    <s v="With HSCIC"/>
    <x v="0"/>
    <m/>
    <s v=""/>
    <s v="5a DSA Active"/>
    <x v="0"/>
    <s v="DARS-NIC-147891-6J5NJ-v0.0"/>
    <s v=""/>
    <s v="Yes"/>
    <x v="0"/>
    <x v="0"/>
    <x v="0"/>
    <s v="No"/>
    <x v="1"/>
    <s v=""/>
    <s v=""/>
    <s v=""/>
    <s v="No"/>
    <s v="Joanna Rose"/>
    <d v="2016-05-18T12:06:52"/>
    <d v="2016-03-15T11:01:43"/>
    <m/>
    <s v=""/>
    <m/>
    <x v="0"/>
  </r>
  <r>
    <s v="d97e15c6-c04e-44f5-ad97-3819e36221d7"/>
    <s v="XFwzp7g93yaXZ8fsRylgvNYLj64V9CBRQUN9sZUknDYNSwoGl400dVT97CJL3dv3J0zFEEQt9FsdjR5AHqUdUQ=="/>
    <d v="2016-05-13T11:33:40"/>
    <s v="DARS-NIC-147891-6J5NJ-v0"/>
    <s v="Alex Gentry-Maharaj"/>
    <x v="1"/>
    <s v="With HSCIC"/>
    <x v="0"/>
    <d v="2017-03-30T00:00:00"/>
    <s v=""/>
    <s v="5a DSA Active"/>
    <x v="0"/>
    <s v="DARS-NIC-147891-6J5NJ-v0.1"/>
    <s v=""/>
    <s v="Yes"/>
    <x v="0"/>
    <x v="0"/>
    <x v="0"/>
    <s v="No"/>
    <x v="1"/>
    <s v=""/>
    <s v=""/>
    <s v=""/>
    <s v="No"/>
    <s v="Joanna Rose"/>
    <d v="2016-05-13T11:33:40"/>
    <d v="2016-03-15T11:52:28"/>
    <m/>
    <s v=""/>
    <m/>
    <x v="0"/>
  </r>
  <r>
    <s v="67c11742-c84a-43fe-b3af-652d07c45c5b"/>
    <s v="1f06YKTdqm6mz9aun2Q/J3oK0FcAtBU/46HScKUKVFilEv9u1hzvUtm9RXpEr1HNj6p4Cfayp8On8TktuEoxOg=="/>
    <d v="2016-05-18T12:06:52"/>
    <s v="DARS-NIC-147891-6J5NJ-v0"/>
    <s v="Alex Gentry-Maharaj"/>
    <x v="1"/>
    <s v="With HSCIC"/>
    <x v="0"/>
    <d v="2017-03-30T00:00:00"/>
    <s v=""/>
    <s v="5a DSA Active"/>
    <x v="0"/>
    <s v="DARS-NIC-147891-6J5NJ-v0.2"/>
    <s v=""/>
    <s v="Yes"/>
    <x v="0"/>
    <x v="0"/>
    <x v="0"/>
    <s v="No"/>
    <x v="1"/>
    <s v=""/>
    <s v=""/>
    <s v=""/>
    <s v="No"/>
    <s v="Joanna Rose"/>
    <d v="2016-05-18T12:06:52"/>
    <d v="2016-03-20T14:03:41"/>
    <m/>
    <s v=""/>
    <m/>
    <x v="0"/>
  </r>
  <r>
    <s v="f41f39bd-2762-4869-91fb-455cc4a2df8f"/>
    <s v="/1KKNPRH/8oMq67WA/sTHsS0gUYWJVSdW7toobk8tMTyAac5Y72Yu3QI1P5o6nZeL1UFfd8tq1zIsjSx/vUazQ=="/>
    <d v="2016-05-18T12:06:52"/>
    <s v="DARS-NIC-147891-6J5NJ-v0"/>
    <s v="Alex Gentry-Maharaj"/>
    <x v="1"/>
    <s v="With HSCIC"/>
    <x v="0"/>
    <d v="2017-03-30T00:00:00"/>
    <s v=""/>
    <s v="5a DSA Active"/>
    <x v="0"/>
    <s v="DARS-NIC-147891-6J5NJ-v0.3"/>
    <s v=""/>
    <s v="Yes"/>
    <x v="0"/>
    <x v="0"/>
    <x v="0"/>
    <s v="No"/>
    <x v="1"/>
    <s v=""/>
    <s v=""/>
    <s v=""/>
    <s v="No"/>
    <s v="Joanna Rose"/>
    <d v="2016-05-18T12:06:52"/>
    <d v="2016-03-20T14:04:50"/>
    <m/>
    <s v=""/>
    <m/>
    <x v="0"/>
  </r>
  <r>
    <s v="e49df913-c769-4217-a9e4-442e58be958f"/>
    <s v="k9KF2O7jhCx8lxOAySFGatRBeuNl2WzTAKACg6UpbJa3qwQTO2DjBJZHjhYd2YkJ/S4wxlW01MFAErnr93+yrw=="/>
    <d v="2016-05-18T12:06:52"/>
    <s v="DARS-NIC-147891-6J5NJ-v0"/>
    <s v="Alex Gentry-Maharaj"/>
    <x v="1"/>
    <s v="With HSCIC"/>
    <x v="0"/>
    <d v="2017-03-30T00:00:00"/>
    <s v=""/>
    <s v="5a DSA Active"/>
    <x v="0"/>
    <s v="DARS-NIC-147891-6J5NJ-v0.4"/>
    <s v=""/>
    <s v="Yes"/>
    <x v="0"/>
    <x v="0"/>
    <x v="0"/>
    <s v="No"/>
    <x v="1"/>
    <s v=""/>
    <s v=""/>
    <s v=""/>
    <s v="No"/>
    <s v="Joanna Rose"/>
    <d v="2016-05-18T12:06:52"/>
    <d v="2016-03-20T14:04:58"/>
    <m/>
    <s v=""/>
    <m/>
    <x v="0"/>
  </r>
  <r>
    <s v="768aedf8-051c-4a97-9af5-c39d472d3029"/>
    <s v="AusB7P5nkM04+nSol+ygYQhEPGy8trmhdHyLeCo/Yuw0ZcbyAzcUDpLuKxrQpAtDU5V6WOGi7tIPpM0L//YyRQ=="/>
    <d v="2016-05-18T12:06:52"/>
    <s v="DARS-NIC-147891-6J5NJ-v0"/>
    <s v="Alex Gentry-Maharaj"/>
    <x v="1"/>
    <s v="With HSCIC"/>
    <x v="0"/>
    <d v="2017-03-30T00:00:00"/>
    <s v=""/>
    <s v="5a DSA Active"/>
    <x v="0"/>
    <s v="DARS-NIC-147891-6J5NJ-v0.5"/>
    <s v=""/>
    <s v="Yes"/>
    <x v="0"/>
    <x v="0"/>
    <x v="0"/>
    <s v="No"/>
    <x v="1"/>
    <s v=""/>
    <s v=""/>
    <s v=""/>
    <s v="No"/>
    <s v="Joanna Rose"/>
    <d v="2016-05-18T12:06:52"/>
    <d v="2016-03-21T10:32:33"/>
    <m/>
    <s v=""/>
    <m/>
    <x v="0"/>
  </r>
  <r>
    <s v="da9fd30c-41ff-420b-adbb-5586515f4b54"/>
    <s v="Kl+AFvn3EAMN1DVOVzWR3dRKx4GZ6DK29cIQ4YZzrU1aXnUn76577JDFBy+XW6oyoduQfEfm5JDHBpOqMtTHwg=="/>
    <d v="2016-05-18T12:06:52"/>
    <s v="DARS-NIC-147891-6J5NJ-v0"/>
    <s v="Alex Gentry-Maharaj"/>
    <x v="1"/>
    <s v="With HSCIC"/>
    <x v="0"/>
    <d v="2017-03-30T00:00:00"/>
    <s v=""/>
    <s v="5a DSA Active"/>
    <x v="0"/>
    <s v="DARS-NIC-147891-6J5NJ-v0.6"/>
    <s v=""/>
    <s v="Yes"/>
    <x v="0"/>
    <x v="0"/>
    <x v="0"/>
    <s v="No"/>
    <x v="1"/>
    <s v=""/>
    <s v=""/>
    <s v=""/>
    <s v="No"/>
    <s v="Joanna Rose"/>
    <d v="2016-05-18T12:06:52"/>
    <d v="2016-03-21T10:32:46"/>
    <m/>
    <s v=""/>
    <m/>
    <x v="0"/>
  </r>
  <r>
    <s v="17c61720-87c4-4868-9a66-b052e79cf735"/>
    <s v="3i5u0bf+5x0Htldq9sX0L1kVXq0YMkC7wHvHY3IKCQdawGxQT9xfRhtSeSh1ZK8xLCmskeYBcr6d+fr7Y/muiQ=="/>
    <d v="2017-03-31T11:57:28"/>
    <s v="DARS-NIC-147891-6J5NJ-v0"/>
    <s v="Alex Gentry-Maharaj"/>
    <x v="1"/>
    <s v="With HSCIC"/>
    <x v="0"/>
    <d v="2018-03-30T00:00:00"/>
    <s v=""/>
    <s v="5a DSA Active"/>
    <x v="2"/>
    <s v="DARS-NIC-147891-6J5NJ-v0.7"/>
    <s v="Yes"/>
    <s v="Yes"/>
    <x v="0"/>
    <x v="0"/>
    <x v="90"/>
    <s v="No"/>
    <x v="1"/>
    <s v=""/>
    <s v="James Gray"/>
    <s v=""/>
    <s v="No"/>
    <s v="Joanna Rose"/>
    <d v="2017-03-31T11:57:28"/>
    <d v="2016-03-21T10:33:39"/>
    <d v="2017-03-31T00:00:00"/>
    <s v=""/>
    <m/>
    <x v="0"/>
  </r>
  <r>
    <s v="2df4488e-30f0-e511-80f7-3863bb363030"/>
    <s v="4s7m3zrCpJh+EjzZGkXdexWw3gbu6l0fqbxmMlWsNLxK4Ns52PJNu7eKgTGK4tXMleAR5nHacUYaGbQ55ELlSA=="/>
    <d v="2016-10-31T15:54:20"/>
    <s v="DARS-NIC-147892-FMTQY-v0"/>
    <s v="Sanjay K Prasad"/>
    <x v="147"/>
    <s v="With HSCIC"/>
    <x v="1"/>
    <m/>
    <s v=""/>
    <s v="3a With DAO"/>
    <x v="0"/>
    <s v="DARS-NIC-147892-FMTQY-v0.0"/>
    <s v=""/>
    <s v="Yes"/>
    <x v="1"/>
    <x v="0"/>
    <x v="0"/>
    <s v="No"/>
    <x v="10"/>
    <s v=""/>
    <s v=""/>
    <s v=""/>
    <s v="No"/>
    <s v="Joanna Rose"/>
    <d v="2016-10-31T15:54:20"/>
    <d v="2016-03-22T13:18:32"/>
    <m/>
    <s v=""/>
    <m/>
    <x v="0"/>
  </r>
  <r>
    <s v="b5d16b98-c3e6-e511-80f7-3863bb357fa0"/>
    <s v="w5N5zG9njTKzV03nWpBaZFY1O0v9K2UYHt3DXY1okX+FAIjm2iKy4X8Vwo5KjDmJPCcz9OIkCFmI82Ekgi7t6A=="/>
    <d v="2017-03-31T00:00:16"/>
    <s v="DARS-NIC-147893-ZFLWG-v0"/>
    <s v="Debbie Willis"/>
    <x v="55"/>
    <s v="With HSCIC"/>
    <x v="0"/>
    <d v="2017-03-30T00:00:00"/>
    <s v=""/>
    <s v="5a DSA Active"/>
    <x v="3"/>
    <s v="DARS-NIC-147893-ZFLWG-v0.0"/>
    <s v="Yes"/>
    <s v="Yes"/>
    <x v="0"/>
    <x v="0"/>
    <x v="8"/>
    <s v="No"/>
    <x v="9"/>
    <s v=""/>
    <s v="James Gray"/>
    <s v=""/>
    <s v="No"/>
    <s v="Joanna Rose"/>
    <d v="2017-03-31T00:00:16"/>
    <d v="2016-03-10T13:25:48"/>
    <m/>
    <s v=""/>
    <m/>
    <x v="0"/>
  </r>
  <r>
    <s v="19c6f258-b4f1-e511-8105-1458d043a750"/>
    <s v="Rnx2QFZtNHI9EqN0KvQCnWm8+RB4wHUF9bp8XFDo+01sZFmx49KC+PTv8lZcjVrrl6Huv9pbvxkcIEZUvKUKbA=="/>
    <d v="2017-01-10T16:33:20"/>
    <s v="DARS-NIC-147896-HWJ0V-v0"/>
    <s v="Jane Hutton"/>
    <x v="163"/>
    <s v="With HSCIC"/>
    <x v="0"/>
    <d v="2013-07-31T00:00:00"/>
    <s v=""/>
    <s v="5a DSA Active"/>
    <x v="3"/>
    <s v="DARS-NIC-147896-HWJ0V-v0.0"/>
    <s v="Yes"/>
    <s v="Yes"/>
    <x v="0"/>
    <x v="118"/>
    <x v="116"/>
    <s v="No"/>
    <x v="1"/>
    <s v=""/>
    <s v="James Gray"/>
    <s v=""/>
    <s v="No"/>
    <s v="Joanna Rose"/>
    <d v="2017-01-10T16:33:20"/>
    <d v="2016-03-24T11:34:22"/>
    <m/>
    <s v=""/>
    <d v="2015-11-14T00:00:00"/>
    <x v="0"/>
  </r>
  <r>
    <s v="b8b09ed9-52ef-e511-8101-3863bb358f90"/>
    <s v="oA/qLTFgUmUH4RCE/QEsDij67AMJVfPpB3jNrTZKg+lU1yqANQ5b6rj0uXeRCdSShlhbKvzKY1UxNgRgqD4pFA=="/>
    <d v="2017-03-31T11:57:28"/>
    <s v="DARS-NIC-147897-P4L75-v0"/>
    <s v="John Tomenson"/>
    <x v="164"/>
    <s v="With HSCIC"/>
    <x v="0"/>
    <d v="2018-03-30T00:00:00"/>
    <s v=""/>
    <s v="5a DSA Active"/>
    <x v="2"/>
    <s v="DARS-NIC-147897-P4L75-v0.0"/>
    <s v="Yes"/>
    <s v="Yes"/>
    <x v="0"/>
    <x v="118"/>
    <x v="115"/>
    <s v="No"/>
    <x v="2"/>
    <s v=""/>
    <s v="James Gray"/>
    <s v=""/>
    <s v="No"/>
    <s v="Joanna Rose"/>
    <d v="2017-03-31T11:57:28"/>
    <d v="2016-03-21T10:51:25"/>
    <d v="2017-03-31T00:00:00"/>
    <s v=""/>
    <d v="2015-11-14T00:00:00"/>
    <x v="0"/>
  </r>
  <r>
    <s v="b3139e83-6ae7-e511-8104-1458d043a750"/>
    <s v="/5C0DilP/bugHlMbN3nE0PLAKCy0JIKpYhJ5KYv1rGt8Sz+TFWOJnUO4BOavqHi2f1iS34zdUDX8B8tvXi2QlQ=="/>
    <d v="2017-02-01T15:12:41"/>
    <s v="DARS-NIC-147901-2XMLG-v1"/>
    <s v="Christine Wood"/>
    <x v="123"/>
    <s v="With Customer"/>
    <x v="0"/>
    <d v="2026-08-16T00:00:00"/>
    <s v=""/>
    <s v="2d Action Plan Active"/>
    <x v="2"/>
    <s v="DARS-NIC-147901-2XMLG-v0.0"/>
    <s v="No"/>
    <s v="Yes"/>
    <x v="0"/>
    <x v="0"/>
    <x v="69"/>
    <s v="No"/>
    <x v="1"/>
    <s v=""/>
    <s v=""/>
    <s v=""/>
    <s v="No"/>
    <s v="Emma Russell"/>
    <d v="2017-02-01T15:12:41"/>
    <d v="2016-03-11T09:20:39"/>
    <m/>
    <s v=""/>
    <d v="2016-07-04T00:00:00"/>
    <x v="0"/>
  </r>
  <r>
    <s v="b1257022-ac3b-418b-944b-cd5e4d6ed46d"/>
    <s v="Lwcmk4JdXQstXz50aM0UnBLUdD6o4wvsCWmSV9nKClIS6NKFYGZv54bTd7LVvXw6rpGQajtVOwH6TC+ZsxeozQ=="/>
    <d v="2017-02-01T15:12:41"/>
    <s v="DARS-NIC-147901-2XMLG-v1"/>
    <s v="Christine Wood"/>
    <x v="123"/>
    <s v="With Customer"/>
    <x v="0"/>
    <d v="2026-08-16T00:00:00"/>
    <s v=""/>
    <s v="2d Action Plan Active"/>
    <x v="0"/>
    <s v="DARS-NIC-147901-2XMLG-v1.0"/>
    <s v="No"/>
    <s v="Yes"/>
    <x v="0"/>
    <x v="0"/>
    <x v="0"/>
    <s v="No"/>
    <x v="1"/>
    <s v=""/>
    <s v="James Gray"/>
    <s v=""/>
    <s v="No"/>
    <s v="Emma Russell"/>
    <d v="2017-02-01T15:12:41"/>
    <d v="2016-04-19T10:09:45"/>
    <m/>
    <s v=""/>
    <d v="2016-07-04T00:00:00"/>
    <x v="0"/>
  </r>
  <r>
    <s v="a5d0db1d-4b6f-492b-93fa-ddd505dc9740"/>
    <s v="VMQrxeyZpX10e3b2S+TlWWyIsqkOtj89WjACJTplXGLd9yh4BWqXght8+mToq9zUGKt9LWLEa+b0Sx7zYqhp4Q=="/>
    <d v="2017-02-01T15:12:41"/>
    <s v="DARS-NIC-147901-2XMLG-v1"/>
    <s v="Christine Wood"/>
    <x v="123"/>
    <s v="With Customer"/>
    <x v="0"/>
    <d v="2026-08-16T00:00:00"/>
    <s v="2a Case Admin Check"/>
    <s v="2d Action Plan Active"/>
    <x v="0"/>
    <s v="DARS-NIC-147901-2XMLG-v1.1"/>
    <s v="No"/>
    <s v="Yes"/>
    <x v="0"/>
    <x v="0"/>
    <x v="0"/>
    <s v="No"/>
    <x v="1"/>
    <s v=""/>
    <s v="James Gray"/>
    <s v=""/>
    <s v="No"/>
    <s v="Emma Russell"/>
    <d v="2017-02-01T15:12:41"/>
    <d v="2016-05-13T13:29:50"/>
    <m/>
    <s v=""/>
    <d v="2016-07-04T00:00:00"/>
    <x v="0"/>
  </r>
  <r>
    <s v="1c896c55-f513-48ad-b6e8-6079c0d74f49"/>
    <s v="PvyxvWI+nAk2McPUmzxn3lc6BMWZY93iQ6ggpbAWXNFvHPesRoRq9MSg5cs0KnPFmqR4/hV2Qmw03ZiqSNwkLQ=="/>
    <d v="2017-02-01T15:12:41"/>
    <s v="DARS-NIC-147901-2XMLG-v1"/>
    <s v="Christine Wood"/>
    <x v="123"/>
    <s v="With Customer"/>
    <x v="0"/>
    <d v="2026-08-16T00:00:00"/>
    <s v="1c Application In Progress"/>
    <s v="2d Action Plan Active"/>
    <x v="0"/>
    <s v="DARS-NIC-147901-2XMLG-v1.2"/>
    <s v="No"/>
    <s v="Yes"/>
    <x v="0"/>
    <x v="0"/>
    <x v="0"/>
    <s v="No"/>
    <x v="1"/>
    <s v=""/>
    <s v="James Gray"/>
    <s v=""/>
    <s v="No"/>
    <s v="Emma Russell"/>
    <d v="2017-02-01T15:12:41"/>
    <d v="2016-05-13T14:07:11"/>
    <m/>
    <s v=""/>
    <d v="2016-07-04T00:00:00"/>
    <x v="0"/>
  </r>
  <r>
    <s v="0ae83828-9461-4d2d-9009-f09d5664e8b0"/>
    <s v="Z+R5PtHFuupGOMR1anm8cxXvmVh8xejWZzgP4WhdfiIv+oZ+ItsboB+q/vIiZ15kzFbDFP19ljXJFXvbgmzb5Q=="/>
    <d v="2017-02-01T15:12:41"/>
    <s v="DARS-NIC-147901-2XMLG-v1"/>
    <s v="Christine Wood"/>
    <x v="123"/>
    <s v="With Customer"/>
    <x v="0"/>
    <d v="2026-08-16T00:00:00"/>
    <s v="2c Initial Assessment"/>
    <s v="2d Action Plan Active"/>
    <x v="0"/>
    <s v="DARS-NIC-147901-2XMLG-v1.3"/>
    <s v="No"/>
    <s v="Yes"/>
    <x v="0"/>
    <x v="124"/>
    <x v="0"/>
    <s v="No"/>
    <x v="1"/>
    <s v=""/>
    <s v="Tracy Taylor"/>
    <s v=""/>
    <s v="No"/>
    <s v="Emma Russell"/>
    <d v="2017-02-01T15:12:41"/>
    <d v="2016-06-24T14:24:00"/>
    <m/>
    <s v=""/>
    <d v="2016-07-04T00:00:00"/>
    <x v="0"/>
  </r>
  <r>
    <s v="a0e4d547-6daf-428e-8b7a-ecf498b6a05c"/>
    <s v="IOw6KzxNJerd5hc6tWXz3bjKjWIucYdSulQqJn/mRspT60oaQPKaeB+ysUiiMFMYzxjRMxIrjcgQIn11NdmtMQ=="/>
    <d v="2017-02-01T15:13:01"/>
    <s v="DARS-NIC-147901-2XMLG-v1"/>
    <s v="Christine Wood"/>
    <x v="123"/>
    <s v="With Customer"/>
    <x v="0"/>
    <d v="2017-09-30T00:00:00"/>
    <s v="2c Initial Assessment"/>
    <s v="2d Action Plan Active"/>
    <x v="0"/>
    <s v="DARS-NIC-147901-2XMLG-v1.4"/>
    <s v="No"/>
    <s v="Yes"/>
    <x v="0"/>
    <x v="124"/>
    <x v="0"/>
    <s v="No"/>
    <x v="1"/>
    <s v=""/>
    <s v="Tracy Taylor"/>
    <s v="Jennifer Donald"/>
    <s v="No"/>
    <s v="Emma Russell"/>
    <d v="2017-02-01T15:13:01"/>
    <d v="2016-09-19T09:18:38"/>
    <m/>
    <s v=""/>
    <d v="2016-07-04T00:00:00"/>
    <x v="0"/>
  </r>
  <r>
    <s v="8e5603fd-7085-4806-85ad-d91af8327514"/>
    <s v="Xjvw1N9t8muWzuqElBRQYjyICmGqmZlUVgOhbEHSHJ3e8ftClNgRDnPp6/UenfqsQTek4uOur4vRrrvizQ7INg=="/>
    <d v="2017-04-21T13:35:12"/>
    <s v="DARS-NIC-147901-2XMLG-v1"/>
    <s v="Christine Wood"/>
    <x v="123"/>
    <s v="With Customer"/>
    <x v="0"/>
    <d v="2018-03-31T00:00:00"/>
    <s v="2c Initial Assessment"/>
    <s v="2d Action Plan Active"/>
    <x v="4"/>
    <s v="DARS-NIC-147901-2XMLG-v1.5"/>
    <s v="Yes"/>
    <s v="Yes"/>
    <x v="0"/>
    <x v="124"/>
    <x v="0"/>
    <s v="No"/>
    <x v="1"/>
    <s v=""/>
    <s v="Tracy Taylor"/>
    <s v="Jennifer Donald"/>
    <s v="No"/>
    <s v="Emma Russell"/>
    <d v="2017-04-21T13:35:12"/>
    <d v="2017-02-01T15:12:44"/>
    <m/>
    <s v=""/>
    <d v="2016-07-04T00:00:00"/>
    <x v="0"/>
  </r>
  <r>
    <s v="7a255e5e-87ea-e511-80f6-3863bb363030"/>
    <s v="xLnvES1L8yiEq+u7HfJGdGWiqEw9wQiUaqFFgmMWXf2eJj4dH7nzeN/tLTmm7h7nOqYwhJ9KaI4RVDjpwGerKA=="/>
    <d v="2017-03-31T12:20:40"/>
    <s v="DARS-NIC-147905-Y4P68-v1"/>
    <s v="Pauline Brunyee"/>
    <x v="165"/>
    <s v="With HSCIC"/>
    <x v="0"/>
    <d v="2018-03-30T00:00:00"/>
    <s v=""/>
    <s v="2c Initial Assessment"/>
    <x v="2"/>
    <s v="DARS-NIC-147905-Y4P68-v0.0"/>
    <s v="No"/>
    <s v="Yes"/>
    <x v="0"/>
    <x v="0"/>
    <x v="8"/>
    <s v="No"/>
    <x v="10"/>
    <s v=""/>
    <s v="James Gray"/>
    <s v=""/>
    <s v="No"/>
    <s v="Joanna Rose"/>
    <d v="2017-03-31T12:20:40"/>
    <d v="2016-03-15T08:24:44"/>
    <m/>
    <s v=""/>
    <d v="2017-03-24T00:00:00"/>
    <x v="0"/>
  </r>
  <r>
    <s v="fa5baf52-11b1-4c4d-8169-85f0176eba18"/>
    <s v="CeK5cPgbl2SYOM6N6MRKzxoREo+SBRFQE8DbXDYDqnE+nQu79KUIj5BsG5DDK/ubFAXsYdYc2sg4xAd4w084UQ=="/>
    <d v="2017-03-24T09:56:07"/>
    <s v="DARS-NIC-147905-Y4P68-v1"/>
    <s v="Pauline Brunyee"/>
    <x v="165"/>
    <s v="With HSCIC"/>
    <x v="0"/>
    <m/>
    <s v="1c Application In Progress"/>
    <s v="2c Initial Assessment"/>
    <x v="0"/>
    <s v="DARS-NIC-147905-Y4P68-v1.0"/>
    <s v="No"/>
    <s v="Yes"/>
    <x v="0"/>
    <x v="0"/>
    <x v="0"/>
    <s v="No"/>
    <x v="10"/>
    <s v=""/>
    <s v="James Gray"/>
    <s v="Jennifer Redman"/>
    <s v="No"/>
    <s v="Joanna Rose"/>
    <d v="2017-03-24T09:56:07"/>
    <d v="2016-09-16T09:55:37"/>
    <m/>
    <s v=""/>
    <d v="2017-03-24T00:00:00"/>
    <x v="0"/>
  </r>
  <r>
    <s v="39b19104-f719-402d-9a2f-9cdf4d06d950"/>
    <s v="7ekIxIcAA31vshhymECJbIffyGdu7mVwVfA0eFA2OC6fPnj5kQy/dtAUngIQM43iqAr90HqKeTxh9uSwAJB0zQ=="/>
    <d v="2017-04-20T08:18:28"/>
    <s v="DARS-NIC-147905-Y4P68-v1"/>
    <s v="Christy Walker"/>
    <x v="21"/>
    <s v="With HSCIC"/>
    <x v="0"/>
    <d v="2018-03-31T00:00:00"/>
    <s v="2c Initial Assessment"/>
    <s v="2c Initial Assessment"/>
    <x v="4"/>
    <s v="DARS-NIC-147905-Y4P68-v1.1"/>
    <s v="Yes"/>
    <s v="Yes"/>
    <x v="0"/>
    <x v="125"/>
    <x v="0"/>
    <s v="No"/>
    <x v="1"/>
    <s v="Complex"/>
    <s v="Dan Goodwin"/>
    <s v="Dave Cronin"/>
    <s v="No"/>
    <s v="Joanna Rose"/>
    <d v="2017-04-20T08:18:28"/>
    <d v="2017-03-24T09:55:57"/>
    <m/>
    <s v=""/>
    <d v="2017-03-24T00:00:00"/>
    <x v="0"/>
  </r>
  <r>
    <s v="1e3e3058-45e4-e511-8100-3863bb358f90"/>
    <s v="+d+PvI3V0vKPaFEiRmpRuaB8Dd1vL/Au2oH86KEIBWMCGlReF3ZpXA/+sDWNIwpaIslt2DLe34QUrsbLySUSjQ=="/>
    <d v="2017-04-20T10:53:06"/>
    <s v="DARS-NIC-147907-MLK7R-v1"/>
    <s v="Keith Waters"/>
    <x v="166"/>
    <s v="With Customer"/>
    <x v="0"/>
    <d v="2016-12-14T00:00:00"/>
    <s v=""/>
    <s v="2d Action Plan Active"/>
    <x v="0"/>
    <s v="DARS-NIC-147907-MLK7R-v0.0"/>
    <s v=""/>
    <s v="Yes"/>
    <x v="0"/>
    <x v="0"/>
    <x v="0"/>
    <s v="No"/>
    <x v="5"/>
    <s v=""/>
    <s v=""/>
    <s v=""/>
    <s v="No"/>
    <s v="Alexandra Day"/>
    <d v="2017-04-20T10:53:06"/>
    <d v="2016-03-07T09:17:06"/>
    <m/>
    <s v=""/>
    <d v="2016-12-05T00:00:00"/>
    <x v="0"/>
  </r>
  <r>
    <s v="d2710430-95e9-46cf-a516-23ee821d027f"/>
    <s v="jemAkYwcsSDkMR1aTqsn831+WCV6UQFItEZzQY1u9WEh1ypXsrCbg04vCWBJRZ1kmNhArZC5A+f+yTg6N59/+A=="/>
    <d v="2017-04-20T10:53:06"/>
    <s v="DARS-NIC-147907-MLK7R-v1"/>
    <s v="Keith Waters"/>
    <x v="166"/>
    <s v="With Customer"/>
    <x v="0"/>
    <d v="2016-12-14T00:00:00"/>
    <s v=""/>
    <s v="2d Action Plan Active"/>
    <x v="0"/>
    <s v="DARS-NIC-147907-MLK7R-v0.1"/>
    <s v=""/>
    <s v="Yes"/>
    <x v="0"/>
    <x v="0"/>
    <x v="0"/>
    <s v="No"/>
    <x v="5"/>
    <s v=""/>
    <s v=""/>
    <s v=""/>
    <s v="No"/>
    <s v="Alexandra Day"/>
    <d v="2017-04-20T10:53:06"/>
    <d v="2016-03-23T16:34:12"/>
    <m/>
    <s v=""/>
    <d v="2016-12-05T00:00:00"/>
    <x v="0"/>
  </r>
  <r>
    <s v="3642bc86-1ce1-4b24-ad20-f69ac40ace09"/>
    <s v="zFZkSHUf1FoRINwW7gbGUebY1EwLcsnpaZwZ650CVJdpUCaDiIltiDIUffseR4O+QgYc2GjzdMA8lhQNWcYiiQ=="/>
    <d v="2017-04-20T10:53:06"/>
    <s v="DARS-NIC-147907-MLK7R-v1"/>
    <s v="Keith Waters"/>
    <x v="166"/>
    <s v="With Customer"/>
    <x v="0"/>
    <d v="2016-12-14T00:00:00"/>
    <s v=""/>
    <s v="2d Action Plan Active"/>
    <x v="3"/>
    <s v="DARS-NIC-147907-MLK7R-v0.2"/>
    <s v="No"/>
    <s v="Yes"/>
    <x v="0"/>
    <x v="0"/>
    <x v="8"/>
    <s v="No"/>
    <x v="5"/>
    <s v=""/>
    <s v="James Gray"/>
    <s v=""/>
    <s v="No"/>
    <s v="Alexandra Day"/>
    <d v="2017-04-20T10:53:06"/>
    <d v="2016-03-23T16:34:26"/>
    <m/>
    <s v=""/>
    <d v="2016-12-05T00:00:00"/>
    <x v="0"/>
  </r>
  <r>
    <s v="91ca2d2b-6537-423e-ae56-c18995140e52"/>
    <s v="6SQoCRBBvHZYcUoMqig7LYo9U4F2xrKUEq9UC0v1CjpDX+oYI8TTuDMZtReWSfB9Rs1YzUmmZ0jcbHTGvW/3IA=="/>
    <d v="2017-04-20T10:53:06"/>
    <s v="DARS-NIC-147907-MLK7R-v1"/>
    <s v="Keith Waters"/>
    <x v="166"/>
    <s v="With Customer"/>
    <x v="0"/>
    <d v="2016-12-14T00:00:00"/>
    <s v="1c Application In Progress"/>
    <s v="2d Action Plan Active"/>
    <x v="0"/>
    <s v="DARS-NIC-147907-MLK7R-v1.0"/>
    <s v="No"/>
    <s v="Yes"/>
    <x v="0"/>
    <x v="0"/>
    <x v="0"/>
    <s v="No"/>
    <x v="5"/>
    <s v=""/>
    <s v="James Gray"/>
    <s v=""/>
    <s v="No"/>
    <s v="Alexandra Day"/>
    <d v="2017-04-20T10:53:06"/>
    <d v="2016-06-17T13:56:30"/>
    <m/>
    <s v=""/>
    <d v="2016-12-05T00:00:00"/>
    <x v="0"/>
  </r>
  <r>
    <s v="01ff6ff3-7c32-4dce-b2d5-a7078b79e1b2"/>
    <s v="nGYosWAvMb5HxKTkM4gHI3KRxYAuwp4Tzw29u0TG7AQg/psJfgXmYlHFD6ZZyHHbdkXFlgv/h7SxBW7wVZUC/g=="/>
    <d v="2017-04-20T10:53:06"/>
    <s v="DARS-NIC-147907-MLK7R-v1"/>
    <s v="Keith Waters"/>
    <x v="166"/>
    <s v="With Customer"/>
    <x v="0"/>
    <d v="2018-01-31T00:00:00"/>
    <s v="2c Initial Assessment"/>
    <s v="2d Action Plan Active"/>
    <x v="0"/>
    <s v="DARS-NIC-147907-MLK7R-v1.1"/>
    <s v="No"/>
    <s v="Yes"/>
    <x v="0"/>
    <x v="12"/>
    <x v="0"/>
    <s v="No"/>
    <x v="5"/>
    <s v="Complex"/>
    <s v="Tracy Taylor"/>
    <s v="Jennifer Donald"/>
    <s v="No"/>
    <s v="Alexandra Day"/>
    <d v="2017-04-20T10:53:06"/>
    <d v="2016-11-30T09:51:38"/>
    <m/>
    <s v=""/>
    <d v="2016-12-05T00:00:00"/>
    <x v="0"/>
  </r>
  <r>
    <s v="23cdf56e-b41f-4990-b039-a9cd560cf1ff"/>
    <s v="weiWV5Ghcf73W9HyzgzmtpDc22xto/IxvyyBDSFdKdPzdJUW41x/2VEvgIAuyxomDbu3RFxbuw6n1r6KUWnQDA=="/>
    <d v="2017-04-20T10:53:06"/>
    <s v="DARS-NIC-147907-MLK7R-v1"/>
    <s v="Keith Waters"/>
    <x v="166"/>
    <s v="With Customer"/>
    <x v="0"/>
    <d v="2018-01-31T00:00:00"/>
    <s v="2c Initial Assessment"/>
    <s v="2d Action Plan Active"/>
    <x v="0"/>
    <s v="DARS-NIC-147907-MLK7R-v1.2"/>
    <s v="No"/>
    <s v="Yes"/>
    <x v="0"/>
    <x v="12"/>
    <x v="0"/>
    <s v="No"/>
    <x v="5"/>
    <s v="Complex"/>
    <s v="Tracy Taylor"/>
    <s v="Jennifer Donald"/>
    <s v="No"/>
    <s v="Alexandra Day"/>
    <d v="2017-04-20T10:53:06"/>
    <d v="2017-01-09T15:54:07"/>
    <m/>
    <s v=""/>
    <d v="2016-12-05T00:00:00"/>
    <x v="0"/>
  </r>
  <r>
    <s v="4cde14f9-f121-4822-85b3-9e5369feb9bd"/>
    <s v="i7uQBYq3SGBwRZnv573FHbLan7KEzmXT57fPjMzoMqqJyKNyP7ndOZbdjzmo2zQ3+VFmtLnh7zQaAY3XCOZaCw=="/>
    <d v="2017-04-20T10:53:30"/>
    <s v="DARS-NIC-147907-MLK7R-v1"/>
    <s v="Keith Waters"/>
    <x v="166"/>
    <s v="With Customer"/>
    <x v="0"/>
    <d v="2018-01-31T00:00:00"/>
    <s v="2c Initial Assessment"/>
    <s v="2d Action Plan Active"/>
    <x v="0"/>
    <s v="DARS-NIC-147907-MLK7R-v1.3"/>
    <s v="No"/>
    <s v="Yes"/>
    <x v="0"/>
    <x v="12"/>
    <x v="0"/>
    <s v="No"/>
    <x v="5"/>
    <s v="Complex"/>
    <s v="Tracy Taylor"/>
    <s v="Jennifer Donald"/>
    <s v="No"/>
    <s v="Alexandra Day"/>
    <d v="2017-04-20T10:53:30"/>
    <d v="2017-02-20T16:05:01"/>
    <m/>
    <s v=""/>
    <d v="2016-12-05T00:00:00"/>
    <x v="0"/>
  </r>
  <r>
    <s v="574318a9-9d04-4821-bd89-a938928d603e"/>
    <s v="bwI+FjjXH3BCl9Nh/y03IrW3d/IARheE71IxbEFI0GFSIoHKXoLJXFaNR474FRvOhHECjPeUINvGvlyiNx1E+Q=="/>
    <d v="2017-04-20T10:53:30"/>
    <s v="DARS-NIC-147907-MLK7R-v1"/>
    <s v="Keith Waters"/>
    <x v="166"/>
    <s v="With Customer"/>
    <x v="0"/>
    <d v="2018-01-31T00:00:00"/>
    <s v="2c Initial Assessment"/>
    <s v="2d Action Plan Active"/>
    <x v="4"/>
    <s v="DARS-NIC-147907-MLK7R-v1.4"/>
    <s v="Yes"/>
    <s v="Yes"/>
    <x v="0"/>
    <x v="12"/>
    <x v="0"/>
    <s v="No"/>
    <x v="5"/>
    <s v="Complex"/>
    <s v="Tracy Taylor"/>
    <s v="Jennifer Donald"/>
    <s v="No"/>
    <s v="Alexandra Day"/>
    <d v="2017-04-20T10:53:30"/>
    <d v="2017-04-20T10:52:58"/>
    <m/>
    <s v=""/>
    <d v="2016-12-05T00:00:00"/>
    <x v="0"/>
  </r>
  <r>
    <s v="e4714a28-40e5-e511-80f7-3863bb357fa0"/>
    <s v="lvbiGdcg9tLgMfTghz+kR6BP9qW1RH58YuRUhp0162a8gz5QRsGVKy7WBVFgncnI2eHh+aE4eTtGlnHmb9COLg=="/>
    <d v="2017-03-29T10:25:03"/>
    <s v="DARS-NIC-147908-CPCPG-v1"/>
    <s v="Jane Nixon"/>
    <x v="21"/>
    <s v="With Customer"/>
    <x v="0"/>
    <d v="2017-03-07T00:00:00"/>
    <s v=""/>
    <s v="1c Application In Progress"/>
    <x v="3"/>
    <s v="DARS-NIC-147908-CPCPG-v0.0"/>
    <s v="No"/>
    <s v="Yes"/>
    <x v="0"/>
    <x v="0"/>
    <x v="101"/>
    <s v="No"/>
    <x v="1"/>
    <s v=""/>
    <s v="James Gray"/>
    <s v=""/>
    <s v="No"/>
    <s v="Emma Russell"/>
    <d v="2017-03-29T10:25:03"/>
    <d v="2016-03-08T15:12:25"/>
    <m/>
    <s v=""/>
    <m/>
    <x v="0"/>
  </r>
  <r>
    <s v="9d4d1e01-f676-447b-8205-9e405a2c6967"/>
    <s v="LTouGZASWllv93ft1R9zvi6cqfDLdt4tpNg8fyvScXMzaRt87Lp3DRVltTme0AW0RXiBkd6Hs/DmpmLVoBse7A=="/>
    <d v="2017-03-29T10:25:03"/>
    <s v="DARS-NIC-147908-CPCPG-v1"/>
    <s v="Jane Nixon"/>
    <x v="21"/>
    <s v="With Customer"/>
    <x v="0"/>
    <m/>
    <s v="1c Application In Progress"/>
    <s v="1c Application In Progress"/>
    <x v="0"/>
    <s v="DARS-NIC-147908-CPCPG-v1.0"/>
    <s v="No"/>
    <s v="Yes"/>
    <x v="0"/>
    <x v="0"/>
    <x v="0"/>
    <s v="No"/>
    <x v="1"/>
    <s v=""/>
    <s v="James Gray"/>
    <s v="Jennifer Redman"/>
    <s v="No"/>
    <s v="Emma Russell"/>
    <d v="2017-03-29T10:25:03"/>
    <d v="2017-02-28T10:08:50"/>
    <m/>
    <s v=""/>
    <m/>
    <x v="0"/>
  </r>
  <r>
    <s v="18759820-662f-4194-91bd-b32e966b693d"/>
    <s v="1hSDUazZJ3XEuK3dkgjJOy+b+oPG5kn7xfyslQE+AnWSBoiFteX+ebxFNAOIcIT9u0gKS8sSQBrC2Pu3LAb43Q=="/>
    <d v="2017-03-29T10:25:31"/>
    <s v="DARS-NIC-147908-CPCPG-v1"/>
    <s v="Jane Nixon"/>
    <x v="21"/>
    <s v="With Customer"/>
    <x v="0"/>
    <m/>
    <s v="1c Application In Progress"/>
    <s v="1c Application In Progress"/>
    <x v="0"/>
    <s v="DARS-NIC-147908-CPCPG-v1.1"/>
    <s v="No"/>
    <s v="Yes"/>
    <x v="0"/>
    <x v="0"/>
    <x v="0"/>
    <s v="No"/>
    <x v="1"/>
    <s v=""/>
    <s v="James Gray"/>
    <s v="Jennifer Redman"/>
    <s v="No"/>
    <s v="Emma Russell"/>
    <d v="2017-03-29T10:25:31"/>
    <d v="2017-03-06T14:34:00"/>
    <m/>
    <s v=""/>
    <m/>
    <x v="0"/>
  </r>
  <r>
    <s v="0a6fe54b-ab44-4613-a049-e5cc5e91d567"/>
    <s v="gabni1+rf+awOKFk+Se5Pi/KhVTFPtTiqtib7w+hZJf/7/w2pXrwzSryRb7phKMOgXNBDdy/oGxbVO98NjZfSA=="/>
    <d v="2017-03-29T10:25:30"/>
    <s v="DARS-NIC-147908-CPCPG-v1"/>
    <s v="Jane Nixon"/>
    <x v="21"/>
    <s v="With Customer"/>
    <x v="0"/>
    <m/>
    <s v="1c Application In Progress"/>
    <s v="1c Application In Progress"/>
    <x v="4"/>
    <s v="DARS-NIC-147908-CPCPG-v1.2"/>
    <s v="Yes"/>
    <s v="Yes"/>
    <x v="0"/>
    <x v="0"/>
    <x v="0"/>
    <s v="No"/>
    <x v="1"/>
    <s v=""/>
    <s v="James Gray"/>
    <s v="Jennifer Redman"/>
    <s v="No"/>
    <s v="Emma Russell"/>
    <d v="2017-03-29T10:25:30"/>
    <d v="2017-03-29T10:25:09"/>
    <m/>
    <s v=""/>
    <m/>
    <x v="0"/>
  </r>
  <r>
    <s v="cd9fadf8-e732-e611-80e9-5065f38a0b11"/>
    <s v="2Svn/OveLxFtOyTJlpUbUoSXV8Wpr92nillCJb+9Bat2nrCebyGVNvG5zfVQHK/u79xu7QYb38g1vAYjjfa45Q=="/>
    <d v="2016-07-07T10:26:32"/>
    <s v="DARS-NIC-147910-HHGGZ-v0"/>
    <s v="Mike Murphy"/>
    <x v="153"/>
    <s v="With HSCIC"/>
    <x v="0"/>
    <m/>
    <s v="1c Application In Progress"/>
    <s v="5a DSA Active"/>
    <x v="0"/>
    <s v="DARS-NIC-147910-HHGGZ-v0.0"/>
    <s v="No"/>
    <s v="No"/>
    <x v="0"/>
    <x v="0"/>
    <x v="0"/>
    <s v="No"/>
    <x v="1"/>
    <s v=""/>
    <s v=""/>
    <s v=""/>
    <s v="Yes"/>
    <s v="Vicki Hartley"/>
    <d v="2016-07-07T10:26:32"/>
    <d v="2016-06-15T10:57:42"/>
    <m/>
    <s v=""/>
    <d v="2008-07-30T00:00:00"/>
    <x v="0"/>
  </r>
  <r>
    <s v="980329a5-4f3f-42d3-90c3-5db557b4b1f7"/>
    <s v="Q9wiU8IXQT98AnZpX8PafetxvP+1HRezZ5Ws+2VGLjYINF2hdqcqwH55DCWXCuUtos7PxDIUPzDdUoToH9B7Jw=="/>
    <d v="2016-07-07T10:26:32"/>
    <s v="DARS-NIC-147910-HHGGZ-v0"/>
    <s v="Mike Murphy"/>
    <x v="153"/>
    <s v="With HSCIC"/>
    <x v="0"/>
    <m/>
    <s v="2c Initial Assessment"/>
    <s v="5a DSA Active"/>
    <x v="0"/>
    <s v="DARS-NIC-147910-HHGGZ-v0.1"/>
    <s v="No"/>
    <s v="No"/>
    <x v="0"/>
    <x v="126"/>
    <x v="0"/>
    <s v="No"/>
    <x v="1"/>
    <s v=""/>
    <s v="Vicki Hartley"/>
    <s v=""/>
    <s v="Yes"/>
    <s v="Vicki Hartley"/>
    <d v="2016-07-07T10:26:32"/>
    <d v="2016-06-15T12:56:39"/>
    <m/>
    <s v=""/>
    <d v="2008-07-30T00:00:00"/>
    <x v="0"/>
  </r>
  <r>
    <s v="18884b76-b7ab-4bf5-9f93-00f086bf7a7e"/>
    <s v="D6JiCAH/D7XiWlf/QWMaTcnK0rkdKiq2vnl+ydBRA2ReSezLj6Cmi5qCc1iSdOhUjec/i/IsXJ8sKwSE4toT8Q=="/>
    <d v="2016-08-30T10:39:48"/>
    <s v="DARS-NIC-147910-HHGGZ-v0"/>
    <s v="Mike Murphy"/>
    <x v="153"/>
    <s v="With HSCIC"/>
    <x v="0"/>
    <d v="2013-07-30T00:00:00"/>
    <s v="5a DSA Active"/>
    <s v="5a DSA Active"/>
    <x v="3"/>
    <s v="DARS-NIC-147910-HHGGZ-v0.2"/>
    <s v="Yes"/>
    <s v="No"/>
    <x v="0"/>
    <x v="126"/>
    <x v="65"/>
    <s v="No"/>
    <x v="1"/>
    <s v=""/>
    <s v="Vicki Hartley"/>
    <s v="Jennifer Donald"/>
    <s v="Yes"/>
    <s v="Vicki Hartley"/>
    <d v="2016-08-30T10:39:48"/>
    <d v="2016-06-15T12:59:26"/>
    <d v="2016-07-07T00:00:00"/>
    <s v=""/>
    <d v="2008-07-30T00:00:00"/>
    <x v="1"/>
  </r>
  <r>
    <s v="21c8a95a-70e0-e511-80f7-3863bb357fa0"/>
    <s v="scgPRJppo0nTT5wv9JEzHzkq3WCxttkvfsRvJJEOiHbcyG0t2QZFEDrlyUtDwpE/WW+roXvN4z7DnUX8eP2KoQ=="/>
    <d v="2016-10-31T15:54:20"/>
    <s v="DARS-NIC-147911-X8CZ2-v0"/>
    <s v="Laura Gennard"/>
    <x v="8"/>
    <s v="With Customer"/>
    <x v="1"/>
    <m/>
    <s v=""/>
    <s v="1c Application In Progress"/>
    <x v="0"/>
    <s v="DARS-NIC-147911-X8CZ2-v0.0"/>
    <s v=""/>
    <s v="Yes"/>
    <x v="1"/>
    <x v="0"/>
    <x v="0"/>
    <s v="No"/>
    <x v="1"/>
    <s v=""/>
    <s v=""/>
    <s v=""/>
    <s v="Yes"/>
    <s v="Joanna Rose"/>
    <d v="2016-10-31T15:54:20"/>
    <d v="2016-03-02T12:14:54"/>
    <m/>
    <s v=""/>
    <m/>
    <x v="0"/>
  </r>
  <r>
    <s v="127fc5d9-b2e6-e511-80f5-3863bb363030"/>
    <s v="6zfnOUrz8RAyi2zlK12gY6g56Lji9N+oSxVjd8xp3FBadEzS7h64dcgAikk7QcYLLxSm2PSAC/+Gj09k5ifQUA=="/>
    <d v="2016-08-30T10:39:48"/>
    <s v="DARS-NIC-147912-5CDTL-v0"/>
    <s v="Julie Hapeshi"/>
    <x v="167"/>
    <s v="With HSCIC"/>
    <x v="0"/>
    <d v="2026-11-28T00:00:00"/>
    <s v=""/>
    <s v="5a DSA Active"/>
    <x v="2"/>
    <s v="DARS-NIC-147912-5CDTL-v0.0"/>
    <s v="Yes"/>
    <s v="Yes"/>
    <x v="0"/>
    <x v="0"/>
    <x v="8"/>
    <s v="No"/>
    <x v="5"/>
    <s v=""/>
    <s v="James Gray"/>
    <s v=""/>
    <s v="No"/>
    <s v="Joanna Rose"/>
    <d v="2016-08-30T10:39:48"/>
    <d v="2016-03-10T11:25:59"/>
    <m/>
    <s v=""/>
    <m/>
    <x v="0"/>
  </r>
  <r>
    <s v="69891133-80ea-e511-80f8-3863bb357fa0"/>
    <s v="zenJVOARzDjqMjMJEhB7mro/7KzzB1zHi1GAxq9JsDJ+L02+Qpl9ysrUVYt8hx9n5PBSPq2VGqkwuN51OH7jYA=="/>
    <d v="2017-04-27T12:25:51"/>
    <s v="DARS-NIC-147916-DPQ3Q-v1"/>
    <s v="Caroline Clements"/>
    <x v="9"/>
    <s v="With HSCIC"/>
    <x v="0"/>
    <d v="2018-03-30T00:00:00"/>
    <s v=""/>
    <s v="2c Initial Assessment"/>
    <x v="2"/>
    <s v="DARS-NIC-147916-DPQ3Q-v0.0"/>
    <s v="No"/>
    <s v="Yes"/>
    <x v="0"/>
    <x v="0"/>
    <x v="8"/>
    <s v="No"/>
    <x v="1"/>
    <s v=""/>
    <s v="James Gray"/>
    <s v=""/>
    <s v="No"/>
    <s v="Emma Russell"/>
    <d v="2017-04-27T12:25:51"/>
    <d v="2016-03-15T07:33:27"/>
    <m/>
    <s v=""/>
    <d v="2017-03-22T00:00:00"/>
    <x v="0"/>
  </r>
  <r>
    <s v="dd2b7125-10d4-4978-bf17-83e0b28fac8b"/>
    <s v="wXlrfUCxHh+dH9SOGBWNL1+PD2lPOancaoOFLWhaF++ReljvFD4iENe/x1MzkjJRd6gRdDGbYrJjxR5OURe7og=="/>
    <d v="2017-04-27T12:25:51"/>
    <s v="DARS-NIC-147916-DPQ3Q-v1"/>
    <s v="Caroline Clements"/>
    <x v="9"/>
    <s v="With HSCIC"/>
    <x v="0"/>
    <m/>
    <s v="1c Application In Progress"/>
    <s v="2c Initial Assessment"/>
    <x v="0"/>
    <s v="DARS-NIC-147916-DPQ3Q-v1.0"/>
    <s v="No"/>
    <s v="Yes"/>
    <x v="0"/>
    <x v="0"/>
    <x v="0"/>
    <s v="No"/>
    <x v="1"/>
    <s v=""/>
    <s v="James Gray"/>
    <s v="Jennifer Redman"/>
    <s v="No"/>
    <s v="Emma Russell"/>
    <d v="2017-04-27T12:25:51"/>
    <d v="2017-02-02T10:31:49"/>
    <m/>
    <s v=""/>
    <d v="2017-03-22T00:00:00"/>
    <x v="0"/>
  </r>
  <r>
    <s v="63aeab7d-c01a-4f19-bf01-b2d88deda480"/>
    <s v="mw+8kBaAISfTW5mizFJnkxAniJdj80b56+gUQfYzCzdQPxDARVn/kbdeD/2/bi5X3G1Q5T+amWEyQa3PCEp5aA=="/>
    <d v="2017-04-27T12:25:51"/>
    <s v="DARS-NIC-147916-DPQ3Q-v1"/>
    <s v="Caroline Clements"/>
    <x v="9"/>
    <s v="With HSCIC"/>
    <x v="0"/>
    <m/>
    <s v="2c Initial Assessment"/>
    <s v="2c Initial Assessment"/>
    <x v="0"/>
    <s v="DARS-NIC-147916-DPQ3Q-v1.1"/>
    <s v="No"/>
    <s v="Yes"/>
    <x v="0"/>
    <x v="94"/>
    <x v="0"/>
    <s v="No"/>
    <x v="1"/>
    <s v=""/>
    <s v="Tina Davies-Taylor"/>
    <s v="Jennifer Donald"/>
    <s v="No"/>
    <s v="Emma Russell"/>
    <d v="2017-04-27T12:25:51"/>
    <d v="2017-03-14T09:29:25"/>
    <m/>
    <s v=""/>
    <d v="2017-03-22T00:00:00"/>
    <x v="0"/>
  </r>
  <r>
    <s v="3b75ea45-11c3-4403-b8d4-c35b0498d508"/>
    <s v="05wNCamAIDi0GeR32E2YWr4skUWWvqao7iVI0JsLs7nSDpA+Hlizqx9NjpZC5yvMX4CWDITigvsv9UUNbLtn0Q=="/>
    <d v="2017-04-27T15:02:13"/>
    <s v="DARS-NIC-147916-DPQ3Q-v1"/>
    <s v="Caroline Clements"/>
    <x v="9"/>
    <s v="With HSCIC"/>
    <x v="0"/>
    <m/>
    <s v="2c Initial Assessment"/>
    <s v="2c Initial Assessment"/>
    <x v="4"/>
    <s v="DARS-NIC-147916-DPQ3Q-v1.2"/>
    <s v="Yes"/>
    <s v="Yes"/>
    <x v="0"/>
    <x v="94"/>
    <x v="0"/>
    <s v="No"/>
    <x v="1"/>
    <s v=""/>
    <s v="Tina Davies-Taylor"/>
    <s v="Jennifer Donald"/>
    <s v="No"/>
    <s v="Emma Russell"/>
    <d v="2017-04-27T15:02:13"/>
    <d v="2017-04-21T15:02:27"/>
    <m/>
    <s v=""/>
    <d v="2017-03-22T00:00:00"/>
    <x v="0"/>
  </r>
  <r>
    <s v="5e4cde33-99ea-e511-8101-3863bb358f90"/>
    <s v="BKWB7bBahWYFb/NPhzr8tJNPFgGgQFBTVbyGlyZ9RIG7v8w0aGbvtVYGneKYtiXTGLpHqovmlGzoSjYwvBfm7A=="/>
    <d v="2017-04-01T00:00:18"/>
    <s v="DARS-NIC-147922-T7W2F-v0"/>
    <s v="Lisa Calderwood"/>
    <x v="31"/>
    <s v="With HSCIC"/>
    <x v="0"/>
    <d v="2026-11-30T00:00:00"/>
    <s v=""/>
    <s v="5a DSA Active"/>
    <x v="3"/>
    <s v="DARS-NIC-147922-T7W2F-v0.0"/>
    <s v="Yes"/>
    <s v="Yes"/>
    <x v="0"/>
    <x v="0"/>
    <x v="8"/>
    <s v="No"/>
    <x v="1"/>
    <s v=""/>
    <s v="James Gray"/>
    <s v=""/>
    <s v="No"/>
    <s v="Joanna Rose"/>
    <d v="2017-04-01T00:00:18"/>
    <d v="2016-03-15T10:32:30"/>
    <m/>
    <s v=""/>
    <m/>
    <x v="0"/>
  </r>
  <r>
    <s v="94a21b94-9be7-e611-80ff-5065f38bf2f1"/>
    <s v="69sIzpsoDEJspldodSf0phlUyi4cmYdkDoT4ADhjiXUBhAQ3txSCZgE09+6UQaGkq5geHhJmSETn0K1hXLMhOw=="/>
    <d v="2017-02-24T09:25:13"/>
    <s v="DARS-NIC-147923-P5DTX-v1"/>
    <s v="Vicki Hartley"/>
    <x v="146"/>
    <s v="With Customer"/>
    <x v="0"/>
    <m/>
    <s v="1c Application In Progress"/>
    <s v="1c Application In Progress"/>
    <x v="0"/>
    <s v="DARS-NIC-147923-P5DTX-v0"/>
    <s v="No"/>
    <s v="No"/>
    <x v="0"/>
    <x v="0"/>
    <x v="0"/>
    <s v="No"/>
    <x v="9"/>
    <s v=""/>
    <s v=""/>
    <s v=""/>
    <s v="Yes"/>
    <s v="Vicki Hartley"/>
    <d v="2017-02-24T09:25:13"/>
    <d v="2017-01-31T09:56:55"/>
    <m/>
    <s v=""/>
    <m/>
    <x v="0"/>
  </r>
  <r>
    <s v="33e2ba8f-d78c-42ba-8fe6-f065d59dc0a0"/>
    <s v="VJjc5Ij11yWch/VVmZpLuUisE3f39f1eEboV+ch2ri7D0DRhf4QcUcJ9e8snIItX+5GLWj4S9TaN1Dydy99Hbg=="/>
    <d v="2017-02-24T09:25:13"/>
    <s v="DARS-NIC-147923-P5DTX-v1"/>
    <s v="Vicki Hartley"/>
    <x v="146"/>
    <s v="With Customer"/>
    <x v="0"/>
    <d v="2017-03-30T00:00:00"/>
    <s v="2c Initial Assessment"/>
    <s v="1c Application In Progress"/>
    <x v="0"/>
    <s v="DARS-NIC-147923-P5DTX-v0.1"/>
    <s v="No"/>
    <s v="No"/>
    <x v="0"/>
    <x v="127"/>
    <x v="0"/>
    <s v="No"/>
    <x v="9"/>
    <s v=""/>
    <s v="Vicki Hartley"/>
    <s v="Richard Langley"/>
    <s v="Yes"/>
    <s v="Vicki Hartley"/>
    <d v="2017-02-24T09:25:13"/>
    <d v="2017-01-31T10:32:40"/>
    <m/>
    <s v=""/>
    <m/>
    <x v="0"/>
  </r>
  <r>
    <s v="b2cc13a2-265b-4769-bb19-64107e0b381e"/>
    <s v="alpOrNGqdMjJ/QfwELxpmQIvKNHZTpwEEg25npiBye5nNc/5oiqrjBFTpzDPf/OoKjNhKJeidZCYbAi3onOx9A=="/>
    <d v="2017-02-24T09:25:16"/>
    <s v="DARS-NIC-147923-P5DTX-v1"/>
    <s v="Vicki Hartley"/>
    <x v="146"/>
    <s v="With Customer"/>
    <x v="0"/>
    <d v="2018-02-06T00:00:00"/>
    <s v="5a DSA Active"/>
    <s v="1c Application In Progress"/>
    <x v="2"/>
    <s v="DARS-NIC-147923-P5DTX-v0.2"/>
    <s v="No"/>
    <s v="No"/>
    <x v="0"/>
    <x v="127"/>
    <x v="111"/>
    <s v="No"/>
    <x v="9"/>
    <s v=""/>
    <s v="Vicki Hartley"/>
    <s v="Richard Langley"/>
    <s v="Yes"/>
    <s v="Vicki Hartley"/>
    <d v="2017-02-24T09:25:16"/>
    <d v="2017-01-31T10:55:27"/>
    <d v="2017-02-20T00:00:00"/>
    <s v=""/>
    <m/>
    <x v="1"/>
  </r>
  <r>
    <s v="f16d2feb-4c59-480d-a042-8f24fbc8e64f"/>
    <s v="atwkhWbIqAuE4G8483D7/rp382sHG+UHr2l4WXLdAjABmE6/SO2Bp1RhOATifU9PT7MIBOLZX6EZFnFEQ7BM0w=="/>
    <d v="2017-03-22T16:23:13"/>
    <s v="DARS-NIC-147923-P5DTX-v1"/>
    <s v="Vicki Hartley"/>
    <x v="146"/>
    <s v="With Customer"/>
    <x v="0"/>
    <m/>
    <s v="1c Application In Progress"/>
    <s v="1c Application In Progress"/>
    <x v="4"/>
    <s v="DARS-NIC-147923-P5DTX-v1.0"/>
    <s v="Yes"/>
    <s v="No"/>
    <x v="0"/>
    <x v="127"/>
    <x v="0"/>
    <s v="No"/>
    <x v="9"/>
    <s v=""/>
    <s v="Vicki Hartley"/>
    <s v="Richard Langley"/>
    <s v="Yes"/>
    <s v="Vicki Hartley"/>
    <d v="2017-03-22T16:23:13"/>
    <d v="2017-02-24T09:25:03"/>
    <m/>
    <s v=""/>
    <m/>
    <x v="0"/>
  </r>
  <r>
    <s v="36023689-f4e9-e511-80f6-3863bb363030"/>
    <s v="95tWWAndq1u3o7Q4WMykiM7HFTMD3E4eWWblanCXmfY526ZR/o43miIHEO+pZjll1W6ZbAgpoIrBCPhdxRSMmQ=="/>
    <d v="2017-03-31T11:57:28"/>
    <s v="DARS-NIC-147924-YHQZR-v0"/>
    <s v="Karen Davies"/>
    <x v="145"/>
    <s v="With HSCIC"/>
    <x v="0"/>
    <d v="2018-03-30T00:00:00"/>
    <s v=""/>
    <s v="5a DSA Active"/>
    <x v="2"/>
    <s v="DARS-NIC-147924-YHQZR-v0.0"/>
    <s v="Yes"/>
    <s v="Yes"/>
    <x v="0"/>
    <x v="0"/>
    <x v="8"/>
    <s v="No"/>
    <x v="1"/>
    <s v=""/>
    <s v="James Gray"/>
    <s v=""/>
    <s v="No"/>
    <s v="Joanna Rose"/>
    <d v="2017-03-31T11:57:28"/>
    <d v="2016-03-14T14:53:40"/>
    <d v="2017-03-31T00:00:00"/>
    <s v=""/>
    <m/>
    <x v="0"/>
  </r>
  <r>
    <s v="5d84389e-9dea-e511-8105-1458d043a750"/>
    <s v="6mIm8XhCiEYdlwsslKzS60XvL0uLdXaF5GN8XPVjEUGdu0fAoiTb2DxcpgMttPYUSoovEE5QVlsPOzPntQ2yTg=="/>
    <d v="2017-03-31T11:57:28"/>
    <s v="DARS-NIC-147927-8K193-v0"/>
    <s v="Caroline  Rick"/>
    <x v="8"/>
    <s v="With HSCIC"/>
    <x v="0"/>
    <d v="2018-03-30T00:00:00"/>
    <s v=""/>
    <s v="5a DSA Active"/>
    <x v="2"/>
    <s v="DARS-NIC-147927-8K193-v0.0"/>
    <s v="Yes"/>
    <s v="Yes"/>
    <x v="0"/>
    <x v="0"/>
    <x v="8"/>
    <s v="No"/>
    <x v="1"/>
    <s v=""/>
    <s v="James Gray"/>
    <s v=""/>
    <s v="No"/>
    <s v="Joanna Rose"/>
    <d v="2017-03-31T11:57:28"/>
    <d v="2016-03-15T11:04:02"/>
    <d v="2017-03-31T00:00:00"/>
    <s v=""/>
    <m/>
    <x v="0"/>
  </r>
  <r>
    <s v="e261b552-5d2d-e611-80e9-5065f38a0b11"/>
    <s v="xi4BiEUR52sMvbLzqWZloqGp4e4dXwpIP03AC+YHwWaoNxkioBlIpN8s7s0eM9Z1lZKKaMkK5jvS79s+rgsYcA=="/>
    <d v="2016-06-10T11:19:44"/>
    <s v="DARS-NIC-147928-NCW80-v0"/>
    <s v="Mike Murphy"/>
    <x v="153"/>
    <s v="With HSCIC"/>
    <x v="0"/>
    <m/>
    <s v="1c Application In Progress"/>
    <s v="5a DSA Active"/>
    <x v="0"/>
    <s v="DARS-NIC-147928-NCW80-v0.0"/>
    <s v="No"/>
    <s v="No"/>
    <x v="0"/>
    <x v="0"/>
    <x v="0"/>
    <s v="No"/>
    <x v="1"/>
    <s v=""/>
    <s v=""/>
    <s v=""/>
    <s v="Yes"/>
    <s v="Vicki Hartley"/>
    <d v="2016-06-10T11:19:44"/>
    <d v="2016-06-08T09:42:35"/>
    <m/>
    <s v=""/>
    <d v="2016-06-08T00:00:00"/>
    <x v="0"/>
  </r>
  <r>
    <s v="15bd5e6c-f61a-49ef-9704-487779881a11"/>
    <s v="ehmTLYExm6tnO/FrewsyE7LXmmTCjG7hi7MY7zvXeY+0IKzZNcjbFO11Wm8F9NzNCy9MvA+8/fLSGVxdRUE4wQ=="/>
    <d v="2016-06-10T11:19:44"/>
    <s v="DARS-NIC-147928-NCW80-v0"/>
    <s v="Mike Murphy"/>
    <x v="153"/>
    <s v="With HSCIC"/>
    <x v="0"/>
    <m/>
    <s v="2c Initial Assessment"/>
    <s v="5a DSA Active"/>
    <x v="0"/>
    <s v="DARS-NIC-147928-NCW80-v0.1"/>
    <s v="No"/>
    <s v="No"/>
    <x v="0"/>
    <x v="128"/>
    <x v="0"/>
    <s v="No"/>
    <x v="1"/>
    <s v=""/>
    <s v="Vicki Hartley"/>
    <s v=""/>
    <s v="Yes"/>
    <s v="Vicki Hartley"/>
    <d v="2016-06-10T11:19:44"/>
    <d v="2016-06-08T10:20:18"/>
    <m/>
    <s v=""/>
    <d v="2016-06-08T00:00:00"/>
    <x v="0"/>
  </r>
  <r>
    <s v="815dd231-5618-4dde-977d-4d35f88af92d"/>
    <s v="ScsVEk8/ujyn0Cotx8LytzacDlABhUmj/MLyUtvaGcDGD/Vh1Q2UuGir/cKp/pduifTJw/ly177u6x5i5wETOg=="/>
    <d v="2016-06-10T11:19:44"/>
    <s v="DARS-NIC-147928-NCW80-v0"/>
    <s v="Mike Murphy"/>
    <x v="153"/>
    <s v="With HSCIC"/>
    <x v="0"/>
    <d v="2013-07-30T00:00:00"/>
    <s v="2c Initial Assessment"/>
    <s v="5a DSA Active"/>
    <x v="0"/>
    <s v="DARS-NIC-147928-NCW80-v0.2"/>
    <s v="No"/>
    <s v="No"/>
    <x v="0"/>
    <x v="128"/>
    <x v="0"/>
    <s v="No"/>
    <x v="1"/>
    <s v=""/>
    <s v="Vicki Hartley"/>
    <s v=""/>
    <s v="Yes"/>
    <s v="Vicki Hartley"/>
    <d v="2016-06-10T11:19:44"/>
    <d v="2016-06-08T10:30:10"/>
    <m/>
    <s v=""/>
    <d v="2016-06-08T00:00:00"/>
    <x v="0"/>
  </r>
  <r>
    <s v="b6ca606f-ef74-4abf-84a4-50d93e67c845"/>
    <s v="UHuL+rFQJolQkQCqK3t68b/o0WmOz1QnrAejDWP70dkZ1VabC5TQTWbUbujghhtby5BEq1E5wkCnJkvKqlUxzw=="/>
    <d v="2016-08-02T09:48:54"/>
    <s v="DARS-NIC-147928-NCW80-v0"/>
    <s v="Mike Murphy"/>
    <x v="153"/>
    <s v="With HSCIC"/>
    <x v="0"/>
    <d v="2013-07-30T00:00:00"/>
    <s v="5a DSA Active"/>
    <s v="5a DSA Active"/>
    <x v="3"/>
    <s v="DARS-NIC-147928-NCW80-v0.3"/>
    <s v="Yes"/>
    <s v="No"/>
    <x v="0"/>
    <x v="128"/>
    <x v="103"/>
    <s v="No"/>
    <x v="1"/>
    <s v=""/>
    <s v="Vicki Hartley"/>
    <s v="Jennifer Donald"/>
    <s v="Yes"/>
    <s v="Vicki Hartley"/>
    <d v="2016-08-02T09:48:54"/>
    <d v="2016-06-09T10:18:03"/>
    <m/>
    <s v=""/>
    <d v="2016-06-08T00:00:00"/>
    <x v="1"/>
  </r>
  <r>
    <s v="2b6f56f5-64eb-e511-80f8-3863bb357fa0"/>
    <s v="U0H2amz4lGr/BwOSK1akdBLroMHnLpIfR0xJ7ggIMPdVzh46QDztrVSV4iqiLXaMOTNigDA5zj/4IhLt8nmVgA=="/>
    <d v="2017-01-25T09:51:25"/>
    <s v="DARS-NIC-147931-DT25Y-v1"/>
    <s v="Kath Moser"/>
    <x v="57"/>
    <s v="With HSCIC"/>
    <x v="0"/>
    <d v="2026-05-24T00:00:00"/>
    <s v=""/>
    <s v="5a DSA Active"/>
    <x v="1"/>
    <s v="DARS-NIC-147931-DT25Y-v0.0"/>
    <s v="No"/>
    <s v="Yes"/>
    <x v="0"/>
    <x v="0"/>
    <x v="102"/>
    <s v="No"/>
    <x v="1"/>
    <s v=""/>
    <s v=""/>
    <s v=""/>
    <s v="No"/>
    <s v="Louise Dunn"/>
    <d v="2017-01-25T09:51:25"/>
    <d v="2016-03-16T10:50:58"/>
    <d v="2017-01-25T00:00:00"/>
    <s v=""/>
    <d v="2016-05-23T00:00:00"/>
    <x v="0"/>
  </r>
  <r>
    <s v="6a883457-8557-4ef0-abb4-46abc6f6b234"/>
    <s v="imW2h6bR0p5lY1XvrsW8l3Zu+T6IXW/V2qt3kGXMYfKKeZ5AwqhArToReHaXOgMz6lkjP4xRUy8ehaAqv8zxMg=="/>
    <d v="2017-01-25T09:51:08"/>
    <s v="DARS-NIC-147931-DT25Y-v1"/>
    <s v="Krys Baker"/>
    <x v="57"/>
    <s v="With HSCIC"/>
    <x v="0"/>
    <m/>
    <s v="1c Application In Progress"/>
    <s v="5a DSA Active"/>
    <x v="0"/>
    <s v="DARS-NIC-147931-DT25Y-v1.0"/>
    <s v="No"/>
    <s v="Yes"/>
    <x v="0"/>
    <x v="0"/>
    <x v="0"/>
    <s v="No"/>
    <x v="1"/>
    <s v=""/>
    <s v="James Gray"/>
    <s v=""/>
    <s v="Yes"/>
    <s v="Louise Dunn"/>
    <d v="2017-01-25T09:51:08"/>
    <d v="2016-05-12T13:41:55"/>
    <m/>
    <s v=""/>
    <d v="2016-05-23T00:00:00"/>
    <x v="0"/>
  </r>
  <r>
    <s v="8a3cda1e-8b34-4a0f-ab01-338fe3614d91"/>
    <s v="xjGijOkUt1OkC1lA9lvY+cQYetY76p29Suo8I+aWGW13JAop3CU4CCTw5HXu8a0CimQSxezUMLMOqhAvWj9pKg=="/>
    <d v="2017-01-25T09:51:08"/>
    <s v="DARS-NIC-147931-DT25Y-v1"/>
    <s v="Krys Baker"/>
    <x v="57"/>
    <s v="With HSCIC"/>
    <x v="0"/>
    <m/>
    <s v="2c Initial Assessment"/>
    <s v="5a DSA Active"/>
    <x v="0"/>
    <s v="DARS-NIC-147931-DT25Y-v1.1"/>
    <s v="No"/>
    <s v="Yes"/>
    <x v="0"/>
    <x v="129"/>
    <x v="0"/>
    <s v="No"/>
    <x v="1"/>
    <s v="Complex"/>
    <s v="Dan Goodwin"/>
    <s v="Dave Cronin"/>
    <s v="Yes"/>
    <s v="Louise Dunn"/>
    <d v="2017-01-25T09:51:08"/>
    <d v="2016-05-20T10:54:12"/>
    <m/>
    <s v=""/>
    <d v="2016-05-23T00:00:00"/>
    <x v="0"/>
  </r>
  <r>
    <s v="bfb8f043-b5d2-44dd-ac9f-62473bbeae17"/>
    <s v="u+U4GxDwYcQcxwXAmnqafLnjD+PE2wkiVeqGSgsF0TmLC01efAoPQcLlPEoKkqZL3INAfESZJgwQDPUxwA/82w=="/>
    <d v="2017-01-25T09:51:08"/>
    <s v="DARS-NIC-147931-DT25Y-v1"/>
    <s v="Krys Baker"/>
    <x v="57"/>
    <s v="With HSCIC"/>
    <x v="0"/>
    <d v="2017-06-30T00:00:00"/>
    <s v="2c Initial Assessment"/>
    <s v="5a DSA Active"/>
    <x v="0"/>
    <s v="DARS-NIC-147931-DT25Y-v1.2"/>
    <s v="No"/>
    <s v="Yes"/>
    <x v="0"/>
    <x v="129"/>
    <x v="0"/>
    <s v="No"/>
    <x v="1"/>
    <s v="Complex"/>
    <s v="Dan Goodwin"/>
    <s v="Dave Cronin"/>
    <s v="Yes"/>
    <s v="Louise Dunn"/>
    <d v="2017-01-25T09:51:08"/>
    <d v="2016-06-02T08:25:21"/>
    <m/>
    <s v=""/>
    <d v="2016-05-23T00:00:00"/>
    <x v="0"/>
  </r>
  <r>
    <s v="96659364-be83-4985-9781-53bf962b70b3"/>
    <s v="RfCOtCnLRd6AqQQnHC/410CC6EDKtcZfWKVUbx8TBNZxPqSKzQtoPNR4Gw0HDpVWaQiYWeAbzJTG1OxXET7ddQ=="/>
    <d v="2017-03-14T10:50:35"/>
    <s v="DARS-NIC-147931-DT25Y-v1"/>
    <s v="Krys Baker"/>
    <x v="57"/>
    <s v="With HSCIC"/>
    <x v="0"/>
    <d v="2017-11-30T00:00:00"/>
    <s v="5a DSA Active"/>
    <s v="5a DSA Active"/>
    <x v="2"/>
    <s v="DARS-NIC-147931-DT25Y-v1.3"/>
    <s v="Yes"/>
    <s v="Yes"/>
    <x v="0"/>
    <x v="129"/>
    <x v="117"/>
    <s v="No"/>
    <x v="1"/>
    <s v="Complex"/>
    <s v="Dan Goodwin"/>
    <s v="Dave Cronin"/>
    <s v="Yes"/>
    <s v="Louise Dunn"/>
    <d v="2017-03-14T10:50:35"/>
    <d v="2016-06-03T11:25:57"/>
    <d v="2017-01-25T00:00:00"/>
    <s v="Release 2.3"/>
    <d v="2016-05-23T00:00:00"/>
    <x v="1"/>
  </r>
  <r>
    <s v="79b21f89-8fea-e511-80f8-3863bb357fa0"/>
    <s v="STczjBGcYO/Wl7Yx5rKCObDoqIjUrurOPKDB21ItwpfvLnip/05qRZkm+RHOJ1L0R+7HvluTmcf03ipnIing7A=="/>
    <d v="2017-01-10T16:59:20"/>
    <s v="DARS-NIC-147932-B9FG1-v0"/>
    <s v="Tom Sorahan"/>
    <x v="8"/>
    <s v="With HSCIC"/>
    <x v="0"/>
    <d v="2027-08-07T00:00:00"/>
    <s v=""/>
    <s v="5a DSA Active"/>
    <x v="2"/>
    <s v="DARS-NIC-147932-B9FG1-v0.0"/>
    <s v="Yes"/>
    <s v="Yes"/>
    <x v="0"/>
    <x v="0"/>
    <x v="8"/>
    <s v="No"/>
    <x v="1"/>
    <s v=""/>
    <s v="James Gray"/>
    <s v=""/>
    <s v="No"/>
    <s v=""/>
    <d v="2017-01-10T16:59:20"/>
    <d v="2016-03-15T09:23:20"/>
    <m/>
    <s v=""/>
    <m/>
    <x v="0"/>
  </r>
  <r>
    <s v="64f3b80f-94e6-e511-8104-1458d043a750"/>
    <s v="mPY8C3iA0B+aqc1Qh7SgldqY8oF8taExkmtDiJCUPJKFudgmIguCxzGlt7iO9IwtHokcYPmBDpgPIfLsD4lD2w=="/>
    <d v="2017-03-31T11:57:28"/>
    <s v="DARS-NIC-147936-1L3FD-v0"/>
    <s v="Dhanesh Patel"/>
    <x v="1"/>
    <s v="With HSCIC"/>
    <x v="0"/>
    <d v="2018-03-30T00:00:00"/>
    <s v=""/>
    <s v="5a DSA Active"/>
    <x v="2"/>
    <s v="DARS-NIC-147936-1L3FD-v0.0"/>
    <s v="Yes"/>
    <s v="Yes"/>
    <x v="0"/>
    <x v="0"/>
    <x v="4"/>
    <s v="No"/>
    <x v="1"/>
    <s v=""/>
    <s v="James Gray"/>
    <s v=""/>
    <s v="No"/>
    <s v="Joanna Rose"/>
    <d v="2017-03-31T11:57:28"/>
    <d v="2016-03-10T07:45:33"/>
    <d v="2017-03-31T00:00:00"/>
    <s v=""/>
    <m/>
    <x v="0"/>
  </r>
  <r>
    <s v="0c5ee8d5-0ce2-e511-8100-3863bb358f90"/>
    <s v="2YCa1v3HrxrFshEoPYARj++7brb0rfYnpK5oFCiy5yVKMFUhJ1/1Npyqt3RBM34KWJMQxO5TwDdwIwPTIYnHRQ=="/>
    <d v="2016-05-18T12:06:53"/>
    <s v="DARS-NIC-147938-0L455-v0"/>
    <s v="Judy Haworth"/>
    <x v="168"/>
    <s v="With HSCIC"/>
    <x v="0"/>
    <d v="2017-03-04T00:00:00"/>
    <s v=""/>
    <s v="5a DSA Active"/>
    <x v="0"/>
    <s v="DARS-NIC-147938-0L455-v0.0"/>
    <s v=""/>
    <s v="Yes"/>
    <x v="0"/>
    <x v="0"/>
    <x v="44"/>
    <s v="No"/>
    <x v="14"/>
    <s v=""/>
    <s v=""/>
    <s v=""/>
    <s v="No"/>
    <s v="Joanna Rose"/>
    <d v="2016-05-18T12:06:53"/>
    <d v="2016-03-04T13:27:32"/>
    <m/>
    <s v=""/>
    <m/>
    <x v="0"/>
  </r>
  <r>
    <s v="be8f8ea1-c077-46c4-b68c-bb837bccf16b"/>
    <s v="xA5GvzDs13pSpykE4gMPCnROuVdflJ3Oq78bW6C9nkoQ6XoKoq+xrs7Lq99LoMU6E24UkS/5b6AeBGVX0QS/og=="/>
    <d v="2016-05-18T12:06:53"/>
    <s v="DARS-NIC-147938-0L455-v0"/>
    <s v="Judy Haworth"/>
    <x v="168"/>
    <s v="With HSCIC"/>
    <x v="0"/>
    <d v="2017-03-04T00:00:00"/>
    <s v=""/>
    <s v="5a DSA Active"/>
    <x v="0"/>
    <s v="DARS-NIC-147938-0L455-v0.1"/>
    <s v=""/>
    <s v="Yes"/>
    <x v="0"/>
    <x v="0"/>
    <x v="0"/>
    <s v="No"/>
    <x v="14"/>
    <s v=""/>
    <s v=""/>
    <s v=""/>
    <s v="No"/>
    <s v="Joanna Rose"/>
    <d v="2016-05-18T12:06:53"/>
    <d v="2016-03-19T13:16:58"/>
    <m/>
    <s v=""/>
    <m/>
    <x v="0"/>
  </r>
  <r>
    <s v="e085e815-b920-4167-9bc7-f3b25bed7b81"/>
    <s v="BaL9+MKHU4O7WZh1UoWn4javLLk1Yvaejnk4idEs2P1WbZobZy2hSwsnHIBUK5qIjdGmEXnTK+DhvqBxMXE64w=="/>
    <d v="2016-05-18T12:06:53"/>
    <s v="DARS-NIC-147938-0L455-v0"/>
    <s v="Judy Haworth"/>
    <x v="168"/>
    <s v="With HSCIC"/>
    <x v="0"/>
    <d v="2017-03-04T00:00:00"/>
    <s v=""/>
    <s v="5a DSA Active"/>
    <x v="0"/>
    <s v="DARS-NIC-147938-0L455-v0.2"/>
    <s v=""/>
    <s v="Yes"/>
    <x v="0"/>
    <x v="0"/>
    <x v="0"/>
    <s v="No"/>
    <x v="14"/>
    <s v=""/>
    <s v=""/>
    <s v=""/>
    <s v="No"/>
    <s v="Joanna Rose"/>
    <d v="2016-05-18T12:06:53"/>
    <d v="2016-03-19T13:22:41"/>
    <m/>
    <s v=""/>
    <m/>
    <x v="0"/>
  </r>
  <r>
    <s v="d1bc21c9-49d4-4b83-a244-c6f80547c6f4"/>
    <s v="fwLSLH6eR+79bAafU0LwrEqS1bt9q/IXERITvcGolLiebxyO+CXhSCzIvDeNyc179xQstA1XJW5u+VWmviSpbQ=="/>
    <d v="2016-05-18T12:06:54"/>
    <s v="DARS-NIC-147938-0L455-v0"/>
    <s v="Judy Haworth"/>
    <x v="168"/>
    <s v="With HSCIC"/>
    <x v="0"/>
    <d v="2017-03-04T00:00:00"/>
    <s v=""/>
    <s v="5a DSA Active"/>
    <x v="0"/>
    <s v="DARS-NIC-147938-0L455-v0.3"/>
    <s v=""/>
    <s v="Yes"/>
    <x v="0"/>
    <x v="0"/>
    <x v="0"/>
    <s v="No"/>
    <x v="14"/>
    <s v=""/>
    <s v=""/>
    <s v=""/>
    <s v="No"/>
    <s v="Joanna Rose"/>
    <d v="2016-05-18T12:06:54"/>
    <d v="2016-03-19T13:22:51"/>
    <m/>
    <s v=""/>
    <m/>
    <x v="0"/>
  </r>
  <r>
    <s v="36b743b8-03cf-456e-b01e-b6ba790bf509"/>
    <s v="x3jcYVlRXARPM8+tPIXjXNiA3El1jqtVhhgghqdeIjnGkdDPl51c9lTB95WHDZ0XrgZ6hcd/T4wqJ1JPEQ0sJw=="/>
    <d v="2016-05-18T12:06:54"/>
    <s v="DARS-NIC-147938-0L455-v0"/>
    <s v="Judy Haworth"/>
    <x v="168"/>
    <s v="With HSCIC"/>
    <x v="0"/>
    <d v="2017-03-04T00:00:00"/>
    <s v=""/>
    <s v="5a DSA Active"/>
    <x v="0"/>
    <s v="DARS-NIC-147938-0L455-v0.4"/>
    <s v=""/>
    <s v="Yes"/>
    <x v="0"/>
    <x v="0"/>
    <x v="0"/>
    <s v="No"/>
    <x v="14"/>
    <s v=""/>
    <s v=""/>
    <s v=""/>
    <s v="No"/>
    <s v="Joanna Rose"/>
    <d v="2016-05-18T12:06:54"/>
    <d v="2016-03-19T13:22:58"/>
    <m/>
    <s v=""/>
    <m/>
    <x v="0"/>
  </r>
  <r>
    <s v="e81924eb-3c55-4ca1-ade1-95a1666df891"/>
    <s v="vtuLxYQb17O8K6whT9wy33ZCZWfej/5Sv16lHGtPNmifnfilqGyDuXeqbEqPl4x2hjpcK8Qt6wRZ1i73zNAjVw=="/>
    <d v="2016-05-18T12:06:54"/>
    <s v="DARS-NIC-147938-0L455-v0"/>
    <s v="Judy Haworth"/>
    <x v="74"/>
    <s v="With HSCIC"/>
    <x v="0"/>
    <d v="2017-03-04T00:00:00"/>
    <s v=""/>
    <s v="5a DSA Active"/>
    <x v="0"/>
    <s v="DARS-NIC-147938-0L455-v0.5"/>
    <s v=""/>
    <s v="Yes"/>
    <x v="0"/>
    <x v="0"/>
    <x v="0"/>
    <s v="No"/>
    <x v="10"/>
    <s v=""/>
    <s v=""/>
    <s v=""/>
    <s v="No"/>
    <s v="Joanna Rose"/>
    <d v="2016-05-18T12:06:54"/>
    <d v="2016-03-19T13:25:41"/>
    <m/>
    <s v=""/>
    <m/>
    <x v="0"/>
  </r>
  <r>
    <s v="ca494ef3-fbba-45ce-8225-3eb854164a4a"/>
    <s v="hCIJrtKMefTt64SnkX8kuEfW+e3iWwRVkqPapV8ztCcboclMkG6DnCrIJ+DYHedRLG9DhCFO5tMw+39oq9kC7g=="/>
    <d v="2016-05-18T12:06:54"/>
    <s v="DARS-NIC-147938-0L455-v0"/>
    <s v="Judy Haworth"/>
    <x v="74"/>
    <s v="With HSCIC"/>
    <x v="0"/>
    <d v="2017-03-04T00:00:00"/>
    <s v=""/>
    <s v="5a DSA Active"/>
    <x v="0"/>
    <s v="DARS-NIC-147938-0L455-v0.6"/>
    <s v=""/>
    <s v="Yes"/>
    <x v="0"/>
    <x v="0"/>
    <x v="0"/>
    <s v="No"/>
    <x v="10"/>
    <s v=""/>
    <s v=""/>
    <s v=""/>
    <s v="No"/>
    <s v="Joanna Rose"/>
    <d v="2016-05-18T12:06:54"/>
    <d v="2016-03-19T13:32:44"/>
    <m/>
    <s v=""/>
    <m/>
    <x v="0"/>
  </r>
  <r>
    <s v="46888565-9d10-4fed-9441-56dde4552991"/>
    <s v="6pasqwO6J7PrKuwCcbXoRPOfD+fAmmNMc9Stw3F0QQvUvJJjT5AAwL8VeYWfeaQGIeVHnMWRZY6RmIjBB8uOfA=="/>
    <d v="2016-05-18T12:06:54"/>
    <s v="DARS-NIC-147938-0L455-v0"/>
    <s v="Judy Haworth"/>
    <x v="74"/>
    <s v="With HSCIC"/>
    <x v="0"/>
    <d v="2017-03-04T00:00:00"/>
    <s v=""/>
    <s v="5a DSA Active"/>
    <x v="0"/>
    <s v="DARS-NIC-147938-0L455-v0.7"/>
    <s v=""/>
    <s v="Yes"/>
    <x v="0"/>
    <x v="0"/>
    <x v="0"/>
    <s v="No"/>
    <x v="10"/>
    <s v=""/>
    <s v=""/>
    <s v=""/>
    <s v="No"/>
    <s v="Joanna Rose"/>
    <d v="2016-05-18T12:06:54"/>
    <d v="2016-03-19T13:32:52"/>
    <m/>
    <s v=""/>
    <m/>
    <x v="0"/>
  </r>
  <r>
    <s v="709558d1-9f52-4ae6-9807-ee78d2008533"/>
    <s v="TWuDNbwE3CCgwFNT9069ePzp1Qdyq9evCxjiyq55esn/uqxxSJoUYeKN1o2X3e41GQHkDMQvhtaaPFHPJFlk0A=="/>
    <d v="2017-03-05T00:00:12"/>
    <s v="DARS-NIC-147938-0L455-v0"/>
    <s v="Judy Haworth"/>
    <x v="74"/>
    <s v="With HSCIC"/>
    <x v="0"/>
    <d v="2017-03-04T00:00:00"/>
    <s v=""/>
    <s v="5a DSA Active"/>
    <x v="3"/>
    <s v="DARS-NIC-147938-0L455-v0.8"/>
    <s v="Yes"/>
    <s v="Yes"/>
    <x v="0"/>
    <x v="0"/>
    <x v="8"/>
    <s v="No"/>
    <x v="10"/>
    <s v=""/>
    <s v="James Gray"/>
    <s v=""/>
    <s v="No"/>
    <s v="Joanna Rose"/>
    <d v="2017-03-05T00:00:12"/>
    <d v="2016-03-19T13:33:27"/>
    <m/>
    <s v=""/>
    <m/>
    <x v="0"/>
  </r>
  <r>
    <s v="deaded07-aee6-e511-8104-1458d043a750"/>
    <s v="Ml19Np8o9OdZwHcFTt72CsOq7QLpwp8/ftiNFX2zUxAmFam5+cpeZBz33iprNh7dEJc4TCfeHeYGCl6XQ/Nrzw=="/>
    <d v="2016-11-03T10:37:28"/>
    <s v="DARS-NIC-147940-WVXJF-v1"/>
    <s v="Kath Moser"/>
    <x v="57"/>
    <s v="With Customer"/>
    <x v="0"/>
    <d v="2016-09-28T00:00:00"/>
    <s v=""/>
    <s v="1c Application In Progress"/>
    <x v="0"/>
    <s v="DARS-NIC-147940-WVXJF-v0.0"/>
    <s v=""/>
    <s v="Yes"/>
    <x v="0"/>
    <x v="0"/>
    <x v="4"/>
    <s v="No"/>
    <x v="1"/>
    <s v=""/>
    <s v=""/>
    <s v=""/>
    <s v="No"/>
    <s v="Joanna Rose"/>
    <d v="2016-11-03T10:37:28"/>
    <d v="2016-03-10T10:51:26"/>
    <m/>
    <s v=""/>
    <m/>
    <x v="0"/>
  </r>
  <r>
    <s v="c21e7955-00ac-4b37-bf09-c5b3de74218c"/>
    <s v="xiEJeLqNaFn6OAo6eenZGJ0/g2UZ7wCfFku5OJryI+tpiEJnyrUrnTTuohoUOy2slLt5zeUv0tsDdQzptJ4ZtA=="/>
    <d v="2016-11-03T10:37:28"/>
    <s v="DARS-NIC-147940-WVXJF-v1"/>
    <s v="Kath Moser"/>
    <x v="57"/>
    <s v="With Customer"/>
    <x v="0"/>
    <d v="2017-03-30T00:00:00"/>
    <s v=""/>
    <s v="1c Application In Progress"/>
    <x v="0"/>
    <s v="DARS-NIC-147940-WVXJF-v0.1"/>
    <s v=""/>
    <s v="Yes"/>
    <x v="0"/>
    <x v="0"/>
    <x v="102"/>
    <s v="No"/>
    <x v="1"/>
    <s v=""/>
    <s v=""/>
    <s v=""/>
    <s v="No"/>
    <s v="Joanna Rose"/>
    <d v="2016-11-03T10:37:28"/>
    <d v="2016-03-16T11:20:03"/>
    <m/>
    <s v=""/>
    <m/>
    <x v="0"/>
  </r>
  <r>
    <s v="1e190db9-dbd0-4984-87c3-a62550ae3129"/>
    <s v="nC8SGeylL5v6Mwh9ZZTOSlpdfNG4YZnWAv2YRehywaUWmbZqJhWDS8UyMbK/Y01cFrwaRcfYvm/pNEjSeWUZmw=="/>
    <d v="2017-01-09T13:50:18"/>
    <s v="DARS-NIC-147940-WVXJF-v1"/>
    <s v="Kath Moser"/>
    <x v="57"/>
    <s v="With Customer"/>
    <x v="0"/>
    <d v="2016-09-30T00:00:00"/>
    <s v=""/>
    <s v="1c Application In Progress"/>
    <x v="3"/>
    <s v="DARS-NIC-147940-WVXJF-v0.2"/>
    <s v="No"/>
    <s v="Yes"/>
    <x v="0"/>
    <x v="0"/>
    <x v="102"/>
    <s v="No"/>
    <x v="1"/>
    <s v=""/>
    <s v="James Gray"/>
    <s v=""/>
    <s v="No"/>
    <s v="Joanna Rose"/>
    <d v="2017-01-09T13:50:18"/>
    <d v="2016-03-16T12:11:20"/>
    <m/>
    <s v=""/>
    <m/>
    <x v="0"/>
  </r>
  <r>
    <s v="b308c85d-985d-46f1-8494-a1300470b5ed"/>
    <s v="ngw7ywkL/ux8hpkzbi+Lm1rGAd80hydvJ8f2G3wvTm8f/ZmtDR601ucwR4tGFIFvTvBmKyJyAEL06/qE00vNHw=="/>
    <d v="2016-11-18T09:42:04"/>
    <s v="DARS-NIC-147940-WVXJF-v1"/>
    <s v="Kath Moser"/>
    <x v="57"/>
    <s v="With Customer"/>
    <x v="0"/>
    <m/>
    <s v="1c Application In Progress"/>
    <s v="1c Application In Progress"/>
    <x v="4"/>
    <s v="DARS-NIC-147940-WVXJF-v1.0"/>
    <s v="Yes"/>
    <s v="Yes"/>
    <x v="0"/>
    <x v="0"/>
    <x v="0"/>
    <s v="No"/>
    <x v="1"/>
    <s v=""/>
    <s v="James Gray"/>
    <s v="Jennifer Redman"/>
    <s v="No"/>
    <s v="Joanna Rose"/>
    <d v="2016-11-18T09:42:04"/>
    <d v="2016-11-03T10:37:22"/>
    <m/>
    <s v=""/>
    <m/>
    <x v="0"/>
  </r>
  <r>
    <s v="dcc3a4f7-b3e6-e511-80f5-3863bb363030"/>
    <s v="XaKTBd/af6yEpatUUxY2T2SMBAPGIrir7jWGvO6Zqn0iOXpR4GpdExjxXjc/jMJhDFqIzYsjkRSwzHsvW0T7Cw=="/>
    <d v="2017-03-31T12:23:18"/>
    <s v="DARS-NIC-147941-XX4JP-v1"/>
    <s v="Kathleen McElhone"/>
    <x v="9"/>
    <s v="With Customer"/>
    <x v="0"/>
    <d v="2018-03-30T00:00:00"/>
    <s v=""/>
    <s v="1c Application In Progress"/>
    <x v="2"/>
    <s v="DARS-NIC-147941-XX4JP-v0.0"/>
    <s v="No"/>
    <s v="Yes"/>
    <x v="0"/>
    <x v="118"/>
    <x v="115"/>
    <s v="No"/>
    <x v="1"/>
    <s v=""/>
    <s v="James Gray"/>
    <s v=""/>
    <s v="No"/>
    <s v="Joanna Rose"/>
    <d v="2017-03-31T12:23:18"/>
    <d v="2016-03-10T11:33:55"/>
    <m/>
    <s v=""/>
    <m/>
    <x v="0"/>
  </r>
  <r>
    <s v="4d3066be-9c62-4157-be14-2a28ca1fc06f"/>
    <s v="F33hbS09au1Z5yVoG1U4Jjwgtt3vCNZm3+VjqwrTjt7dZ82zN2XTXhZV17/yXb7myVroHjgIkJgvkXPdEaTqEw=="/>
    <d v="2016-08-30T10:39:47"/>
    <s v="DARS-NIC-147941-XX4JP-v1"/>
    <s v="Kathleen McElhone"/>
    <x v="9"/>
    <s v="With Customer"/>
    <x v="0"/>
    <d v="2017-03-30T00:00:00"/>
    <s v="1c Application In Progress"/>
    <s v="1c Application In Progress"/>
    <x v="4"/>
    <s v="DARS-NIC-147941-XX4JP-v1.0"/>
    <s v="Yes"/>
    <s v="Yes"/>
    <x v="0"/>
    <x v="118"/>
    <x v="0"/>
    <s v="No"/>
    <x v="1"/>
    <s v=""/>
    <s v="James Gray"/>
    <s v=""/>
    <s v="No"/>
    <s v="Joanna Rose"/>
    <d v="2016-08-30T10:39:47"/>
    <d v="2016-06-07T08:08:05"/>
    <m/>
    <s v=""/>
    <m/>
    <x v="0"/>
  </r>
  <r>
    <s v="51b5c73d-dae9-e511-80f6-3863bb363030"/>
    <s v="CQEadoBbROQanWKfhEAPYaKqheGVwGj5XNCT0tQtrNlpiX9y7xWCRBlk+pRTyDgTknvexuJUyopEiZZ/mUm8/A=="/>
    <d v="2016-08-03T10:08:27"/>
    <s v="DARS-NIC-147944-KJQBS-v0"/>
    <s v="Debbie Jarvis"/>
    <x v="3"/>
    <s v="With HSCIC"/>
    <x v="0"/>
    <m/>
    <s v=""/>
    <s v="5a DSA Active"/>
    <x v="0"/>
    <s v="DARS-NIC-147944-KJQBS-v0.0"/>
    <s v=""/>
    <s v="Yes"/>
    <x v="0"/>
    <x v="0"/>
    <x v="0"/>
    <s v="No"/>
    <x v="1"/>
    <s v=""/>
    <s v=""/>
    <s v=""/>
    <s v="No"/>
    <s v="Joanna Rose"/>
    <d v="2016-08-03T10:08:27"/>
    <d v="2016-03-14T11:45:36"/>
    <m/>
    <s v=""/>
    <m/>
    <x v="0"/>
  </r>
  <r>
    <s v="380e8598-b705-4ff0-984c-beec2caab5d9"/>
    <s v="UkgZ+0GQ/Sxt9qGb19b8sHVhrKRh9H1gbLNefY+rTinSLIV0c94hwWT/qYHxHcqc6Th5+X5D1W3B6+2JQaZ7EA=="/>
    <d v="2016-08-03T10:08:27"/>
    <s v="DARS-NIC-147944-KJQBS-v0"/>
    <s v="Debbie Jarvis"/>
    <x v="3"/>
    <s v="With HSCIC"/>
    <x v="0"/>
    <m/>
    <s v=""/>
    <s v="5a DSA Active"/>
    <x v="0"/>
    <s v="DARS-NIC-147944-KJQBS-v0.1"/>
    <s v=""/>
    <s v="Yes"/>
    <x v="0"/>
    <x v="0"/>
    <x v="0"/>
    <s v="No"/>
    <x v="1"/>
    <s v=""/>
    <s v=""/>
    <s v=""/>
    <s v="No"/>
    <s v="Joanna Rose"/>
    <d v="2016-08-03T10:08:27"/>
    <d v="2016-03-14T13:51:53"/>
    <m/>
    <s v=""/>
    <m/>
    <x v="0"/>
  </r>
  <r>
    <s v="fde23745-abfc-4c16-814b-95df25ac4340"/>
    <s v="DVieIp3C8/0kbpNpjzyFtYKEZN9zmCjOm1PwUEcS423OCRtTEWnRLs9Ns0qRXhDF6g1V39zsa1x4IwzG9xLtJQ=="/>
    <d v="2016-08-03T10:08:27"/>
    <s v="DARS-NIC-147944-KJQBS-v0"/>
    <s v="Debbie Jarvis"/>
    <x v="3"/>
    <s v="With HSCIC"/>
    <x v="0"/>
    <d v="2026-12-20T00:00:00"/>
    <s v=""/>
    <s v="5a DSA Active"/>
    <x v="0"/>
    <s v="DARS-NIC-147944-KJQBS-v0.2"/>
    <s v=""/>
    <s v="Yes"/>
    <x v="0"/>
    <x v="0"/>
    <x v="0"/>
    <s v="No"/>
    <x v="1"/>
    <s v=""/>
    <s v=""/>
    <s v=""/>
    <s v="No"/>
    <s v="Joanna Rose"/>
    <d v="2016-08-03T10:08:27"/>
    <d v="2016-03-14T13:52:15"/>
    <m/>
    <s v=""/>
    <m/>
    <x v="0"/>
  </r>
  <r>
    <s v="f60b3bf2-9468-4c9b-92bd-21543170830d"/>
    <s v="S52D3UF53vMzfsXamwVMm7q+IkmSVkoLXPZtGAlcsXea7/sQAHQiY0QB3OY0O0qMwG8U04RbGhxB3l9miJnfYg=="/>
    <d v="2016-05-13T11:33:32"/>
    <s v="DARS-NIC-147944-KJQBS-v0"/>
    <s v="Debbie Jarvis"/>
    <x v="3"/>
    <s v="With HSCIC"/>
    <x v="0"/>
    <d v="2026-12-20T00:00:00"/>
    <s v=""/>
    <s v="5a DSA Active"/>
    <x v="0"/>
    <s v="DARS-NIC-147944-KJQBS-v0.3"/>
    <s v=""/>
    <s v="Yes"/>
    <x v="0"/>
    <x v="0"/>
    <x v="0"/>
    <s v="No"/>
    <x v="1"/>
    <s v=""/>
    <s v=""/>
    <s v=""/>
    <s v="No"/>
    <s v="Joanna Rose"/>
    <d v="2016-05-13T11:33:32"/>
    <d v="2016-03-21T10:18:19"/>
    <m/>
    <s v=""/>
    <m/>
    <x v="0"/>
  </r>
  <r>
    <s v="957dc602-bfa8-4948-afff-87877eea4f90"/>
    <s v="PkUI851aOx4S12ZIqPq7AIn0xwoq2Ka76C+n/5emRXA4WQLnPw0olVbyDw90BLbNKuk2VpmjaijiK3h6iv9rBw=="/>
    <d v="2016-05-18T12:06:56"/>
    <s v="DARS-NIC-147944-KJQBS-v0"/>
    <s v="Debbie Jarvis"/>
    <x v="3"/>
    <s v="With HSCIC"/>
    <x v="0"/>
    <d v="2026-12-20T00:00:00"/>
    <s v=""/>
    <s v="5a DSA Active"/>
    <x v="0"/>
    <s v="DARS-NIC-147944-KJQBS-v0.4"/>
    <s v=""/>
    <s v="Yes"/>
    <x v="0"/>
    <x v="0"/>
    <x v="0"/>
    <s v="No"/>
    <x v="1"/>
    <s v=""/>
    <s v=""/>
    <s v=""/>
    <s v="No"/>
    <s v="Joanna Rose"/>
    <d v="2016-05-18T12:06:56"/>
    <d v="2016-03-21T10:25:38"/>
    <m/>
    <s v=""/>
    <m/>
    <x v="0"/>
  </r>
  <r>
    <s v="d4a924e5-f21d-4240-9a8b-779a6ee7e027"/>
    <s v="tqqJN5TagKg+v7EOEwx7PHBI7G+yPqNgtxqKjCekp3s54kREAzaDXe3pTVoZW07C5zkT1NS5NF/PM4EKxFslzA=="/>
    <d v="2016-08-30T10:39:47"/>
    <s v="DARS-NIC-147944-KJQBS-v0"/>
    <s v="Debbie Jarvis"/>
    <x v="3"/>
    <s v="With HSCIC"/>
    <x v="0"/>
    <d v="2026-12-20T00:00:00"/>
    <s v=""/>
    <s v="5a DSA Active"/>
    <x v="2"/>
    <s v="DARS-NIC-147944-KJQBS-v0.5"/>
    <s v="Yes"/>
    <s v="Yes"/>
    <x v="0"/>
    <x v="0"/>
    <x v="118"/>
    <s v="No"/>
    <x v="1"/>
    <s v=""/>
    <s v="James Gray"/>
    <s v=""/>
    <s v="No"/>
    <s v="Joanna Rose"/>
    <d v="2016-08-30T10:39:47"/>
    <d v="2016-03-21T10:25:46"/>
    <m/>
    <s v=""/>
    <m/>
    <x v="0"/>
  </r>
  <r>
    <s v="c4280a27-91ea-e511-80f8-3863bb357fa0"/>
    <s v="6vdKpwExdhNuAYbOtPhm2XaeLMoFaNouU/DbbDeWphkH92dUzwuJa1pY0aAVAhmPl/hE4RfGfdgtHBruCn2m8A=="/>
    <d v="2017-03-31T11:57:28"/>
    <s v="DARS-NIC-147947-CGW0Y-v0"/>
    <s v="Margaret Marriott"/>
    <x v="169"/>
    <s v="With HSCIC"/>
    <x v="0"/>
    <d v="2018-03-30T00:00:00"/>
    <s v=""/>
    <s v="5a DSA Active"/>
    <x v="2"/>
    <s v="DARS-NIC-147947-CGW0Y-v0.0"/>
    <s v="Yes"/>
    <s v="Yes"/>
    <x v="0"/>
    <x v="0"/>
    <x v="90"/>
    <s v="No"/>
    <x v="5"/>
    <s v=""/>
    <s v="James Gray"/>
    <s v=""/>
    <s v="No"/>
    <s v="Joanna Rose"/>
    <d v="2017-03-31T11:57:28"/>
    <d v="2016-03-15T09:34:51"/>
    <d v="2017-03-31T00:00:00"/>
    <s v=""/>
    <m/>
    <x v="0"/>
  </r>
  <r>
    <s v="9eb60e9d-96ea-e511-80f8-3863bb357fa0"/>
    <s v="Ui3vXmnQS50SYo9KVPghtYoUR/8c+Qnb55ZIQLNwB44ugV10RursH5t0KLzfmUhhpGgWkZ2MF8Pf+/AOR3kBsA=="/>
    <d v="2016-05-18T12:06:56"/>
    <s v="DARS-NIC-147948-6MSGP-v0"/>
    <s v="A Hackshaw"/>
    <x v="1"/>
    <s v="With HSCIC"/>
    <x v="0"/>
    <d v="2021-03-07T00:00:00"/>
    <s v=""/>
    <s v="5a DSA Active"/>
    <x v="0"/>
    <s v="DARS-NIC-147948-6MSGP-v0.0"/>
    <s v=""/>
    <s v="Yes"/>
    <x v="0"/>
    <x v="0"/>
    <x v="0"/>
    <s v="No"/>
    <x v="1"/>
    <s v=""/>
    <s v=""/>
    <s v=""/>
    <s v="No"/>
    <s v="Joanna Rose"/>
    <d v="2016-05-18T12:06:56"/>
    <d v="2016-03-15T10:13:59"/>
    <m/>
    <s v=""/>
    <m/>
    <x v="0"/>
  </r>
  <r>
    <s v="22f0aa1b-9fa3-4bc8-bc97-58db88e4f4ee"/>
    <s v="2FO0NSq6JHNeXDwpgqRTfmIxN/3gs+Mu8NGSsFNBEW3sztRN+TGOQcjPNWbwZMJEqFiCv5iaQFJBIYH+fjWlxA=="/>
    <d v="2016-05-18T12:06:57"/>
    <s v="DARS-NIC-147948-6MSGP-v0"/>
    <s v="A Hackshaw"/>
    <x v="1"/>
    <s v="With HSCIC"/>
    <x v="0"/>
    <d v="2021-03-07T00:00:00"/>
    <s v=""/>
    <s v="5a DSA Active"/>
    <x v="0"/>
    <s v="DARS-NIC-147948-6MSGP-v0.1"/>
    <s v=""/>
    <s v="Yes"/>
    <x v="0"/>
    <x v="0"/>
    <x v="0"/>
    <s v="No"/>
    <x v="1"/>
    <s v=""/>
    <s v=""/>
    <s v=""/>
    <s v="No"/>
    <s v="Joanna Rose"/>
    <d v="2016-05-18T12:06:57"/>
    <d v="2016-03-22T13:58:56"/>
    <m/>
    <s v=""/>
    <m/>
    <x v="0"/>
  </r>
  <r>
    <s v="a59c204b-3f10-4018-adf3-b22ae9ee1edb"/>
    <s v="PcthphvxmPM7z/0CUOkgugm7Q2udiWA39lnOujQ3Us0xVGpF/oLgwfbDV0LsXpiUMMdUOcsafx/5GoPac80RbQ=="/>
    <d v="2016-05-18T12:06:57"/>
    <s v="DARS-NIC-147948-6MSGP-v0"/>
    <s v="A Hackshaw"/>
    <x v="1"/>
    <s v="With HSCIC"/>
    <x v="0"/>
    <d v="2021-03-07T00:00:00"/>
    <s v=""/>
    <s v="5a DSA Active"/>
    <x v="0"/>
    <s v="DARS-NIC-147948-6MSGP-v0.2"/>
    <s v=""/>
    <s v="Yes"/>
    <x v="0"/>
    <x v="0"/>
    <x v="90"/>
    <s v="No"/>
    <x v="1"/>
    <s v=""/>
    <s v=""/>
    <s v=""/>
    <s v="No"/>
    <s v="Joanna Rose"/>
    <d v="2016-05-18T12:06:57"/>
    <d v="2016-03-22T13:59:10"/>
    <m/>
    <s v=""/>
    <m/>
    <x v="0"/>
  </r>
  <r>
    <s v="32ef23dd-1559-4c79-993a-62a04ccc6f0d"/>
    <s v="wJAa5TtaugOPRtMUDCQYN/qqWr0FYyl9Ma218BVDkyT8XvBrXo62DXa05uQqAbo7V/0Blqcwxnp5jGLiK4/4aw=="/>
    <d v="2016-05-18T12:06:57"/>
    <s v="DARS-NIC-147948-6MSGP-v0"/>
    <s v="A Hackshaw"/>
    <x v="1"/>
    <s v="With HSCIC"/>
    <x v="0"/>
    <d v="2021-03-07T00:00:00"/>
    <s v=""/>
    <s v="5a DSA Active"/>
    <x v="0"/>
    <s v="DARS-NIC-147948-6MSGP-v0.3"/>
    <s v=""/>
    <s v="Yes"/>
    <x v="0"/>
    <x v="0"/>
    <x v="0"/>
    <s v="No"/>
    <x v="1"/>
    <s v=""/>
    <s v=""/>
    <s v=""/>
    <s v="No"/>
    <s v="Joanna Rose"/>
    <d v="2016-05-18T12:06:57"/>
    <d v="2016-03-22T14:18:32"/>
    <m/>
    <s v=""/>
    <m/>
    <x v="0"/>
  </r>
  <r>
    <s v="14b26635-892f-4204-a89a-5c97e199400a"/>
    <s v="p1M1eGMVLoS4xKD5/hfOgLOkC7MQGJAzUWr0Qrz3uhxbPG7rHCLT3/1YfS+LoH+nBx7yaJEjxYjlI0kAMSKzvQ=="/>
    <d v="2016-08-30T10:39:47"/>
    <s v="DARS-NIC-147948-6MSGP-v0"/>
    <s v="A Hackshaw"/>
    <x v="1"/>
    <s v="With HSCIC"/>
    <x v="0"/>
    <d v="2021-03-07T00:00:00"/>
    <s v=""/>
    <s v="5a DSA Active"/>
    <x v="2"/>
    <s v="DARS-NIC-147948-6MSGP-v0.4"/>
    <s v="Yes"/>
    <s v="Yes"/>
    <x v="0"/>
    <x v="0"/>
    <x v="90"/>
    <s v="No"/>
    <x v="1"/>
    <s v=""/>
    <s v="James Gray"/>
    <s v=""/>
    <s v="No"/>
    <s v="Joanna Rose"/>
    <d v="2016-08-30T10:39:47"/>
    <d v="2016-03-22T14:18:46"/>
    <m/>
    <s v=""/>
    <m/>
    <x v="0"/>
  </r>
  <r>
    <s v="bce8f154-e3e9-e511-80f8-3863bb357fa0"/>
    <s v="Z5hQ3VBRAAzPdnjwCHfAzHv9/LVGIjCFfUzFsxv46p0c5Z+JyNJiTqM5yi/RL5dRZMljyyplN/Tbv7geELVtuA=="/>
    <d v="2016-05-18T12:06:57"/>
    <s v="DARS-NIC-147949-WJKL8-v0"/>
    <s v="Susan Thomas"/>
    <x v="1"/>
    <s v="With HSCIC"/>
    <x v="0"/>
    <d v="2017-03-30T00:00:00"/>
    <s v=""/>
    <s v="5a DSA Active"/>
    <x v="0"/>
    <s v="DARS-NIC-147949-WJKL8-v0.0"/>
    <s v=""/>
    <s v="Yes"/>
    <x v="0"/>
    <x v="0"/>
    <x v="90"/>
    <s v="No"/>
    <x v="1"/>
    <s v=""/>
    <s v=""/>
    <s v=""/>
    <s v="No"/>
    <s v="Joanna Rose"/>
    <d v="2016-05-18T12:06:57"/>
    <d v="2016-03-14T12:50:33"/>
    <m/>
    <s v=""/>
    <m/>
    <x v="0"/>
  </r>
  <r>
    <s v="d20394ad-b204-4f84-9e5f-8bfcfbdb4420"/>
    <s v="Ai0JVh+LcPhE5eEkIlSB941zyd6u9uJlQxIuE0MmntcpXflQTCgYKkEXZTYyAWkCmGx5f76PgtSwofgxeBpHzQ=="/>
    <d v="2016-05-18T12:06:57"/>
    <s v="DARS-NIC-147949-WJKL8-v0"/>
    <s v="Susan Thomas"/>
    <x v="1"/>
    <s v="With HSCIC"/>
    <x v="0"/>
    <d v="2017-03-30T00:00:00"/>
    <s v=""/>
    <s v="5a DSA Active"/>
    <x v="0"/>
    <s v="DARS-NIC-147949-WJKL8-v0.1"/>
    <s v=""/>
    <s v="Yes"/>
    <x v="0"/>
    <x v="0"/>
    <x v="0"/>
    <s v="No"/>
    <x v="1"/>
    <s v=""/>
    <s v=""/>
    <s v=""/>
    <s v="No"/>
    <s v="Joanna Rose"/>
    <d v="2016-05-18T12:06:57"/>
    <d v="2016-03-22T14:21:57"/>
    <m/>
    <s v=""/>
    <m/>
    <x v="0"/>
  </r>
  <r>
    <s v="b3ef5c3e-ba70-4763-82de-0ae9c8ce6676"/>
    <s v="KdTa3culUeRqk1GPs5e4Rbj/qA6aIg2klLtba+EJm9quIvgDsZPMngr6TGI6z4Ir8yNjwGTk/PNzLCmLutlFug=="/>
    <d v="2016-05-13T11:33:15"/>
    <s v="DARS-NIC-147949-WJKL8-v0"/>
    <s v="Susan Thomas"/>
    <x v="1"/>
    <s v="With HSCIC"/>
    <x v="0"/>
    <d v="2017-03-30T00:00:00"/>
    <s v=""/>
    <s v="5a DSA Active"/>
    <x v="0"/>
    <s v="DARS-NIC-147949-WJKL8-v0.2"/>
    <s v=""/>
    <s v="Yes"/>
    <x v="0"/>
    <x v="0"/>
    <x v="0"/>
    <s v="No"/>
    <x v="1"/>
    <s v=""/>
    <s v=""/>
    <s v=""/>
    <s v="No"/>
    <s v="Joanna Rose"/>
    <d v="2016-05-13T11:33:15"/>
    <d v="2016-03-22T14:22:07"/>
    <m/>
    <s v=""/>
    <m/>
    <x v="0"/>
  </r>
  <r>
    <s v="b48c43d2-128a-452e-a9f6-bc2bb210c7d2"/>
    <s v="m7oz18SjIaV2uZ5IUwCzQyW2j8nOD5x3E2wMFkN7K71yd53vShrKQkBkVt1Ncz/1kMUC7rFJi080Cchz2nJywA=="/>
    <d v="2016-05-18T12:06:57"/>
    <s v="DARS-NIC-147949-WJKL8-v0"/>
    <s v="Susan Thomas"/>
    <x v="1"/>
    <s v="With HSCIC"/>
    <x v="0"/>
    <d v="2017-03-30T00:00:00"/>
    <s v=""/>
    <s v="5a DSA Active"/>
    <x v="0"/>
    <s v="DARS-NIC-147949-WJKL8-v0.3"/>
    <s v=""/>
    <s v="Yes"/>
    <x v="0"/>
    <x v="0"/>
    <x v="0"/>
    <s v="No"/>
    <x v="1"/>
    <s v=""/>
    <s v=""/>
    <s v=""/>
    <s v="No"/>
    <s v="Joanna Rose"/>
    <d v="2016-05-18T12:06:57"/>
    <d v="2016-03-22T14:41:12"/>
    <m/>
    <s v=""/>
    <m/>
    <x v="0"/>
  </r>
  <r>
    <s v="67b46877-276c-4809-9eec-77b22cad678d"/>
    <s v="E9yukCVytdVwj44UxHdkiEWILLHZvG0l3sMv2d0T2YRaWUuwcLCL78n2LXrJIs/gCYn/oe2nHnV/8ZvoU4uaNQ=="/>
    <d v="2016-05-18T12:06:57"/>
    <s v="DARS-NIC-147949-WJKL8-v0"/>
    <s v="Susan Thomas"/>
    <x v="1"/>
    <s v="With HSCIC"/>
    <x v="0"/>
    <d v="2017-03-30T00:00:00"/>
    <s v=""/>
    <s v="5a DSA Active"/>
    <x v="0"/>
    <s v="DARS-NIC-147949-WJKL8-v0.4"/>
    <s v=""/>
    <s v="Yes"/>
    <x v="0"/>
    <x v="0"/>
    <x v="0"/>
    <s v="No"/>
    <x v="1"/>
    <s v=""/>
    <s v=""/>
    <s v=""/>
    <s v="No"/>
    <s v="Joanna Rose"/>
    <d v="2016-05-18T12:06:57"/>
    <d v="2016-03-24T11:47:23"/>
    <m/>
    <s v=""/>
    <m/>
    <x v="0"/>
  </r>
  <r>
    <s v="c5d8d607-ab67-499e-b9b8-a56c08fad613"/>
    <s v="G7xUOhto+2N5+xVb3t9MAARdwHP9TJ8iAX8oL3UG+Zy8wUJDewp2Pj1Yaid90FQOAmyba6sXjhiPpekSziJwaw=="/>
    <d v="2016-05-18T12:06:58"/>
    <s v="DARS-NIC-147949-WJKL8-v0"/>
    <s v="Susan Thomas"/>
    <x v="1"/>
    <s v="With HSCIC"/>
    <x v="0"/>
    <d v="2017-03-30T00:00:00"/>
    <s v=""/>
    <s v="5a DSA Active"/>
    <x v="0"/>
    <s v="DARS-NIC-147949-WJKL8-v0.5"/>
    <s v=""/>
    <s v="Yes"/>
    <x v="0"/>
    <x v="0"/>
    <x v="0"/>
    <s v="No"/>
    <x v="1"/>
    <s v=""/>
    <s v=""/>
    <s v=""/>
    <s v="No"/>
    <s v="Joanna Rose"/>
    <d v="2016-05-18T12:06:58"/>
    <d v="2016-03-24T11:48:52"/>
    <m/>
    <s v=""/>
    <m/>
    <x v="0"/>
  </r>
  <r>
    <s v="79f81a29-e337-4d6b-8dc1-6ed7f1d2e804"/>
    <s v="+m3pZNR2zyv6PxXD+f6t1ReowqvIvThTiq4+BepJxTUrrcQbWywPTYynoLSKRwNOVNRF9X9NC0x27QHfkmFN0g=="/>
    <d v="2016-05-18T12:06:58"/>
    <s v="DARS-NIC-147949-WJKL8-v0"/>
    <s v="Susan Thomas"/>
    <x v="1"/>
    <s v="With HSCIC"/>
    <x v="0"/>
    <d v="2017-03-30T00:00:00"/>
    <s v=""/>
    <s v="5a DSA Active"/>
    <x v="0"/>
    <s v="DARS-NIC-147949-WJKL8-v0.6"/>
    <s v=""/>
    <s v="Yes"/>
    <x v="0"/>
    <x v="0"/>
    <x v="0"/>
    <s v="No"/>
    <x v="1"/>
    <s v=""/>
    <s v=""/>
    <s v=""/>
    <s v="No"/>
    <s v="Joanna Rose"/>
    <d v="2016-05-18T12:06:58"/>
    <d v="2016-03-24T11:49:03"/>
    <m/>
    <s v=""/>
    <m/>
    <x v="0"/>
  </r>
  <r>
    <s v="129af049-ee2f-4311-908b-55dae9a06497"/>
    <s v="PKt/mOygmXtawhSIhHYQcoxp/xE+nMbcnqpcqHqYEI1sAE1DObnf6EbagvCOX2Iy7hN0kNQvwOyaUVFvXWBeJQ=="/>
    <d v="2017-03-31T00:00:16"/>
    <s v="DARS-NIC-147949-WJKL8-v0"/>
    <s v="Susan Thomas"/>
    <x v="170"/>
    <s v="With HSCIC"/>
    <x v="0"/>
    <d v="2019-07-14T00:00:00"/>
    <s v=""/>
    <s v="5a DSA Active"/>
    <x v="3"/>
    <s v="DARS-NIC-147949-WJKL8-v0.7"/>
    <s v="Yes"/>
    <s v="Yes"/>
    <x v="0"/>
    <x v="0"/>
    <x v="8"/>
    <s v="No"/>
    <x v="15"/>
    <s v=""/>
    <s v="James Gray"/>
    <s v=""/>
    <s v="No"/>
    <s v="Joanna Rose"/>
    <d v="2017-03-31T00:00:16"/>
    <d v="2016-03-24T11:49:17"/>
    <m/>
    <s v=""/>
    <m/>
    <x v="0"/>
  </r>
  <r>
    <s v="fce42d26-b5ed-e511-8105-1458d043a750"/>
    <s v="vM96zp+gsa61o/v+gzGbinaQmrv96KHP/vEfscCkGs80//Tz29Hdp4GrzuVrgXRP0W4HKR4+kBkuyAWFazUTuQ=="/>
    <d v="2017-03-17T00:00:12"/>
    <s v="DARS-NIC-147951-GXRLZ-v0"/>
    <s v="Katrina Lavelle"/>
    <x v="9"/>
    <s v="With HSCIC"/>
    <x v="0"/>
    <d v="2017-03-16T00:00:00"/>
    <s v=""/>
    <s v="5a DSA Active"/>
    <x v="3"/>
    <s v="DARS-NIC-147951-GXRLZ-v0.0"/>
    <s v="Yes"/>
    <s v="Yes"/>
    <x v="0"/>
    <x v="0"/>
    <x v="8"/>
    <s v="No"/>
    <x v="1"/>
    <s v=""/>
    <s v="James Gray"/>
    <s v=""/>
    <s v="No"/>
    <s v="Joanna Rose"/>
    <d v="2017-03-17T00:00:12"/>
    <d v="2016-03-19T09:30:06"/>
    <m/>
    <s v=""/>
    <m/>
    <x v="0"/>
  </r>
  <r>
    <s v="23f747e4-2dec-e511-8105-1458d043a750"/>
    <s v="lHxbnHwDKycz2uaUgejWKcYyZqLW/NbPVZGL2wTIJBvYd8D0LJJ8gzb5Iqz6cag3SvBythtJAWNu4hMgtS1pTQ=="/>
    <d v="2016-05-13T11:33:29"/>
    <s v="DARS-NIC-147953-SXCMS-v0"/>
    <s v="James Otto"/>
    <x v="1"/>
    <s v="With HSCIC"/>
    <x v="0"/>
    <d v="2017-03-09T00:00:00"/>
    <s v=""/>
    <s v="5a DSA Active"/>
    <x v="0"/>
    <s v="DARS-NIC-147953-SXCMS-v0.0"/>
    <s v=""/>
    <s v="Yes"/>
    <x v="0"/>
    <x v="0"/>
    <x v="90"/>
    <s v="No"/>
    <x v="1"/>
    <s v=""/>
    <s v=""/>
    <s v=""/>
    <s v="No"/>
    <s v="Joanna Rose"/>
    <d v="2016-05-13T11:33:29"/>
    <d v="2016-03-17T10:49:18"/>
    <m/>
    <s v=""/>
    <m/>
    <x v="0"/>
  </r>
  <r>
    <s v="a9b29638-0f16-4245-bcc4-e1eec5c21006"/>
    <s v="eEXo1CvPcbp6eyOvj16bXI3tQtkLiVDKbBQL0NgrwB/RCpHmEx/aX9SmHL8rjXZs/pHT90WkU5Vc1D2N6+yqIg=="/>
    <d v="2016-05-18T12:06:58"/>
    <s v="DARS-NIC-147953-SXCMS-v0"/>
    <s v="James Otto"/>
    <x v="1"/>
    <s v="With HSCIC"/>
    <x v="0"/>
    <d v="2017-03-09T00:00:00"/>
    <s v=""/>
    <s v="5a DSA Active"/>
    <x v="0"/>
    <s v="DARS-NIC-147953-SXCMS-v0.1"/>
    <s v=""/>
    <s v="Yes"/>
    <x v="0"/>
    <x v="0"/>
    <x v="0"/>
    <s v="No"/>
    <x v="1"/>
    <s v=""/>
    <s v=""/>
    <s v=""/>
    <s v="No"/>
    <s v="Joanna Rose"/>
    <d v="2016-05-18T12:06:58"/>
    <d v="2016-03-22T14:44:35"/>
    <m/>
    <s v=""/>
    <m/>
    <x v="0"/>
  </r>
  <r>
    <s v="ff82a94d-d0e7-4bf6-b927-211d5ee5b2f5"/>
    <s v="pEuczb/dZzDEJ1m+mBzslwMAPKRuVeTVXDtfVpPZ/tf4H9UcLJjPjJTPsPNjqLYj7uUA+5VFsQxDIJfQ72mJnw=="/>
    <d v="2017-03-10T00:00:10"/>
    <s v="DARS-NIC-147953-SXCMS-v0"/>
    <s v="James Otto"/>
    <x v="1"/>
    <s v="With HSCIC"/>
    <x v="0"/>
    <d v="2017-03-09T00:00:00"/>
    <s v=""/>
    <s v="5a DSA Active"/>
    <x v="3"/>
    <s v="DARS-NIC-147953-SXCMS-v0.2"/>
    <s v="Yes"/>
    <s v="Yes"/>
    <x v="0"/>
    <x v="0"/>
    <x v="0"/>
    <s v="No"/>
    <x v="1"/>
    <s v=""/>
    <s v="James Gray"/>
    <s v=""/>
    <s v="No"/>
    <s v="Joanna Rose"/>
    <d v="2017-03-10T00:00:10"/>
    <d v="2016-03-22T14:44:43"/>
    <m/>
    <s v=""/>
    <m/>
    <x v="0"/>
  </r>
  <r>
    <s v="329b782e-f3e9-e511-80f8-3863bb357fa0"/>
    <s v="6Y66MnauH/MQzgEaoDMTraASc5EjPkWH5viZGOtAUTT/TpvGeD8G8VL5g1BwqIgaHJ7cy4ptyZa262BgTHQDJA=="/>
    <d v="2017-04-01T00:00:18"/>
    <s v="DARS-NIC-147955-M8D2Q-v0"/>
    <s v="Rajivant Gill"/>
    <x v="75"/>
    <s v="With HSCIC"/>
    <x v="0"/>
    <d v="2020-07-20T00:00:00"/>
    <s v=""/>
    <s v="5a DSA Active"/>
    <x v="3"/>
    <s v="DARS-NIC-147955-M8D2Q-v0.0"/>
    <s v="Yes"/>
    <s v="Yes"/>
    <x v="0"/>
    <x v="0"/>
    <x v="8"/>
    <s v="No"/>
    <x v="5"/>
    <s v=""/>
    <s v="James Gray"/>
    <s v=""/>
    <s v="No"/>
    <s v="Joanna Rose"/>
    <d v="2017-04-01T00:00:18"/>
    <d v="2016-03-14T14:44:00"/>
    <m/>
    <s v=""/>
    <m/>
    <x v="0"/>
  </r>
  <r>
    <s v="6472c12b-07f1-e511-8105-1458d043a750"/>
    <s v="8CkX5bSj/oL5PBFLiodSiCsGvFSaw7nyuZtoRE+9TJYRKXU8Fo0YVuvrBqbBvEhsFVRAaajlElk4Q2JAHcWnLg=="/>
    <d v="2017-01-11T10:06:19"/>
    <s v="DARS-NIC-147956-P4JGS-v1"/>
    <s v="Tina Hammond"/>
    <x v="171"/>
    <s v="With Customer"/>
    <x v="0"/>
    <d v="2014-12-31T00:00:00"/>
    <s v=""/>
    <s v="1c Application In Progress"/>
    <x v="3"/>
    <s v="DARS-NIC-147956-P4JGS-v0.0"/>
    <s v="No"/>
    <s v="Yes"/>
    <x v="0"/>
    <x v="0"/>
    <x v="8"/>
    <s v="No"/>
    <x v="1"/>
    <s v=""/>
    <s v="James Gray"/>
    <s v=""/>
    <s v="No"/>
    <s v="Joanna Rose"/>
    <d v="2017-01-11T10:06:19"/>
    <d v="2016-03-23T14:54:43"/>
    <m/>
    <s v=""/>
    <m/>
    <x v="0"/>
  </r>
  <r>
    <s v="3b2fd9f2-badd-46c1-ae77-29a0bc9e22c9"/>
    <s v="buWOleGGlQscp5FKaAVRWOySNdk5BPA5+MNaw8+LpCaYpknJsUxay0BvDVPe9xH1QfzeJViNcLQAylBpooALsA=="/>
    <d v="2017-04-20T13:47:03"/>
    <s v="DARS-NIC-147956-P4JGS-v1"/>
    <s v="Tina Hammond"/>
    <x v="171"/>
    <s v="With Customer"/>
    <x v="0"/>
    <m/>
    <s v="1c Application In Progress"/>
    <s v="1c Application In Progress"/>
    <x v="4"/>
    <s v="DARS-NIC-147956-P4JGS-v1.0"/>
    <s v="Yes"/>
    <s v="Yes"/>
    <x v="0"/>
    <x v="0"/>
    <x v="0"/>
    <s v="No"/>
    <x v="1"/>
    <s v=""/>
    <s v="James Gray"/>
    <s v="Jennifer Redman"/>
    <s v="No"/>
    <s v="Joanna Rose"/>
    <d v="2017-04-20T13:47:03"/>
    <d v="2016-08-16T11:51:10"/>
    <m/>
    <s v=""/>
    <m/>
    <x v="0"/>
  </r>
  <r>
    <s v="edceb71a-dde9-e511-80f6-3863bb363030"/>
    <s v="hlaUtTQHeaxcmovzYNkzOouXmw06t7kI5hpR/5KVPn1RwbEOB40ok4psX6tMucBAfCZZEvVPWnuzkIVnN1oDKw=="/>
    <d v="2017-04-27T12:37:39"/>
    <s v="DARS-NIC-147957-4444C-v1"/>
    <s v="Helen Bergen"/>
    <x v="57"/>
    <s v="With Customer"/>
    <x v="0"/>
    <d v="2017-03-30T00:00:00"/>
    <s v=""/>
    <s v="2d Action Plan Active"/>
    <x v="3"/>
    <s v="DARS-NIC-147957-4444C-v0.0"/>
    <s v="No"/>
    <s v="Yes"/>
    <x v="0"/>
    <x v="0"/>
    <x v="4"/>
    <s v="No"/>
    <x v="1"/>
    <s v=""/>
    <s v="James Gray"/>
    <s v=""/>
    <s v="No"/>
    <s v="Emma Russell"/>
    <d v="2017-04-27T12:37:39"/>
    <d v="2016-03-14T12:06:04"/>
    <m/>
    <s v=""/>
    <d v="2017-03-28T00:00:00"/>
    <x v="0"/>
  </r>
  <r>
    <s v="e92f0b05-b68c-4603-93a4-da190962b64d"/>
    <s v="Vkb911nktN26pGyhKY4dqCEABoVeFz93NCMBt2zN1C7ES571344VSYpZmBP3YMDjRi7ATtrUHyRmBUvrQsVEMA=="/>
    <d v="2017-04-27T12:37:39"/>
    <s v="DARS-NIC-147957-4444C-v1"/>
    <s v="Helen Bergen"/>
    <x v="57"/>
    <s v="With Customer"/>
    <x v="0"/>
    <m/>
    <s v="1c Application In Progress"/>
    <s v="2d Action Plan Active"/>
    <x v="0"/>
    <s v="DARS-NIC-147957-4444C-v1.0"/>
    <s v="No"/>
    <s v="Yes"/>
    <x v="0"/>
    <x v="0"/>
    <x v="0"/>
    <s v="No"/>
    <x v="1"/>
    <s v=""/>
    <s v="James Gray"/>
    <s v="Jennifer Redman"/>
    <s v="No"/>
    <s v="Emma Russell"/>
    <d v="2017-04-27T12:37:39"/>
    <d v="2017-03-01T15:15:19"/>
    <m/>
    <s v=""/>
    <d v="2017-03-28T00:00:00"/>
    <x v="0"/>
  </r>
  <r>
    <s v="92988395-c103-4bd2-8bc9-b6ed727850bb"/>
    <s v="thJGl+bsSZhCPz28FHdzETh4t2IgV5DyT2mTqVRbualBpn7KP3yWOPcHzVwl81/RnPchJ1xTSMsywY8zSPFV1A=="/>
    <d v="2017-04-27T12:37:39"/>
    <s v="DARS-NIC-147957-4444C-v1"/>
    <s v="Helen Bergen"/>
    <x v="57"/>
    <s v="With Customer"/>
    <x v="0"/>
    <d v="2018-05-31T00:00:00"/>
    <s v="2c Initial Assessment"/>
    <s v="2d Action Plan Active"/>
    <x v="0"/>
    <s v="DARS-NIC-147957-4444C-v1.1"/>
    <s v="No"/>
    <s v="Yes"/>
    <x v="0"/>
    <x v="107"/>
    <x v="0"/>
    <s v="No"/>
    <x v="1"/>
    <s v="Medium"/>
    <s v="Alexandra Day"/>
    <s v="Dave Cronin"/>
    <s v="No"/>
    <s v="Emma Russell"/>
    <d v="2017-04-27T12:37:39"/>
    <d v="2017-03-23T14:10:53"/>
    <m/>
    <s v=""/>
    <d v="2017-03-28T00:00:00"/>
    <x v="0"/>
  </r>
  <r>
    <s v="91fe6d6c-c83f-484b-8e78-1ac3fe8f1a40"/>
    <s v="tXqPlN2rtWexbZHErblpHZnqeQQK7WNBGLWqcprvCLR3RiQAJ80f6r35fBmv7ANwnls1gj0a/3IhucXXxy0fkw=="/>
    <d v="2017-04-27T12:37:55"/>
    <s v="DARS-NIC-147957-4444C-v1"/>
    <s v="Helen Bergen"/>
    <x v="57"/>
    <s v="With Customer"/>
    <x v="0"/>
    <d v="2018-05-31T00:00:00"/>
    <s v="2c Initial Assessment"/>
    <s v="2d Action Plan Active"/>
    <x v="0"/>
    <s v="DARS-NIC-147957-4444C-v1.2"/>
    <s v="No"/>
    <s v="Yes"/>
    <x v="0"/>
    <x v="107"/>
    <x v="0"/>
    <s v="No"/>
    <x v="1"/>
    <s v="Medium"/>
    <s v="Alexandra Day"/>
    <s v="Jennifer Donald"/>
    <s v="No"/>
    <s v="Emma Russell"/>
    <d v="2017-04-27T12:37:55"/>
    <d v="2017-04-25T09:18:17"/>
    <m/>
    <s v=""/>
    <d v="2017-03-28T00:00:00"/>
    <x v="0"/>
  </r>
  <r>
    <s v="d8ea4245-5c04-48d5-953a-a04617f0ba88"/>
    <s v="ALwxGbTi6VdccH68MC0EeFpkIJZmJZv+Hu5BPdB8Zb47jtMLlbxA27UlRJHLtllegE8zUOIFuvCDxAYHYxXkmw=="/>
    <d v="2017-04-27T12:37:55"/>
    <s v="DARS-NIC-147957-4444C-v1"/>
    <s v="Helen Bergen"/>
    <x v="57"/>
    <s v="With Customer"/>
    <x v="0"/>
    <d v="2018-05-31T00:00:00"/>
    <s v="2c Initial Assessment"/>
    <s v="2d Action Plan Active"/>
    <x v="4"/>
    <s v="DARS-NIC-147957-4444C-v1.3"/>
    <s v="Yes"/>
    <s v="Yes"/>
    <x v="0"/>
    <x v="107"/>
    <x v="0"/>
    <s v="No"/>
    <x v="1"/>
    <s v="Medium"/>
    <s v="Alexandra Day"/>
    <s v="Jennifer Donald"/>
    <s v="No"/>
    <s v="Emma Russell"/>
    <d v="2017-04-27T12:37:55"/>
    <d v="2017-04-27T12:37:32"/>
    <m/>
    <s v=""/>
    <d v="2017-03-28T00:00:00"/>
    <x v="0"/>
  </r>
  <r>
    <s v="238ccb65-9fe3-e511-80f5-3863bb363030"/>
    <s v="0DFm9DHRbwjrTYRVya5DDurpnjf7KTa77/oYDU2J+n7apTHKQufApN0mcPIRruTnXY7UJ6L1dr8nlBvz/6bzuw=="/>
    <d v="2017-01-19T16:36:47"/>
    <s v="DARS-NIC-147968-GHWRS-v1"/>
    <s v="Paul Pharoah"/>
    <x v="146"/>
    <s v="With Customer"/>
    <x v="0"/>
    <d v="2016-12-18T00:00:00"/>
    <s v=""/>
    <s v="2d Action Plan Active"/>
    <x v="3"/>
    <s v="DARS-NIC-147968-GHWRS-v0.0"/>
    <s v="No"/>
    <s v="Yes"/>
    <x v="0"/>
    <x v="0"/>
    <x v="102"/>
    <s v="No"/>
    <x v="9"/>
    <s v=""/>
    <s v="James Gray"/>
    <s v=""/>
    <s v="No"/>
    <s v="Emma Russell"/>
    <d v="2017-01-19T16:36:47"/>
    <d v="2016-03-06T13:29:11"/>
    <d v="2016-11-01T00:00:00"/>
    <s v=""/>
    <d v="2017-01-06T00:00:00"/>
    <x v="0"/>
  </r>
  <r>
    <s v="b9e935e5-5688-4c3e-803a-983c47dd92c8"/>
    <s v="ZaUEXIh6XaR764UvkGxdKYYmr8IjFB5y7pEkx8Zo7XB0dO8SOVgcIQnaRS9gYrpaolOfUrQD9HIMDHqo21sTDQ=="/>
    <d v="2017-01-19T16:36:48"/>
    <s v="DARS-NIC-147968-GHWRS-v1"/>
    <s v="Paul Pharoah"/>
    <x v="146"/>
    <s v="With Customer"/>
    <x v="0"/>
    <m/>
    <s v="1c Application In Progress"/>
    <s v="2d Action Plan Active"/>
    <x v="0"/>
    <s v="DARS-NIC-147968-GHWRS-v1.0"/>
    <s v="No"/>
    <s v="Yes"/>
    <x v="0"/>
    <x v="0"/>
    <x v="0"/>
    <s v="No"/>
    <x v="9"/>
    <s v=""/>
    <s v="James Gray"/>
    <s v="Jennifer Redman"/>
    <s v="No"/>
    <s v="Emma Russell"/>
    <d v="2017-01-19T16:36:48"/>
    <d v="2016-11-02T09:25:02"/>
    <d v="2016-11-01T00:00:00"/>
    <s v=""/>
    <d v="2017-01-06T00:00:00"/>
    <x v="0"/>
  </r>
  <r>
    <s v="10ea0a09-3d65-4b48-9fea-da541200f4fd"/>
    <s v="vjhPPNHvQJ2tJvJ6tarzyqzyIDRCunEXyZkBHHj+gokv5rL12QIbu1OFLAbDPf0rHJYazDVNkGlHaL/U9o0nrg=="/>
    <d v="2017-01-19T16:36:48"/>
    <s v="DARS-NIC-147968-GHWRS-v1"/>
    <s v="Paul Pharoah"/>
    <x v="146"/>
    <s v="With Customer"/>
    <x v="0"/>
    <m/>
    <s v="1c Application In Progress"/>
    <s v="2d Action Plan Active"/>
    <x v="0"/>
    <s v="DARS-NIC-147968-GHWRS-v1.1"/>
    <s v="No"/>
    <s v="Yes"/>
    <x v="0"/>
    <x v="0"/>
    <x v="0"/>
    <s v="No"/>
    <x v="9"/>
    <s v=""/>
    <s v="James Gray"/>
    <s v="Jennifer Redman"/>
    <s v="No"/>
    <s v="Emma Russell"/>
    <d v="2017-01-19T16:36:48"/>
    <d v="2016-11-02T10:13:11"/>
    <d v="2016-11-01T00:00:00"/>
    <s v=""/>
    <d v="2017-01-06T00:00:00"/>
    <x v="0"/>
  </r>
  <r>
    <s v="216930b7-54ba-48d1-a22c-e220be39f3af"/>
    <s v="93wB6AgwoLn9ZwXxTfHw+Azv3ueBSiCq1Ze5qg7FeZbRsEPlT/1fDjCPhP0vivo5pwSh7LbjRaVUA1iSGQcoyA=="/>
    <d v="2017-01-19T16:36:48"/>
    <s v="DARS-NIC-147968-GHWRS-v1"/>
    <s v="Paul Pharoah"/>
    <x v="146"/>
    <s v="With Customer"/>
    <x v="0"/>
    <m/>
    <s v="1c Application In Progress"/>
    <s v="2d Action Plan Active"/>
    <x v="0"/>
    <s v="DARS-NIC-147968-GHWRS-v1.2"/>
    <s v="No"/>
    <s v="Yes"/>
    <x v="0"/>
    <x v="0"/>
    <x v="0"/>
    <s v="No"/>
    <x v="9"/>
    <s v=""/>
    <s v="James Gray"/>
    <s v="Jennifer Redman"/>
    <s v="No"/>
    <s v="Emma Russell"/>
    <d v="2017-01-19T16:36:48"/>
    <d v="2016-11-07T14:22:53"/>
    <d v="2016-11-01T00:00:00"/>
    <s v=""/>
    <d v="2017-01-06T00:00:00"/>
    <x v="0"/>
  </r>
  <r>
    <s v="bf92a9e9-5284-40b1-8980-5ce89ec1fbb9"/>
    <s v="3/m0b+sGJgBzacAYtcfbiuQ2sp7bpnLZEwmRCwWgQeEtiph/qw30FgS2opgqmkcBDCDbzkmUuPvhDe78ZVSk+Q=="/>
    <d v="2017-01-19T16:36:47"/>
    <s v="DARS-NIC-147968-GHWRS-v1"/>
    <s v="Paul Pharoah"/>
    <x v="146"/>
    <s v="With Customer"/>
    <x v="0"/>
    <m/>
    <s v="1c Application In Progress"/>
    <s v="2d Action Plan Active"/>
    <x v="0"/>
    <s v="DARS-NIC-147968-GHWRS-v1.3"/>
    <s v="No"/>
    <s v="Yes"/>
    <x v="0"/>
    <x v="0"/>
    <x v="0"/>
    <s v="No"/>
    <x v="9"/>
    <s v=""/>
    <s v="James Gray"/>
    <s v="Jennifer Redman"/>
    <s v="No"/>
    <s v="Emma Russell"/>
    <d v="2017-01-19T16:36:47"/>
    <d v="2016-11-08T13:50:51"/>
    <d v="2016-11-01T00:00:00"/>
    <s v=""/>
    <d v="2017-01-06T00:00:00"/>
    <x v="0"/>
  </r>
  <r>
    <s v="04451a9a-56b8-40eb-97db-235b3df855aa"/>
    <s v="D13UbJVY/6YeBkW4w8hBtE0mq0k/B9vh4/Tx9orb1k6xf+6KAvpqiYDTmujzyeNqi45knbK1kLEMvHQlpWxiUg=="/>
    <d v="2017-01-19T16:36:47"/>
    <s v="DARS-NIC-147968-GHWRS-v1"/>
    <s v="Paul Pharoah"/>
    <x v="146"/>
    <s v="With Customer"/>
    <x v="0"/>
    <m/>
    <s v="1c Application In Progress"/>
    <s v="2d Action Plan Active"/>
    <x v="0"/>
    <s v="DARS-NIC-147968-GHWRS-v1.4"/>
    <s v="No"/>
    <s v="Yes"/>
    <x v="0"/>
    <x v="0"/>
    <x v="0"/>
    <s v="No"/>
    <x v="9"/>
    <s v=""/>
    <s v="James Gray"/>
    <s v="Jennifer Redman"/>
    <s v="No"/>
    <s v="Emma Russell"/>
    <d v="2017-01-19T16:36:47"/>
    <d v="2016-11-21T17:00:46"/>
    <d v="2016-11-01T00:00:00"/>
    <s v=""/>
    <d v="2017-01-06T00:00:00"/>
    <x v="0"/>
  </r>
  <r>
    <s v="939b43eb-11be-4123-8f07-6578b5720858"/>
    <s v="A8hv9jm5KD6Z9OQMvZiwe6h92Ht1RwCWeYh0Qm0W/hbaZwfcALO5g964C4uB4BKqBnWdktHhpn4sgAX9VcQfqQ=="/>
    <d v="2017-01-19T16:37:06"/>
    <s v="DARS-NIC-147968-GHWRS-v1"/>
    <s v="Paul Pharoah"/>
    <x v="146"/>
    <s v="With Customer"/>
    <x v="0"/>
    <d v="2017-12-18T00:00:00"/>
    <s v="2c Initial Assessment"/>
    <s v="2d Action Plan Active"/>
    <x v="0"/>
    <s v="DARS-NIC-147968-GHWRS-v1.5"/>
    <s v="No"/>
    <s v="Yes"/>
    <x v="0"/>
    <x v="130"/>
    <x v="0"/>
    <s v="No"/>
    <x v="9"/>
    <s v="Medium"/>
    <s v="Alexandra Day"/>
    <s v="Louise Dunn"/>
    <s v="No"/>
    <s v="Emma Russell"/>
    <d v="2017-01-19T16:37:06"/>
    <d v="2017-01-03T13:09:31"/>
    <d v="2016-11-01T00:00:00"/>
    <s v=""/>
    <d v="2017-01-06T00:00:00"/>
    <x v="0"/>
  </r>
  <r>
    <s v="a8a10f82-4ca2-4268-94ba-0b2a28420c15"/>
    <s v="pVKM3ePLzQGMm+AUd1PIAtlmp1u3RYvl6pNl4mABuVVlfwnpWLcu3kSeDSb6uVPcUr+YKhxh71vSelxoS33lUA=="/>
    <d v="2017-03-14T10:24:55"/>
    <s v="DARS-NIC-147968-GHWRS-v1"/>
    <s v="Paul Pharoah"/>
    <x v="146"/>
    <s v="With Customer"/>
    <x v="0"/>
    <d v="2017-12-18T00:00:00"/>
    <s v="2c Initial Assessment"/>
    <s v="2d Action Plan Active"/>
    <x v="4"/>
    <s v="DARS-NIC-147968-GHWRS-v1.6"/>
    <s v="Yes"/>
    <s v="Yes"/>
    <x v="0"/>
    <x v="130"/>
    <x v="0"/>
    <s v="No"/>
    <x v="9"/>
    <s v="Medium"/>
    <s v="Alexandra Day"/>
    <s v="Louise Dunn"/>
    <s v="No"/>
    <s v="Emma Russell"/>
    <d v="2017-03-14T10:24:55"/>
    <d v="2017-01-19T16:36:52"/>
    <d v="2016-11-01T00:00:00"/>
    <s v=""/>
    <d v="2017-01-06T00:00:00"/>
    <x v="0"/>
  </r>
  <r>
    <s v="edeb0069-eee9-e511-80f6-3863bb363030"/>
    <s v="7vfHyebZr+g5q4Gwq8+ITmZtGfsDud7Ohq4aQ03BUVStsnOor2ukPsIbepoPIxr7SedoyWCjz0OZesDHp8X/bA=="/>
    <d v="2016-05-18T12:06:58"/>
    <s v="DARS-NIC-147974-KC30R-v0"/>
    <s v="Sheriden Bevan"/>
    <x v="8"/>
    <s v="With HSCIC"/>
    <x v="0"/>
    <m/>
    <s v=""/>
    <s v="5a DSA Active"/>
    <x v="0"/>
    <s v="DARS-NIC-147974-KC30R-v0.0"/>
    <s v=""/>
    <s v="Yes"/>
    <x v="0"/>
    <x v="0"/>
    <x v="0"/>
    <s v="No"/>
    <x v="1"/>
    <s v=""/>
    <s v=""/>
    <s v=""/>
    <s v="No"/>
    <s v="Joanna Rose"/>
    <d v="2016-05-18T12:06:58"/>
    <d v="2016-03-14T14:09:49"/>
    <m/>
    <s v=""/>
    <m/>
    <x v="0"/>
  </r>
  <r>
    <s v="a20b9cd8-3f3a-4104-be56-7b852db72673"/>
    <s v="0tspzH3LYh/sf8N9wLHLwd5mAPTidy1jajvR+2o5WCPopXNsVvfYWPG6bqgOiaaozJw+OXZWQ7dTm7EZDzIR2A=="/>
    <d v="2016-05-18T12:06:58"/>
    <s v="DARS-NIC-147974-KC30R-v0"/>
    <s v="Sheriden Bevan"/>
    <x v="8"/>
    <s v="With HSCIC"/>
    <x v="0"/>
    <m/>
    <s v=""/>
    <s v="5a DSA Active"/>
    <x v="0"/>
    <s v="DARS-NIC-147974-KC30R-v0.1"/>
    <s v=""/>
    <s v="Yes"/>
    <x v="0"/>
    <x v="0"/>
    <x v="0"/>
    <s v="No"/>
    <x v="1"/>
    <s v=""/>
    <s v=""/>
    <s v=""/>
    <s v="No"/>
    <s v="Joanna Rose"/>
    <d v="2016-05-18T12:06:58"/>
    <d v="2016-03-15T09:57:27"/>
    <m/>
    <s v=""/>
    <m/>
    <x v="0"/>
  </r>
  <r>
    <s v="15d68978-775c-4d82-891f-8ad4fb039dd6"/>
    <s v="N+qvba2ABTRhAItz/XMY3WBMXLm/OSz9CCkFg+FvR6YfvIh2jKPXlmhIwJYR/XUFp9Sr3PIQSToDuGzOL61JRA=="/>
    <d v="2017-03-21T00:00:17"/>
    <s v="DARS-NIC-147974-KC30R-v0"/>
    <s v="Sheriden Bevan"/>
    <x v="8"/>
    <s v="With HSCIC"/>
    <x v="0"/>
    <d v="2017-03-20T00:00:00"/>
    <s v=""/>
    <s v="5a DSA Active"/>
    <x v="3"/>
    <s v="DARS-NIC-147974-KC30R-v0.2"/>
    <s v="Yes"/>
    <s v="Yes"/>
    <x v="0"/>
    <x v="0"/>
    <x v="8"/>
    <s v="No"/>
    <x v="1"/>
    <s v=""/>
    <s v="James Gray"/>
    <s v=""/>
    <s v="No"/>
    <s v="Joanna Rose"/>
    <d v="2017-03-21T00:00:17"/>
    <d v="2016-03-15T09:57:37"/>
    <m/>
    <s v=""/>
    <m/>
    <x v="0"/>
  </r>
  <r>
    <s v="f60be02f-dfe9-e511-8101-3863bb358f90"/>
    <s v="0YPSsS8Emrp8MdwwPly7gDjD3byWTPR//98EnvWBWJkDcWzEfRk++J5Mm+a0rDchp+weI/QOxTvcboWXHTKCOw=="/>
    <d v="2017-04-19T05:24:01"/>
    <s v="DARS-NIC-147978-LZDFC-v1"/>
    <s v="Jess Middlemiss"/>
    <x v="172"/>
    <s v="With Customer"/>
    <x v="0"/>
    <d v="2027-12-31T00:00:00"/>
    <s v=""/>
    <s v="4e With Customer To Sign DSA"/>
    <x v="2"/>
    <s v="DARS-NIC-147978-LZDFC-v0.0"/>
    <s v="No"/>
    <s v="Yes"/>
    <x v="0"/>
    <x v="0"/>
    <x v="8"/>
    <s v="No"/>
    <x v="5"/>
    <s v=""/>
    <s v="James Gray"/>
    <s v=""/>
    <s v="No"/>
    <s v="Emma Russell"/>
    <d v="2017-04-19T05:24:01"/>
    <d v="2016-03-14T12:20:52"/>
    <m/>
    <s v=""/>
    <d v="2016-07-21T00:00:00"/>
    <x v="0"/>
  </r>
  <r>
    <s v="321a0645-517d-4e36-83a2-bbd18f344856"/>
    <s v="OVewoEg2lRwUi1IBHEtjyK8jLQtkagwfi3050h5wY4OCTWiFFK47mwr/azk4BJRDEwc/kA1B6MQibVltwkW2oQ=="/>
    <d v="2017-04-19T05:24:01"/>
    <s v="DARS-NIC-147978-LZDFC-v1"/>
    <s v="Jess Middlemiss"/>
    <x v="172"/>
    <s v="With Customer"/>
    <x v="0"/>
    <m/>
    <s v="1c Application In Progress"/>
    <s v="4e With Customer To Sign DSA"/>
    <x v="0"/>
    <s v="DARS-NIC-147978-LZDFC-v1.0"/>
    <s v="No"/>
    <s v="Yes"/>
    <x v="0"/>
    <x v="0"/>
    <x v="0"/>
    <s v="No"/>
    <x v="5"/>
    <s v=""/>
    <s v="James Gray"/>
    <s v="Jennifer Redman"/>
    <s v="No"/>
    <s v="Emma Russell"/>
    <d v="2017-04-19T05:24:01"/>
    <d v="2016-07-12T10:03:54"/>
    <m/>
    <s v=""/>
    <d v="2016-07-21T00:00:00"/>
    <x v="0"/>
  </r>
  <r>
    <s v="db953423-f8a9-4a90-a178-16d7d030433b"/>
    <s v="MJsWwUWBE+NVtfR9Izdaq6ODWVH8MrEPO8i8XRf/Y0q2XYvdu4Z9jAvDgcfHx5ww6YSpbq0C7DJaYzUwA8FGdg=="/>
    <d v="2017-04-19T05:24:01"/>
    <s v="DARS-NIC-147978-LZDFC-v1"/>
    <s v="Emma Day"/>
    <x v="172"/>
    <s v="With Customer"/>
    <x v="0"/>
    <m/>
    <s v="2c Initial Assessment"/>
    <s v="4e With Customer To Sign DSA"/>
    <x v="0"/>
    <s v="DARS-NIC-147978-LZDFC-v1.1"/>
    <s v="No"/>
    <s v="Yes"/>
    <x v="0"/>
    <x v="131"/>
    <x v="0"/>
    <s v="No"/>
    <x v="5"/>
    <s v=""/>
    <s v="Carla Howgate"/>
    <s v="Dave Cronin"/>
    <s v="No"/>
    <s v="Emma Russell"/>
    <d v="2017-04-19T05:24:01"/>
    <d v="2016-07-19T10:01:59"/>
    <m/>
    <s v=""/>
    <d v="2016-07-21T00:00:00"/>
    <x v="0"/>
  </r>
  <r>
    <s v="89934db6-dc19-4665-b0ae-cd78d73fe809"/>
    <s v="MgqlwkEy71JNaBD6OjbgafJS6RkVj6LrzrS8urrDwRh50j6t77IiNrOrw7qBELVXnbwtgBKWEnHPGGoTsFsw2w=="/>
    <d v="2017-04-19T05:24:01"/>
    <s v="DARS-NIC-147978-LZDFC-v1"/>
    <s v="Emma Day"/>
    <x v="172"/>
    <s v="With Customer"/>
    <x v="0"/>
    <m/>
    <s v="2c Initial Assessment"/>
    <s v="4e With Customer To Sign DSA"/>
    <x v="0"/>
    <s v="DARS-NIC-147978-LZDFC-v1.2"/>
    <s v="No"/>
    <s v="Yes"/>
    <x v="0"/>
    <x v="131"/>
    <x v="0"/>
    <s v="No"/>
    <x v="5"/>
    <s v=""/>
    <s v="Carla Howgate"/>
    <s v="Dave Cronin"/>
    <s v="No"/>
    <s v="Emma Russell"/>
    <d v="2017-04-19T05:24:01"/>
    <d v="2016-08-22T06:27:26"/>
    <m/>
    <s v=""/>
    <d v="2016-07-21T00:00:00"/>
    <x v="0"/>
  </r>
  <r>
    <s v="357ae843-8d7a-4e02-adf0-1b2a12be925c"/>
    <s v="ZCCyj9bKHSfK6LD/y7KhMJOhW5nhq3veCEA6D9KOrcWU6ipWXoGsOqqHEtKFb3TdFF9feW23tJDLPpRaM+/eMA=="/>
    <d v="2017-04-19T05:24:01"/>
    <s v="DARS-NIC-147978-LZDFC-v1"/>
    <s v="Emma Day"/>
    <x v="172"/>
    <s v="With Customer"/>
    <x v="0"/>
    <m/>
    <s v="2c Initial Assessment"/>
    <s v="4e With Customer To Sign DSA"/>
    <x v="0"/>
    <s v="DARS-NIC-147978-LZDFC-v1.3"/>
    <s v="No"/>
    <s v="Yes"/>
    <x v="0"/>
    <x v="131"/>
    <x v="0"/>
    <s v="No"/>
    <x v="5"/>
    <s v="Complex"/>
    <s v="Richard Webster"/>
    <s v="Dave Cronin"/>
    <s v="No"/>
    <s v="Emma Russell"/>
    <d v="2017-04-19T05:24:01"/>
    <d v="2016-11-10T10:07:23"/>
    <m/>
    <s v=""/>
    <d v="2016-07-21T00:00:00"/>
    <x v="0"/>
  </r>
  <r>
    <s v="0fe1b4ab-4bc6-4484-97ff-97153bfac5e1"/>
    <s v="BE+CBcU1ErkK1ntJl5ea89V+a+TCezVeR2ogYyG+SFK70QceovgTVvreuOYla1RtFVSlbDgDOpWWP92lKB3N8w=="/>
    <d v="2017-04-19T05:24:01"/>
    <s v="DARS-NIC-147978-LZDFC-v1"/>
    <s v="Emma Day"/>
    <x v="172"/>
    <s v="With Customer"/>
    <x v="0"/>
    <m/>
    <s v="2c Initial Assessment"/>
    <s v="4e With Customer To Sign DSA"/>
    <x v="0"/>
    <s v="DARS-NIC-147978-LZDFC-v1.4"/>
    <s v="No"/>
    <s v="Yes"/>
    <x v="0"/>
    <x v="131"/>
    <x v="0"/>
    <s v="No"/>
    <x v="5"/>
    <s v="Complex"/>
    <s v="Richard Webster"/>
    <s v="Dave Cronin"/>
    <s v="No"/>
    <s v="Emma Russell"/>
    <d v="2017-04-19T05:24:01"/>
    <d v="2016-12-15T17:54:31"/>
    <m/>
    <s v=""/>
    <d v="2016-07-21T00:00:00"/>
    <x v="0"/>
  </r>
  <r>
    <s v="db2e9b01-131b-4ce3-8fc3-d6cb852c7fb6"/>
    <s v="HWq2ciIq1O/npfQx513zfMq+m0p2NaCAY8+N6N3JdicURwcF1DYmslda24D7EDRbYq5MewKQumNnKp2iqxof0w=="/>
    <d v="2017-04-19T05:24:01"/>
    <s v="DARS-NIC-147978-LZDFC-v1"/>
    <s v="Emma Day"/>
    <x v="172"/>
    <s v="With Customer"/>
    <x v="0"/>
    <d v="2018-03-01T00:00:00"/>
    <s v="2c Initial Assessment"/>
    <s v="4e With Customer To Sign DSA"/>
    <x v="0"/>
    <s v="DARS-NIC-147978-LZDFC-v1.5"/>
    <s v="No"/>
    <s v="Yes"/>
    <x v="0"/>
    <x v="131"/>
    <x v="0"/>
    <s v="No"/>
    <x v="5"/>
    <s v="Complex"/>
    <s v="Richard Webster"/>
    <s v="Garry Coleman"/>
    <s v="No"/>
    <s v="Emma Russell"/>
    <d v="2017-04-19T05:24:01"/>
    <d v="2017-01-10T14:30:57"/>
    <m/>
    <s v=""/>
    <d v="2016-07-21T00:00:00"/>
    <x v="0"/>
  </r>
  <r>
    <s v="89c99df7-c70c-467c-8787-490ab0737a25"/>
    <s v="TcnR1L3eMhGPahov9cOlIEqzQusyFcFPUvDXirWLV6f0IWf94QPadB/6FxHKb4tkSTRzqZR8J/HSIFF6l+9bcQ=="/>
    <d v="2017-04-19T05:24:55"/>
    <s v="DARS-NIC-147978-LZDFC-v1"/>
    <s v="Alicia Gore"/>
    <x v="172"/>
    <s v="With Customer"/>
    <x v="0"/>
    <d v="2018-03-01T00:00:00"/>
    <s v="4e With Customer To Sign DSA"/>
    <s v="4e With Customer To Sign DSA"/>
    <x v="4"/>
    <s v="DARS-NIC-147978-LZDFC-v1.6"/>
    <s v="Yes"/>
    <s v="Yes"/>
    <x v="0"/>
    <x v="131"/>
    <x v="0"/>
    <s v="No"/>
    <x v="5"/>
    <s v="Complex"/>
    <s v="Richard Webster"/>
    <s v="Louise Dunn"/>
    <s v="No"/>
    <s v="Emma Russell"/>
    <d v="2017-04-19T05:24:55"/>
    <d v="2017-02-23T16:52:22"/>
    <d v="2017-03-15T00:00:00"/>
    <s v=""/>
    <d v="2016-07-21T00:00:00"/>
    <x v="0"/>
  </r>
  <r>
    <s v="3ff433c6-99e6-e511-8104-1458d043a750"/>
    <s v="UeOjeC/ULkSaTNamAvV2HVK/dSlWmy8HNnDkUsvaTiK+RwVxUAnyqdYPZ2HjVXxK1l0fn5D3ZF5yblh9yYYSOg=="/>
    <d v="2017-04-25T13:21:20"/>
    <s v="DARS-NIC-147982-J7KGV-v1"/>
    <s v="John Field"/>
    <x v="77"/>
    <s v="With Customer"/>
    <x v="0"/>
    <d v="2017-03-30T00:00:00"/>
    <s v=""/>
    <s v="2d Action Plan Active"/>
    <x v="3"/>
    <s v="DARS-NIC-147982-J7KGV-v0.0"/>
    <s v="No"/>
    <s v="No"/>
    <x v="0"/>
    <x v="0"/>
    <x v="8"/>
    <s v="No"/>
    <x v="1"/>
    <s v=""/>
    <s v=""/>
    <s v=""/>
    <s v="No"/>
    <s v="Emma Russell"/>
    <d v="2017-04-25T13:21:20"/>
    <d v="2016-03-10T08:26:30"/>
    <m/>
    <s v=""/>
    <d v="2016-06-02T00:00:00"/>
    <x v="0"/>
  </r>
  <r>
    <s v="e3ca9544-9406-44d1-a4b7-586b7651b7ff"/>
    <s v="E4cIon+Y3BnLpMPFiAoFwDgOM2mcuPj1OWJlCrc+tYjS7K+0kIWBLCy1lEIj78Ec58kUnAm8xTC8DSff9DRZUQ=="/>
    <d v="2017-04-25T13:21:21"/>
    <s v="DARS-NIC-147982-J7KGV-v1"/>
    <s v="John Field"/>
    <x v="77"/>
    <s v="With Customer"/>
    <x v="0"/>
    <d v="2017-03-30T00:00:00"/>
    <s v=""/>
    <s v="2d Action Plan Active"/>
    <x v="0"/>
    <s v="DARS-NIC-147982-J7KGV-v1.0"/>
    <s v=""/>
    <s v="No"/>
    <x v="0"/>
    <x v="0"/>
    <x v="0"/>
    <s v="No"/>
    <x v="1"/>
    <s v=""/>
    <s v=""/>
    <s v=""/>
    <s v="No"/>
    <s v="Emma Russell"/>
    <d v="2017-04-25T13:21:21"/>
    <d v="2016-04-13T11:30:25"/>
    <m/>
    <s v=""/>
    <d v="2016-06-02T00:00:00"/>
    <x v="0"/>
  </r>
  <r>
    <s v="64b41085-bb77-4b9c-b7ba-86f31182cbf0"/>
    <s v="ou8s0m38EXVgbXwfCtt7VRAdxoWKnWiHypWgRZzzR1Ig2n/VfZrqfvVuIeTkY/5m7fUNW9ipVEDzD2zGrjf2Ag=="/>
    <d v="2017-04-25T13:21:21"/>
    <s v="DARS-NIC-147982-J7KGV-v1"/>
    <s v="John Field"/>
    <x v="77"/>
    <s v="With Customer"/>
    <x v="0"/>
    <d v="2017-03-30T00:00:00"/>
    <s v=""/>
    <s v="2d Action Plan Active"/>
    <x v="0"/>
    <s v="DARS-NIC-147982-J7KGV-v1.1"/>
    <s v="No"/>
    <s v="No"/>
    <x v="0"/>
    <x v="0"/>
    <x v="0"/>
    <s v="No"/>
    <x v="1"/>
    <s v=""/>
    <s v=""/>
    <s v=""/>
    <s v="No"/>
    <s v="Emma Russell"/>
    <d v="2017-04-25T13:21:21"/>
    <d v="2016-04-13T11:30:36"/>
    <m/>
    <s v=""/>
    <d v="2016-06-02T00:00:00"/>
    <x v="0"/>
  </r>
  <r>
    <s v="d1932495-3002-4996-979d-44e54a084aee"/>
    <s v="xSOOaJjSQYxg4zX9QWMznrZWM5i6SXzd8Rg6Y66zkfdq0bImT0zHEO4TufGf7jx6ED4ul7z7h7IAa60rumsKbQ=="/>
    <d v="2017-04-25T13:22:04"/>
    <s v="DARS-NIC-147982-J7KGV-v1"/>
    <s v="John Field"/>
    <x v="77"/>
    <s v="With Customer"/>
    <x v="0"/>
    <d v="2017-09-10T00:00:00"/>
    <s v="2c Initial Assessment"/>
    <s v="2d Action Plan Active"/>
    <x v="4"/>
    <s v="DARS-NIC-147982-J7KGV-v1.10"/>
    <s v="Yes"/>
    <s v="No"/>
    <x v="0"/>
    <x v="15"/>
    <x v="0"/>
    <s v="No"/>
    <x v="1"/>
    <s v=""/>
    <s v="Vicki Hartley"/>
    <s v="Jennifer Donald"/>
    <s v="No"/>
    <s v="Emma Russell"/>
    <d v="2017-04-25T13:22:04"/>
    <d v="2017-04-25T12:15:52"/>
    <m/>
    <s v=""/>
    <d v="2016-06-02T00:00:00"/>
    <x v="0"/>
  </r>
  <r>
    <s v="9bbf1fae-9404-40c1-870f-a57a2046343b"/>
    <s v="jfByQl30Jz3ec/gHHD0EasTNgYV1+taXak3VPFQb+HhJ4+fAPUtY/byphUm8Smot6fhkuKWd1EIOWKXn58prKA=="/>
    <d v="2017-04-25T13:21:21"/>
    <s v="DARS-NIC-147982-J7KGV-v1"/>
    <s v="John Field"/>
    <x v="77"/>
    <s v="With Customer"/>
    <x v="0"/>
    <d v="2017-03-30T00:00:00"/>
    <s v="2a Case Admin Check"/>
    <s v="2d Action Plan Active"/>
    <x v="0"/>
    <s v="DARS-NIC-147982-J7KGV-v1.2"/>
    <s v="No"/>
    <s v="No"/>
    <x v="0"/>
    <x v="0"/>
    <x v="0"/>
    <s v="No"/>
    <x v="1"/>
    <s v=""/>
    <s v="James Gray"/>
    <s v=""/>
    <s v="No"/>
    <s v="Emma Russell"/>
    <d v="2017-04-25T13:21:21"/>
    <d v="2016-05-26T18:02:27"/>
    <m/>
    <s v=""/>
    <d v="2016-06-02T00:00:00"/>
    <x v="0"/>
  </r>
  <r>
    <s v="42205158-67d7-4271-906c-50701cb36851"/>
    <s v="KXMLaOnVCx/fbROupwMOrAzqboq7wNToH/yiiZklYZt/0ERZ682yRJVCgzvbMAUObibOIGdFGKnzQCxaRpNjmw=="/>
    <d v="2017-04-25T13:21:20"/>
    <s v="DARS-NIC-147982-J7KGV-v1"/>
    <s v="John Field"/>
    <x v="77"/>
    <s v="With Customer"/>
    <x v="0"/>
    <d v="2017-03-30T00:00:00"/>
    <s v="1c Application In Progress"/>
    <s v="2d Action Plan Active"/>
    <x v="0"/>
    <s v="DARS-NIC-147982-J7KGV-v1.3"/>
    <s v="No"/>
    <s v="No"/>
    <x v="0"/>
    <x v="0"/>
    <x v="0"/>
    <s v="No"/>
    <x v="1"/>
    <s v=""/>
    <s v="James Gray"/>
    <s v=""/>
    <s v="No"/>
    <s v="Emma Russell"/>
    <d v="2017-04-25T13:21:20"/>
    <d v="2016-05-27T08:30:49"/>
    <m/>
    <s v=""/>
    <d v="2016-06-02T00:00:00"/>
    <x v="0"/>
  </r>
  <r>
    <s v="0f69421e-a1d6-49d7-b72f-f1243c484fda"/>
    <s v="/hj8gDjZkp/a4xx6SNnFVxvvGK4e79+X9awo0o/4xvRNjvcALbHvqP7w07F18rXP3EMf9Prp88zUFIXWT57HJA=="/>
    <d v="2017-04-25T13:21:21"/>
    <s v="DARS-NIC-147982-J7KGV-v1"/>
    <s v="John Field"/>
    <x v="77"/>
    <s v="With Customer"/>
    <x v="0"/>
    <d v="2017-03-30T00:00:00"/>
    <s v="2a Case Admin Check"/>
    <s v="2d Action Plan Active"/>
    <x v="0"/>
    <s v="DARS-NIC-147982-J7KGV-v1.4"/>
    <s v="No"/>
    <s v="No"/>
    <x v="0"/>
    <x v="15"/>
    <x v="0"/>
    <s v="No"/>
    <x v="1"/>
    <s v=""/>
    <s v="Jennifer Donald"/>
    <s v=""/>
    <s v="No"/>
    <s v="Emma Russell"/>
    <d v="2017-04-25T13:21:21"/>
    <d v="2016-06-02T12:32:50"/>
    <m/>
    <s v=""/>
    <d v="2016-06-02T00:00:00"/>
    <x v="0"/>
  </r>
  <r>
    <s v="995a969a-5ac7-40f9-bc68-836149f11641"/>
    <s v="QgURysKkcS6trbnJf/I21H6GoTwtKLVAxjln7EOzH4iwhwAFmODGb+h6qdQtuc9+QBpLs4F/SQ11SUj0vpqHew=="/>
    <d v="2017-04-25T13:21:21"/>
    <s v="DARS-NIC-147982-J7KGV-v1"/>
    <s v="John Field"/>
    <x v="77"/>
    <s v="With Customer"/>
    <x v="0"/>
    <d v="2017-03-30T00:00:00"/>
    <s v="2a Case Admin Check"/>
    <s v="2d Action Plan Active"/>
    <x v="0"/>
    <s v="DARS-NIC-147982-J7KGV-v1.5"/>
    <s v="No"/>
    <s v="No"/>
    <x v="0"/>
    <x v="15"/>
    <x v="0"/>
    <s v="No"/>
    <x v="1"/>
    <s v=""/>
    <s v="Jennifer Donald"/>
    <s v="Jennifer Redman"/>
    <s v="No"/>
    <s v="Emma Russell"/>
    <d v="2017-04-25T13:21:21"/>
    <d v="2016-09-12T10:52:05"/>
    <m/>
    <s v=""/>
    <d v="2016-06-02T00:00:00"/>
    <x v="0"/>
  </r>
  <r>
    <s v="fd38b85f-a868-4576-a61e-ac5637792e7c"/>
    <s v="dA/otlEZLYXB9QrCh9Cpj/UTm/bkdieLj1Prpj7GAuPZwYZ9Zv7MJxr3ANdW1U+O/6ckJ2IR+Pq7jYNAY3TL1A=="/>
    <d v="2017-04-25T13:21:21"/>
    <s v="DARS-NIC-147982-J7KGV-v1"/>
    <s v="John Field"/>
    <x v="77"/>
    <s v="With Customer"/>
    <x v="0"/>
    <d v="2017-03-30T00:00:00"/>
    <s v="2c Initial Assessment"/>
    <s v="2d Action Plan Active"/>
    <x v="0"/>
    <s v="DARS-NIC-147982-J7KGV-v1.6"/>
    <s v="No"/>
    <s v="No"/>
    <x v="0"/>
    <x v="15"/>
    <x v="0"/>
    <s v="No"/>
    <x v="1"/>
    <s v=""/>
    <s v="Jennifer Donald"/>
    <s v="Jennifer Redman"/>
    <s v="No"/>
    <s v="Emma Russell"/>
    <d v="2017-04-25T13:21:21"/>
    <d v="2016-09-30T14:28:31"/>
    <m/>
    <s v=""/>
    <d v="2016-06-02T00:00:00"/>
    <x v="0"/>
  </r>
  <r>
    <s v="6aa1e7f7-8994-427c-99b5-73f0f8e34b23"/>
    <s v="OiLvqyrS0IHsVoNceBewWkZxyOF9LsnKqadaWbCQzcGfjHltHDNqPa291++8d921jWAoPeObDRvkHTgf0bVVdA=="/>
    <d v="2017-04-25T13:21:21"/>
    <s v="DARS-NIC-147982-J7KGV-v1"/>
    <s v="John Field"/>
    <x v="77"/>
    <s v="With Customer"/>
    <x v="0"/>
    <d v="2017-09-10T00:00:00"/>
    <s v="2c Initial Assessment"/>
    <s v="2d Action Plan Active"/>
    <x v="0"/>
    <s v="DARS-NIC-147982-J7KGV-v1.7"/>
    <s v="No"/>
    <s v="No"/>
    <x v="0"/>
    <x v="15"/>
    <x v="0"/>
    <s v="No"/>
    <x v="1"/>
    <s v=""/>
    <s v="Vicki Hartley"/>
    <s v="Jennifer Donald"/>
    <s v="No"/>
    <s v="Emma Russell"/>
    <d v="2017-04-25T13:21:21"/>
    <d v="2016-10-05T08:59:17"/>
    <m/>
    <s v=""/>
    <d v="2016-06-02T00:00:00"/>
    <x v="0"/>
  </r>
  <r>
    <s v="196ced3e-bbe6-468c-96f8-9c67afcc7ddf"/>
    <s v="tqmfgsZp/+A7pJ1xgjq9aZet0yAGodINZSTX7Cd/GZGFL/hVd95UYYzHSiE5tKiLRYITpcEa9qpT7Xy9mCLEcQ=="/>
    <d v="2017-04-25T13:21:21"/>
    <s v="DARS-NIC-147982-J7KGV-v1"/>
    <s v="John Field"/>
    <x v="77"/>
    <s v="With Customer"/>
    <x v="0"/>
    <d v="2017-09-10T00:00:00"/>
    <s v="2d Action Plan Active"/>
    <s v="2d Action Plan Active"/>
    <x v="0"/>
    <s v="DARS-NIC-147982-J7KGV-v1.8"/>
    <s v="No"/>
    <s v="No"/>
    <x v="0"/>
    <x v="15"/>
    <x v="0"/>
    <s v="No"/>
    <x v="1"/>
    <s v=""/>
    <s v="Vicki Hartley"/>
    <s v="Jennifer Donald"/>
    <s v="No"/>
    <s v="Emma Russell"/>
    <d v="2017-04-25T13:21:21"/>
    <d v="2016-11-25T10:21:02"/>
    <m/>
    <s v=""/>
    <d v="2016-06-02T00:00:00"/>
    <x v="0"/>
  </r>
  <r>
    <s v="ff7d3a8c-e7c8-4764-914f-bfa6f0625be9"/>
    <s v="Ab9vOtvyWd8KKNdHwbRFqx16Dz5T9FtzLE02YO1XENyWgO62bYAriEg1PnAfEVx9NkfpQE4tvOuR3rY9iVzfaQ=="/>
    <d v="2017-04-25T13:21:21"/>
    <s v="DARS-NIC-147982-J7KGV-v1"/>
    <s v="John Field"/>
    <x v="77"/>
    <s v="With Customer"/>
    <x v="0"/>
    <d v="2017-09-10T00:00:00"/>
    <s v="2c Initial Assessment"/>
    <s v="2d Action Plan Active"/>
    <x v="0"/>
    <s v="DARS-NIC-147982-J7KGV-v1.9"/>
    <s v="No"/>
    <s v="No"/>
    <x v="0"/>
    <x v="15"/>
    <x v="0"/>
    <s v="No"/>
    <x v="1"/>
    <s v=""/>
    <s v="Vicki Hartley"/>
    <s v="Jennifer Donald"/>
    <s v="No"/>
    <s v="Emma Russell"/>
    <d v="2017-04-25T13:21:21"/>
    <d v="2017-04-20T11:49:29"/>
    <m/>
    <s v=""/>
    <d v="2016-06-02T00:00:00"/>
    <x v="0"/>
  </r>
  <r>
    <s v="10e6b5f6-f5e9-e511-8101-3863bb358f90"/>
    <s v="EsBEfUb84RJCs7w7xjEJFOujvg07rbG9i6zBp3L3sveCaUmACsofm1rmWbBNzxQ+yZAD3IV5v0qkaGQJ9MUuUA=="/>
    <d v="2016-08-30T10:39:47"/>
    <s v="DARS-NIC-147984-8PPF5-v0"/>
    <s v="Sanjay Chaubey"/>
    <x v="75"/>
    <s v="With HSCIC"/>
    <x v="0"/>
    <d v="2017-06-20T00:00:00"/>
    <s v=""/>
    <s v="5a DSA Active"/>
    <x v="2"/>
    <s v="DARS-NIC-147984-8PPF5-v0.0"/>
    <s v="Yes"/>
    <s v="Yes"/>
    <x v="0"/>
    <x v="0"/>
    <x v="8"/>
    <s v="No"/>
    <x v="5"/>
    <s v=""/>
    <s v="James Gray"/>
    <s v=""/>
    <s v="No"/>
    <s v="Joanna Rose"/>
    <d v="2016-08-30T10:39:47"/>
    <d v="2016-03-14T15:03:55"/>
    <m/>
    <s v=""/>
    <m/>
    <x v="0"/>
  </r>
  <r>
    <s v="9829f9d4-b9ed-e511-8101-3863bb358f90"/>
    <s v="cK9Zuoq3GFmdd4tgUEtBtfMlv+cYGqh0nqePLP8jlgmJmqeW24GQbscw6eLbTJyaC0e242ZVMEL1y1w22MjV1A=="/>
    <d v="2017-03-29T00:00:14"/>
    <s v="DARS-NIC-147993-QY3ZL-v0"/>
    <s v="Neil D'Costa"/>
    <x v="9"/>
    <s v="With HSCIC"/>
    <x v="0"/>
    <d v="2017-03-28T00:00:00"/>
    <s v=""/>
    <s v="5a DSA Active"/>
    <x v="3"/>
    <s v="DARS-NIC-147993-QY3ZL-v0.0"/>
    <s v="Yes"/>
    <s v="Yes"/>
    <x v="0"/>
    <x v="0"/>
    <x v="8"/>
    <s v="No"/>
    <x v="1"/>
    <s v=""/>
    <s v="James Gray"/>
    <s v=""/>
    <s v="Yes"/>
    <s v="Joanna Rose"/>
    <d v="2017-03-29T00:00:14"/>
    <d v="2016-03-19T10:03:35"/>
    <m/>
    <s v=""/>
    <m/>
    <x v="0"/>
  </r>
  <r>
    <s v="99086af9-86e7-e511-80f5-3863bb363030"/>
    <s v="Rl2poCeGJR89NHd2WWNwxLIxQSagypAyTq8gN9VNmMbhj+ClM3afu57iU6ELuK5pkkywF9sNCVRkQHs4Hhq6Tw=="/>
    <d v="2017-03-31T11:57:29"/>
    <s v="DARS-NIC-148021-GNMPC-v0"/>
    <s v="Mark S Pearce"/>
    <x v="145"/>
    <s v="With HSCIC"/>
    <x v="0"/>
    <d v="2018-03-30T00:00:00"/>
    <s v=""/>
    <s v="5a DSA Active"/>
    <x v="2"/>
    <s v="DARS-NIC-148021-GNMPC-v0.0"/>
    <s v="Yes"/>
    <s v="Yes"/>
    <x v="0"/>
    <x v="0"/>
    <x v="8"/>
    <s v="No"/>
    <x v="1"/>
    <s v=""/>
    <s v="James Gray"/>
    <s v=""/>
    <s v="No"/>
    <s v="Joanna Rose"/>
    <d v="2017-03-31T11:57:29"/>
    <d v="2016-03-11T12:44:21"/>
    <d v="2017-03-31T00:00:00"/>
    <s v=""/>
    <m/>
    <x v="0"/>
  </r>
  <r>
    <s v="e50e1c03-aff1-e511-80fa-3863bb357fa0"/>
    <s v="a/VTd4DpRHWcq7ECXMGNQDQFz9+g0BtGvez8UsV/5QyIKFiw+LGZEaDG/rCGmI4XHxXNwbf7qULB6eY08h5oCg=="/>
    <d v="2017-01-10T17:07:31"/>
    <s v="DARS-NIC-148022-1MQBH-v0"/>
    <s v="Martin White"/>
    <x v="145"/>
    <s v="With HSCIC"/>
    <x v="0"/>
    <d v="2013-07-30T00:00:00"/>
    <s v=""/>
    <s v="5a DSA Active"/>
    <x v="3"/>
    <s v="DARS-NIC-148022-1MQBH-v0.0"/>
    <s v="Yes"/>
    <s v="Yes"/>
    <x v="0"/>
    <x v="0"/>
    <x v="8"/>
    <s v="No"/>
    <x v="1"/>
    <s v=""/>
    <s v="James Gray"/>
    <s v=""/>
    <s v="No"/>
    <s v="Joanna Rose"/>
    <d v="2017-01-10T17:07:31"/>
    <d v="2016-03-24T10:56:11"/>
    <m/>
    <s v=""/>
    <m/>
    <x v="0"/>
  </r>
  <r>
    <s v="aca90318-01e6-e511-8100-3863bb358f90"/>
    <s v="5Zz1SQ5eYoMBe/0RoMw3KsQbPhh1F835tLIU9tYl/8jNlqjRxdfZlI4KpI4A8mLwA7mo/rtIW2mDve/Vj7R2gg=="/>
    <d v="2016-08-30T10:39:47"/>
    <s v="DARS-NIC-148023-KVWYZ-v0"/>
    <s v="Sasi Thiagarajah"/>
    <x v="147"/>
    <s v="With HSCIC"/>
    <x v="0"/>
    <d v="2031-05-31T00:00:00"/>
    <s v=""/>
    <s v="5a DSA Active"/>
    <x v="2"/>
    <s v="DARS-NIC-148023-KVWYZ-v0.0"/>
    <s v="Yes"/>
    <s v="Yes"/>
    <x v="0"/>
    <x v="0"/>
    <x v="8"/>
    <s v="No"/>
    <x v="10"/>
    <s v=""/>
    <s v="James Gray"/>
    <s v=""/>
    <s v="No"/>
    <s v="Joanna Rose"/>
    <d v="2016-08-30T10:39:47"/>
    <d v="2016-03-09T14:13:31"/>
    <m/>
    <s v=""/>
    <m/>
    <x v="0"/>
  </r>
  <r>
    <s v="9a507ad2-9fe6-e511-80f5-3863bb363030"/>
    <s v="AQlCx2dlNU8+GMkyGNPyHGRddCrc37HAgqO/MKl7wd7h/uX4qsgOqG41jnLVH6CBzLjzP5LPJzCLqTSS/LTNWw=="/>
    <d v="2017-04-06T10:11:10"/>
    <s v="DARS-NIC-148024-P8GSC-v1"/>
    <s v="Sarah Copeland"/>
    <x v="173"/>
    <s v="With Customer"/>
    <x v="0"/>
    <d v="2016-09-25T00:00:00"/>
    <s v=""/>
    <s v="1c Application In Progress"/>
    <x v="3"/>
    <s v="DARS-NIC-148024-P8GSC-v0.0"/>
    <s v="No"/>
    <s v="Yes"/>
    <x v="0"/>
    <x v="0"/>
    <x v="8"/>
    <s v="No"/>
    <x v="12"/>
    <s v=""/>
    <s v="James Gray"/>
    <s v=""/>
    <s v="No"/>
    <s v="Joanna Rose"/>
    <d v="2017-04-06T10:11:10"/>
    <d v="2016-03-10T09:09:42"/>
    <m/>
    <s v=""/>
    <m/>
    <x v="0"/>
  </r>
  <r>
    <s v="3a418ddc-a993-4106-b984-a4b82fb07f52"/>
    <s v="lPXpD5ewMmXUn5MvW66/sueI2A2CDGJU/Aq7cSc2lNYIvfP05p404/yrRX+pbtPVSdzFNhFlQMStRpr6MAyGGg=="/>
    <d v="2017-04-06T10:36:55"/>
    <s v="DARS-NIC-148024-P8GSC-v1"/>
    <s v="Sarah Copeland"/>
    <x v="173"/>
    <s v="With Customer"/>
    <x v="0"/>
    <m/>
    <s v="1c Application In Progress"/>
    <s v="1c Application In Progress"/>
    <x v="4"/>
    <s v="DARS-NIC-148024-P8GSC-v1.0"/>
    <s v="Yes"/>
    <s v="Yes"/>
    <x v="0"/>
    <x v="0"/>
    <x v="0"/>
    <s v="No"/>
    <x v="12"/>
    <s v=""/>
    <s v="James Gray"/>
    <s v="Jennifer Redman"/>
    <s v="No"/>
    <s v="Joanna Rose"/>
    <d v="2017-04-06T10:36:55"/>
    <d v="2017-04-06T10:10:55"/>
    <m/>
    <s v=""/>
    <m/>
    <x v="0"/>
  </r>
  <r>
    <s v="100030e3-72f6-e511-80fa-3863bb357fa0"/>
    <s v="RFE1gECEhyegC3ePufxbigON2bABIqpCqqTS0DID26aCMdzf2BnbUGTF/pUANwgHSSAzf77FLqIz9zJ8EPfSDA=="/>
    <d v="2016-10-31T15:54:20"/>
    <s v="DARS-NIC-148030-Q5N4D-v0"/>
    <s v="Charles Hay"/>
    <x v="174"/>
    <s v="With HSCIC"/>
    <x v="1"/>
    <d v="2013-07-30T00:00:00"/>
    <s v=""/>
    <s v="3a With DAO"/>
    <x v="0"/>
    <s v="DARS-NIC-148030-Q5N4D-v0.0"/>
    <s v=""/>
    <s v="Yes"/>
    <x v="0"/>
    <x v="118"/>
    <x v="0"/>
    <s v="No"/>
    <x v="16"/>
    <s v=""/>
    <s v=""/>
    <s v=""/>
    <s v="No"/>
    <s v="Joanna Rose"/>
    <d v="2016-10-31T15:54:20"/>
    <d v="2016-03-30T12:28:23"/>
    <m/>
    <s v=""/>
    <d v="2015-11-14T00:00:00"/>
    <x v="0"/>
  </r>
  <r>
    <s v="9b8210ea-b0ed-e511-80f8-3863bb357fa0"/>
    <s v="/R4DQzYvpKvh17vesX8NkGQ7D4yHT56nB3nqbPCbKWZL2LxFZnFrM/+1re0MexhDqjqthxOFeG1dRbhgdaNl0w=="/>
    <d v="2017-03-17T00:00:12"/>
    <s v="DARS-NIC-148031-YR9BR-v0"/>
    <s v="Holly Ennis"/>
    <x v="9"/>
    <s v="With HSCIC"/>
    <x v="0"/>
    <d v="2017-03-16T00:00:00"/>
    <s v=""/>
    <s v="5a DSA Active"/>
    <x v="3"/>
    <s v="DARS-NIC-148031-YR9BR-v0.0"/>
    <s v="Yes"/>
    <s v="Yes"/>
    <x v="0"/>
    <x v="0"/>
    <x v="8"/>
    <s v="No"/>
    <x v="1"/>
    <s v=""/>
    <s v="James Gray"/>
    <s v=""/>
    <s v="No"/>
    <s v="Joanna Rose"/>
    <d v="2017-03-17T00:00:12"/>
    <d v="2016-03-19T08:59:44"/>
    <m/>
    <s v=""/>
    <m/>
    <x v="0"/>
  </r>
  <r>
    <s v="59145f80-dd2b-e611-80e9-5065f38a0b11"/>
    <s v="Bv2OfNv7g8z5a2/e0dfXUsubtyCxRp2L5ZnqDUTkAOfEmMW+1lfdXhugh1WxoDrqODRwUMgnJE4YoZaoRzQi8w=="/>
    <d v="2016-11-24T16:08:00"/>
    <s v="DARS-NIC-148032-FDTWY-v1"/>
    <s v="Data Migration"/>
    <x v="18"/>
    <s v="With Customer"/>
    <x v="0"/>
    <m/>
    <s v="1c Application In Progress"/>
    <s v="1c Application In Progress"/>
    <x v="0"/>
    <s v="DARS-NIC-148032-FDTWY-v0.0"/>
    <s v="No"/>
    <s v="No"/>
    <x v="0"/>
    <x v="0"/>
    <x v="0"/>
    <s v="No"/>
    <x v="6"/>
    <s v=""/>
    <s v=""/>
    <s v=""/>
    <s v="Yes"/>
    <s v="Vicki Hartley"/>
    <d v="2016-11-24T16:08:00"/>
    <d v="2016-06-06T11:55:03"/>
    <m/>
    <s v=""/>
    <m/>
    <x v="0"/>
  </r>
  <r>
    <s v="b7aa8279-e6a9-4caa-bb8a-752eb7915d56"/>
    <s v="5rxGvkNwFqz5B2K79sMHzKD1Np25GHvhr26QVL9hlVQu4L0zpByVRWy82OVuAErA/m+choBrLweoLtGu9wl+TQ=="/>
    <d v="2016-11-24T16:08:00"/>
    <s v="DARS-NIC-148032-FDTWY-v1"/>
    <s v="Data Migration"/>
    <x v="18"/>
    <s v="With Customer"/>
    <x v="0"/>
    <m/>
    <s v="2c Initial Assessment"/>
    <s v="1c Application In Progress"/>
    <x v="0"/>
    <s v="DARS-NIC-148032-FDTWY-v0.1"/>
    <s v="No"/>
    <s v="No"/>
    <x v="0"/>
    <x v="132"/>
    <x v="0"/>
    <s v="No"/>
    <x v="6"/>
    <s v=""/>
    <s v="Vicki Hartley"/>
    <s v=""/>
    <s v="Yes"/>
    <s v="Vicki Hartley"/>
    <d v="2016-11-24T16:08:00"/>
    <d v="2016-06-06T12:58:46"/>
    <m/>
    <s v=""/>
    <m/>
    <x v="0"/>
  </r>
  <r>
    <s v="81f104a5-2ecd-46f4-9e0d-8a3994d935de"/>
    <s v="XccaS/FxsvzeMppdpmh+FYQqE0kDZ65iPUkSkcuGtRWiYjkxom4hq5GSyszAphG0P/XB+NvqXUJNzUHTDtErkA=="/>
    <d v="2016-11-24T16:08:00"/>
    <s v="DARS-NIC-148032-FDTWY-v1"/>
    <s v="Data Migration"/>
    <x v="18"/>
    <s v="With Customer"/>
    <x v="0"/>
    <m/>
    <s v="2c Initial Assessment"/>
    <s v="1c Application In Progress"/>
    <x v="0"/>
    <s v="DARS-NIC-148032-FDTWY-v0.2"/>
    <s v="No"/>
    <s v="No"/>
    <x v="0"/>
    <x v="132"/>
    <x v="0"/>
    <s v="No"/>
    <x v="6"/>
    <s v=""/>
    <s v="Vicki Hartley"/>
    <s v=""/>
    <s v="No"/>
    <s v="Vicki Hartley"/>
    <d v="2016-11-24T16:08:00"/>
    <d v="2016-06-06T13:05:59"/>
    <m/>
    <s v=""/>
    <m/>
    <x v="0"/>
  </r>
  <r>
    <s v="87dab641-e3f6-48c1-af9c-51c34f3d5dbb"/>
    <s v="4vt5OfWlXCp1bZtBW+QYv6spivYBXigywZdJWTUppEVLBt3FUIUe/O9yVn/z0vSz3DjKZ7TMYxsRpiSrAOEgBQ=="/>
    <d v="2016-12-14T11:29:54"/>
    <s v="DARS-NIC-148032-FDTWY-v1"/>
    <s v="Data Migration"/>
    <x v="18"/>
    <s v="With Customer"/>
    <x v="0"/>
    <d v="2016-12-06T00:00:00"/>
    <s v="5a DSA Active"/>
    <s v="1c Application In Progress"/>
    <x v="3"/>
    <s v="DARS-NIC-148032-FDTWY-v0.3"/>
    <s v="No"/>
    <s v="No"/>
    <x v="0"/>
    <x v="132"/>
    <x v="103"/>
    <s v="No"/>
    <x v="6"/>
    <s v=""/>
    <s v="Vicki Hartley"/>
    <s v="Jennifer Donald"/>
    <s v="Yes"/>
    <s v="Vicki Hartley"/>
    <d v="2016-12-14T11:29:54"/>
    <d v="2016-06-06T13:15:31"/>
    <m/>
    <s v=""/>
    <m/>
    <x v="1"/>
  </r>
  <r>
    <s v="86b08484-4394-41f5-b1d1-05630c5f403e"/>
    <s v="R82PUgJIVP7n+ceEsbWflsWI7r62YkIknx1hBdBUk93R9fAA+zck1lnRbsF6kWT/hJ899CoAYHm7iDI3OuWCig=="/>
    <d v="2016-11-24T16:08:04"/>
    <s v="DARS-NIC-148032-FDTWY-v1"/>
    <s v="Data Migration"/>
    <x v="18"/>
    <s v="With Customer"/>
    <x v="0"/>
    <m/>
    <s v="1c Application In Progress"/>
    <s v="1c Application In Progress"/>
    <x v="4"/>
    <s v="DARS-NIC-148032-FDTWY-v1.0"/>
    <s v="Yes"/>
    <s v="No"/>
    <x v="0"/>
    <x v="132"/>
    <x v="0"/>
    <s v="No"/>
    <x v="6"/>
    <s v=""/>
    <s v="Vicki Hartley"/>
    <s v="Jennifer Donald"/>
    <s v="Yes"/>
    <s v="Vicki Hartley"/>
    <d v="2016-11-24T16:08:04"/>
    <d v="2016-11-24T16:07:50"/>
    <m/>
    <s v=""/>
    <m/>
    <x v="0"/>
  </r>
  <r>
    <s v="954ecc16-c9ed-e511-80f8-3863bb357fa0"/>
    <s v="qtw/wHf8+xn8/7CZw1Q+K+UNpgnYKsIxaMxIJuRddt/KenEYAbk4wPeHnbCX9FROoYMccZJ1Z80uBmLL0O5bCQ=="/>
    <d v="2017-01-17T12:10:16"/>
    <s v="DARS-NIC-148033-FMST7-v0"/>
    <s v="Andy Boyd"/>
    <x v="123"/>
    <s v="With HSCIC"/>
    <x v="1"/>
    <d v="2016-06-30T00:00:00"/>
    <s v=""/>
    <s v="5a DSA Active"/>
    <x v="3"/>
    <s v="DARS-NIC-148033-FMST7-v0.0"/>
    <s v="Yes"/>
    <s v="Yes"/>
    <x v="1"/>
    <x v="0"/>
    <x v="112"/>
    <s v="No"/>
    <x v="1"/>
    <s v=""/>
    <s v="James Gray"/>
    <s v=""/>
    <s v="No"/>
    <s v="Joanna Rose"/>
    <d v="2017-01-17T12:10:16"/>
    <d v="2016-03-19T11:52:44"/>
    <d v="2016-08-02T00:00:00"/>
    <s v=""/>
    <m/>
    <x v="0"/>
  </r>
  <r>
    <s v="454c4b26-85ea-e511-8101-3863bb358f90"/>
    <s v="ZtXfbHVajAy3pojHeEomb5QHA0BUSkOTkXSS4coZWwQUQxbiNvw5yJl/OuErQtYa/njXYedHT3dnFOBkQxYNiA=="/>
    <d v="2017-03-31T11:57:29"/>
    <s v="DARS-NIC-148034-SCKLL-v0"/>
    <s v="Christine Caygill"/>
    <x v="157"/>
    <s v="With HSCIC"/>
    <x v="0"/>
    <d v="2018-03-30T00:00:00"/>
    <s v=""/>
    <s v="5a DSA Active"/>
    <x v="2"/>
    <s v="DARS-NIC-148034-SCKLL-v0.0"/>
    <s v="Yes"/>
    <s v="Yes"/>
    <x v="0"/>
    <x v="0"/>
    <x v="8"/>
    <s v="No"/>
    <x v="5"/>
    <s v=""/>
    <s v="James Gray"/>
    <s v=""/>
    <s v="No"/>
    <s v="Joanna Rose"/>
    <d v="2017-03-31T11:57:29"/>
    <d v="2016-03-15T08:08:53"/>
    <d v="2017-03-31T00:00:00"/>
    <s v=""/>
    <m/>
    <x v="0"/>
  </r>
  <r>
    <s v="d99cbec3-05e6-e511-80f7-3863bb357fa0"/>
    <s v="Pbb6MCITtnOVhgkXbGfSbOXSIC6EP3mldsIY4+eAGawEo4AHWYvwwRx2Zc0s+elnA2sTs1IZts1cmrqOtpukhA=="/>
    <d v="2017-01-17T12:10:16"/>
    <s v="DARS-NIC-148035-41S3L-v0"/>
    <s v="Alex Smith"/>
    <x v="15"/>
    <s v="With HSCIC"/>
    <x v="1"/>
    <d v="2019-08-24T00:00:00"/>
    <s v=""/>
    <s v="5a DSA Active"/>
    <x v="0"/>
    <s v="DARS-NIC-148035-41S3L-v0.0"/>
    <s v=""/>
    <s v="Yes"/>
    <x v="1"/>
    <x v="0"/>
    <x v="0"/>
    <s v="No"/>
    <x v="1"/>
    <s v=""/>
    <s v=""/>
    <s v=""/>
    <s v="No"/>
    <s v="Joanna Rose"/>
    <d v="2017-01-17T12:10:16"/>
    <d v="2016-03-09T14:47:00"/>
    <m/>
    <s v=""/>
    <m/>
    <x v="0"/>
  </r>
  <r>
    <s v="fdd77d0c-23d7-4cbb-a173-0b861a76ef2f"/>
    <s v="6iaf5B/U5q3AbSMVuJwup8VpL8nMy1W8irfBrh6QaxlT+0mxUD/jML2KJMGAWC1ZsQhzQtXMSpWpLE/aj6rFgQ=="/>
    <d v="2017-01-17T12:10:16"/>
    <s v="DARS-NIC-148035-41S3L-v0"/>
    <s v="Alex Smith"/>
    <x v="15"/>
    <s v="With HSCIC"/>
    <x v="1"/>
    <d v="2019-08-24T00:00:00"/>
    <s v=""/>
    <s v="5a DSA Active"/>
    <x v="2"/>
    <s v="DARS-NIC-148035-41S3L-v0.1"/>
    <s v="Yes"/>
    <s v="Yes"/>
    <x v="1"/>
    <x v="0"/>
    <x v="102"/>
    <s v="No"/>
    <x v="1"/>
    <s v=""/>
    <s v="James Gray"/>
    <s v=""/>
    <s v="No"/>
    <s v="Joanna Rose"/>
    <d v="2017-01-17T12:10:16"/>
    <d v="2016-03-16T08:37:45"/>
    <m/>
    <s v=""/>
    <m/>
    <x v="0"/>
  </r>
  <r>
    <s v="176e67dd-17e5-e511-80f7-3863bb357fa0"/>
    <s v="PrjA0qsuDzHDS6Hs3/mtdphcjul5wl0p+ATOAMK9O4IGc4kFDY6yKdNi6aEX2Puoy4YE9wOtZIebOvTvG96miw=="/>
    <d v="2017-03-10T12:45:24"/>
    <s v="DARS-NIC-148044-RGS7W-v1"/>
    <s v="David Leon"/>
    <x v="87"/>
    <s v="With Customer"/>
    <x v="0"/>
    <d v="2016-09-30T00:00:00"/>
    <s v=""/>
    <s v="2d Action Plan Active"/>
    <x v="3"/>
    <s v="DARS-NIC-148044-RGS7W-v0.0"/>
    <s v="No"/>
    <s v="Yes"/>
    <x v="0"/>
    <x v="0"/>
    <x v="8"/>
    <s v="No"/>
    <x v="9"/>
    <s v=""/>
    <s v="James Gray"/>
    <s v=""/>
    <s v="No"/>
    <s v="Alexandra Day"/>
    <d v="2017-03-10T12:45:24"/>
    <d v="2016-03-08T10:24:05"/>
    <m/>
    <s v=""/>
    <d v="2016-11-28T00:00:00"/>
    <x v="0"/>
  </r>
  <r>
    <s v="a09f752b-195f-43a1-a851-54c59999dc42"/>
    <s v="eTvtyTWjxQ/1l8iB7VDoVCpfakmHKaXnX8BecuOcQbcAStn1ESdtQKApUzWwjpV8TvxyT7wfqsg13NyBRhRgBg=="/>
    <d v="2017-03-10T12:45:24"/>
    <s v="DARS-NIC-148044-RGS7W-v1"/>
    <s v="David Leon"/>
    <x v="87"/>
    <s v="With Customer"/>
    <x v="0"/>
    <m/>
    <s v="1c Application In Progress"/>
    <s v="2d Action Plan Active"/>
    <x v="0"/>
    <s v="DARS-NIC-148044-RGS7W-v1.0"/>
    <s v="No"/>
    <s v="Yes"/>
    <x v="0"/>
    <x v="0"/>
    <x v="0"/>
    <s v="No"/>
    <x v="9"/>
    <s v=""/>
    <s v="James Gray"/>
    <s v="Jennifer Redman"/>
    <s v="No"/>
    <s v="Alexandra Day"/>
    <d v="2017-03-10T12:45:24"/>
    <d v="2016-10-07T11:48:06"/>
    <m/>
    <s v=""/>
    <d v="2016-11-28T00:00:00"/>
    <x v="0"/>
  </r>
  <r>
    <s v="46830f8f-29a2-4262-b62b-abed72b3f07c"/>
    <s v="3pFxDYr4P7Jafaa0nW7gPqtR9XHK7AichmOxDmSlEIPN1kjhcs+6y0Tl5TPaLPgfSqGuyW/Ycp2deLDaqTeMrw=="/>
    <d v="2017-03-10T12:45:24"/>
    <s v="DARS-NIC-148044-RGS7W-v1"/>
    <s v="David Leon"/>
    <x v="87"/>
    <s v="With Customer"/>
    <x v="0"/>
    <m/>
    <s v="1c Application In Progress"/>
    <s v="2d Action Plan Active"/>
    <x v="0"/>
    <s v="DARS-NIC-148044-RGS7W-v1.1"/>
    <s v="No"/>
    <s v="Yes"/>
    <x v="0"/>
    <x v="0"/>
    <x v="0"/>
    <s v="No"/>
    <x v="9"/>
    <s v=""/>
    <s v="James Gray"/>
    <s v="Jennifer Redman"/>
    <s v="No"/>
    <s v="Alexandra Day"/>
    <d v="2017-03-10T12:45:24"/>
    <d v="2016-10-07T15:58:07"/>
    <m/>
    <s v=""/>
    <d v="2016-11-28T00:00:00"/>
    <x v="0"/>
  </r>
  <r>
    <s v="d03da781-c936-429a-a499-c9f8a63a8088"/>
    <s v="LkfljJ1blY93bIjqz2t4M8qIQCpeVRgV8QMzkWcYsD/LpfVoUMkbJn65TuArFyy2XDJm2hWyAzAl4JetvFsdSA=="/>
    <d v="2017-03-10T12:45:24"/>
    <s v="DARS-NIC-148044-RGS7W-v1"/>
    <s v="David Leon"/>
    <x v="87"/>
    <s v="With Customer"/>
    <x v="0"/>
    <m/>
    <s v="1c Application In Progress"/>
    <s v="2d Action Plan Active"/>
    <x v="0"/>
    <s v="DARS-NIC-148044-RGS7W-v1.2"/>
    <s v="No"/>
    <s v="Yes"/>
    <x v="0"/>
    <x v="0"/>
    <x v="0"/>
    <s v="No"/>
    <x v="9"/>
    <s v=""/>
    <s v="James Gray"/>
    <s v="Jennifer Redman"/>
    <s v="No"/>
    <s v="Alexandra Day"/>
    <d v="2017-03-10T12:45:24"/>
    <d v="2016-10-21T13:02:10"/>
    <m/>
    <s v=""/>
    <d v="2016-11-28T00:00:00"/>
    <x v="0"/>
  </r>
  <r>
    <s v="0b013d77-54c4-42da-b3e5-a865bb0cb644"/>
    <s v="p57D3n0b/+Sk4HEgLTb+pLTdKeZweDH3n2oVOtLG2fF14W0RitcZhZIdeFSCAZ3Y/zFvowEv1EjUrbtiANCpnw=="/>
    <d v="2017-03-10T12:45:24"/>
    <s v="DARS-NIC-148044-RGS7W-v1"/>
    <s v="David Leon"/>
    <x v="87"/>
    <s v="With Customer"/>
    <x v="0"/>
    <m/>
    <s v="1c Application In Progress"/>
    <s v="2d Action Plan Active"/>
    <x v="0"/>
    <s v="DARS-NIC-148044-RGS7W-v1.3"/>
    <s v="No"/>
    <s v="Yes"/>
    <x v="0"/>
    <x v="0"/>
    <x v="0"/>
    <s v="No"/>
    <x v="9"/>
    <s v=""/>
    <s v="James Gray"/>
    <s v="Jennifer Redman"/>
    <s v="No"/>
    <s v="Alexandra Day"/>
    <d v="2017-03-10T12:45:24"/>
    <d v="2016-11-07T15:46:32"/>
    <m/>
    <s v=""/>
    <d v="2016-11-28T00:00:00"/>
    <x v="0"/>
  </r>
  <r>
    <s v="863302cb-97b4-4f66-bbd7-1fbe02225011"/>
    <s v="qJWsguse7E4wqBn/nSchK6FNkjwsP6KZAzqroiPXOSPfTJe+eiZwNmlLvzyWDBSSk0JBjP/EfkqF+eNso4onSA=="/>
    <d v="2017-04-10T13:07:45"/>
    <s v="DARS-NIC-148044-RGS7W-v1"/>
    <s v="David Leon"/>
    <x v="87"/>
    <s v="With Customer"/>
    <x v="0"/>
    <m/>
    <s v="1c Application In Progress"/>
    <s v="2d Action Plan Active"/>
    <x v="0"/>
    <s v="DARS-NIC-148044-RGS7W-v1.4"/>
    <s v="No"/>
    <s v="Yes"/>
    <x v="0"/>
    <x v="0"/>
    <x v="0"/>
    <s v="No"/>
    <x v="9"/>
    <s v=""/>
    <s v="James Gray"/>
    <s v="Jennifer Redman"/>
    <s v="No"/>
    <s v="Alexandra Day"/>
    <d v="2017-04-10T13:07:45"/>
    <d v="2016-11-14T09:14:55"/>
    <m/>
    <s v=""/>
    <d v="2016-11-28T00:00:00"/>
    <x v="0"/>
  </r>
  <r>
    <s v="486d024f-e4f3-49a7-a709-20d6ea755bec"/>
    <s v="WTy1LxsiBI4Nz4vpSnCXceQdf0PKztCYSChGjmBLJqESMQIb4BSMQfDQc4aRt9KDY9jsgsPCa59B++HWdTwehw=="/>
    <d v="2017-04-10T13:07:50"/>
    <s v="DARS-NIC-148044-RGS7W-v1"/>
    <s v="David Leon"/>
    <x v="87"/>
    <s v="With Customer"/>
    <x v="0"/>
    <m/>
    <s v="2c Initial Assessment"/>
    <s v="2d Action Plan Active"/>
    <x v="0"/>
    <s v="DARS-NIC-148044-RGS7W-v1.5"/>
    <s v="No"/>
    <s v="Yes"/>
    <x v="0"/>
    <x v="133"/>
    <x v="0"/>
    <s v="No"/>
    <x v="9"/>
    <s v="Complex"/>
    <s v="Amanda Parkin"/>
    <s v="Richard Langley"/>
    <s v="No"/>
    <s v="Alexandra Day"/>
    <d v="2017-04-10T13:07:50"/>
    <d v="2016-11-24T16:44:56"/>
    <m/>
    <s v=""/>
    <d v="2016-11-28T00:00:00"/>
    <x v="0"/>
  </r>
  <r>
    <s v="4d5c9746-972c-4437-a3f6-876752334976"/>
    <s v="/0RNYYKSWbt1jMGQRH69fvl2hye++RaVBOnn81f4n+LdaHYyLotLms8LvMRhqDEKwYZhqayERl/HMJ5sbz4CEw=="/>
    <d v="2017-04-10T13:07:51"/>
    <s v="DARS-NIC-148044-RGS7W-v1"/>
    <s v="David Leon"/>
    <x v="87"/>
    <s v="With Customer"/>
    <x v="0"/>
    <m/>
    <s v="2c Initial Assessment"/>
    <s v="2d Action Plan Active"/>
    <x v="0"/>
    <s v="DARS-NIC-148044-RGS7W-v1.6"/>
    <s v="No"/>
    <s v="Yes"/>
    <x v="0"/>
    <x v="133"/>
    <x v="0"/>
    <s v="No"/>
    <x v="9"/>
    <s v="Complex"/>
    <s v="Amanda Parkin"/>
    <s v="Richard Langley"/>
    <s v="No"/>
    <s v="Alexandra Day"/>
    <d v="2017-04-10T13:07:51"/>
    <d v="2017-02-09T16:30:06"/>
    <m/>
    <s v=""/>
    <d v="2016-11-28T00:00:00"/>
    <x v="0"/>
  </r>
  <r>
    <s v="96700e7d-7678-4c21-b926-61bd8aadffd4"/>
    <s v="hsJ5fw1nuRjMJ0sCLobeFsa+3C136Q7UdwhPn41s+wXrBc2Ie+YSR9vqyM3IZLabYp1GSoZx3uNIWEWFX0IKDA=="/>
    <d v="2017-04-10T13:07:50"/>
    <s v="DARS-NIC-148044-RGS7W-v1"/>
    <s v="David Leon"/>
    <x v="87"/>
    <s v="With Customer"/>
    <x v="0"/>
    <m/>
    <s v="2c Initial Assessment"/>
    <s v="2d Action Plan Active"/>
    <x v="4"/>
    <s v="DARS-NIC-148044-RGS7W-v1.7"/>
    <s v="Yes"/>
    <s v="Yes"/>
    <x v="0"/>
    <x v="133"/>
    <x v="0"/>
    <s v="No"/>
    <x v="9"/>
    <s v="Complex"/>
    <s v="Amanda Parkin"/>
    <s v="Richard Langley"/>
    <s v="No"/>
    <s v="Alexandra Day"/>
    <d v="2017-04-10T13:07:50"/>
    <d v="2017-03-10T12:45:29"/>
    <m/>
    <s v=""/>
    <d v="2016-11-28T00:00:00"/>
    <x v="0"/>
  </r>
  <r>
    <s v="fd54ee80-cd5f-e611-80f1-5065f38aaa91"/>
    <s v="83bvvVZ7vSssPnkDuvq5VHDfaKQPQkreCK3+Rf1p3A0kY1zcBxFBFOS8VJh8NPp2KTUSVwPzu4EaCy16asDudQ=="/>
    <d v="2016-08-11T15:06:26"/>
    <s v="DARS-NIC-148050-WYFD5-v0"/>
    <s v="Muriel Douglas"/>
    <x v="175"/>
    <s v="With HSCIC"/>
    <x v="0"/>
    <m/>
    <s v=""/>
    <s v="5a DSA Active"/>
    <x v="0"/>
    <s v="DARS-NIC-148050-WYFD5-v0"/>
    <s v="No"/>
    <s v="No"/>
    <x v="0"/>
    <x v="0"/>
    <x v="0"/>
    <s v="No"/>
    <x v="9"/>
    <s v=""/>
    <s v=""/>
    <s v=""/>
    <s v="Yes"/>
    <s v="Susan Main"/>
    <d v="2016-08-11T15:06:26"/>
    <d v="2016-08-11T14:11:33"/>
    <m/>
    <s v=""/>
    <d v="2016-08-11T00:00:00"/>
    <x v="0"/>
  </r>
  <r>
    <s v="2e5f93f0-bb53-4291-9819-c9d2ef355285"/>
    <s v="ZkxsPvJ6GSLDnOJi5DI8Wp9r2/dDaSLQEYUKGPl9WN95EO2CTRS9/UayKBolGgAeNkG8K61vtJEk117kGJiPRQ=="/>
    <d v="2016-08-11T15:06:26"/>
    <s v="DARS-NIC-148050-WYFD5-v0"/>
    <s v="Muriel Douglas"/>
    <x v="175"/>
    <s v="With HSCIC"/>
    <x v="0"/>
    <m/>
    <s v="2c Initial Assessment"/>
    <s v="5a DSA Active"/>
    <x v="0"/>
    <s v="DARS-NIC-148050-WYFD5-v0.1"/>
    <s v="No"/>
    <s v="No"/>
    <x v="0"/>
    <x v="9"/>
    <x v="0"/>
    <s v="No"/>
    <x v="9"/>
    <s v=""/>
    <s v="Susan Main"/>
    <s v="Gaynor Dalton"/>
    <s v="Yes"/>
    <s v="Susan Main"/>
    <d v="2016-08-11T15:06:26"/>
    <d v="2016-08-11T14:11:55"/>
    <m/>
    <s v=""/>
    <d v="2016-08-11T00:00:00"/>
    <x v="0"/>
  </r>
  <r>
    <s v="9ed2e9d1-b567-4e47-b800-686e7a277582"/>
    <s v="tnXkFCF2BTaCQDRHxoOOAZYHdvBPbdVy7pFH+JTkriiJXpATmDsZqmUvZIJPZOlY5yad5xnKYYYabS7N0/ZpoQ=="/>
    <d v="2016-08-12T00:01:05"/>
    <s v="DARS-NIC-148050-WYFD5-v0"/>
    <s v="Muriel Douglas"/>
    <x v="175"/>
    <s v="With HSCIC"/>
    <x v="0"/>
    <d v="2016-08-11T00:00:00"/>
    <s v="5a DSA Active"/>
    <s v="5a DSA Active"/>
    <x v="3"/>
    <s v="DARS-NIC-148050-WYFD5-v0.2"/>
    <s v="Yes"/>
    <s v="No"/>
    <x v="0"/>
    <x v="9"/>
    <x v="119"/>
    <s v="No"/>
    <x v="9"/>
    <s v=""/>
    <s v="Jennifer Redman"/>
    <s v="Gaynor Dalton"/>
    <s v="Yes"/>
    <s v="Susan Main"/>
    <d v="2016-08-12T00:01:05"/>
    <d v="2016-08-11T14:16:23"/>
    <d v="2016-08-11T00:00:00"/>
    <s v=""/>
    <d v="2016-08-11T00:00:00"/>
    <x v="1"/>
  </r>
  <r>
    <s v="f7a203ef-fbe5-e511-80f5-3863bb363030"/>
    <s v="vb3Ud2VZKS74rGAoxxYn7UyT9AGHCYTGl2TjiC20B+GujEqikyJOdHgnmywpk/GxhujoqmAo30DhHAF05J3IdA=="/>
    <d v="2017-03-31T11:57:29"/>
    <s v="DARS-NIC-148054-52TPW-v0"/>
    <s v="Stacey Hickson"/>
    <x v="172"/>
    <s v="With HSCIC"/>
    <x v="0"/>
    <d v="2018-03-30T00:00:00"/>
    <s v=""/>
    <s v="5a DSA Active"/>
    <x v="2"/>
    <s v="DARS-NIC-148054-52TPW-v0.0"/>
    <s v="Yes"/>
    <s v="Yes"/>
    <x v="0"/>
    <x v="0"/>
    <x v="8"/>
    <s v="No"/>
    <x v="5"/>
    <s v=""/>
    <s v="James Gray"/>
    <s v=""/>
    <s v="No"/>
    <s v="Joanna Rose"/>
    <d v="2017-03-31T11:57:29"/>
    <d v="2016-03-09T13:36:39"/>
    <d v="2017-03-31T00:00:00"/>
    <s v=""/>
    <m/>
    <x v="0"/>
  </r>
  <r>
    <s v="d82296c0-34ec-e511-8101-3863bb358f90"/>
    <s v="unkOuGpGoVbp8dCBMaJf9tgupuaEvz0VL5c9MVB4xq27HoPLxCXccT32vfnoAiJlXZxQ0s5JBtexNtQ8OYdipg=="/>
    <d v="2017-04-20T08:46:23"/>
    <s v="DARS-NIC-148056-T6T5Z-v2"/>
    <s v="Andy Heard"/>
    <x v="3"/>
    <s v="With Customer"/>
    <x v="0"/>
    <m/>
    <s v=""/>
    <s v="4e With Customer To Sign DSA"/>
    <x v="0"/>
    <s v="DARS-NIC-148056-T6T5Z-v0.0"/>
    <s v=""/>
    <s v="Yes"/>
    <x v="0"/>
    <x v="0"/>
    <x v="0"/>
    <s v="No"/>
    <x v="1"/>
    <s v=""/>
    <s v=""/>
    <s v=""/>
    <s v="Yes"/>
    <s v="Emma Russell"/>
    <d v="2017-04-20T08:46:23"/>
    <d v="2016-03-17T11:38:25"/>
    <m/>
    <s v=""/>
    <d v="2017-01-18T00:00:00"/>
    <x v="0"/>
  </r>
  <r>
    <s v="70f6d895-fb91-46cc-9927-f179bebd0784"/>
    <s v="m9aiHnscZnswC7j+J9E/CeUqudhCzjz2JDyW2rNNPT4DS1E64SL0iE2dzBwmYAOoSFLYBcIPmnfjXXrXkNgNog=="/>
    <d v="2017-04-20T08:46:23"/>
    <s v="DARS-NIC-148056-T6T5Z-v2"/>
    <s v="Andy Heard"/>
    <x v="3"/>
    <s v="With Customer"/>
    <x v="0"/>
    <d v="2017-03-31T00:00:00"/>
    <s v=""/>
    <s v="4e With Customer To Sign DSA"/>
    <x v="1"/>
    <s v="DARS-NIC-148056-T6T5Z-v0.1"/>
    <s v=""/>
    <s v="Yes"/>
    <x v="0"/>
    <x v="0"/>
    <x v="118"/>
    <s v="No"/>
    <x v="1"/>
    <s v=""/>
    <s v=""/>
    <s v=""/>
    <s v="No"/>
    <s v="Emma Russell"/>
    <d v="2017-04-20T08:46:23"/>
    <d v="2016-03-17T13:09:22"/>
    <m/>
    <s v=""/>
    <d v="2017-01-18T00:00:00"/>
    <x v="0"/>
  </r>
  <r>
    <s v="63bc8d41-a313-4b4c-b23e-fc708c62d639"/>
    <s v="9aMK18EI0esoNyNcdVC9szEjDau3RQ5YbiO4Rv2L9x6iInrcx8bz//cdv6w2oMEUWqmg7eZobLj7skB9Hh8WFA=="/>
    <d v="2017-04-20T08:46:23"/>
    <s v="DARS-NIC-148056-T6T5Z-v2"/>
    <s v="Andy Heard"/>
    <x v="3"/>
    <s v="With Customer"/>
    <x v="0"/>
    <d v="2017-03-31T00:00:00"/>
    <s v=""/>
    <s v="4e With Customer To Sign DSA"/>
    <x v="0"/>
    <s v="DARS-NIC-148056-T6T5Z-v1.0"/>
    <s v=""/>
    <s v="Yes"/>
    <x v="0"/>
    <x v="0"/>
    <x v="0"/>
    <s v="No"/>
    <x v="1"/>
    <s v=""/>
    <s v=""/>
    <s v=""/>
    <s v="No"/>
    <s v="Emma Russell"/>
    <d v="2017-04-20T08:46:23"/>
    <d v="2016-03-22T10:30:03"/>
    <m/>
    <s v=""/>
    <d v="2017-01-18T00:00:00"/>
    <x v="0"/>
  </r>
  <r>
    <s v="ea55b8cb-bd57-457b-a15d-506f7a40bdde"/>
    <s v="WhLmBzq56SD5EfWPr1M0LkYsLMm06p3xAlp/hO5Zd1v+esHcLuAK+UN7G53a11NKr1LldVQ4qHBLPJVEYVI1qw=="/>
    <d v="2017-04-20T08:46:23"/>
    <s v="DARS-NIC-148056-T6T5Z-v2"/>
    <s v="Andy Heard"/>
    <x v="3"/>
    <s v="With Customer"/>
    <x v="0"/>
    <d v="2017-03-31T00:00:00"/>
    <s v=""/>
    <s v="4e With Customer To Sign DSA"/>
    <x v="3"/>
    <s v="DARS-NIC-148056-T6T5Z-v1.1"/>
    <s v="No"/>
    <s v="Yes"/>
    <x v="0"/>
    <x v="0"/>
    <x v="8"/>
    <s v="No"/>
    <x v="1"/>
    <s v=""/>
    <s v="James Gray"/>
    <s v=""/>
    <s v="No"/>
    <s v="Emma Russell"/>
    <d v="2017-04-20T08:46:23"/>
    <d v="2016-03-22T10:30:13"/>
    <m/>
    <s v=""/>
    <d v="2017-01-18T00:00:00"/>
    <x v="0"/>
  </r>
  <r>
    <s v="371c1647-1f1d-4be7-99b0-ebe8dd2f9bc1"/>
    <s v="6AmQrWZOkEse4qeXjEa0YuUXLqupQ+aAXIFoFMbrodGW9zLzNONJDExHAMcZropNge9S6VillCPIRMf0wCHfJQ=="/>
    <d v="2017-04-20T08:46:23"/>
    <s v="DARS-NIC-148056-T6T5Z-v2"/>
    <s v="Andy Heard"/>
    <x v="3"/>
    <s v="With Customer"/>
    <x v="0"/>
    <m/>
    <s v="1c Application In Progress"/>
    <s v="4e With Customer To Sign DSA"/>
    <x v="0"/>
    <s v="DARS-NIC-148056-T6T5Z-v2.0"/>
    <s v="No"/>
    <s v="Yes"/>
    <x v="0"/>
    <x v="0"/>
    <x v="0"/>
    <s v="No"/>
    <x v="1"/>
    <s v=""/>
    <s v="James Gray"/>
    <s v="Jennifer Redman"/>
    <s v="No"/>
    <s v="Emma Russell"/>
    <d v="2017-04-20T08:46:23"/>
    <d v="2016-08-30T10:07:04"/>
    <m/>
    <s v=""/>
    <d v="2017-01-18T00:00:00"/>
    <x v="0"/>
  </r>
  <r>
    <s v="4e0eba53-db12-4b57-8e8c-c1b28ef43f66"/>
    <s v="DyQlcqYbUlbhBxouUl2T+7sfBGcZnDtl6ksmhY7Ey8jZxabs4mu0dd5Z/L6YJOC8ESisQ/bVoJTkb58a9ZqzIQ=="/>
    <d v="2017-04-20T08:46:23"/>
    <s v="DARS-NIC-148056-T6T5Z-v2"/>
    <s v="Andy Heard"/>
    <x v="3"/>
    <s v="With Customer"/>
    <x v="0"/>
    <d v="2018-01-31T00:00:00"/>
    <s v="2c Initial Assessment"/>
    <s v="4e With Customer To Sign DSA"/>
    <x v="0"/>
    <s v="DARS-NIC-148056-T6T5Z-v2.1"/>
    <s v="No"/>
    <s v="Yes"/>
    <x v="0"/>
    <x v="78"/>
    <x v="0"/>
    <s v="No"/>
    <x v="1"/>
    <s v="Complex"/>
    <s v="Tracy Taylor"/>
    <s v="Jennifer Donald"/>
    <s v="No"/>
    <s v="Emma Russell"/>
    <d v="2017-04-20T08:46:23"/>
    <d v="2017-01-16T13:26:47"/>
    <m/>
    <s v=""/>
    <d v="2017-01-18T00:00:00"/>
    <x v="0"/>
  </r>
  <r>
    <s v="53ea9862-0d62-49cf-8c05-cb450f33dee6"/>
    <s v="LHUSyj6sDyYyVzTXDiopAVIj58ig+OBABfrQqs5MMtPYo64TtoUYRKrdPNbCNucfReuNkJcxw8t6n6KjTKKMxw=="/>
    <d v="2017-04-20T08:46:23"/>
    <s v="DARS-NIC-148056-T6T5Z-v2"/>
    <s v="Andy Heard"/>
    <x v="3"/>
    <s v="With Customer"/>
    <x v="0"/>
    <d v="2018-01-31T00:00:00"/>
    <s v="2c Initial Assessment"/>
    <s v="4e With Customer To Sign DSA"/>
    <x v="0"/>
    <s v="DARS-NIC-148056-T6T5Z-v2.2"/>
    <s v="No"/>
    <s v="Yes"/>
    <x v="0"/>
    <x v="78"/>
    <x v="0"/>
    <s v="No"/>
    <x v="1"/>
    <s v="Complex"/>
    <s v="Tracy Taylor"/>
    <s v="Jennifer Donald"/>
    <s v="No"/>
    <s v="Emma Russell"/>
    <d v="2017-04-20T08:46:23"/>
    <d v="2017-01-26T16:47:43"/>
    <m/>
    <s v=""/>
    <d v="2017-01-18T00:00:00"/>
    <x v="0"/>
  </r>
  <r>
    <s v="6931e30b-1a69-41b8-a9bc-b03cb3934342"/>
    <s v="ISjR4WLHq1q2tVGqV2dwyka+L48oStzC3Ya9IXb+U5bqeaB6EXf+qeCCYnH/WQmks8vHJpVClTjfdrUe6ywvog=="/>
    <d v="2017-04-20T08:46:23"/>
    <s v="DARS-NIC-148056-T6T5Z-v2"/>
    <s v="Andy Heard"/>
    <x v="3"/>
    <s v="With Customer"/>
    <x v="0"/>
    <d v="2018-01-31T00:00:00"/>
    <s v="2c Initial Assessment"/>
    <s v="4e With Customer To Sign DSA"/>
    <x v="0"/>
    <s v="DARS-NIC-148056-T6T5Z-v2.3"/>
    <s v="No"/>
    <s v="Yes"/>
    <x v="0"/>
    <x v="78"/>
    <x v="0"/>
    <s v="No"/>
    <x v="1"/>
    <s v="Complex"/>
    <s v="Tracy Taylor"/>
    <s v="Jennifer Donald"/>
    <s v="No"/>
    <s v="Emma Russell"/>
    <d v="2017-04-20T08:46:23"/>
    <d v="2017-02-07T17:34:37"/>
    <m/>
    <s v=""/>
    <d v="2017-01-18T00:00:00"/>
    <x v="0"/>
  </r>
  <r>
    <s v="fd425c4e-af5d-478c-858e-d7bda66cbe39"/>
    <s v="jWxMITw+xWbPfuACFkq5QNw2AiWXrfJjlKGNPwYn8kJT7AqePFj4leHly0dOi+Ju1D0iPPmAJ9Fkg/Q5Di/+aA=="/>
    <d v="2017-04-20T08:46:23"/>
    <s v="DARS-NIC-148056-T6T5Z-v2"/>
    <s v="Andy Heard"/>
    <x v="3"/>
    <s v="With Customer"/>
    <x v="0"/>
    <d v="2018-01-31T00:00:00"/>
    <s v="2c Initial Assessment"/>
    <s v="4e With Customer To Sign DSA"/>
    <x v="0"/>
    <s v="DARS-NIC-148056-T6T5Z-v2.4"/>
    <s v="No"/>
    <s v="Yes"/>
    <x v="0"/>
    <x v="78"/>
    <x v="0"/>
    <s v="No"/>
    <x v="1"/>
    <s v="Complex"/>
    <s v="Tracy Taylor"/>
    <s v="Jennifer Donald"/>
    <s v="No"/>
    <s v="Emma Russell"/>
    <d v="2017-04-20T08:46:23"/>
    <d v="2017-03-01T16:04:59"/>
    <m/>
    <s v=""/>
    <d v="2017-01-18T00:00:00"/>
    <x v="0"/>
  </r>
  <r>
    <s v="0fcf291a-d28b-4ac7-8233-81e1b211a424"/>
    <s v="D0Wb0z30VAGFYi06sIsTuTqzQUlPgkSifTjPuNmX98XY3boPopY6rVAPCqB9CabMVqsziETQu1IBdvXDdJMnqw=="/>
    <d v="2017-04-20T08:46:28"/>
    <s v="DARS-NIC-148056-T6T5Z-v2"/>
    <s v="Andy Heard"/>
    <x v="3"/>
    <s v="With Customer"/>
    <x v="0"/>
    <d v="2018-01-31T00:00:00"/>
    <s v="4e With Customer To Sign DSA"/>
    <s v="4e With Customer To Sign DSA"/>
    <x v="4"/>
    <s v="DARS-NIC-148056-T6T5Z-v2.5"/>
    <s v="Yes"/>
    <s v="Yes"/>
    <x v="0"/>
    <x v="78"/>
    <x v="0"/>
    <s v="No"/>
    <x v="1"/>
    <s v="Complex"/>
    <s v="Tracy Taylor"/>
    <s v="Jennifer Donald"/>
    <s v="No"/>
    <s v="Emma Russell"/>
    <d v="2017-04-20T08:46:28"/>
    <d v="2017-04-19T14:16:08"/>
    <m/>
    <s v=""/>
    <d v="2017-01-18T00:00:00"/>
    <x v="0"/>
  </r>
  <r>
    <s v="632b33c0-e3e5-e511-80f5-3863bb363030"/>
    <s v="3URJ+7EaZMKlfNTytlrw810PK3FGYW7SUc6CuEVqUFO3ftG1cVYenA5A7WdwMiZAD6o74YSWEUsSDMpABOn4GQ=="/>
    <d v="2017-04-04T13:18:24"/>
    <s v="DARS-NIC-148057-2763T-v1"/>
    <s v="Roger Parslow"/>
    <x v="21"/>
    <s v="With HSCIC"/>
    <x v="0"/>
    <d v="2016-12-17T00:00:00"/>
    <s v=""/>
    <s v="2b Case Officer Check"/>
    <x v="3"/>
    <s v="DARS-NIC-148057-2763T-v0.0"/>
    <s v="No"/>
    <s v="Yes"/>
    <x v="0"/>
    <x v="0"/>
    <x v="91"/>
    <s v="No"/>
    <x v="1"/>
    <s v=""/>
    <s v="James Gray"/>
    <s v=""/>
    <s v="No"/>
    <s v="Emma Russell"/>
    <d v="2017-04-04T13:18:24"/>
    <d v="2016-03-09T10:43:35"/>
    <m/>
    <s v=""/>
    <d v="2017-04-10T00:00:00"/>
    <x v="0"/>
  </r>
  <r>
    <s v="62a9f63e-e0af-4317-9855-f503fa0340e2"/>
    <s v="vXxLDAt3CAUvlanj6l1mAfpWKr2MwCPOwJ0HEc6str+NTXUfB/pGCV54+QQevtRHtGxf1hROWoH35rikMPqdfQ=="/>
    <d v="2017-04-04T13:18:24"/>
    <s v="DARS-NIC-148057-2763T-v1"/>
    <s v="Roger Parslow"/>
    <x v="21"/>
    <s v="With HSCIC"/>
    <x v="0"/>
    <m/>
    <s v="1c Application In Progress"/>
    <s v="2b Case Officer Check"/>
    <x v="0"/>
    <s v="DARS-NIC-148057-2763T-v1.0"/>
    <s v="No"/>
    <s v="Yes"/>
    <x v="0"/>
    <x v="0"/>
    <x v="0"/>
    <s v="No"/>
    <x v="1"/>
    <s v=""/>
    <s v="James Gray"/>
    <s v="Jennifer Redman"/>
    <s v="No"/>
    <s v="Emma Russell"/>
    <d v="2017-04-04T13:18:24"/>
    <d v="2016-11-23T13:58:52"/>
    <m/>
    <s v=""/>
    <d v="2017-04-10T00:00:00"/>
    <x v="0"/>
  </r>
  <r>
    <s v="70efa2ea-0988-478e-a611-2856cc94002c"/>
    <s v="aD5wjq30xvzhzZpXXKODWrSZmjd79eNCBVS6gVqh4GQlwhpRGw3txFNSaWINHbUvCZ9GJKuIEd04UzSCYGjVAw=="/>
    <d v="2017-04-04T13:18:24"/>
    <s v="DARS-NIC-148057-2763T-v1"/>
    <s v="Roger Parslow"/>
    <x v="21"/>
    <s v="With HSCIC"/>
    <x v="0"/>
    <m/>
    <s v="1c Application In Progress"/>
    <s v="2b Case Officer Check"/>
    <x v="0"/>
    <s v="DARS-NIC-148057-2763T-v1.1"/>
    <s v="No"/>
    <s v="Yes"/>
    <x v="0"/>
    <x v="0"/>
    <x v="0"/>
    <s v="No"/>
    <x v="1"/>
    <s v=""/>
    <s v="James Gray"/>
    <s v="Jennifer Redman"/>
    <s v="No"/>
    <s v="Emma Russell"/>
    <d v="2017-04-04T13:18:24"/>
    <d v="2016-12-13T16:10:43"/>
    <m/>
    <s v=""/>
    <d v="2017-04-10T00:00:00"/>
    <x v="0"/>
  </r>
  <r>
    <s v="0e11fd1e-5919-4f61-b6c9-81bcefb49678"/>
    <s v="XOuv5RGey2eWUqSAJbEUFD82ezmWbSYsJCiRJ6s+2c1wlFeLnoJ1ep53w0TRI+GOlef6hp5QE6vRAS9a5aUo5Q=="/>
    <d v="2017-04-04T13:19:39"/>
    <s v="DARS-NIC-148057-2763T-v1"/>
    <s v="Roger Parslow"/>
    <x v="21"/>
    <s v="With HSCIC"/>
    <x v="0"/>
    <m/>
    <s v="1c Application In Progress"/>
    <s v="2b Case Officer Check"/>
    <x v="0"/>
    <s v="DARS-NIC-148057-2763T-v1.2"/>
    <s v="No"/>
    <s v="Yes"/>
    <x v="0"/>
    <x v="0"/>
    <x v="0"/>
    <s v="No"/>
    <x v="1"/>
    <s v=""/>
    <s v="James Gray"/>
    <s v="Jennifer Redman"/>
    <s v="No"/>
    <s v="Emma Russell"/>
    <d v="2017-04-04T13:19:39"/>
    <d v="2016-12-19T10:13:19"/>
    <m/>
    <s v=""/>
    <d v="2017-04-10T00:00:00"/>
    <x v="0"/>
  </r>
  <r>
    <s v="8bee4a78-3e71-4f58-a917-ec2980b4777d"/>
    <s v="GmCBVqpCdcc70iIx+OSXLUKh9H5zGZ2hvURoLtD0l7p6A7ETPx1zc+mUGkxQAuowc5RsjdQyVMr0JqdzLKkiIg=="/>
    <d v="2017-04-24T12:28:08"/>
    <s v="DARS-NIC-148057-2763T-v1"/>
    <s v="Roger Parslow"/>
    <x v="21"/>
    <s v="With HSCIC"/>
    <x v="0"/>
    <m/>
    <s v="2b Case Officer Check"/>
    <s v="2b Case Officer Check"/>
    <x v="4"/>
    <s v="DARS-NIC-148057-2763T-v1.3"/>
    <s v="Yes"/>
    <s v="Yes"/>
    <x v="0"/>
    <x v="79"/>
    <x v="0"/>
    <s v="No"/>
    <x v="1"/>
    <s v="Medium"/>
    <s v="Amanda Parkin"/>
    <s v="Kimberley Watson"/>
    <s v="No"/>
    <s v="Emma Russell"/>
    <d v="2017-04-24T12:28:08"/>
    <d v="2017-04-04T13:18:43"/>
    <m/>
    <s v=""/>
    <d v="2017-04-10T00:00:00"/>
    <x v="0"/>
  </r>
  <r>
    <s v="6067d290-87e4-e511-8100-3863bb358f90"/>
    <s v="hEo5whhdUU0IxQbJjqCJUGNELJF5XunVnwMUvuxFPuY0eIo2MdE8SnDj3FtDWsGnAnzHQnUa81HLmunT9j6MgA=="/>
    <d v="2017-03-08T00:00:18"/>
    <s v="DARS-NIC-148059-8KY1S-v0"/>
    <s v="Salman Razvi"/>
    <x v="176"/>
    <s v="With HSCIC"/>
    <x v="0"/>
    <d v="2017-03-07T00:00:00"/>
    <s v=""/>
    <s v="5a DSA Active"/>
    <x v="3"/>
    <s v="DARS-NIC-148059-8KY1S-v0.0"/>
    <s v="Yes"/>
    <s v="Yes"/>
    <x v="0"/>
    <x v="0"/>
    <x v="120"/>
    <s v="No"/>
    <x v="5"/>
    <s v=""/>
    <s v="James Gray"/>
    <s v=""/>
    <s v="No"/>
    <s v="Joanna Rose"/>
    <d v="2017-03-08T00:00:18"/>
    <d v="2016-03-07T17:11:02"/>
    <m/>
    <s v=""/>
    <m/>
    <x v="0"/>
  </r>
  <r>
    <s v="a41d82cf-84ee-e511-80f7-3863bb363030"/>
    <s v="0lxq6IuE+YzFED8mGJ/CcZvDL2sNHVix42/bMLjd/Pw8n5H2oWNVIYIcjHpmn3l/d+c0Ha/8NIr46kaQPMWjuA=="/>
    <d v="2017-01-09T13:57:50"/>
    <s v="DARS-NIC-148060-8V5JG-v0"/>
    <s v="Duleeka Perera"/>
    <x v="117"/>
    <s v="With HSCIC"/>
    <x v="0"/>
    <d v="2015-04-14T00:00:00"/>
    <s v=""/>
    <s v="5a DSA Active"/>
    <x v="3"/>
    <s v="DARS-NIC-148060-8V5JG-v0.0"/>
    <s v="Yes"/>
    <s v="Yes"/>
    <x v="0"/>
    <x v="0"/>
    <x v="25"/>
    <s v="No"/>
    <x v="10"/>
    <s v=""/>
    <s v="James Gray"/>
    <s v=""/>
    <s v="No"/>
    <s v="Joanna Rose"/>
    <d v="2017-01-09T13:57:50"/>
    <d v="2016-03-20T10:16:32"/>
    <m/>
    <s v=""/>
    <m/>
    <x v="0"/>
  </r>
  <r>
    <s v="e8466310-a1ea-e511-80f8-3863bb357fa0"/>
    <s v="A4SJU08JFRtV4u/z8OWPPSZ+hWf+saZV2xk08LG8pa1JDGIBtl5uWI7lzRNrd7mZQoX5Nbu22eYR4PCwm7WXhg=="/>
    <d v="2016-08-30T10:39:46"/>
    <s v="DARS-NIC-148063-6YT63-v0"/>
    <s v="James Sheppard"/>
    <x v="8"/>
    <s v="With HSCIC"/>
    <x v="0"/>
    <d v="2020-03-09T00:00:00"/>
    <s v=""/>
    <s v="5a DSA Active"/>
    <x v="2"/>
    <s v="DARS-NIC-148063-6YT63-v0.0"/>
    <s v="Yes"/>
    <s v="Yes"/>
    <x v="0"/>
    <x v="0"/>
    <x v="8"/>
    <s v="No"/>
    <x v="1"/>
    <s v=""/>
    <s v="James Gray"/>
    <s v=""/>
    <s v="No"/>
    <s v="Joanna Rose"/>
    <d v="2016-08-30T10:39:46"/>
    <d v="2016-03-15T11:28:44"/>
    <m/>
    <s v=""/>
    <m/>
    <x v="0"/>
  </r>
  <r>
    <s v="f30f490f-3be5-e511-80f5-3863bb363030"/>
    <s v="gK8pdNtYCM8x0OvIntBIv3eiUAKTrO9yKpJVirpiZqEgsRgnw+lwyGd5O2IKFPvAo664hs6Utt7gc7AiEl3pHg=="/>
    <d v="2017-01-09T14:27:43"/>
    <s v="DARS-NIC-148066-2B6LS-v0"/>
    <s v="Rebecca Brendell"/>
    <x v="144"/>
    <s v="With HSCIC"/>
    <x v="0"/>
    <d v="2016-07-07T00:00:00"/>
    <s v=""/>
    <s v="5a DSA Active"/>
    <x v="3"/>
    <s v="DARS-NIC-148066-2B6LS-v0.0"/>
    <s v="Yes"/>
    <s v="Yes"/>
    <x v="0"/>
    <x v="0"/>
    <x v="42"/>
    <s v="No"/>
    <x v="1"/>
    <s v=""/>
    <s v="James Gray"/>
    <s v=""/>
    <s v="No"/>
    <s v="Joanna Rose"/>
    <d v="2017-01-09T14:27:43"/>
    <d v="2016-03-08T14:36:02"/>
    <m/>
    <s v=""/>
    <m/>
    <x v="0"/>
  </r>
  <r>
    <s v="5699b41c-bbea-e511-8101-3863bb358f90"/>
    <s v="/6eG/5E7NrHUuv+t1Uvy61aXJ4Kl0Gr2Gp9THOey4oK0gy3cEipnU2psYsXEbpYTmcZLEKJlKQ5S0AQaYhcsog=="/>
    <d v="2016-07-19T15:48:53"/>
    <s v="DARS-NIC-148069-ZB4GM-v1"/>
    <s v="Rejive Dayanandan"/>
    <x v="177"/>
    <s v="With Customer"/>
    <x v="0"/>
    <m/>
    <s v=""/>
    <s v="1c Application In Progress"/>
    <x v="0"/>
    <s v="DARS-NIC-148069-ZB4GM-v0.0"/>
    <s v=""/>
    <s v="Yes"/>
    <x v="0"/>
    <x v="0"/>
    <x v="0"/>
    <s v="No"/>
    <x v="9"/>
    <s v=""/>
    <s v=""/>
    <s v=""/>
    <s v="No"/>
    <s v="Joanna Rose"/>
    <d v="2016-07-19T15:48:53"/>
    <d v="2016-03-15T14:35:09"/>
    <m/>
    <s v=""/>
    <m/>
    <x v="0"/>
  </r>
  <r>
    <s v="96069a13-290d-4403-8ce9-d96d517c5b66"/>
    <s v="YkYWJ23YkHjTytYTS790dPmQ2uxR32O0m4amFEjlU3bspWYcy2yrN8GR5C7qT7RUoqC4j+KJn5cK0+c2q/paYQ=="/>
    <d v="2017-01-10T17:36:56"/>
    <s v="DARS-NIC-148069-ZB4GM-v1"/>
    <s v="Rejive Dayanandan"/>
    <x v="57"/>
    <s v="With Customer"/>
    <x v="0"/>
    <d v="2016-09-24T00:00:00"/>
    <s v=""/>
    <s v="1c Application In Progress"/>
    <x v="3"/>
    <s v="DARS-NIC-148069-ZB4GM-v0.1"/>
    <s v="No"/>
    <s v="Yes"/>
    <x v="0"/>
    <x v="0"/>
    <x v="4"/>
    <s v="No"/>
    <x v="1"/>
    <s v=""/>
    <s v="James Gray"/>
    <s v=""/>
    <s v="No"/>
    <s v="Joanna Rose"/>
    <d v="2017-01-10T17:36:56"/>
    <d v="2016-03-15T15:08:22"/>
    <m/>
    <s v=""/>
    <m/>
    <x v="0"/>
  </r>
  <r>
    <s v="719890ed-b25e-4edf-90bc-c252886380ff"/>
    <s v="d6KMS7hTk8izJX06PWTUmewpSINm0TV1bc+OBy+c6gAG4jxJNKBRL/DFN/XA0ZoaDBwkTqT2uOhG/X1c0tC6gA=="/>
    <d v="2016-09-15T10:47:08"/>
    <s v="DARS-NIC-148069-ZB4GM-v1"/>
    <s v="Rejive Dayanandan"/>
    <x v="57"/>
    <s v="With Customer"/>
    <x v="0"/>
    <m/>
    <s v="1c Application In Progress"/>
    <s v="1c Application In Progress"/>
    <x v="4"/>
    <s v="DARS-NIC-148069-ZB4GM-v1.0"/>
    <s v="Yes"/>
    <s v="Yes"/>
    <x v="0"/>
    <x v="0"/>
    <x v="0"/>
    <s v="No"/>
    <x v="1"/>
    <s v=""/>
    <s v="James Gray"/>
    <s v="Jennifer Redman"/>
    <s v="No"/>
    <s v="Joanna Rose"/>
    <d v="2016-09-15T10:47:08"/>
    <d v="2016-07-19T15:48:47"/>
    <m/>
    <s v=""/>
    <m/>
    <x v="0"/>
  </r>
  <r>
    <s v="b8662007-4ee5-e511-80f7-3863bb357fa0"/>
    <s v="wdG9cjyjZXAaCatZ5eTw8mPGx4TcGgCmbeHFWGk8SvQVWqFPRH7ZevGKpirVnNm/iSyF7WMPQUwr9m7rn8Uxqw=="/>
    <d v="2017-02-23T19:38:55"/>
    <s v="DARS-NIC-148071-QHNM8-v1"/>
    <s v="Wendy Atkin"/>
    <x v="3"/>
    <s v="With Customer"/>
    <x v="0"/>
    <d v="2016-12-13T00:00:00"/>
    <s v=""/>
    <s v="2d Action Plan Active"/>
    <x v="3"/>
    <s v="DARS-NIC-148071-QHNM8-v0.0"/>
    <s v="No"/>
    <s v="Yes"/>
    <x v="0"/>
    <x v="0"/>
    <x v="102"/>
    <s v="No"/>
    <x v="1"/>
    <s v=""/>
    <s v="James Gray"/>
    <s v=""/>
    <s v="No"/>
    <s v="Emma Russell"/>
    <d v="2017-02-23T19:38:55"/>
    <d v="2016-03-08T16:51:42"/>
    <m/>
    <s v=""/>
    <d v="2017-02-06T00:00:00"/>
    <x v="0"/>
  </r>
  <r>
    <s v="2539b6db-7a0a-4b46-9c3e-3729b18b6576"/>
    <s v="JWML8sXpLcTpeDadyEmEABgZGWsUPg+8zMob1ItlssClhe58ltXKCdvecQNX4J9miprVBZVqxZCHoBGhdo3ULQ=="/>
    <d v="2017-02-23T19:38:55"/>
    <s v="DARS-NIC-148071-QHNM8-v1"/>
    <s v="Wendy Atkin"/>
    <x v="3"/>
    <s v="With Customer"/>
    <x v="0"/>
    <m/>
    <s v="1c Application In Progress"/>
    <s v="2d Action Plan Active"/>
    <x v="0"/>
    <s v="DARS-NIC-148071-QHNM8-v1.0"/>
    <s v="No"/>
    <s v="Yes"/>
    <x v="0"/>
    <x v="0"/>
    <x v="0"/>
    <s v="No"/>
    <x v="1"/>
    <s v=""/>
    <s v="James Gray"/>
    <s v="Jennifer Redman"/>
    <s v="No"/>
    <s v="Emma Russell"/>
    <d v="2017-02-23T19:38:55"/>
    <d v="2016-11-15T10:50:35"/>
    <m/>
    <s v=""/>
    <d v="2017-02-06T00:00:00"/>
    <x v="0"/>
  </r>
  <r>
    <s v="ed3ea811-5701-44cf-aa94-21463792c642"/>
    <s v="jCYigYe7j5QIGyhPHsu6KKZHAV7wGUcUVXDPEbINJVsJvgqfBcyZbH3rHhWg9Tj+hgxD9YoVMJvQMcNWDI1ZcA=="/>
    <d v="2017-02-23T19:38:55"/>
    <s v="DARS-NIC-148071-QHNM8-v1"/>
    <s v="Wendy Atkin"/>
    <x v="3"/>
    <s v="With Customer"/>
    <x v="0"/>
    <m/>
    <s v="1c Application In Progress"/>
    <s v="2d Action Plan Active"/>
    <x v="0"/>
    <s v="DARS-NIC-148071-QHNM8-v1.1"/>
    <s v="No"/>
    <s v="Yes"/>
    <x v="0"/>
    <x v="0"/>
    <x v="0"/>
    <s v="No"/>
    <x v="1"/>
    <s v=""/>
    <s v="James Gray"/>
    <s v="Jennifer Redman"/>
    <s v="No"/>
    <s v="Emma Russell"/>
    <d v="2017-02-23T19:38:55"/>
    <d v="2016-12-13T17:45:44"/>
    <m/>
    <s v=""/>
    <d v="2017-02-06T00:00:00"/>
    <x v="0"/>
  </r>
  <r>
    <s v="fb57736b-1edb-4a4d-9582-1c6a39aa91a6"/>
    <s v="IxSXYDFTyD0J9ocab6mUu7CuHutlct/qrXvH8XpQR84ljlyEnJErwj+GzOE9uH4LTQu3r4uy88lZpDXCOlFHJA=="/>
    <d v="2017-02-23T19:38:55"/>
    <s v="DARS-NIC-148071-QHNM8-v1"/>
    <s v="Wendy Atkin"/>
    <x v="3"/>
    <s v="With Customer"/>
    <x v="0"/>
    <m/>
    <s v="1c Application In Progress"/>
    <s v="2d Action Plan Active"/>
    <x v="0"/>
    <s v="DARS-NIC-148071-QHNM8-v1.2"/>
    <s v="No"/>
    <s v="Yes"/>
    <x v="0"/>
    <x v="0"/>
    <x v="0"/>
    <s v="No"/>
    <x v="1"/>
    <s v=""/>
    <s v="James Gray"/>
    <s v="Jennifer Redman"/>
    <s v="No"/>
    <s v="Emma Russell"/>
    <d v="2017-02-23T19:38:55"/>
    <d v="2016-12-19T10:51:03"/>
    <m/>
    <s v=""/>
    <d v="2017-02-06T00:00:00"/>
    <x v="0"/>
  </r>
  <r>
    <s v="be160785-8038-4cb4-91d8-816542ecb909"/>
    <s v="Z7CZss5ZKib9BXIbM4aDT/Ex4DeuevSEk2WrvJ5jFSxIVcERzMIw6Pdn0lHxtug3GvMfMVzRSG4b09xHT4Hfkg=="/>
    <d v="2017-02-23T19:39:23"/>
    <s v="DARS-NIC-148071-QHNM8-v1"/>
    <s v="Wendy Atkin"/>
    <x v="3"/>
    <s v="With Customer"/>
    <x v="0"/>
    <d v="2018-01-01T00:00:00"/>
    <s v="2c Initial Assessment"/>
    <s v="2d Action Plan Active"/>
    <x v="0"/>
    <s v="DARS-NIC-148071-QHNM8-v1.3"/>
    <s v="No"/>
    <s v="Yes"/>
    <x v="0"/>
    <x v="62"/>
    <x v="0"/>
    <s v="No"/>
    <x v="1"/>
    <s v="Complex"/>
    <s v="Georgina Platt"/>
    <s v="Louise Dunn"/>
    <s v="No"/>
    <s v="Emma Russell"/>
    <d v="2017-02-23T19:39:23"/>
    <d v="2017-02-03T15:48:58"/>
    <m/>
    <s v=""/>
    <d v="2017-02-06T00:00:00"/>
    <x v="0"/>
  </r>
  <r>
    <s v="1c1d39a5-55eb-43e4-960b-400bce9cfae4"/>
    <s v="jkfG8tG9LPnfCiNks/Twma1md0eeRz9owDP/JikBYdVa3H96l3VeYC8yOZV7opsKMJc/jCA0G9fzAUXt3Oqwqg=="/>
    <d v="2017-04-18T16:34:10"/>
    <s v="DARS-NIC-148071-QHNM8-v1"/>
    <s v="Wendy Atkin"/>
    <x v="3"/>
    <s v="With Customer"/>
    <x v="0"/>
    <d v="2018-01-01T00:00:00"/>
    <s v="2c Initial Assessment"/>
    <s v="2d Action Plan Active"/>
    <x v="4"/>
    <s v="DARS-NIC-148071-QHNM8-v1.4"/>
    <s v="Yes"/>
    <s v="Yes"/>
    <x v="0"/>
    <x v="62"/>
    <x v="0"/>
    <s v="No"/>
    <x v="1"/>
    <s v="Complex"/>
    <s v="Georgina Platt"/>
    <s v="Louise Dunn"/>
    <s v="No"/>
    <s v="Emma Russell"/>
    <d v="2017-04-18T16:34:10"/>
    <d v="2017-02-23T19:39:00"/>
    <m/>
    <s v=""/>
    <d v="2017-02-06T00:00:00"/>
    <x v="0"/>
  </r>
  <r>
    <s v="d1b0c0e7-8de3-e511-80f5-3863bb363030"/>
    <s v="8I5aDwOa0I93KUVMBucOBzWfKdUFw/xYK5gWSe7GcUftLoK2ksRM4csASHY8e3LS8Fham5m+7ShSKqNFV60+OA=="/>
    <d v="2017-01-09T15:07:31"/>
    <s v="DARS-NIC-148072-NJ3FN-v0"/>
    <s v="Louise Clement"/>
    <x v="178"/>
    <s v="With HSCIC"/>
    <x v="0"/>
    <d v="2016-09-22T00:00:00"/>
    <s v=""/>
    <s v="5a DSA Active"/>
    <x v="3"/>
    <s v="DARS-NIC-148072-NJ3FN-v0.0"/>
    <s v="Yes"/>
    <s v="Yes"/>
    <x v="0"/>
    <x v="0"/>
    <x v="102"/>
    <s v="No"/>
    <x v="9"/>
    <s v=""/>
    <s v="James Gray"/>
    <s v=""/>
    <s v="No"/>
    <s v="Joanna Rose"/>
    <d v="2017-01-09T15:07:31"/>
    <d v="2016-03-06T11:24:01"/>
    <m/>
    <s v=""/>
    <m/>
    <x v="0"/>
  </r>
  <r>
    <s v="ca1a1431-44e5-e511-8104-1458d043a750"/>
    <s v="QsZ6vmg0P3rkNWUkq6j6v+22+Y/IviiztV8X8eWk5x7SSfiVIT2uEMfGbijbu+TLzDSlJfOQ/uqQXuhp+xwwdg=="/>
    <d v="2017-01-09T14:40:08"/>
    <s v="DARS-NIC-148074-7Q289-v1"/>
    <s v="Paul Mouncey"/>
    <x v="178"/>
    <s v="With Customer"/>
    <x v="0"/>
    <d v="2016-07-10T00:00:00"/>
    <s v=""/>
    <s v="1c Application In Progress"/>
    <x v="3"/>
    <s v="DARS-NIC-148074-7Q289-v0.0"/>
    <s v="No"/>
    <s v="Yes"/>
    <x v="0"/>
    <x v="0"/>
    <x v="102"/>
    <s v="No"/>
    <x v="9"/>
    <s v=""/>
    <s v="James Gray"/>
    <s v=""/>
    <s v="No"/>
    <s v="Joanna Rose"/>
    <d v="2017-01-09T14:40:08"/>
    <d v="2016-03-08T15:41:18"/>
    <m/>
    <s v=""/>
    <m/>
    <x v="0"/>
  </r>
  <r>
    <s v="5733b88e-ade3-4b89-a7fd-ec3254fc96dc"/>
    <s v="orrxCG0b2q/KU05xLpxnFDt8ep2L9MSLzv3InsgYucvreWIvJwlSCd1WRPsnaAEkI3jEdQcA2/IQeKyfwKuG2Q=="/>
    <d v="2016-09-05T16:44:02"/>
    <s v="DARS-NIC-148074-7Q289-v1"/>
    <s v="Paul Mouncey"/>
    <x v="178"/>
    <s v="With Customer"/>
    <x v="0"/>
    <m/>
    <s v="1c Application In Progress"/>
    <s v="1c Application In Progress"/>
    <x v="4"/>
    <s v="DARS-NIC-148074-7Q289-v1.0"/>
    <s v="Yes"/>
    <s v="Yes"/>
    <x v="0"/>
    <x v="0"/>
    <x v="0"/>
    <s v="No"/>
    <x v="9"/>
    <s v=""/>
    <s v="James Gray"/>
    <s v="Jennifer Redman"/>
    <s v="No"/>
    <s v="Joanna Rose"/>
    <d v="2016-09-05T16:44:02"/>
    <d v="2016-09-05T16:43:40"/>
    <m/>
    <s v=""/>
    <m/>
    <x v="0"/>
  </r>
  <r>
    <s v="fb821fb5-d3e9-e511-80f6-3863bb363030"/>
    <s v="aTSk79K+T9BFSBMXsLsnc2fsLDRI93vCpxw6sMQGusT0qd719L+g+LvG688WSNOEeNUrYd0jUuCcksiP7CFL9A=="/>
    <d v="2016-08-30T10:39:46"/>
    <s v="DARS-NIC-148077-M9HG5-v0"/>
    <s v="Ian Pearson"/>
    <x v="69"/>
    <s v="With HSCIC"/>
    <x v="0"/>
    <d v="2026-01-31T00:00:00"/>
    <s v=""/>
    <s v="5a DSA Active"/>
    <x v="2"/>
    <s v="DARS-NIC-148077-M9HG5-v0.0"/>
    <s v="Yes"/>
    <s v="Yes"/>
    <x v="0"/>
    <x v="0"/>
    <x v="102"/>
    <s v="No"/>
    <x v="10"/>
    <s v=""/>
    <s v="James Gray"/>
    <s v=""/>
    <s v="No"/>
    <s v="Joanna Rose"/>
    <d v="2016-08-30T10:39:46"/>
    <d v="2016-03-14T10:58:42"/>
    <m/>
    <s v=""/>
    <m/>
    <x v="0"/>
  </r>
  <r>
    <s v="326f73e4-0ff1-e511-8105-1458d043a750"/>
    <s v="Kdnw0lQS2+xV4dibFB4YBt5z0/TdwEZTAsL5htDD3lJLaqYDvINRIcn0btqEHIXgv0FP8/2kBLwFHz1imV+lRw=="/>
    <d v="2017-01-10T17:08:57"/>
    <s v="DARS-NIC-148078-YK6KJ-v0"/>
    <s v="Sarah Wild"/>
    <x v="46"/>
    <s v="With HSCIC"/>
    <x v="0"/>
    <d v="2013-07-30T00:00:00"/>
    <s v=""/>
    <s v="5a DSA Active"/>
    <x v="3"/>
    <s v="DARS-NIC-148078-YK6KJ-v0.0"/>
    <s v="Yes"/>
    <s v="Yes"/>
    <x v="0"/>
    <x v="0"/>
    <x v="42"/>
    <s v="No"/>
    <x v="1"/>
    <s v=""/>
    <s v="James Gray"/>
    <s v=""/>
    <s v="No"/>
    <s v="Joanna Rose"/>
    <d v="2017-01-10T17:08:57"/>
    <d v="2016-03-23T15:57:12"/>
    <m/>
    <s v=""/>
    <m/>
    <x v="0"/>
  </r>
  <r>
    <s v="e4e83f98-c2e6-e511-8104-1458d043a750"/>
    <s v="AYWzyI0g0Marc0o52u9gfo+mZK2PZeLhCKS4cyczpa3OSZflJfUU9EEtcP9Ga4ELOVz6UiKklnPV9+Uq0qrmNg=="/>
    <d v="2017-03-31T12:41:07"/>
    <s v="DARS-NIC-148096-PT589-v1"/>
    <s v="Jane Hemming"/>
    <x v="146"/>
    <s v="With Customer"/>
    <x v="0"/>
    <d v="2018-03-30T00:00:00"/>
    <s v=""/>
    <s v="1c Application In Progress"/>
    <x v="2"/>
    <s v="DARS-NIC-148096-PT589-v0.0"/>
    <s v="No"/>
    <s v="Yes"/>
    <x v="0"/>
    <x v="0"/>
    <x v="8"/>
    <s v="No"/>
    <x v="9"/>
    <s v=""/>
    <s v="James Gray"/>
    <s v=""/>
    <s v="No"/>
    <s v="Joanna Rose"/>
    <d v="2017-03-31T12:41:07"/>
    <d v="2016-03-10T13:18:44"/>
    <m/>
    <s v=""/>
    <m/>
    <x v="0"/>
  </r>
  <r>
    <s v="6975c1ef-c624-4d38-819c-289a905ba48a"/>
    <s v="Eg6Qr1d1q1wUVAgjtY2wQDGYMEVD7J7isP2qiy39vBQKoe9Iw8iX4dd8/bi+LsaM16J1paqPKJjnamfsqgVx8A=="/>
    <d v="2017-04-26T11:16:13"/>
    <s v="DARS-NIC-148096-PT589-v1"/>
    <s v="Jane Hemming"/>
    <x v="146"/>
    <s v="With Customer"/>
    <x v="0"/>
    <m/>
    <s v="1c Application In Progress"/>
    <s v="1c Application In Progress"/>
    <x v="4"/>
    <s v="DARS-NIC-148096-PT589-v1.0"/>
    <s v="Yes"/>
    <s v="Yes"/>
    <x v="0"/>
    <x v="0"/>
    <x v="0"/>
    <s v="No"/>
    <x v="9"/>
    <s v=""/>
    <s v="James Gray"/>
    <s v="Jennifer Redman"/>
    <s v="No"/>
    <s v="Joanna Rose"/>
    <d v="2017-04-26T11:16:13"/>
    <d v="2017-03-24T09:45:07"/>
    <m/>
    <s v=""/>
    <m/>
    <x v="0"/>
  </r>
  <r>
    <s v="73ab4ad4-4ae4-e511-8104-1458d043a750"/>
    <s v="NIV84nGcTll4cc1yeIvz9IJTV2kK8Mxyxocrvehf5R2oD+14Lhg90T8DNwcwO+OBBKYhdv2YAtDsK10GOZgojg=="/>
    <d v="2017-03-09T00:00:24"/>
    <s v="DARS-NIC-148098-9ZV2X-v0"/>
    <s v="Lorraine Falk"/>
    <x v="21"/>
    <s v="With HSCIC"/>
    <x v="0"/>
    <d v="2017-03-08T00:00:00"/>
    <s v=""/>
    <s v="5a DSA Active"/>
    <x v="3"/>
    <s v="DARS-NIC-148098-9ZV2X-v0.0"/>
    <s v="Yes"/>
    <s v="Yes"/>
    <x v="0"/>
    <x v="0"/>
    <x v="120"/>
    <s v="No"/>
    <x v="1"/>
    <s v=""/>
    <s v="James Gray"/>
    <s v="Jennifer Donald"/>
    <s v="No"/>
    <s v="Joanna Rose"/>
    <d v="2017-03-09T00:00:24"/>
    <d v="2016-03-07T09:56:17"/>
    <m/>
    <s v=""/>
    <m/>
    <x v="0"/>
  </r>
  <r>
    <s v="39191da7-b3e6-e511-80f5-3863bb363030"/>
    <s v="XdPl7TJty/sNktsfsf/tiZpYnTPDul8kuSmVojBggkxr9LKa1t6itWSW/PmRPvHyTwS6Va35oJwMh7cQeXAgww=="/>
    <d v="2017-04-13T14:43:59"/>
    <s v="DARS-NIC-148100-6RFK9-v1"/>
    <s v="Andy Wong"/>
    <x v="1"/>
    <s v="With HSCIC"/>
    <x v="0"/>
    <d v="2017-03-09T00:00:00"/>
    <s v=""/>
    <s v="3a With DAO"/>
    <x v="3"/>
    <s v="DARS-NIC-148100-6RFK9-v0.0"/>
    <s v="No"/>
    <s v="Yes"/>
    <x v="0"/>
    <x v="0"/>
    <x v="101"/>
    <s v="No"/>
    <x v="1"/>
    <s v=""/>
    <s v="James Gray"/>
    <s v=""/>
    <s v="No"/>
    <s v="Alexandra Day"/>
    <d v="2017-04-13T14:43:59"/>
    <d v="2016-03-10T11:31:39"/>
    <m/>
    <s v=""/>
    <d v="2016-09-21T00:00:00"/>
    <x v="0"/>
  </r>
  <r>
    <s v="b360dd18-6e65-4602-ba8c-cf8efda534a0"/>
    <s v="Wi5rBdMikKQsOSbCHUgFeLYufRlGnbs7tH2Au5Uo7W1ri/Vi7OHBh8k40DmYIhFHSxPWrq9tUULIw+5zdNFajA=="/>
    <d v="2017-04-13T14:44:00"/>
    <s v="DARS-NIC-148100-6RFK9-v1"/>
    <s v="Andy Wong"/>
    <x v="1"/>
    <s v="With HSCIC"/>
    <x v="0"/>
    <m/>
    <s v="1c Application In Progress"/>
    <s v="3a With DAO"/>
    <x v="0"/>
    <s v="DARS-NIC-148100-6RFK9-v1.0"/>
    <s v="No"/>
    <s v="Yes"/>
    <x v="0"/>
    <x v="0"/>
    <x v="0"/>
    <s v="No"/>
    <x v="1"/>
    <s v=""/>
    <s v="James Gray"/>
    <s v="Jennifer Redman"/>
    <s v="No"/>
    <s v="Alexandra Day"/>
    <d v="2017-04-13T14:44:00"/>
    <d v="2016-08-17T09:50:16"/>
    <m/>
    <s v=""/>
    <d v="2016-09-21T00:00:00"/>
    <x v="0"/>
  </r>
  <r>
    <s v="6c5e2484-2ddf-45d4-8c68-d344f1ebfb03"/>
    <s v="+z9osu+///rq6LJySNWfB3unHvXN+8X0zM1Q7hc7LRx9V7rTobtfOpSveRNTTr+dNv6Icy+Q/AJNn2bEYeIS7w=="/>
    <d v="2017-04-13T14:44:00"/>
    <s v="DARS-NIC-148100-6RFK9-v1"/>
    <s v="Andy Wong"/>
    <x v="1"/>
    <s v="With HSCIC"/>
    <x v="0"/>
    <d v="2017-10-31T00:00:00"/>
    <s v="2c Initial Assessment"/>
    <s v="3a With DAO"/>
    <x v="0"/>
    <s v="DARS-NIC-148100-6RFK9-v1.1"/>
    <s v="No"/>
    <s v="Yes"/>
    <x v="0"/>
    <x v="134"/>
    <x v="0"/>
    <s v="No"/>
    <x v="1"/>
    <s v=""/>
    <s v="Nicola Bootland"/>
    <s v="Richard Langley"/>
    <s v="No"/>
    <s v="Alexandra Day"/>
    <d v="2017-04-13T14:44:00"/>
    <d v="2016-09-19T15:31:13"/>
    <m/>
    <s v=""/>
    <d v="2016-09-21T00:00:00"/>
    <x v="0"/>
  </r>
  <r>
    <s v="2bd7f860-a0aa-4cb4-acb6-2cf59151cdfc"/>
    <s v="MCSurxTxSjwwJ892sGBAeKLCuRqpn5x7Lp5TeyGDjUHX/7uYWfv0L1OLNQh+vvaqp0QvJNlNgh7999Ut4RechQ=="/>
    <d v="2017-04-27T11:16:40"/>
    <s v="DARS-NIC-148100-6RFK9-v1"/>
    <s v="Andrew Wong"/>
    <x v="1"/>
    <s v="With HSCIC"/>
    <x v="0"/>
    <d v="2018-03-09T00:00:00"/>
    <s v="3a With DAO"/>
    <s v="3a With DAO"/>
    <x v="4"/>
    <s v="DARS-NIC-148100-6RFK9-v1.10"/>
    <s v="Yes"/>
    <s v="Yes"/>
    <x v="0"/>
    <x v="134"/>
    <x v="0"/>
    <s v="No"/>
    <x v="1"/>
    <s v="Complex"/>
    <s v="Nicola Bootland"/>
    <s v="Richard Langley"/>
    <s v="No"/>
    <s v="Alexandra Day"/>
    <d v="2017-04-27T11:16:40"/>
    <d v="2017-04-13T14:42:28"/>
    <m/>
    <s v=""/>
    <d v="2016-09-21T00:00:00"/>
    <x v="0"/>
  </r>
  <r>
    <s v="c0ecd487-5682-4e97-a9a4-2d5cea03ad2a"/>
    <s v="umE5lelnpTGLjhwbOYWTg2+v/is7hJO32i7cNNeHDAejEf1EAqgdUxbGSA6NhraJqRYeJHChmoAsvM0gI41z+g=="/>
    <d v="2017-04-13T14:43:59"/>
    <s v="DARS-NIC-148100-6RFK9-v1"/>
    <s v="Andy Wong"/>
    <x v="1"/>
    <s v="With HSCIC"/>
    <x v="0"/>
    <d v="2017-10-31T00:00:00"/>
    <s v="2c Initial Assessment"/>
    <s v="3a With DAO"/>
    <x v="0"/>
    <s v="DARS-NIC-148100-6RFK9-v1.2"/>
    <s v="No"/>
    <s v="Yes"/>
    <x v="0"/>
    <x v="134"/>
    <x v="0"/>
    <s v="No"/>
    <x v="1"/>
    <s v=""/>
    <s v="Nicola Bootland"/>
    <s v="Richard Langley"/>
    <s v="No"/>
    <s v="Alexandra Day"/>
    <d v="2017-04-13T14:43:59"/>
    <d v="2016-10-12T16:34:29"/>
    <m/>
    <s v=""/>
    <d v="2016-09-21T00:00:00"/>
    <x v="0"/>
  </r>
  <r>
    <s v="89055d53-6a57-48b3-9cd4-9c37c0d0d840"/>
    <s v="QOUrZbn2Igw++0NoEVnx8TPrY+/vh6duQkh4iZ3hG7OSPRZVCF+pfR+MUxLS/WKCWABtO7f1nbxbi6hInO3lrw=="/>
    <d v="2017-04-13T14:43:59"/>
    <s v="DARS-NIC-148100-6RFK9-v1"/>
    <s v="Andy Wong"/>
    <x v="1"/>
    <s v="With HSCIC"/>
    <x v="0"/>
    <d v="2017-10-31T00:00:00"/>
    <s v="2c Initial Assessment"/>
    <s v="3a With DAO"/>
    <x v="0"/>
    <s v="DARS-NIC-148100-6RFK9-v1.3"/>
    <s v="No"/>
    <s v="Yes"/>
    <x v="0"/>
    <x v="134"/>
    <x v="0"/>
    <s v="No"/>
    <x v="1"/>
    <s v=""/>
    <s v="Nicola Bootland"/>
    <s v="Richard Langley"/>
    <s v="No"/>
    <s v="Alexandra Day"/>
    <d v="2017-04-13T14:43:59"/>
    <d v="2016-10-13T15:26:56"/>
    <m/>
    <s v=""/>
    <d v="2016-09-21T00:00:00"/>
    <x v="0"/>
  </r>
  <r>
    <s v="689a45a0-bd04-443f-91fa-fd6d924aa24a"/>
    <s v="La1uQ7ajj2c7PxTBxulFJXq+Mi5wo2hskNxajh7IAGmU/Kp7zwXqqaRreTiGBwRRHNPOcJZh+eJZHF04um5HTg=="/>
    <d v="2017-04-13T14:44:00"/>
    <s v="DARS-NIC-148100-6RFK9-v1"/>
    <s v="Andy Wong"/>
    <x v="1"/>
    <s v="With HSCIC"/>
    <x v="0"/>
    <d v="2017-10-31T00:00:00"/>
    <s v="2c Initial Assessment"/>
    <s v="3a With DAO"/>
    <x v="0"/>
    <s v="DARS-NIC-148100-6RFK9-v1.4"/>
    <s v="No"/>
    <s v="Yes"/>
    <x v="0"/>
    <x v="134"/>
    <x v="0"/>
    <s v="No"/>
    <x v="1"/>
    <s v=""/>
    <s v="Nicola Bootland"/>
    <s v="Richard Langley"/>
    <s v="No"/>
    <s v="Alexandra Day"/>
    <d v="2017-04-13T14:44:00"/>
    <d v="2016-10-13T16:44:49"/>
    <m/>
    <s v=""/>
    <d v="2016-09-21T00:00:00"/>
    <x v="0"/>
  </r>
  <r>
    <s v="4c91ebdb-1472-4342-ac0a-2e5ef91d3e4a"/>
    <s v="w0R8TavNgkI1f7eyqDNRNKEhvPwr6zezpHd9jolinDAdRVEitG00LlKcysXWGahEqlSZ95quuBqi4RoiONNIyQ=="/>
    <d v="2017-04-13T14:43:59"/>
    <s v="DARS-NIC-148100-6RFK9-v1"/>
    <s v="Andy Wong"/>
    <x v="1"/>
    <s v="With HSCIC"/>
    <x v="0"/>
    <d v="2017-10-31T00:00:00"/>
    <s v="2c Initial Assessment"/>
    <s v="3a With DAO"/>
    <x v="0"/>
    <s v="DARS-NIC-148100-6RFK9-v1.5"/>
    <s v="No"/>
    <s v="Yes"/>
    <x v="0"/>
    <x v="134"/>
    <x v="0"/>
    <s v="No"/>
    <x v="1"/>
    <s v=""/>
    <s v="Nicola Bootland"/>
    <s v="Richard Langley"/>
    <s v="No"/>
    <s v="Alexandra Day"/>
    <d v="2017-04-13T14:43:59"/>
    <d v="2016-10-18T15:13:58"/>
    <m/>
    <s v="Release 2.3"/>
    <d v="2016-09-21T00:00:00"/>
    <x v="0"/>
  </r>
  <r>
    <s v="bcb5ba0f-9854-47ff-b686-125d1a9bf3fc"/>
    <s v="Ypzci0SQWa4AkJgCBO0Le2zNfQU2X803KZeRPMIStAlCnXfGKVVNR+DDJ1D6PJxyoMtgQoNvWnzhXuWnqtZ3kg=="/>
    <d v="2017-04-13T14:43:59"/>
    <s v="DARS-NIC-148100-6RFK9-v1"/>
    <s v="Andy Wong"/>
    <x v="1"/>
    <s v="With HSCIC"/>
    <x v="0"/>
    <d v="2017-10-31T00:00:00"/>
    <s v="2c Initial Assessment"/>
    <s v="3a With DAO"/>
    <x v="0"/>
    <s v="DARS-NIC-148100-6RFK9-v1.6"/>
    <s v="No"/>
    <s v="Yes"/>
    <x v="0"/>
    <x v="134"/>
    <x v="0"/>
    <s v="No"/>
    <x v="1"/>
    <s v="Complex"/>
    <s v="Nicola Bootland"/>
    <s v="Richard Langley"/>
    <s v="No"/>
    <s v="Alexandra Day"/>
    <d v="2017-04-13T14:43:59"/>
    <d v="2016-10-24T12:20:28"/>
    <m/>
    <s v="Release 2.3"/>
    <d v="2016-09-21T00:00:00"/>
    <x v="0"/>
  </r>
  <r>
    <s v="8ee3cb49-9183-4303-a9a1-18dd3cb08e1a"/>
    <s v="9ww+Xw1P909uY57vMfIccL19ujaYZYz6dEpIJxy3vXU2URD1tzOn31UEhAqsssO88fRh+rQndZ0jAR+DfW1Qhg=="/>
    <d v="2017-04-13T14:43:59"/>
    <s v="DARS-NIC-148100-6RFK9-v1"/>
    <s v="Andy Wong"/>
    <x v="1"/>
    <s v="With HSCIC"/>
    <x v="0"/>
    <d v="2017-10-31T00:00:00"/>
    <s v="2c Initial Assessment"/>
    <s v="3a With DAO"/>
    <x v="0"/>
    <s v="DARS-NIC-148100-6RFK9-v1.7"/>
    <s v="No"/>
    <s v="Yes"/>
    <x v="0"/>
    <x v="134"/>
    <x v="0"/>
    <s v="No"/>
    <x v="1"/>
    <s v="Complex"/>
    <s v="Nicola Bootland"/>
    <s v="Richard Langley"/>
    <s v="No"/>
    <s v="Alexandra Day"/>
    <d v="2017-04-13T14:43:59"/>
    <d v="2016-12-14T15:22:57"/>
    <m/>
    <s v="Release 2.3"/>
    <d v="2016-09-21T00:00:00"/>
    <x v="0"/>
  </r>
  <r>
    <s v="8f266141-6b12-48c1-b939-6af1553899d4"/>
    <s v="nsQQgZFN3olHUZdS8o3tVVq5uLgPCHBr0A3mV2ZJrCFL274MR5oTAgekmBzyfxofbajpekOmGsLrF9IpWHrPGw=="/>
    <d v="2017-04-13T14:43:59"/>
    <s v="DARS-NIC-148100-6RFK9-v1"/>
    <s v="Andy Wong"/>
    <x v="1"/>
    <s v="With HSCIC"/>
    <x v="0"/>
    <d v="2018-01-31T00:00:00"/>
    <s v="2c Initial Assessment"/>
    <s v="3a With DAO"/>
    <x v="0"/>
    <s v="DARS-NIC-148100-6RFK9-v1.8"/>
    <s v="No"/>
    <s v="Yes"/>
    <x v="0"/>
    <x v="134"/>
    <x v="0"/>
    <s v="No"/>
    <x v="1"/>
    <s v="Complex"/>
    <s v="Nicola Bootland"/>
    <s v="Richard Langley"/>
    <s v="No"/>
    <s v="Alexandra Day"/>
    <d v="2017-04-13T14:43:59"/>
    <d v="2017-01-24T13:36:54"/>
    <m/>
    <s v="Release 2.3"/>
    <d v="2016-09-21T00:00:00"/>
    <x v="0"/>
  </r>
  <r>
    <s v="927c5380-d8ae-4cba-af4f-beeccb85b304"/>
    <s v="cCtScax7g8xjU5ZKHC9m9ARi+2H2Msd9Jt54MnBAzqFe5QMyZfIx5KAEaM4IM/uSg5/ApAe9FTt4orfPFLTTtA=="/>
    <d v="2017-04-13T14:44:00"/>
    <s v="DARS-NIC-148100-6RFK9-v1"/>
    <s v="Andrew Wong"/>
    <x v="1"/>
    <s v="With HSCIC"/>
    <x v="0"/>
    <d v="2018-03-09T00:00:00"/>
    <s v="2c Initial Assessment"/>
    <s v="3a With DAO"/>
    <x v="0"/>
    <s v="DARS-NIC-148100-6RFK9-v1.9"/>
    <s v="No"/>
    <s v="Yes"/>
    <x v="0"/>
    <x v="134"/>
    <x v="0"/>
    <s v="No"/>
    <x v="1"/>
    <s v="Complex"/>
    <s v="Nicola Bootland"/>
    <s v="Richard Langley"/>
    <s v="No"/>
    <s v="Alexandra Day"/>
    <d v="2017-04-13T14:44:00"/>
    <d v="2017-02-16T15:24:29"/>
    <m/>
    <s v=""/>
    <d v="2016-09-21T00:00:00"/>
    <x v="0"/>
  </r>
  <r>
    <s v="3c96ec17-c5ed-e511-80f6-3863bb363030"/>
    <s v="h0YbltCAqM9a+0E+F4DSKhGhozQe7Q6eT3jS7cjbgq2zAIqQpVJlpehMTcOS2lTYz8yE1fYiTphPLZID8Zl2aw=="/>
    <d v="2017-02-13T08:39:48"/>
    <s v="DARS-NIC-148101-R7RSL-v1"/>
    <s v="Antoinette Amuzu"/>
    <x v="87"/>
    <s v="With Customer"/>
    <x v="0"/>
    <d v="2017-02-10T00:00:00"/>
    <s v=""/>
    <s v="2d Action Plan Active"/>
    <x v="3"/>
    <s v="DARS-NIC-148101-R7RSL-v0.0"/>
    <s v="No"/>
    <s v="Yes"/>
    <x v="0"/>
    <x v="0"/>
    <x v="8"/>
    <s v="No"/>
    <x v="9"/>
    <s v=""/>
    <s v="James Gray"/>
    <s v=""/>
    <s v="No"/>
    <s v="Emma Russell"/>
    <d v="2017-02-13T08:39:48"/>
    <d v="2016-03-19T11:24:10"/>
    <m/>
    <s v=""/>
    <d v="2016-11-02T00:00:00"/>
    <x v="0"/>
  </r>
  <r>
    <s v="88b24055-143b-4bc7-ab5b-896a217342a6"/>
    <s v="qHX92cb3fy7N7p4uwPE8rQJuqaJWh2l7hDl6c7I8xGhds+zRAMwg0P6BvKwUATdQ3Pgn8EGolLOfxTcpyXE7sA=="/>
    <d v="2016-11-18T14:28:47"/>
    <s v="DARS-NIC-148101-R7RSL-v1"/>
    <s v="Antoinette Amuzu"/>
    <x v="87"/>
    <s v="With Customer"/>
    <x v="0"/>
    <m/>
    <s v="1c Application In Progress"/>
    <s v="2d Action Plan Active"/>
    <x v="0"/>
    <s v="DARS-NIC-148101-R7RSL-v1.0"/>
    <s v="No"/>
    <s v="Yes"/>
    <x v="0"/>
    <x v="0"/>
    <x v="0"/>
    <s v="No"/>
    <x v="9"/>
    <s v=""/>
    <s v="James Gray"/>
    <s v="Jennifer Redman"/>
    <s v="No"/>
    <s v="Emma Russell"/>
    <d v="2016-11-18T14:28:47"/>
    <d v="2016-08-30T10:52:38"/>
    <m/>
    <s v=""/>
    <d v="2016-11-02T00:00:00"/>
    <x v="0"/>
  </r>
  <r>
    <s v="01e98288-69a6-4ed4-ae2d-e1abf9cbed2f"/>
    <s v="BMNsvrC9DU1Z1bO3OY88YS0GtwwKnLPKRtyPEur523Az7q+O8VLkTCfKeQmP+eWy/6Q4XDADkbtlj63dVRn8ag=="/>
    <d v="2016-11-18T14:28:47"/>
    <s v="DARS-NIC-148101-R7RSL-v1"/>
    <s v="Antoinette Amuzu"/>
    <x v="87"/>
    <s v="With Customer"/>
    <x v="0"/>
    <m/>
    <s v="1c Application In Progress"/>
    <s v="2d Action Plan Active"/>
    <x v="0"/>
    <s v="DARS-NIC-148101-R7RSL-v1.1"/>
    <s v="No"/>
    <s v="Yes"/>
    <x v="0"/>
    <x v="0"/>
    <x v="0"/>
    <s v="No"/>
    <x v="9"/>
    <s v=""/>
    <s v="James Gray"/>
    <s v="Jennifer Redman"/>
    <s v="No"/>
    <s v="Emma Russell"/>
    <d v="2016-11-18T14:28:47"/>
    <d v="2016-09-09T11:17:42"/>
    <m/>
    <s v=""/>
    <d v="2016-11-02T00:00:00"/>
    <x v="0"/>
  </r>
  <r>
    <s v="a5da8618-5ae3-49dc-a790-76ac444fb278"/>
    <s v="xGr9lUjjgS2vyq460QG8yrEYEbDOnUGiPiE/NEzeAb/lnyK8NM3jb7mQeEHGH2Gq0jRkA+olw4XqrO+v3b+INw=="/>
    <d v="2016-11-18T14:28:46"/>
    <s v="DARS-NIC-148101-R7RSL-v1"/>
    <s v="Antoinette Amuzu"/>
    <x v="87"/>
    <s v="With Customer"/>
    <x v="0"/>
    <m/>
    <s v="1c Application In Progress"/>
    <s v="2d Action Plan Active"/>
    <x v="0"/>
    <s v="DARS-NIC-148101-R7RSL-v1.2"/>
    <s v="No"/>
    <s v="Yes"/>
    <x v="0"/>
    <x v="0"/>
    <x v="0"/>
    <s v="No"/>
    <x v="9"/>
    <s v=""/>
    <s v="James Gray"/>
    <s v="Jennifer Redman"/>
    <s v="No"/>
    <s v="Emma Russell"/>
    <d v="2016-11-18T14:28:46"/>
    <d v="2016-09-13T07:51:39"/>
    <m/>
    <s v=""/>
    <d v="2016-11-02T00:00:00"/>
    <x v="0"/>
  </r>
  <r>
    <s v="3f6dd0ed-f90d-4a75-9ba2-09d3647107f7"/>
    <s v="ggzJchrb3R1irMTlxKwR/kWr4hmHVV0/x/kVm8TV3BGoyifOq6FxxzsH5vExGAOMSLCQI8ET64JhFTM7ZSVleA=="/>
    <d v="2016-11-18T14:28:46"/>
    <s v="DARS-NIC-148101-R7RSL-v1"/>
    <s v="Antoinette Amuzu"/>
    <x v="87"/>
    <s v="With Customer"/>
    <x v="0"/>
    <m/>
    <s v="1c Application In Progress"/>
    <s v="2d Action Plan Active"/>
    <x v="0"/>
    <s v="DARS-NIC-148101-R7RSL-v1.3"/>
    <s v="No"/>
    <s v="Yes"/>
    <x v="0"/>
    <x v="0"/>
    <x v="0"/>
    <s v="No"/>
    <x v="9"/>
    <s v=""/>
    <s v="James Gray"/>
    <s v="Jennifer Redman"/>
    <s v="No"/>
    <s v="Emma Russell"/>
    <d v="2016-11-18T14:28:46"/>
    <d v="2016-09-16T11:34:45"/>
    <m/>
    <s v=""/>
    <d v="2016-11-02T00:00:00"/>
    <x v="0"/>
  </r>
  <r>
    <s v="7bd85e86-0486-4f0b-9972-a4a775d9f73e"/>
    <s v="TMQS8QEDnstKy2/JErJlm9+BnOaieFBnf08bmpgpA0TdN7TVR9vG6xBLDREBz807QbvzkRIKQwuHKPj1nLV/FA=="/>
    <d v="2016-11-18T14:28:47"/>
    <s v="DARS-NIC-148101-R7RSL-v1"/>
    <s v="Antoinette Amuzu"/>
    <x v="87"/>
    <s v="With Customer"/>
    <x v="0"/>
    <m/>
    <s v="1c Application In Progress"/>
    <s v="2d Action Plan Active"/>
    <x v="0"/>
    <s v="DARS-NIC-148101-R7RSL-v1.4"/>
    <s v="No"/>
    <s v="Yes"/>
    <x v="0"/>
    <x v="0"/>
    <x v="0"/>
    <s v="No"/>
    <x v="9"/>
    <s v=""/>
    <s v="James Gray"/>
    <s v="Jennifer Redman"/>
    <s v="No"/>
    <s v="Emma Russell"/>
    <d v="2016-11-18T14:28:47"/>
    <d v="2016-09-26T07:56:43"/>
    <m/>
    <s v=""/>
    <d v="2016-11-02T00:00:00"/>
    <x v="0"/>
  </r>
  <r>
    <s v="87beae76-7fa3-44ef-869d-5632034edc35"/>
    <s v="rj/GuBURFHgwxwMi4iUpZLqoMuJXSutxdONchb5UeQG4zUAz+G1sf7YhFldI9yf1cHO2gsLaJ5U8vg1wWgC2tQ=="/>
    <d v="2016-11-18T14:30:03"/>
    <s v="DARS-NIC-148101-R7RSL-v1"/>
    <s v="Antoinette Amuzu"/>
    <x v="1"/>
    <s v="With Customer"/>
    <x v="0"/>
    <d v="2017-12-31T00:00:00"/>
    <s v="2c Initial Assessment"/>
    <s v="2d Action Plan Active"/>
    <x v="0"/>
    <s v="DARS-NIC-148101-R7RSL-v1.5"/>
    <s v="No"/>
    <s v="Yes"/>
    <x v="0"/>
    <x v="135"/>
    <x v="0"/>
    <s v="No"/>
    <x v="1"/>
    <s v=""/>
    <s v="Dan Goodwin"/>
    <s v="Dave Cronin"/>
    <s v="No"/>
    <s v="Emma Russell"/>
    <d v="2016-11-18T14:30:03"/>
    <d v="2016-10-31T14:58:15"/>
    <m/>
    <s v="Release 2.3"/>
    <d v="2016-11-02T00:00:00"/>
    <x v="0"/>
  </r>
  <r>
    <s v="3d84aad7-e0fd-4a31-ba49-33be075e9544"/>
    <s v="07SfXZgBrnfA7lpFqMPCLSZfwVSP4MjCmZFaDxjSBsUkrQ+5y1hG4M4nH9618668y4d1cqsMx4UtkjpwhpthcQ=="/>
    <d v="2017-04-18T09:41:08"/>
    <s v="DARS-NIC-148101-R7RSL-v1"/>
    <s v="Julie Taylor"/>
    <x v="1"/>
    <s v="With Customer"/>
    <x v="0"/>
    <d v="2017-12-31T00:00:00"/>
    <s v="2c Initial Assessment"/>
    <s v="2d Action Plan Active"/>
    <x v="4"/>
    <s v="DARS-NIC-148101-R7RSL-v1.6"/>
    <s v="Yes"/>
    <s v="Yes"/>
    <x v="0"/>
    <x v="135"/>
    <x v="0"/>
    <s v="No"/>
    <x v="1"/>
    <s v="Complex"/>
    <s v="Dan Goodwin"/>
    <s v="Dave Cronin"/>
    <s v="No"/>
    <s v="Emma Russell"/>
    <d v="2017-04-18T09:41:08"/>
    <d v="2016-11-18T14:29:05"/>
    <m/>
    <s v=""/>
    <d v="2016-11-02T00:00:00"/>
    <x v="0"/>
  </r>
  <r>
    <s v="482320bc-70ef-e511-80f7-3863bb363030"/>
    <s v="73pb87byJ1rsUPSeLJV9N5Yuqlj9iLdjn55OL2A0Iy4X6aR3/2VcOxLDpdwfvZgMbTRvgLYcqIV4K/dDVrjkvA=="/>
    <d v="2017-03-04T00:00:23"/>
    <s v="DARS-NIC-148105-PPFX4-v0"/>
    <s v="Nick Wareham"/>
    <x v="92"/>
    <s v="With HSCIC"/>
    <x v="0"/>
    <d v="2017-03-03T00:00:00"/>
    <s v=""/>
    <s v="5a DSA Active"/>
    <x v="3"/>
    <s v="DARS-NIC-148105-PPFX4-v0.0"/>
    <s v="Yes"/>
    <s v="Yes"/>
    <x v="0"/>
    <x v="0"/>
    <x v="25"/>
    <s v="No"/>
    <x v="9"/>
    <s v=""/>
    <s v="James Gray"/>
    <s v=""/>
    <s v="Yes"/>
    <s v="Joanna Rose"/>
    <d v="2017-03-04T00:00:23"/>
    <d v="2016-03-21T14:25:18"/>
    <m/>
    <s v=""/>
    <m/>
    <x v="0"/>
  </r>
  <r>
    <s v="e49e6aae-85e7-e511-80f5-3863bb363030"/>
    <s v="u/oESfowjGAIOpmG8N2Kf/wykLQQltvGIfxvOZ5DcyAWqK8kBnonu7+Vo/nys4SLO0bH9thAghwSYZZnMKv2vg=="/>
    <d v="2016-08-30T10:39:45"/>
    <s v="DARS-NIC-148118-VCXW9-v0"/>
    <s v="Rosalind Eeles"/>
    <x v="146"/>
    <s v="With HSCIC"/>
    <x v="0"/>
    <d v="2026-03-23T00:00:00"/>
    <s v=""/>
    <s v="5a DSA Active"/>
    <x v="2"/>
    <s v="DARS-NIC-148118-VCXW9-v0.0"/>
    <s v="Yes"/>
    <s v="Yes"/>
    <x v="0"/>
    <x v="0"/>
    <x v="8"/>
    <s v="No"/>
    <x v="9"/>
    <s v=""/>
    <s v="James Gray"/>
    <s v=""/>
    <s v="No"/>
    <s v="Joanna Rose"/>
    <d v="2016-08-30T10:39:45"/>
    <d v="2016-03-11T12:35:08"/>
    <m/>
    <s v=""/>
    <m/>
    <x v="0"/>
  </r>
  <r>
    <s v="34fde324-cee9-e511-8105-1458d043a750"/>
    <s v="emJt1iJcHB37+4rb0tKChmrUShWOGbmLjBYWpIPD1CSD5re1/dvMFnH9rwPriXYAQS87Pvtj1je1Z9plXA+HHw=="/>
    <d v="2016-08-30T10:39:45"/>
    <s v="DARS-NIC-148119-WLQ4M-v0"/>
    <s v="Emma Harding-Esch"/>
    <x v="49"/>
    <s v="With HSCIC"/>
    <x v="0"/>
    <d v="2026-01-31T00:00:00"/>
    <s v=""/>
    <s v="5a DSA Active"/>
    <x v="2"/>
    <s v="DARS-NIC-148119-WLQ4M-v0.0"/>
    <s v="Yes"/>
    <s v="Yes"/>
    <x v="0"/>
    <x v="0"/>
    <x v="83"/>
    <s v="No"/>
    <x v="6"/>
    <s v=""/>
    <s v="James Gray"/>
    <s v=""/>
    <s v="No"/>
    <s v="Joanna Rose"/>
    <d v="2016-08-30T10:39:45"/>
    <d v="2016-03-14T10:18:52"/>
    <m/>
    <s v=""/>
    <m/>
    <x v="0"/>
  </r>
  <r>
    <s v="6b354458-4ae4-e511-8100-3863bb358f90"/>
    <s v="CLPtOwMFdTICX99XSs5dXdFLKHMRcZPisHNFy8bemDl+knxR3F226jzey39Nl/LB8FihbrH5g5xb9Gq7gFH3Rw=="/>
    <d v="2017-03-05T00:00:12"/>
    <s v="DARS-NIC-148120-0Q51J-v0"/>
    <s v="Radoslav Latinovic"/>
    <x v="179"/>
    <s v="With HSCIC"/>
    <x v="0"/>
    <d v="2017-03-04T00:00:00"/>
    <s v=""/>
    <s v="5a DSA Active"/>
    <x v="3"/>
    <s v="DARS-NIC-148120-0Q51J-v0.0"/>
    <s v="Yes"/>
    <s v="Yes"/>
    <x v="0"/>
    <x v="0"/>
    <x v="44"/>
    <s v="No"/>
    <x v="1"/>
    <s v=""/>
    <s v="James Gray"/>
    <s v="Jennifer Donald"/>
    <s v="No"/>
    <s v="Joanna Rose"/>
    <d v="2017-03-05T00:00:12"/>
    <d v="2016-03-07T09:52:49"/>
    <m/>
    <s v=""/>
    <m/>
    <x v="0"/>
  </r>
  <r>
    <s v="590a4b2a-5fec-e511-8105-1458d043a750"/>
    <s v="vTm1CgZzHABKhErp+3xkJF+mhN/tzadd7p/wyWbXZD2iOMFx//6OzWEQJip4++5iDopzaPJ6qiYIeUZXXkofCA=="/>
    <d v="2016-05-13T11:33:29"/>
    <s v="DARS-NIC-148121-LZNC5-v0"/>
    <s v="P Caroline Gordon"/>
    <x v="8"/>
    <s v="With HSCIC"/>
    <x v="0"/>
    <m/>
    <s v=""/>
    <s v="5a DSA Active"/>
    <x v="0"/>
    <s v="DARS-NIC-148121-LZNC5-v0.0"/>
    <s v=""/>
    <s v="Yes"/>
    <x v="0"/>
    <x v="0"/>
    <x v="0"/>
    <s v="No"/>
    <x v="1"/>
    <s v=""/>
    <s v=""/>
    <s v=""/>
    <s v="No"/>
    <s v="Joanna Rose"/>
    <d v="2016-05-13T11:33:29"/>
    <d v="2016-03-17T16:42:06"/>
    <m/>
    <s v=""/>
    <m/>
    <x v="0"/>
  </r>
  <r>
    <s v="512ea3d7-9ee0-465d-b50b-9cc9b9caa2e1"/>
    <s v="Yz0Pc8fDWonSQqRYdDqnpEcLrMy5IlrIqJwEf/UzGq3lzSmRxtu7RnEgeyvelOqA37TLFA/P+hjTrbpOmz0Umg=="/>
    <d v="2017-03-31T11:57:29"/>
    <s v="DARS-NIC-148121-LZNC5-v0"/>
    <s v="P Caroline Gordon"/>
    <x v="8"/>
    <s v="With HSCIC"/>
    <x v="0"/>
    <d v="2018-03-30T00:00:00"/>
    <s v=""/>
    <s v="5a DSA Active"/>
    <x v="2"/>
    <s v="DARS-NIC-148121-LZNC5-v0.1"/>
    <s v="Yes"/>
    <s v="Yes"/>
    <x v="0"/>
    <x v="0"/>
    <x v="8"/>
    <s v="No"/>
    <x v="1"/>
    <s v=""/>
    <s v="James Gray"/>
    <s v=""/>
    <s v="No"/>
    <s v="Joanna Rose"/>
    <d v="2017-03-31T11:57:29"/>
    <d v="2016-03-18T09:56:04"/>
    <d v="2017-03-31T00:00:00"/>
    <s v=""/>
    <m/>
    <x v="0"/>
  </r>
  <r>
    <s v="98299ef1-a2ea-e511-80f6-3863bb363030"/>
    <s v="Op3uutqLZ7HCbn7c6RDcJqgtYWLc52yKYG7hwptXSjPXTGoF4Se3YjPCeDkAvPLncK/U2cXqp13HB0y3N84dMg=="/>
    <d v="2017-03-31T00:00:17"/>
    <s v="DARS-NIC-148128-815J1-v0"/>
    <s v="Janet Masters"/>
    <x v="1"/>
    <s v="With HSCIC"/>
    <x v="0"/>
    <d v="2017-03-30T00:00:00"/>
    <s v=""/>
    <s v="5a DSA Active"/>
    <x v="3"/>
    <s v="DARS-NIC-148128-815J1-v0.0"/>
    <s v="Yes"/>
    <s v="Yes"/>
    <x v="0"/>
    <x v="0"/>
    <x v="118"/>
    <s v="No"/>
    <x v="1"/>
    <s v=""/>
    <s v="James Gray"/>
    <s v=""/>
    <s v="No"/>
    <s v="Joanna Rose"/>
    <d v="2017-03-31T00:00:17"/>
    <d v="2016-03-15T11:42:15"/>
    <m/>
    <s v=""/>
    <m/>
    <x v="0"/>
  </r>
  <r>
    <s v="d71b52c3-b6e6-e511-80f7-3863bb357fa0"/>
    <s v="jQQ1m3o51ok3ypquH0wznRKGOR+K6a9aaMKkVlCPvvzcDsMcbeJq3Jgt6KzRyFNDK3Lsfbt1m4+/rNhNE7R9ow=="/>
    <d v="2017-04-08T00:00:11"/>
    <s v="DARS-NIC-148129-FK1JJ-v0"/>
    <s v="Lesley McGuffog"/>
    <x v="71"/>
    <s v="With HSCIC"/>
    <x v="0"/>
    <d v="2017-07-04T00:00:00"/>
    <s v=""/>
    <s v="5a DSA Active"/>
    <x v="3"/>
    <s v="DARS-NIC-148129-FK1JJ-v0.0"/>
    <s v="Yes"/>
    <s v="Yes"/>
    <x v="0"/>
    <x v="0"/>
    <x v="7"/>
    <s v="No"/>
    <x v="1"/>
    <s v=""/>
    <s v="James Gray"/>
    <s v=""/>
    <s v="No"/>
    <s v="Joanna Rose"/>
    <d v="2017-04-08T00:00:11"/>
    <d v="2016-03-10T11:54:01"/>
    <d v="2017-03-16T00:00:00"/>
    <s v=""/>
    <m/>
    <x v="0"/>
  </r>
  <r>
    <s v="bc3caa8b-d0e6-e511-8104-1458d043a750"/>
    <s v="/WAS3NEHyKmgE6GlezPD8SUWGf5vz5hvsXDw8I3oQWAVj4HBznZKLMFmnMaQphSgmK4BaFh2afzO7w3Jt/y7Ug=="/>
    <d v="2017-01-10T15:58:44"/>
    <s v="DARS-NIC-148130-46N08-v1"/>
    <s v="Christina Reith"/>
    <x v="57"/>
    <s v="With Customer"/>
    <x v="0"/>
    <d v="2016-09-24T00:00:00"/>
    <s v=""/>
    <s v="1c Application In Progress"/>
    <x v="3"/>
    <s v="DARS-NIC-148130-46N08-v0.0"/>
    <s v="No"/>
    <s v="Yes"/>
    <x v="0"/>
    <x v="0"/>
    <x v="4"/>
    <s v="No"/>
    <x v="1"/>
    <s v=""/>
    <s v=""/>
    <s v=""/>
    <s v="No"/>
    <s v="Joanna Rose"/>
    <d v="2017-01-10T15:58:44"/>
    <d v="2016-03-10T14:58:32"/>
    <m/>
    <s v=""/>
    <m/>
    <x v="0"/>
  </r>
  <r>
    <s v="162247f1-e031-4480-b2e4-9f0ccf7cef74"/>
    <s v="P977pozKj753VbwF2wqyZpW8jyhh8zx0Z8Wg4iLe4hoKdVpLl2OESEtxCSqTCi7hLY2NfWrySoreYa/TrH0NIw=="/>
    <d v="2016-05-26T11:44:12"/>
    <s v="DARS-NIC-148130-46N08-v1"/>
    <s v="Christina Reith"/>
    <x v="57"/>
    <s v="With Customer"/>
    <x v="0"/>
    <d v="2016-09-24T00:00:00"/>
    <s v=""/>
    <s v="1c Application In Progress"/>
    <x v="0"/>
    <s v="DARS-NIC-148130-46N08-v1.0"/>
    <s v=""/>
    <s v="Yes"/>
    <x v="0"/>
    <x v="0"/>
    <x v="0"/>
    <s v="No"/>
    <x v="1"/>
    <s v=""/>
    <s v=""/>
    <s v=""/>
    <s v="No"/>
    <s v="Joanna Rose"/>
    <d v="2016-05-26T11:44:12"/>
    <d v="2016-04-14T14:58:10"/>
    <m/>
    <s v=""/>
    <m/>
    <x v="0"/>
  </r>
  <r>
    <s v="1566350e-29ac-4512-85d6-893f2ab4fbaf"/>
    <s v="Umtu/xb+DjwLjhhiFFYf4TFBXKrLEaVX6QsaS7/fEZowl60+hWcl8Gi31mlHiTh8cBoEu5ei/GHkttCMKbcJZQ=="/>
    <d v="2016-05-26T11:44:12"/>
    <s v="DARS-NIC-148130-46N08-v1"/>
    <s v="Christina Reith"/>
    <x v="57"/>
    <s v="With Customer"/>
    <x v="0"/>
    <d v="2016-09-24T00:00:00"/>
    <s v=""/>
    <s v="1c Application In Progress"/>
    <x v="0"/>
    <s v="DARS-NIC-148130-46N08-v1.1"/>
    <s v=""/>
    <s v="Yes"/>
    <x v="0"/>
    <x v="0"/>
    <x v="0"/>
    <s v="No"/>
    <x v="1"/>
    <s v=""/>
    <s v=""/>
    <s v=""/>
    <s v="No"/>
    <s v="Joanna Rose"/>
    <d v="2016-05-26T11:44:12"/>
    <d v="2016-04-14T14:58:28"/>
    <m/>
    <s v=""/>
    <m/>
    <x v="0"/>
  </r>
  <r>
    <s v="7808b2c3-d8c3-4f9e-a3b2-2a2b2f2c2818"/>
    <s v="6Jpnpm0IWS/7qENaE6f3aG5cy9nqyyDxvSC3DVvgXsDbAozIkKt3gk5ASXb9lSm+xcXHMI/3nBem4FLn7hWwQA=="/>
    <d v="2016-05-26T11:44:12"/>
    <s v="DARS-NIC-148130-46N08-v1"/>
    <s v="Christina Reith"/>
    <x v="57"/>
    <s v="With Customer"/>
    <x v="0"/>
    <d v="2016-09-24T00:00:00"/>
    <s v=""/>
    <s v="1c Application In Progress"/>
    <x v="0"/>
    <s v="DARS-NIC-148130-46N08-v1.2"/>
    <s v=""/>
    <s v="Yes"/>
    <x v="0"/>
    <x v="0"/>
    <x v="0"/>
    <s v="No"/>
    <x v="1"/>
    <s v=""/>
    <s v="James Gray"/>
    <s v=""/>
    <s v="No"/>
    <s v="Joanna Rose"/>
    <d v="2016-05-26T11:44:12"/>
    <d v="2016-04-18T14:55:52"/>
    <m/>
    <s v=""/>
    <m/>
    <x v="0"/>
  </r>
  <r>
    <s v="38909406-e61e-4df4-83f0-17ec53db6ce2"/>
    <s v="3JJ3MVl9VKgMgbLcMYc8Zsz2ljzDQ87DhBs08GqH0fJ3vuHxbq7RJvsoaq4II+t/QcgKtgbVg9w5+Xiw/GIsRg=="/>
    <d v="2016-09-22T11:23:03"/>
    <s v="DARS-NIC-148130-46N08-v1"/>
    <s v="Rejive Dayanandan"/>
    <x v="57"/>
    <s v="With Customer"/>
    <x v="0"/>
    <d v="2016-09-24T00:00:00"/>
    <s v="1c Application In Progress"/>
    <s v="1c Application In Progress"/>
    <x v="4"/>
    <s v="DARS-NIC-148130-46N08-v1.3"/>
    <s v="Yes"/>
    <s v="Yes"/>
    <x v="0"/>
    <x v="0"/>
    <x v="0"/>
    <s v="No"/>
    <x v="1"/>
    <s v=""/>
    <s v="James Gray"/>
    <s v=""/>
    <s v="No"/>
    <s v="Joanna Rose"/>
    <d v="2016-09-22T11:23:03"/>
    <d v="2016-05-03T13:10:54"/>
    <m/>
    <s v=""/>
    <m/>
    <x v="0"/>
  </r>
  <r>
    <s v="168a81c2-57f6-e511-8105-1458d043a750"/>
    <s v="Crz0jsz8AcYzFSxggUMhuP2eFPbTGroesmyZmGdpCZ7gDZTmSTSuSR57EIRDIeJ297eKxUhMi/zQpgjhOagrxw=="/>
    <d v="2017-03-31T00:00:17"/>
    <s v="DARS-NIC-148137-YQCFB-v0"/>
    <s v="Carol Hermon"/>
    <x v="57"/>
    <s v="With HSCIC"/>
    <x v="0"/>
    <d v="2017-03-30T00:00:00"/>
    <s v=""/>
    <s v="5a DSA Active"/>
    <x v="3"/>
    <s v="DARS-NIC-148137-YQCFB-v0.0"/>
    <s v="Yes"/>
    <s v="Yes"/>
    <x v="0"/>
    <x v="118"/>
    <x v="115"/>
    <s v="No"/>
    <x v="1"/>
    <s v=""/>
    <s v="James Gray"/>
    <s v=""/>
    <s v="No"/>
    <s v="Joanna Rose"/>
    <d v="2017-03-31T00:00:17"/>
    <d v="2016-03-30T09:14:12"/>
    <m/>
    <s v=""/>
    <d v="2015-11-14T00:00:00"/>
    <x v="0"/>
  </r>
  <r>
    <s v="d88156b0-07f0-e511-80f7-3863bb363030"/>
    <s v="NyCwWrFUZlwcycOoZkeiWdlPC/mrUgasUNTwTe9cJ6mlsOqJbBrAub1vYL+3BPflrouAFQgfMdy1ql1VsUxuFg=="/>
    <d v="2017-03-31T11:57:29"/>
    <s v="DARS-NIC-148142-C2F80-v0"/>
    <s v="Nick Wareham"/>
    <x v="92"/>
    <s v="With HSCIC"/>
    <x v="0"/>
    <d v="2018-03-30T00:00:00"/>
    <s v=""/>
    <s v="5a DSA Active"/>
    <x v="2"/>
    <s v="DARS-NIC-148142-C2F80-v0.0"/>
    <s v="Yes"/>
    <s v="Yes"/>
    <x v="0"/>
    <x v="0"/>
    <x v="25"/>
    <s v="No"/>
    <x v="9"/>
    <s v=""/>
    <s v="James Gray"/>
    <s v=""/>
    <s v="No"/>
    <s v="Joanna Rose"/>
    <d v="2017-03-31T11:57:29"/>
    <d v="2016-03-22T08:25:56"/>
    <d v="2017-03-31T00:00:00"/>
    <s v=""/>
    <m/>
    <x v="0"/>
  </r>
  <r>
    <s v="ca2626fd-72e7-e511-8100-3863bb358f90"/>
    <s v="FDBtwkZUcVNNinOnAq2CXodFdPxO7gfh+Ux1VVGHexP1FNy5/MYr0lBRhvbtAf2ipn9IhU3Pan30TQc331WC5g=="/>
    <d v="2017-03-31T00:00:17"/>
    <s v="DARS-NIC-148146-KGGC9-v0"/>
    <s v="Steve Humphries"/>
    <x v="180"/>
    <s v="With HSCIC"/>
    <x v="0"/>
    <d v="2017-03-30T00:00:00"/>
    <s v=""/>
    <s v="5a DSA Active"/>
    <x v="3"/>
    <s v="DARS-NIC-148146-KGGC9-v0.0"/>
    <s v="Yes"/>
    <s v="Yes"/>
    <x v="0"/>
    <x v="0"/>
    <x v="42"/>
    <s v="No"/>
    <x v="1"/>
    <s v=""/>
    <s v="James Gray"/>
    <s v=""/>
    <s v="No"/>
    <s v="Joanna Rose"/>
    <d v="2017-03-31T00:00:17"/>
    <d v="2016-03-11T10:21:19"/>
    <m/>
    <s v=""/>
    <m/>
    <x v="0"/>
  </r>
  <r>
    <s v="3dc961d1-43f0-e511-80f7-3863bb363030"/>
    <s v="t/CZR3roBKJgIuWH/crd/tHG6iGSIhYX59B7my0ck14++FRA6AOno8ynYVt7l9Y7EYccE1zXEZRBGXTTfGzECw=="/>
    <d v="2016-05-18T12:07:00"/>
    <s v="DARS-NIC-148150-D5TDH-v0"/>
    <s v="Martin White"/>
    <x v="145"/>
    <s v="With HSCIC"/>
    <x v="0"/>
    <m/>
    <s v=""/>
    <s v="5a DSA Active"/>
    <x v="0"/>
    <s v="DARS-NIC-148150-D5TDH-v0.0"/>
    <s v=""/>
    <s v="Yes"/>
    <x v="0"/>
    <x v="0"/>
    <x v="0"/>
    <s v="No"/>
    <x v="1"/>
    <s v=""/>
    <s v=""/>
    <s v=""/>
    <s v="No"/>
    <s v="Joanna Rose"/>
    <d v="2016-05-18T12:07:00"/>
    <d v="2016-03-22T15:36:26"/>
    <m/>
    <s v=""/>
    <m/>
    <x v="0"/>
  </r>
  <r>
    <s v="faa7d408-d240-4ede-b94c-454c7fad3132"/>
    <s v="VaVK1hvAWsq5/fwXY/vJGnQFiuHMfnl8wJpYjF2iBAY0RXIxYSxCJoDbuV1B4gh+FQTd2mMJA69RWgt5acPYTw=="/>
    <d v="2017-03-31T11:57:29"/>
    <s v="DARS-NIC-148150-D5TDH-v0"/>
    <s v="Martin White"/>
    <x v="145"/>
    <s v="With HSCIC"/>
    <x v="0"/>
    <d v="2018-03-30T00:00:00"/>
    <s v=""/>
    <s v="5a DSA Active"/>
    <x v="2"/>
    <s v="DARS-NIC-148150-D5TDH-v0.1"/>
    <s v="Yes"/>
    <s v="Yes"/>
    <x v="0"/>
    <x v="0"/>
    <x v="8"/>
    <s v="No"/>
    <x v="1"/>
    <s v=""/>
    <s v="James Gray"/>
    <s v=""/>
    <s v="No"/>
    <s v="Joanna Rose"/>
    <d v="2017-03-31T11:57:29"/>
    <d v="2016-03-22T16:09:13"/>
    <d v="2017-03-31T00:00:00"/>
    <s v=""/>
    <m/>
    <x v="0"/>
  </r>
  <r>
    <s v="1d7fed70-dee9-e511-80f8-3863bb357fa0"/>
    <s v="zXGTAImW50m97V1msD2KQccpYU2wTwLuDHAlQ17hSuHY09sPI5OFGiO8p0gtANH4TQkU9OMElgSAzLsd8QCT9g=="/>
    <d v="2017-03-31T00:00:17"/>
    <s v="DARS-NIC-148153-TCLV1-v0"/>
    <s v="Isabel dos Santos Silva"/>
    <x v="87"/>
    <s v="With HSCIC"/>
    <x v="0"/>
    <d v="2017-03-30T00:00:00"/>
    <s v=""/>
    <s v="5a DSA Active"/>
    <x v="3"/>
    <s v="DARS-NIC-148153-TCLV1-v0.0"/>
    <s v="Yes"/>
    <s v="Yes"/>
    <x v="0"/>
    <x v="0"/>
    <x v="8"/>
    <s v="No"/>
    <x v="9"/>
    <s v=""/>
    <s v="James Gray"/>
    <s v=""/>
    <s v="No"/>
    <s v="Joanna Rose"/>
    <d v="2017-03-31T00:00:17"/>
    <d v="2016-03-14T12:15:37"/>
    <m/>
    <s v=""/>
    <m/>
    <x v="0"/>
  </r>
  <r>
    <s v="058279b5-4be5-e511-8100-3863bb358f90"/>
    <s v="gHCjj+29Zq5WzOLKPOhQmMwtTGIO26ZtKRtnSsL7wa5DbzDSXHQQZVX8hnSo7JbUjPlwwyuL4pLWeVy+lxb8Xg=="/>
    <d v="2017-02-20T09:55:46"/>
    <s v="DARS-NIC-148155-K7P19-v1"/>
    <s v="Anthony Swerdlow"/>
    <x v="146"/>
    <s v="With Customer"/>
    <x v="0"/>
    <d v="2017-01-17T00:00:00"/>
    <s v=""/>
    <s v="1c Application In Progress"/>
    <x v="3"/>
    <s v="DARS-NIC-148155-K7P19-v0.0"/>
    <s v="No"/>
    <s v="Yes"/>
    <x v="0"/>
    <x v="0"/>
    <x v="118"/>
    <s v="No"/>
    <x v="9"/>
    <s v=""/>
    <s v="James Gray"/>
    <s v=""/>
    <s v="No"/>
    <s v="Emma Russell"/>
    <d v="2017-02-20T09:55:46"/>
    <d v="2016-03-08T16:35:07"/>
    <m/>
    <s v=""/>
    <m/>
    <x v="0"/>
  </r>
  <r>
    <s v="bcbbd251-9c84-4aa0-99d2-e375db46a2cf"/>
    <s v="UW/vayir890LJwcNY6BRm/4URaqCz4hEv9MnLWQMffWW2+PRk4c+Yhf61Jr258hTsQfW9DVfgYMnVC3D/xPMZw=="/>
    <d v="2017-02-20T09:55:46"/>
    <s v="DARS-NIC-148155-K7P19-v1"/>
    <s v="Anthony Swerdlow"/>
    <x v="146"/>
    <s v="With Customer"/>
    <x v="0"/>
    <m/>
    <s v="1c Application In Progress"/>
    <s v="1c Application In Progress"/>
    <x v="0"/>
    <s v="DARS-NIC-148155-K7P19-v1.0"/>
    <s v="No"/>
    <s v="Yes"/>
    <x v="0"/>
    <x v="0"/>
    <x v="0"/>
    <s v="No"/>
    <x v="9"/>
    <s v=""/>
    <s v="James Gray"/>
    <s v="Jennifer Redman"/>
    <s v="No"/>
    <s v="Emma Russell"/>
    <d v="2017-02-20T09:55:46"/>
    <d v="2017-01-17T15:04:21"/>
    <m/>
    <s v=""/>
    <m/>
    <x v="0"/>
  </r>
  <r>
    <s v="593e7f3e-7508-4f32-97d6-b8bb5d4562ce"/>
    <s v="erMYNYTN7MZmt2Dc3sKBMuZcawZ4NTcacMF4kN7+hFQ1dnHMGyM6xht9wRwP9TZShZsdq9DKYZZjE0LkyY0CJg=="/>
    <d v="2017-02-20T09:56:03"/>
    <s v="DARS-NIC-148155-K7P19-v1"/>
    <s v="Anthony Swerdlow"/>
    <x v="146"/>
    <s v="With Customer"/>
    <x v="0"/>
    <m/>
    <s v="1c Application In Progress"/>
    <s v="1c Application In Progress"/>
    <x v="0"/>
    <s v="DARS-NIC-148155-K7P19-v1.1"/>
    <s v="No"/>
    <s v="Yes"/>
    <x v="0"/>
    <x v="0"/>
    <x v="0"/>
    <s v="No"/>
    <x v="9"/>
    <s v=""/>
    <s v="James Gray"/>
    <s v="Jennifer Redman"/>
    <s v="No"/>
    <s v="Emma Russell"/>
    <d v="2017-02-20T09:56:03"/>
    <d v="2017-02-14T16:54:44"/>
    <m/>
    <s v=""/>
    <m/>
    <x v="0"/>
  </r>
  <r>
    <s v="2b606a9a-29eb-4a60-a186-15fa8e03e6dd"/>
    <s v="nDnf2d8/H5DKO5ifsePk3+oqNWbEeeGkKa6OjpnYs8ewzLcYtzgR+SxAGZI1fcTIOxv+qQM6TNpfI/49d3GQQw=="/>
    <d v="2017-02-20T09:56:03"/>
    <s v="DARS-NIC-148155-K7P19-v1"/>
    <s v="Anthony Swerdlow"/>
    <x v="146"/>
    <s v="With Customer"/>
    <x v="0"/>
    <m/>
    <s v="1c Application In Progress"/>
    <s v="1c Application In Progress"/>
    <x v="4"/>
    <s v="DARS-NIC-148155-K7P19-v1.2"/>
    <s v="Yes"/>
    <s v="Yes"/>
    <x v="0"/>
    <x v="0"/>
    <x v="0"/>
    <s v="No"/>
    <x v="9"/>
    <s v=""/>
    <s v="James Gray"/>
    <s v="Jennifer Redman"/>
    <s v="No"/>
    <s v="Emma Russell"/>
    <d v="2017-02-20T09:56:03"/>
    <d v="2017-02-20T09:55:47"/>
    <m/>
    <s v=""/>
    <m/>
    <x v="0"/>
  </r>
  <r>
    <s v="28ec24d8-86ea-e511-80f6-3863bb363030"/>
    <s v="GhhiN10xLNDmSnaJYU1W4giLHRROzOYQGOmpMGohvPH/QUwzw5clZV/yoe34scgvN5gOcTCY/VK7+L2uedILLg=="/>
    <d v="2017-03-31T11:57:29"/>
    <s v="DARS-NIC-148156-N8FNR-v0"/>
    <s v="Linda Hands"/>
    <x v="44"/>
    <s v="With HSCIC"/>
    <x v="0"/>
    <d v="2018-03-30T00:00:00"/>
    <s v=""/>
    <s v="5a DSA Active"/>
    <x v="2"/>
    <s v="DARS-NIC-148156-N8FNR-v0.0"/>
    <s v="Yes"/>
    <s v="Yes"/>
    <x v="0"/>
    <x v="0"/>
    <x v="8"/>
    <s v="No"/>
    <x v="10"/>
    <s v=""/>
    <s v="James Gray"/>
    <s v=""/>
    <s v="No"/>
    <s v="Joanna Rose"/>
    <d v="2017-03-31T11:57:29"/>
    <d v="2016-03-15T08:21:06"/>
    <d v="2017-03-31T00:00:00"/>
    <s v=""/>
    <m/>
    <x v="0"/>
  </r>
  <r>
    <s v="cf75efef-41f6-e511-8105-1458d043a750"/>
    <s v="gaq5MYI8pH+eChOxZ0VGe+dB9kdQQ33rhJz0DKQP3AnYE6HqA29adx8Tk0IEmAScCBKDGjFzu6oMjVtFxSt2iA=="/>
    <d v="2017-03-31T11:57:30"/>
    <s v="DARS-NIC-148157-8YNBK-v0"/>
    <s v="Dave Winter"/>
    <x v="8"/>
    <s v="With HSCIC"/>
    <x v="0"/>
    <d v="2018-03-30T00:00:00"/>
    <s v=""/>
    <s v="5a DSA Active"/>
    <x v="2"/>
    <s v="DARS-NIC-148157-8YNBK-v0.0"/>
    <s v="Yes"/>
    <s v="Yes"/>
    <x v="0"/>
    <x v="118"/>
    <x v="115"/>
    <s v="No"/>
    <x v="1"/>
    <s v=""/>
    <s v="James Gray"/>
    <s v=""/>
    <s v="No"/>
    <s v="Joanna Rose"/>
    <d v="2017-03-31T11:57:30"/>
    <d v="2016-03-30T06:38:00"/>
    <d v="2017-03-31T00:00:00"/>
    <s v=""/>
    <d v="2015-11-14T00:00:00"/>
    <x v="0"/>
  </r>
  <r>
    <s v="886a2524-41ec-e511-8101-3863bb358f90"/>
    <s v="eUbx3aPyUkbAd2xzhdP5Hxrpu33L/Hy/8eQZrT8QPJTPxtrRk9FKpAY88gZEK9NuPcBXDCWrdPFV6ravEaLBAw=="/>
    <d v="2016-10-31T15:54:20"/>
    <s v="DARS-NIC-148158-13CFL-v0"/>
    <s v="Prakash Punjabi"/>
    <x v="181"/>
    <s v="With HSCIC"/>
    <x v="1"/>
    <d v="2013-07-29T00:00:00"/>
    <s v=""/>
    <s v="4b Approvals Group"/>
    <x v="0"/>
    <s v="DARS-NIC-148158-13CFL-v0.0"/>
    <s v=""/>
    <s v="Yes"/>
    <x v="1"/>
    <x v="0"/>
    <x v="118"/>
    <s v="No"/>
    <x v="10"/>
    <s v=""/>
    <s v=""/>
    <s v=""/>
    <s v="No"/>
    <s v="Joanna Rose"/>
    <d v="2016-10-31T15:54:20"/>
    <d v="2016-03-17T13:07:11"/>
    <m/>
    <s v=""/>
    <m/>
    <x v="0"/>
  </r>
  <r>
    <s v="6b6afc07-86e7-e511-80f5-3863bb363030"/>
    <s v="y+DGAvyLq93o6EOncEFSSsifv3rsdebOHkYprcJwEzmdNNRQdbJz/HqP0E8KYHZBraTEJh1BLtAgaolumgYEoQ=="/>
    <d v="2017-03-31T11:57:30"/>
    <s v="DARS-NIC-148160-G7YGJ-v0"/>
    <s v="Janet Cade"/>
    <x v="21"/>
    <s v="With HSCIC"/>
    <x v="0"/>
    <d v="2018-03-30T00:00:00"/>
    <s v=""/>
    <s v="5a DSA Active"/>
    <x v="2"/>
    <s v="DARS-NIC-148160-G7YGJ-v0.0"/>
    <s v="Yes"/>
    <s v="Yes"/>
    <x v="0"/>
    <x v="0"/>
    <x v="4"/>
    <s v="No"/>
    <x v="1"/>
    <s v=""/>
    <s v="James Gray"/>
    <s v=""/>
    <s v="No"/>
    <s v="Joanna Rose"/>
    <d v="2017-03-31T11:57:30"/>
    <d v="2016-03-11T12:37:36"/>
    <d v="2017-03-31T00:00:00"/>
    <s v=""/>
    <m/>
    <x v="0"/>
  </r>
  <r>
    <s v="22a6c0ba-85e7-e511-8100-3863bb358f90"/>
    <s v="3QKUzxCfm6obD1Zns2r+5gnLO2My6z6+6NSRUUBl/TGDCgUYCFQ2uV8eM/qwY/Fk/1FxRixYtUaCciBxJpeVrQ=="/>
    <d v="2017-01-10T15:40:59"/>
    <s v="DARS-NIC-148161-XXPS5-v1"/>
    <s v="Jackie O'Hagan"/>
    <x v="49"/>
    <s v="With Customer"/>
    <x v="0"/>
    <d v="2016-10-20T00:00:00"/>
    <s v=""/>
    <s v="1c Application In Progress"/>
    <x v="3"/>
    <s v="DARS-NIC-148161-XXPS5-v0.0"/>
    <s v="No"/>
    <s v="Yes"/>
    <x v="0"/>
    <x v="0"/>
    <x v="83"/>
    <s v="No"/>
    <x v="6"/>
    <s v=""/>
    <s v="James Gray"/>
    <s v=""/>
    <s v="No"/>
    <s v="Joanna Rose"/>
    <d v="2017-01-10T15:40:59"/>
    <d v="2016-03-11T12:35:36"/>
    <m/>
    <s v=""/>
    <m/>
    <x v="0"/>
  </r>
  <r>
    <s v="ff085bcf-db89-43d4-9bde-b4660034928f"/>
    <s v="OvpePlF5Q7uVYwYiiCUD/UbdIL08rIfYPNpLY6X5nr417dQJTU6BjM2Wz5joufseD20VK1/tuDAGItt07oh8Dw=="/>
    <d v="2017-01-10T15:40:16"/>
    <s v="DARS-NIC-148161-XXPS5-v1"/>
    <s v="Jackie O'Hagan"/>
    <x v="49"/>
    <s v="With Customer"/>
    <x v="0"/>
    <m/>
    <s v="1c Application In Progress"/>
    <s v="1c Application In Progress"/>
    <x v="4"/>
    <s v="DARS-NIC-148161-XXPS5-v1.0"/>
    <s v="Yes"/>
    <s v="Yes"/>
    <x v="0"/>
    <x v="0"/>
    <x v="0"/>
    <s v="No"/>
    <x v="6"/>
    <s v=""/>
    <s v="James Gray"/>
    <s v="Jennifer Redman"/>
    <s v="No"/>
    <s v="Joanna Rose"/>
    <d v="2017-01-10T15:40:16"/>
    <d v="2016-11-20T22:00:21"/>
    <m/>
    <s v=""/>
    <m/>
    <x v="0"/>
  </r>
  <r>
    <s v="bafb85d4-9ef1-e511-8101-3863bb358f90"/>
    <s v="rqGCMAyzHmIvYVKsyz5iZqat48S/pe6nfAww+p5l0n622D6z5O8TlS4wV/Jd/k7RF+eXKT1L8XJVEAluyBboDw=="/>
    <d v="2017-01-11T09:10:03"/>
    <s v="DARS-NIC-148164-9PRJ0-v0"/>
    <s v="Ruth Swann"/>
    <x v="182"/>
    <s v="With HSCIC"/>
    <x v="0"/>
    <d v="2026-08-09T00:00:00"/>
    <s v=""/>
    <s v="5a DSA Active"/>
    <x v="2"/>
    <s v="DARS-NIC-148164-9PRJ0-v0.0"/>
    <s v="Yes"/>
    <s v="Yes"/>
    <x v="0"/>
    <x v="0"/>
    <x v="79"/>
    <s v="No"/>
    <x v="1"/>
    <s v=""/>
    <s v="James Gray"/>
    <s v=""/>
    <s v="No"/>
    <s v="Joanna Rose"/>
    <d v="2017-01-11T09:10:03"/>
    <d v="2016-03-24T09:00:21"/>
    <m/>
    <s v=""/>
    <m/>
    <x v="0"/>
  </r>
  <r>
    <s v="692a2976-d5e6-e511-80f5-3863bb363030"/>
    <s v="CcxklF+FQ+J3yoBm+2LCxSOzIMgywwzxpSrQFrHPQGX5PzeXjDX73FsMKzv6OKuqbWmCVCxpbbR7+Nnue/IxFg=="/>
    <d v="2017-04-07T09:57:08"/>
    <s v="DARS-NIC-148171-LGV0V-v0"/>
    <s v="Angela Radley"/>
    <x v="57"/>
    <s v="With HSCIC"/>
    <x v="0"/>
    <d v="2017-03-30T00:00:00"/>
    <s v=""/>
    <s v="5a DSA Active"/>
    <x v="3"/>
    <s v="DARS-NIC-148171-LGV0V-v0.0"/>
    <s v="Yes"/>
    <s v="Yes"/>
    <x v="0"/>
    <x v="0"/>
    <x v="4"/>
    <s v="No"/>
    <x v="1"/>
    <s v=""/>
    <s v="James Gray"/>
    <s v=""/>
    <s v="No"/>
    <s v="Joanna Rose"/>
    <d v="2017-04-07T09:57:08"/>
    <d v="2016-03-10T15:33:42"/>
    <m/>
    <s v=""/>
    <m/>
    <x v="0"/>
  </r>
  <r>
    <s v="b4b560fe-dbe6-e511-80f5-3863bb363030"/>
    <s v="WY87t1w6/krLmlSs2ZRY9tvhm7ngfjrj+tEaYakDlqTillAdi2mwqoD9IjaLIESQZlMwA+9e/naFwRDHrAMImw=="/>
    <d v="2017-01-10T15:56:46"/>
    <s v="DARS-NIC-148172-C20B5-v0"/>
    <s v="Angela Radley"/>
    <x v="57"/>
    <s v="With HSCIC"/>
    <x v="0"/>
    <d v="2016-09-23T00:00:00"/>
    <s v=""/>
    <s v="5a DSA Active"/>
    <x v="3"/>
    <s v="DARS-NIC-148172-C20B5-v0.0"/>
    <s v="Yes"/>
    <s v="Yes"/>
    <x v="0"/>
    <x v="0"/>
    <x v="4"/>
    <s v="No"/>
    <x v="1"/>
    <s v=""/>
    <s v="James Gray"/>
    <s v=""/>
    <s v="No"/>
    <s v="Joanna Rose"/>
    <d v="2017-01-10T15:56:46"/>
    <d v="2016-03-10T16:20:26"/>
    <m/>
    <s v=""/>
    <m/>
    <x v="0"/>
  </r>
  <r>
    <s v="ad276ccc-cbe6-e511-8104-1458d043a750"/>
    <s v="bgJ97nBEcX7U0vtFkYPnnoxmyBQv/ZlewkTqT9Eqh5t8kuVOCsLWSmNwiMGYpntyKbRv2DdcO3tR9rjaW57E/w=="/>
    <d v="2017-01-10T16:58:09"/>
    <s v="DARS-NIC-148175-1MJ42-v1"/>
    <s v="Richard Martin"/>
    <x v="123"/>
    <s v="With Customer"/>
    <x v="0"/>
    <d v="2016-08-25T00:00:00"/>
    <s v=""/>
    <s v="1c Application In Progress"/>
    <x v="3"/>
    <s v="DARS-NIC-148175-1MJ42-v0.0"/>
    <s v="No"/>
    <s v="Yes"/>
    <x v="0"/>
    <x v="0"/>
    <x v="112"/>
    <s v="No"/>
    <x v="1"/>
    <s v=""/>
    <s v=""/>
    <s v=""/>
    <s v="Yes"/>
    <s v="Joanna Rose"/>
    <d v="2017-01-10T16:58:09"/>
    <d v="2016-03-10T14:24:35"/>
    <m/>
    <s v=""/>
    <m/>
    <x v="0"/>
  </r>
  <r>
    <s v="67810877-f137-456b-bd1f-33b0c098d3b8"/>
    <s v="X5mstmRmAhpfkBoBXYwmWD851aah/dAHgdUqm7UmfdxH3COTC6+upIEDTn17pIzfLhzA3yHBn3DPS1X2CunT/g=="/>
    <d v="2016-05-13T11:33:38"/>
    <s v="DARS-NIC-148175-1MJ42-v1"/>
    <s v="Richard Martin"/>
    <x v="123"/>
    <s v="With Customer"/>
    <x v="0"/>
    <d v="2016-08-25T00:00:00"/>
    <s v=""/>
    <s v="1c Application In Progress"/>
    <x v="0"/>
    <s v="DARS-NIC-148175-1MJ42-v1.0"/>
    <s v=""/>
    <s v="Yes"/>
    <x v="0"/>
    <x v="0"/>
    <x v="0"/>
    <s v="No"/>
    <x v="1"/>
    <s v=""/>
    <s v=""/>
    <s v=""/>
    <s v="Yes"/>
    <s v="Joanna Rose"/>
    <d v="2016-05-13T11:33:38"/>
    <d v="2016-04-05T13:11:21"/>
    <m/>
    <s v=""/>
    <m/>
    <x v="0"/>
  </r>
  <r>
    <s v="70a5f05c-6fa2-4091-b980-2e0bbbcd0131"/>
    <s v="7b3eemhOwpzmyPQQRs4n6m2nQ9YI7JA4XBin0bq32y896952ONJw/0p0bQkquak7NYnREqu6n+SB8weNOOyrsg=="/>
    <d v="2016-08-30T10:39:45"/>
    <s v="DARS-NIC-148175-1MJ42-v1"/>
    <s v="Richard Martin"/>
    <x v="123"/>
    <s v="With Customer"/>
    <x v="0"/>
    <d v="2016-08-25T00:00:00"/>
    <s v=""/>
    <s v="1c Application In Progress"/>
    <x v="4"/>
    <s v="DARS-NIC-148175-1MJ42-v1.1"/>
    <s v="Yes"/>
    <s v="Yes"/>
    <x v="0"/>
    <x v="0"/>
    <x v="0"/>
    <s v="No"/>
    <x v="1"/>
    <s v=""/>
    <s v=""/>
    <s v=""/>
    <s v="Yes"/>
    <s v="Joanna Rose"/>
    <d v="2016-08-30T10:39:45"/>
    <d v="2016-04-05T13:11:28"/>
    <m/>
    <s v=""/>
    <m/>
    <x v="0"/>
  </r>
  <r>
    <s v="3a2978e4-f1e9-e511-80f6-3863bb363030"/>
    <s v="pzdGhT51h8Mb1U3RJQFjP4lsg2WC2yabupKtq185Y3sGeH2SQCdyYJ7VEphhOQzXXMVuO6ISIl7SUQAeyYq/fw=="/>
    <d v="2017-03-31T00:00:17"/>
    <s v="DARS-NIC-148177-XTRZS-v0"/>
    <s v="Julie Michalowski"/>
    <x v="18"/>
    <s v="With HSCIC"/>
    <x v="0"/>
    <d v="2017-03-30T00:00:00"/>
    <s v=""/>
    <s v="5a DSA Active"/>
    <x v="3"/>
    <s v="DARS-NIC-148177-XTRZS-v0.0"/>
    <s v="Yes"/>
    <s v="Yes"/>
    <x v="0"/>
    <x v="0"/>
    <x v="91"/>
    <s v="No"/>
    <x v="6"/>
    <s v=""/>
    <s v="James Gray"/>
    <s v=""/>
    <s v="No"/>
    <s v="Joanna Rose"/>
    <d v="2017-03-31T00:00:17"/>
    <d v="2016-03-14T14:34:50"/>
    <m/>
    <s v=""/>
    <m/>
    <x v="0"/>
  </r>
  <r>
    <s v="65272dc0-ab28-e611-80ed-5065f38a99f1"/>
    <s v="UDMwm+1dljSmzYec+7xpqoXQv+EgCIg81vnmQx6lKTO/cetuCKbrlqCBK3ar0aW2fGc33FLw9K6HXMnnTmOMtw=="/>
    <d v="2016-10-31T09:42:06"/>
    <s v="DARS-NIC-14817-G2M3T-v0"/>
    <s v="Chloe Hood"/>
    <x v="183"/>
    <s v="With HSCIC"/>
    <x v="0"/>
    <m/>
    <s v="1c Application In Progress"/>
    <s v="5a DSA Active"/>
    <x v="0"/>
    <s v="DARS-NIC-14817-G2M3T-v0.0"/>
    <s v="No"/>
    <s v="No"/>
    <x v="0"/>
    <x v="0"/>
    <x v="0"/>
    <s v="No"/>
    <x v="1"/>
    <s v=""/>
    <s v=""/>
    <s v=""/>
    <s v="Yes"/>
    <s v="Emma Russell"/>
    <d v="2016-10-31T09:42:06"/>
    <d v="2016-06-02T10:21:29"/>
    <m/>
    <s v=""/>
    <d v="2016-09-26T00:00:00"/>
    <x v="0"/>
  </r>
  <r>
    <s v="6d4fac9b-de0f-44aa-bcab-615a1bdff1cc"/>
    <s v="aT8kWl5aZKwNKslEe0NjdnFzHDLx+zP5In47KASR5JejvH/cz/RJ7emFbL3aZReH6w3ngMmT3c/9qK8R5EtaKw=="/>
    <d v="2016-10-31T09:42:06"/>
    <s v="DARS-NIC-14817-G2M3T-v0"/>
    <s v="Chloe Hood"/>
    <x v="183"/>
    <s v="With HSCIC"/>
    <x v="0"/>
    <d v="2066-10-05T00:00:00"/>
    <s v="2c Initial Assessment"/>
    <s v="5a DSA Active"/>
    <x v="0"/>
    <s v="DARS-NIC-14817-G2M3T-v0.1"/>
    <s v="No"/>
    <s v="No"/>
    <x v="0"/>
    <x v="136"/>
    <x v="0"/>
    <s v="No"/>
    <x v="1"/>
    <s v=""/>
    <s v="Amanda Parkin"/>
    <s v="Gaynor Dalton"/>
    <s v="Yes"/>
    <s v="Emma Russell"/>
    <d v="2016-10-31T09:42:06"/>
    <d v="2016-09-26T13:31:25"/>
    <m/>
    <s v="Release 2.3"/>
    <d v="2016-09-26T00:00:00"/>
    <x v="0"/>
  </r>
  <r>
    <s v="7632b1d8-ef0f-4cfb-8935-6bc75fbee857"/>
    <s v="gZPfDmseNRAfG9B04EtkaCSQp1b8yw21aLJlvp4lLkqtEaYUgeX+9fdtZJSLYuuJpGaSbfaPMM0RwkFQ+j46Gw=="/>
    <d v="2016-10-31T09:42:15"/>
    <s v="DARS-NIC-14817-G2M3T-v0"/>
    <s v="Chloe Hood"/>
    <x v="183"/>
    <s v="With HSCIC"/>
    <x v="0"/>
    <d v="2066-10-05T00:00:00"/>
    <s v="5a DSA Active"/>
    <s v="5a DSA Active"/>
    <x v="2"/>
    <s v="DARS-NIC-14817-G2M3T-v0.2"/>
    <s v="Yes"/>
    <s v="No"/>
    <x v="0"/>
    <x v="136"/>
    <x v="121"/>
    <s v="No"/>
    <x v="1"/>
    <s v=""/>
    <s v="Amanda Parkin"/>
    <s v="Gaynor Dalton"/>
    <s v="Yes"/>
    <s v="Emma Russell"/>
    <d v="2016-10-31T09:42:15"/>
    <d v="2016-10-19T13:53:22"/>
    <d v="2016-10-31T00:00:00"/>
    <s v="Release 2.3"/>
    <d v="2016-09-26T00:00:00"/>
    <x v="1"/>
  </r>
  <r>
    <s v="435e1c28-8bea-e511-80f8-3863bb357fa0"/>
    <s v="1ZuGFliIm9tAn42w8PuYtVmhiKUQh+/X2nlCD71pEHWRcEUDG2VuUfpSZHTFjF8KCFvg5Xq3FGtyI/cB9s2XQA=="/>
    <d v="2016-08-30T10:39:45"/>
    <s v="DARS-NIC-148194-QYCWF-v0"/>
    <s v="Joan Morris"/>
    <x v="184"/>
    <s v="With HSCIC"/>
    <x v="0"/>
    <d v="2026-07-03T00:00:00"/>
    <s v=""/>
    <s v="5a DSA Active"/>
    <x v="2"/>
    <s v="DARS-NIC-148194-QYCWF-v0.0"/>
    <s v="Yes"/>
    <s v="Yes"/>
    <x v="0"/>
    <x v="0"/>
    <x v="118"/>
    <s v="No"/>
    <x v="1"/>
    <s v=""/>
    <s v="James Gray"/>
    <s v=""/>
    <s v="No"/>
    <s v="Joanna Rose"/>
    <d v="2016-08-30T10:39:45"/>
    <d v="2016-03-15T08:51:55"/>
    <m/>
    <s v=""/>
    <m/>
    <x v="0"/>
  </r>
  <r>
    <s v="da1400e7-14f1-e511-80f7-3863bb363030"/>
    <s v="+0m4FTtT5TAUfUyelD+koGTkBAeo7jwfy95oCP5a4jmjuArP66G+bIg3HNyMX5PrF8+lBVH6Gf2Q00DAZ+OfVQ=="/>
    <d v="2016-08-30T10:39:45"/>
    <s v="DARS-NIC-148196-4WQRP-v0"/>
    <s v="Clare Harris"/>
    <x v="20"/>
    <s v="With HSCIC"/>
    <x v="0"/>
    <d v="2026-09-28T00:00:00"/>
    <s v=""/>
    <s v="5a DSA Active"/>
    <x v="2"/>
    <s v="DARS-NIC-148196-4WQRP-v0.0"/>
    <s v="Yes"/>
    <s v="Yes"/>
    <x v="0"/>
    <x v="0"/>
    <x v="8"/>
    <s v="No"/>
    <x v="1"/>
    <s v=""/>
    <s v="James Gray"/>
    <s v=""/>
    <s v="No"/>
    <s v="Joanna Rose"/>
    <d v="2016-08-30T10:39:45"/>
    <d v="2016-03-23T16:33:02"/>
    <m/>
    <s v=""/>
    <m/>
    <x v="0"/>
  </r>
  <r>
    <s v="f7a9b9b9-bbe9-e511-8101-3863bb358f90"/>
    <s v="tZjxlqVeQm2MzJLuro1n8XwliLyXySw0HE0YnfVQtUqBXDvLtB2hVnORU20JmHEBeAHPpp2QorIc6IyPa82RuQ=="/>
    <d v="2017-03-31T11:57:30"/>
    <s v="DARS-NIC-148198-8KJMN-v0"/>
    <s v="Anne Manktelow"/>
    <x v="92"/>
    <s v="With HSCIC"/>
    <x v="0"/>
    <d v="2018-03-30T00:00:00"/>
    <s v=""/>
    <s v="5a DSA Active"/>
    <x v="2"/>
    <s v="DARS-NIC-148198-8KJMN-v0.0"/>
    <s v="Yes"/>
    <s v="Yes"/>
    <x v="0"/>
    <x v="0"/>
    <x v="25"/>
    <s v="No"/>
    <x v="9"/>
    <s v=""/>
    <s v="James Gray"/>
    <s v=""/>
    <s v="No"/>
    <s v="Joanna Rose"/>
    <d v="2017-03-31T11:57:30"/>
    <d v="2016-03-14T08:07:02"/>
    <d v="2017-03-31T00:00:00"/>
    <s v=""/>
    <m/>
    <x v="0"/>
  </r>
  <r>
    <s v="e44f86db-f1e9-e511-80f6-3863bb363030"/>
    <s v="iQCspdCdnR4aBiASkBDcJbJLAn5LWvlIQqvMbz65MSje2L5I3fkzGV2Uq8SY8hHSmI5dXd0T8j1Ktrh9VAxHVw=="/>
    <d v="2016-08-30T10:39:44"/>
    <s v="DARS-NIC-148202-4LQ9V-v0"/>
    <s v="Gordana Savic"/>
    <x v="185"/>
    <s v="With HSCIC"/>
    <x v="0"/>
    <d v="2026-05-30T00:00:00"/>
    <s v=""/>
    <s v="5a DSA Active"/>
    <x v="2"/>
    <s v="DARS-NIC-148202-4LQ9V-v0.0"/>
    <s v="Yes"/>
    <s v="Yes"/>
    <x v="0"/>
    <x v="0"/>
    <x v="122"/>
    <s v="No"/>
    <x v="10"/>
    <s v=""/>
    <s v="James Gray"/>
    <s v=""/>
    <s v="No"/>
    <s v="Joanna Rose"/>
    <d v="2016-08-30T10:39:44"/>
    <d v="2016-03-14T14:34:32"/>
    <m/>
    <s v=""/>
    <m/>
    <x v="0"/>
  </r>
  <r>
    <s v="fb120bd5-c1e6-e511-8100-3863bb358f90"/>
    <s v="sqx27CfqUWccV/FvFOxQtcz0r9jOkRy4+6D+cnqGR6Y0U6Tfb1kue/5CgWkMfRo+1ksheWIzbJZZPcHEOleWZQ=="/>
    <d v="2017-01-30T15:50:53"/>
    <s v="DARS-NIC-148204-7B1XT-v1"/>
    <s v="Lucy Gettins"/>
    <x v="57"/>
    <s v="With Customer"/>
    <x v="0"/>
    <d v="2017-01-14T00:00:00"/>
    <s v=""/>
    <s v="1c Application In Progress"/>
    <x v="3"/>
    <s v="DARS-NIC-148204-7B1XT-v0.0"/>
    <s v="No"/>
    <s v="Yes"/>
    <x v="0"/>
    <x v="0"/>
    <x v="4"/>
    <s v="No"/>
    <x v="1"/>
    <s v=""/>
    <s v="James Gray"/>
    <s v=""/>
    <s v="No"/>
    <s v="Emma Russell"/>
    <d v="2017-01-30T15:50:53"/>
    <d v="2016-03-10T13:13:17"/>
    <m/>
    <s v=""/>
    <m/>
    <x v="0"/>
  </r>
  <r>
    <s v="91266b65-8e82-46e7-820a-7fde7811776f"/>
    <s v="NP1BHWlIp8TH0JftR1aH6RBdjTzrnrwPOghzuvfqKQwHhD0Qku+ZO9FDFbw0dL40wgR8AyscSPevYYhAyaJm3w=="/>
    <d v="2017-01-30T15:50:54"/>
    <s v="DARS-NIC-148204-7B1XT-v1"/>
    <s v="Lucy Gettins"/>
    <x v="57"/>
    <s v="With Customer"/>
    <x v="0"/>
    <m/>
    <s v="1c Application In Progress"/>
    <s v="1c Application In Progress"/>
    <x v="0"/>
    <s v="DARS-NIC-148204-7B1XT-v1.0"/>
    <s v="No"/>
    <s v="Yes"/>
    <x v="0"/>
    <x v="0"/>
    <x v="0"/>
    <s v="No"/>
    <x v="1"/>
    <s v=""/>
    <s v="James Gray"/>
    <s v="Jennifer Redman"/>
    <s v="No"/>
    <s v="Emma Russell"/>
    <d v="2017-01-30T15:50:54"/>
    <d v="2016-11-09T14:50:02"/>
    <m/>
    <s v=""/>
    <m/>
    <x v="0"/>
  </r>
  <r>
    <s v="b3ec1497-105e-4d11-9d1d-6d5e9eb178f3"/>
    <s v="ulmMyMybX0fHzJazbJq1m/zkYCfQ/8tXGBJChwl2mO4Y/lZ2bQ5sbCGStB3stZ7mCQ6T4e5BdxgZZZzO+p3zrQ=="/>
    <d v="2017-01-30T15:51:14"/>
    <s v="DARS-NIC-148204-7B1XT-v1"/>
    <s v="Lucy Gettins"/>
    <x v="57"/>
    <s v="With Customer"/>
    <x v="0"/>
    <m/>
    <s v="1c Application In Progress"/>
    <s v="1c Application In Progress"/>
    <x v="0"/>
    <s v="DARS-NIC-148204-7B1XT-v1.1"/>
    <s v="No"/>
    <s v="Yes"/>
    <x v="0"/>
    <x v="0"/>
    <x v="0"/>
    <s v="No"/>
    <x v="1"/>
    <s v=""/>
    <s v="James Gray"/>
    <s v="Jennifer Redman"/>
    <s v="No"/>
    <s v="Emma Russell"/>
    <d v="2017-01-30T15:51:14"/>
    <d v="2017-01-20T09:47:04"/>
    <m/>
    <s v=""/>
    <m/>
    <x v="0"/>
  </r>
  <r>
    <s v="8aa1d8f8-73f9-440f-bf5a-1dd6222cb2a8"/>
    <s v="su2Wr8UlkB9zgg9BVjN6+3q+dFJ24FoJ19UPnheKRmMLD+YluMmrr2BS+Em6L5CA1iyOoMfbtVuIskUyBiDMNA=="/>
    <d v="2017-01-30T15:51:14"/>
    <s v="DARS-NIC-148204-7B1XT-v1"/>
    <s v="Lucy Gettins"/>
    <x v="57"/>
    <s v="With Customer"/>
    <x v="0"/>
    <m/>
    <s v="1c Application In Progress"/>
    <s v="1c Application In Progress"/>
    <x v="4"/>
    <s v="DARS-NIC-148204-7B1XT-v1.2"/>
    <s v="Yes"/>
    <s v="Yes"/>
    <x v="0"/>
    <x v="0"/>
    <x v="0"/>
    <s v="No"/>
    <x v="1"/>
    <s v=""/>
    <s v="James Gray"/>
    <s v="Jennifer Redman"/>
    <s v="No"/>
    <s v="Emma Russell"/>
    <d v="2017-01-30T15:51:14"/>
    <d v="2017-01-30T15:50:56"/>
    <m/>
    <s v=""/>
    <m/>
    <x v="0"/>
  </r>
  <r>
    <s v="b5449c01-e9e5-e511-8104-1458d043a750"/>
    <s v="nVutd0S8FQ4Ej7BV61fjde5ydHtRdTFrO3fxiLPaIzkHz4HcO/DkxEPUpw2XR/KK6O7/R0ICmYDBXeWfMKtd+g=="/>
    <d v="2017-04-03T00:00:10"/>
    <s v="DARS-NIC-148209-JZFSK-v0"/>
    <s v="Sarah Bridges"/>
    <x v="78"/>
    <s v="With HSCIC"/>
    <x v="0"/>
    <d v="2017-04-02T00:00:00"/>
    <s v=""/>
    <s v="5a DSA Active"/>
    <x v="3"/>
    <s v="DARS-NIC-148209-JZFSK-v0.0"/>
    <s v="Yes"/>
    <s v="Yes"/>
    <x v="0"/>
    <x v="0"/>
    <x v="25"/>
    <s v="No"/>
    <x v="1"/>
    <s v=""/>
    <s v="James Gray"/>
    <s v=""/>
    <s v="No"/>
    <s v="Joanna Rose"/>
    <d v="2017-04-03T00:00:10"/>
    <d v="2016-03-09T11:21:03"/>
    <m/>
    <s v=""/>
    <m/>
    <x v="0"/>
  </r>
  <r>
    <s v="8e0edc16-86e7-e511-80f5-3863bb363030"/>
    <s v="iHAeR8kzmao2Wvi5pyEEcgf04FQ/YpJlKUL16W34a2s3xbvfSHJBhp1Ooz0XsqC5UzzUwySvHIqbaQk5UGNbRA=="/>
    <d v="2017-03-31T12:39:57"/>
    <s v="DARS-NIC-148212-TPCFY-v1"/>
    <s v="Angela Radley"/>
    <x v="57"/>
    <s v="With Customer"/>
    <x v="0"/>
    <d v="2018-03-30T00:00:00"/>
    <s v=""/>
    <s v="1c Application In Progress"/>
    <x v="2"/>
    <s v="DARS-NIC-148212-TPCFY-v0.0"/>
    <s v="No"/>
    <s v="Yes"/>
    <x v="0"/>
    <x v="0"/>
    <x v="4"/>
    <s v="No"/>
    <x v="1"/>
    <s v=""/>
    <s v="James Gray"/>
    <s v=""/>
    <s v="No"/>
    <s v="Emma Russell"/>
    <d v="2017-03-31T12:39:57"/>
    <d v="2016-03-11T12:38:01"/>
    <m/>
    <s v=""/>
    <m/>
    <x v="0"/>
  </r>
  <r>
    <s v="50e5849b-e031-4b9e-aeb9-a7c4eb6a2b4c"/>
    <s v="+IRjVOfq91R6byWRBqJ+RMoEiUDscodylclUXgBDFestgppKTgm+n+RdTZqsoU4XGmxL6brkzuIAnTPQup7gnA=="/>
    <d v="2016-10-13T10:45:42"/>
    <s v="DARS-NIC-148212-TPCFY-v1"/>
    <s v="Angela Radley"/>
    <x v="57"/>
    <s v="With Customer"/>
    <x v="0"/>
    <m/>
    <s v="1c Application In Progress"/>
    <s v="1c Application In Progress"/>
    <x v="0"/>
    <s v="DARS-NIC-148212-TPCFY-v1.0"/>
    <s v="No"/>
    <s v="Yes"/>
    <x v="0"/>
    <x v="0"/>
    <x v="0"/>
    <s v="No"/>
    <x v="1"/>
    <s v=""/>
    <s v="James Gray"/>
    <s v=""/>
    <s v="No"/>
    <s v="Emma Russell"/>
    <d v="2016-10-13T10:45:42"/>
    <d v="2016-05-18T15:40:07"/>
    <m/>
    <s v=""/>
    <m/>
    <x v="0"/>
  </r>
  <r>
    <s v="efa696a2-8b4f-4769-94ab-218e0af7153d"/>
    <s v="wSvW+aWkxe1i0mUyq9vZ9UwvQOeYXQt66nRKAHQWpFVSau1vYV+xfeqWQqhFct3qTeCu2ah8TJaQanMjDSnNtA=="/>
    <d v="2016-10-13T10:45:42"/>
    <s v="DARS-NIC-148212-TPCFY-v1"/>
    <s v="Angela Radley"/>
    <x v="57"/>
    <s v="With Customer"/>
    <x v="0"/>
    <m/>
    <s v="1c Application In Progress"/>
    <s v="1c Application In Progress"/>
    <x v="0"/>
    <s v="DARS-NIC-148212-TPCFY-v1.1"/>
    <s v="No"/>
    <s v="Yes"/>
    <x v="0"/>
    <x v="0"/>
    <x v="0"/>
    <s v="No"/>
    <x v="1"/>
    <s v=""/>
    <s v="James Gray"/>
    <s v="Jennifer Redman"/>
    <s v="No"/>
    <s v="Emma Russell"/>
    <d v="2016-10-13T10:45:42"/>
    <d v="2016-08-10T14:51:17"/>
    <m/>
    <s v=""/>
    <m/>
    <x v="0"/>
  </r>
  <r>
    <s v="f3d17ace-4565-4dd8-8630-8b51624ba783"/>
    <s v="2VyoTDmfY02dNxq9wAJR3hRSBiYASjoAWdyv33EAN8IfLg0kcjkf0xyNoIYr37J3sO/vJ6xUdZCM9YEgG04ARA=="/>
    <d v="2016-10-13T10:45:42"/>
    <s v="DARS-NIC-148212-TPCFY-v1"/>
    <s v="Angela Radley"/>
    <x v="57"/>
    <s v="With Customer"/>
    <x v="0"/>
    <m/>
    <s v="1c Application In Progress"/>
    <s v="1c Application In Progress"/>
    <x v="0"/>
    <s v="DARS-NIC-148212-TPCFY-v1.2"/>
    <s v="No"/>
    <s v="Yes"/>
    <x v="0"/>
    <x v="0"/>
    <x v="0"/>
    <s v="No"/>
    <x v="1"/>
    <s v=""/>
    <s v="James Gray"/>
    <s v="Jennifer Redman"/>
    <s v="No"/>
    <s v="Emma Russell"/>
    <d v="2016-10-13T10:45:42"/>
    <d v="2016-08-11T10:08:49"/>
    <m/>
    <s v=""/>
    <m/>
    <x v="0"/>
  </r>
  <r>
    <s v="e3a9e3fd-d36a-43ba-ac75-0adbb5a3cbb2"/>
    <s v="tq/6gLqgqoVUKDXVUPAyGguYGp6grkAbfUigGvN8CJ3SMB3wxdTb8jzB0awSqqseJpiEQtHH6YbSxSzlT1XRhg=="/>
    <d v="2016-10-13T10:45:42"/>
    <s v="DARS-NIC-148212-TPCFY-v1"/>
    <s v="Angela Radley"/>
    <x v="57"/>
    <s v="With Customer"/>
    <x v="0"/>
    <m/>
    <s v="1c Application In Progress"/>
    <s v="1c Application In Progress"/>
    <x v="0"/>
    <s v="DARS-NIC-148212-TPCFY-v1.3"/>
    <s v="No"/>
    <s v="Yes"/>
    <x v="0"/>
    <x v="0"/>
    <x v="0"/>
    <s v="No"/>
    <x v="1"/>
    <s v=""/>
    <s v="James Gray"/>
    <s v="Jennifer Redman"/>
    <s v="No"/>
    <s v="Emma Russell"/>
    <d v="2016-10-13T10:45:42"/>
    <d v="2016-08-11T13:39:24"/>
    <m/>
    <s v=""/>
    <m/>
    <x v="0"/>
  </r>
  <r>
    <s v="b95b894f-ba0a-4cd6-9674-fa2aa396cfb9"/>
    <s v="9aXVFgj0euPRTCdtfnXmYqw76aPOiop0JU2EDDGYqTu7w89J6M+SieJ2pNJmms9Ce7Wv5E48mNQK9wXvDlZjmA=="/>
    <d v="2016-10-13T10:45:42"/>
    <s v="DARS-NIC-148212-TPCFY-v1"/>
    <s v="Angela Radley"/>
    <x v="57"/>
    <s v="With Customer"/>
    <x v="0"/>
    <m/>
    <s v="1c Application In Progress"/>
    <s v="1c Application In Progress"/>
    <x v="0"/>
    <s v="DARS-NIC-148212-TPCFY-v1.4"/>
    <s v="No"/>
    <s v="Yes"/>
    <x v="0"/>
    <x v="0"/>
    <x v="0"/>
    <s v="No"/>
    <x v="1"/>
    <s v=""/>
    <s v="James Gray"/>
    <s v="Jennifer Redman"/>
    <s v="No"/>
    <s v="Emma Russell"/>
    <d v="2016-10-13T10:45:42"/>
    <d v="2016-08-11T14:45:13"/>
    <m/>
    <s v=""/>
    <m/>
    <x v="0"/>
  </r>
  <r>
    <s v="2295430b-d6c3-4924-b672-0d8cf5e77664"/>
    <s v="7FM2nPzg9tT6VK3UlawPuKi0AzaQl93M3c+VqDZgceME7RlVC6B7bMpJkOjg92xsca5vidlznoAvtlBbsoFXZQ=="/>
    <d v="2016-10-13T10:45:42"/>
    <s v="DARS-NIC-148212-TPCFY-v1"/>
    <s v="Angela Radley"/>
    <x v="57"/>
    <s v="With Customer"/>
    <x v="0"/>
    <m/>
    <s v="1c Application In Progress"/>
    <s v="1c Application In Progress"/>
    <x v="0"/>
    <s v="DARS-NIC-148212-TPCFY-v1.5"/>
    <s v="No"/>
    <s v="Yes"/>
    <x v="0"/>
    <x v="0"/>
    <x v="0"/>
    <s v="No"/>
    <x v="1"/>
    <s v=""/>
    <s v="James Gray"/>
    <s v="Jennifer Redman"/>
    <s v="No"/>
    <s v="Emma Russell"/>
    <d v="2016-10-13T10:45:42"/>
    <d v="2016-09-26T14:56:35"/>
    <m/>
    <s v=""/>
    <m/>
    <x v="0"/>
  </r>
  <r>
    <s v="3ff95571-4bd3-4185-ae44-fc01f7a47b05"/>
    <s v="ejxv2X5tAc9ZTVeTtNjFOqQ+m4nDYZ/H4Spqn/IbJPBc/32dCzwLhfy+axkbkqy4/n9iPZHHadr8Bus71VsxAg=="/>
    <d v="2016-10-27T08:00:30"/>
    <s v="DARS-NIC-148212-TPCFY-v1"/>
    <s v="Angela Radley"/>
    <x v="57"/>
    <s v="With Customer"/>
    <x v="0"/>
    <m/>
    <s v="1c Application In Progress"/>
    <s v="1c Application In Progress"/>
    <x v="4"/>
    <s v="DARS-NIC-148212-TPCFY-v1.6"/>
    <s v="Yes"/>
    <s v="Yes"/>
    <x v="0"/>
    <x v="0"/>
    <x v="0"/>
    <s v="No"/>
    <x v="1"/>
    <s v=""/>
    <s v="James Gray"/>
    <s v="Jennifer Redman"/>
    <s v="No"/>
    <s v="Emma Russell"/>
    <d v="2016-10-27T08:00:30"/>
    <d v="2016-09-27T14:19:25"/>
    <m/>
    <s v=""/>
    <m/>
    <x v="0"/>
  </r>
  <r>
    <s v="5db95fab-e8f0-e511-80f7-3863bb363030"/>
    <s v="i/Rk0Viox5qDdGBdrFkggIkcK8mavCw6iBzykJaAuPRtPrrH8o2Vbf9ZvPnjAoH0loNh4N1crJjoYqu1OFttJQ=="/>
    <d v="2017-03-31T11:57:30"/>
    <s v="DARS-NIC-148213-MTTPJ-v0"/>
    <s v="Kjell Pennert"/>
    <x v="154"/>
    <s v="With HSCIC"/>
    <x v="0"/>
    <d v="2018-03-30T00:00:00"/>
    <s v=""/>
    <s v="5a DSA Active"/>
    <x v="2"/>
    <s v="DARS-NIC-148213-MTTPJ-v0.0"/>
    <s v="Yes"/>
    <s v="Yes"/>
    <x v="0"/>
    <x v="0"/>
    <x v="8"/>
    <s v="No"/>
    <x v="5"/>
    <s v=""/>
    <s v="James Gray"/>
    <s v=""/>
    <s v="No"/>
    <s v="Joanna Rose"/>
    <d v="2017-03-31T11:57:30"/>
    <d v="2016-03-23T11:16:29"/>
    <d v="2017-03-31T00:00:00"/>
    <s v=""/>
    <m/>
    <x v="0"/>
  </r>
  <r>
    <s v="10ac75a2-02f1-e511-8105-1458d043a750"/>
    <s v="Q7DIkpDC3QZuS2V3Llb/TZclGpnS5oOf8lQQlY1Ao/K1i3LbPwXuBtA0lB7v303SfZb6fYaOI7Uef2Z7MIN6WQ=="/>
    <d v="2016-08-30T10:39:44"/>
    <s v="DARS-NIC-148215-CQWFM-v0"/>
    <s v="Vidya Navaratnam"/>
    <x v="186"/>
    <s v="With HSCIC"/>
    <x v="0"/>
    <d v="2020-05-09T00:00:00"/>
    <s v=""/>
    <s v="5a DSA Active"/>
    <x v="2"/>
    <s v="DARS-NIC-148215-CQWFM-v0.0"/>
    <s v="Yes"/>
    <s v="Yes"/>
    <x v="0"/>
    <x v="118"/>
    <x v="115"/>
    <s v="No"/>
    <x v="1"/>
    <s v=""/>
    <s v="James Gray"/>
    <s v=""/>
    <s v="No"/>
    <s v="Joanna Rose"/>
    <d v="2016-08-30T10:39:44"/>
    <d v="2016-03-23T14:22:16"/>
    <m/>
    <s v=""/>
    <d v="2015-11-14T00:00:00"/>
    <x v="0"/>
  </r>
  <r>
    <s v="7d1d1525-76e7-e511-8100-3863bb358f90"/>
    <s v="/oKVIMufCmTIi5KIaRgeM8geJxY0l4z28VLRsgMp1EmYnfFSQJxx08p9cAn85gneYE/wytYjnGfD6YioCabdEQ=="/>
    <d v="2017-01-10T17:14:42"/>
    <s v="DARS-NIC-148219-ZHB4Z-v1"/>
    <s v="Jackie O'Hagan"/>
    <x v="49"/>
    <s v="With Customer"/>
    <x v="0"/>
    <d v="2016-10-20T00:00:00"/>
    <s v=""/>
    <s v="1c Application In Progress"/>
    <x v="3"/>
    <s v="DARS-NIC-148219-ZHB4Z-v0.0"/>
    <s v="No"/>
    <s v="Yes"/>
    <x v="0"/>
    <x v="0"/>
    <x v="83"/>
    <s v="No"/>
    <x v="6"/>
    <s v=""/>
    <s v="James Gray"/>
    <s v=""/>
    <s v="No"/>
    <s v="Joanna Rose"/>
    <d v="2017-01-10T17:14:42"/>
    <d v="2016-03-11T10:43:55"/>
    <m/>
    <s v=""/>
    <m/>
    <x v="0"/>
  </r>
  <r>
    <s v="41838792-d355-4771-8c58-eb0242e4e931"/>
    <s v="ttRZo0xMfgmTavxGro4kD3Yj3lzIAKk/2YlaIrWVQ+9GY3LJMDeRGNREEUAW1uERGz+1SQYYLh8SMOHRpTx4+A=="/>
    <d v="2016-11-20T22:03:25"/>
    <s v="DARS-NIC-148219-ZHB4Z-v1"/>
    <s v="Jackie O'Hagan"/>
    <x v="49"/>
    <s v="With Customer"/>
    <x v="0"/>
    <m/>
    <s v="1c Application In Progress"/>
    <s v="1c Application In Progress"/>
    <x v="4"/>
    <s v="DARS-NIC-148219-ZHB4Z-v1.0"/>
    <s v="Yes"/>
    <s v="Yes"/>
    <x v="0"/>
    <x v="0"/>
    <x v="0"/>
    <s v="No"/>
    <x v="6"/>
    <s v=""/>
    <s v="James Gray"/>
    <s v="Jennifer Redman"/>
    <s v="No"/>
    <s v="Joanna Rose"/>
    <d v="2016-11-20T22:03:25"/>
    <d v="2016-11-20T22:03:09"/>
    <m/>
    <s v=""/>
    <m/>
    <x v="0"/>
  </r>
  <r>
    <s v="617a2e9b-cfe6-e511-8100-3863bb358f90"/>
    <s v="tDiD5LSj10qKyw6x3Ioh/mm8HtzvaAYiCQ3/MvuuLVAZkGSSSU/OSj0jrk9iZ83IjTx1yjDPO2HjZARmKLNTgA=="/>
    <d v="2017-01-17T12:10:17"/>
    <s v="DARS-NIC-148220-FSJM5-v0"/>
    <s v="Richard Haynes"/>
    <x v="57"/>
    <s v="With HSCIC"/>
    <x v="1"/>
    <d v="2026-10-24T00:00:00"/>
    <s v=""/>
    <s v="5a DSA Active"/>
    <x v="2"/>
    <s v="DARS-NIC-148220-FSJM5-v0.0"/>
    <s v="Yes"/>
    <s v="Yes"/>
    <x v="1"/>
    <x v="0"/>
    <x v="4"/>
    <s v="No"/>
    <x v="1"/>
    <s v=""/>
    <s v="James Gray"/>
    <s v=""/>
    <s v="No"/>
    <s v="Joanna Rose"/>
    <d v="2017-01-17T12:10:17"/>
    <d v="2016-03-10T14:51:47"/>
    <d v="2016-08-31T00:00:00"/>
    <s v=""/>
    <m/>
    <x v="0"/>
  </r>
  <r>
    <s v="9b951151-9fe6-e511-80f7-3863bb357fa0"/>
    <s v="dV8rht5BZ+EkPFAVFX9OudGXLumRZ8D61pMJsHW45koiHIUIk+OSib24ocyqUWsVJLfOg7ENQKZdATsbasXspQ=="/>
    <d v="2017-04-26T11:24:37"/>
    <s v="DARS-NIC-148227-4H7DT-v1"/>
    <s v="Yoav Ben-Shlomo"/>
    <x v="123"/>
    <s v="With HSCIC"/>
    <x v="0"/>
    <d v="2027-01-18T00:00:00"/>
    <s v=""/>
    <s v="2a Case Admin Check"/>
    <x v="2"/>
    <s v="DARS-NIC-148227-4H7DT-v0.0"/>
    <s v="No"/>
    <s v="Yes"/>
    <x v="0"/>
    <x v="0"/>
    <x v="112"/>
    <s v="No"/>
    <x v="1"/>
    <s v=""/>
    <s v="James Gray"/>
    <s v=""/>
    <s v="No"/>
    <s v="Emma Russell"/>
    <d v="2017-04-26T11:24:37"/>
    <d v="2016-03-10T09:06:07"/>
    <m/>
    <s v=""/>
    <m/>
    <x v="0"/>
  </r>
  <r>
    <s v="fe939488-8ec0-4aaf-88d8-31e3998e7609"/>
    <s v="E3DY4Mon7UmD/VMkCLQLyVGvdIQ0yVA9Pk87RINC/tAa4kLr9HvShQJyLH2IrqSEzgwZejdp5m+K+sy1btYBow=="/>
    <d v="2017-04-26T11:24:37"/>
    <s v="DARS-NIC-148227-4H7DT-v1"/>
    <s v="Yoav Ben-Shlomo"/>
    <x v="123"/>
    <s v="With HSCIC"/>
    <x v="0"/>
    <m/>
    <s v="1c Application In Progress"/>
    <s v="2a Case Admin Check"/>
    <x v="0"/>
    <s v="DARS-NIC-148227-4H7DT-v1.0"/>
    <s v="No"/>
    <s v="Yes"/>
    <x v="0"/>
    <x v="0"/>
    <x v="0"/>
    <s v="No"/>
    <x v="1"/>
    <s v=""/>
    <s v=""/>
    <s v="Jennifer Redman"/>
    <s v="No"/>
    <s v="Emma Russell"/>
    <d v="2017-04-26T11:24:37"/>
    <d v="2017-04-24T14:04:37"/>
    <m/>
    <s v=""/>
    <m/>
    <x v="0"/>
  </r>
  <r>
    <s v="f56b17d9-2616-4820-926f-4fd111189099"/>
    <s v="AkoM+5wsqSHStANPh+iBl8UBXXwXlZhBnjKjlMgEgYYxu/ZnCuhYBQdKDqdzDz+j1HQD85k4IXGMi8+Lm61jGQ=="/>
    <d v="2017-04-26T11:24:37"/>
    <s v="DARS-NIC-148227-4H7DT-v1"/>
    <s v="Yoav Ben-Shlomo"/>
    <x v="123"/>
    <s v="With HSCIC"/>
    <x v="0"/>
    <m/>
    <s v="1c Application In Progress"/>
    <s v="2a Case Admin Check"/>
    <x v="0"/>
    <s v="DARS-NIC-148227-4H7DT-v1.1"/>
    <s v="No"/>
    <s v="Yes"/>
    <x v="0"/>
    <x v="0"/>
    <x v="0"/>
    <s v="No"/>
    <x v="1"/>
    <s v=""/>
    <s v=""/>
    <s v="Jennifer Redman"/>
    <s v="No"/>
    <s v="Emma Russell"/>
    <d v="2017-04-26T11:24:37"/>
    <d v="2017-04-24T14:15:21"/>
    <m/>
    <s v=""/>
    <m/>
    <x v="0"/>
  </r>
  <r>
    <s v="19408630-4a86-4977-aa61-44ab3b7114e1"/>
    <s v="Pi6mkH1bjyYKsRpVheMl5m6pjnfhAgkYwsK8RcYe2QT2OX6oxyr5kmv2MIQMfeGpCdQxjVYWoI0lB0SFcGSgTg=="/>
    <d v="2017-04-26T11:24:46"/>
    <s v="DARS-NIC-148227-4H7DT-v1"/>
    <s v="Yoav Ben-Shlomo"/>
    <x v="123"/>
    <s v="With HSCIC"/>
    <x v="0"/>
    <m/>
    <s v="1c Application In Progress"/>
    <s v="2a Case Admin Check"/>
    <x v="0"/>
    <s v="DARS-NIC-148227-4H7DT-v1.2"/>
    <s v="No"/>
    <s v="Yes"/>
    <x v="0"/>
    <x v="0"/>
    <x v="0"/>
    <s v="No"/>
    <x v="1"/>
    <s v=""/>
    <s v=""/>
    <s v="Jennifer Redman"/>
    <s v="No"/>
    <s v="Emma Russell"/>
    <d v="2017-04-26T11:24:46"/>
    <d v="2017-04-25T14:39:39"/>
    <m/>
    <s v=""/>
    <m/>
    <x v="0"/>
  </r>
  <r>
    <s v="3478572a-a104-42bc-9961-7c6b65924c42"/>
    <s v="M4pPMXnydQQfuneR/alTRhzRH3UshEgzLHX0a0ceZc3RtrMvMotnh0mZxvbPkDEUcm/NtV9azZnErPdb4MkBgA=="/>
    <d v="2017-04-26T11:24:48"/>
    <s v="DARS-NIC-148227-4H7DT-v1"/>
    <s v="Yoav Ben-Shlomo"/>
    <x v="123"/>
    <s v="With HSCIC"/>
    <x v="0"/>
    <m/>
    <s v="1c Application In Progress"/>
    <s v="2a Case Admin Check"/>
    <x v="4"/>
    <s v="DARS-NIC-148227-4H7DT-v1.3"/>
    <s v="Yes"/>
    <s v="Yes"/>
    <x v="0"/>
    <x v="0"/>
    <x v="0"/>
    <s v="No"/>
    <x v="1"/>
    <s v=""/>
    <s v=""/>
    <s v="Jennifer Redman"/>
    <s v="No"/>
    <s v="Emma Russell"/>
    <d v="2017-04-26T11:24:48"/>
    <d v="2017-04-26T11:24:31"/>
    <m/>
    <s v=""/>
    <m/>
    <x v="0"/>
  </r>
  <r>
    <s v="4a0f0c10-abe6-e511-8100-3863bb358f90"/>
    <s v="RPRa7QXJ9mCQ/2fVcQyOnD6VAuiQ+D+X7sdJBci6w/D5bnHU5BNUQT19Tiv8cz+QhueaN4rzTLZYzjj1u/i1iA=="/>
    <d v="2016-05-18T12:07:00"/>
    <s v="DARS-NIC-148229-QC5WK-v0"/>
    <s v="Roseann Kealy"/>
    <x v="144"/>
    <s v="With HSCIC"/>
    <x v="0"/>
    <m/>
    <s v=""/>
    <s v="5a DSA Active"/>
    <x v="0"/>
    <s v="DARS-NIC-148229-QC5WK-v0.0"/>
    <s v=""/>
    <s v="Yes"/>
    <x v="0"/>
    <x v="0"/>
    <x v="0"/>
    <s v="No"/>
    <x v="1"/>
    <s v=""/>
    <s v=""/>
    <s v=""/>
    <s v="No"/>
    <s v="Joanna Rose"/>
    <d v="2016-05-18T12:07:00"/>
    <d v="2016-03-10T10:30:12"/>
    <m/>
    <s v=""/>
    <m/>
    <x v="0"/>
  </r>
  <r>
    <s v="66cb223b-e75a-4281-9872-79211e904aff"/>
    <s v="CyLfYxT918/+k+8N4ymaDdex/7RU+4Gvc1UivdVbapMQGhlQXGJWW2y1UpYMACJHauP6/Lr8VeJRBzBW/SpPJg=="/>
    <d v="2017-03-31T11:57:30"/>
    <s v="DARS-NIC-148229-QC5WK-v0"/>
    <s v="Roseann Kealy"/>
    <x v="144"/>
    <s v="With HSCIC"/>
    <x v="0"/>
    <d v="2018-03-30T00:00:00"/>
    <s v=""/>
    <s v="5a DSA Active"/>
    <x v="2"/>
    <s v="DARS-NIC-148229-QC5WK-v0.1"/>
    <s v="Yes"/>
    <s v="Yes"/>
    <x v="0"/>
    <x v="0"/>
    <x v="79"/>
    <s v="No"/>
    <x v="1"/>
    <s v=""/>
    <s v="James Gray"/>
    <s v=""/>
    <s v="No"/>
    <s v="Joanna Rose"/>
    <d v="2017-03-31T11:57:30"/>
    <d v="2016-03-19T09:04:33"/>
    <d v="2017-03-31T00:00:00"/>
    <s v=""/>
    <m/>
    <x v="0"/>
  </r>
  <r>
    <s v="df482280-80ea-e511-80f8-3863bb357fa0"/>
    <s v="If/+TyT1Guz0QE4RX1vA8sEvofsjFfrY+g2gCPG10ZeJemJDRi5cWDK5imcPuv1ii3RcHonYC4GyEN1pFr86DQ=="/>
    <d v="2017-03-31T11:57:33"/>
    <s v="DARS-NIC-148230-KHMHH-v0"/>
    <s v="Martin Cowie"/>
    <x v="3"/>
    <s v="With HSCIC"/>
    <x v="0"/>
    <d v="2017-03-30T00:00:00"/>
    <s v=""/>
    <s v="5a DSA Active"/>
    <x v="3"/>
    <s v="DARS-NIC-148230-KHMHH-v0.0"/>
    <s v="Yes"/>
    <s v="Yes"/>
    <x v="0"/>
    <x v="0"/>
    <x v="17"/>
    <s v="No"/>
    <x v="1"/>
    <s v=""/>
    <s v="James Gray"/>
    <s v=""/>
    <s v="No"/>
    <s v="Joanna Rose"/>
    <d v="2017-03-31T11:57:33"/>
    <d v="2016-03-15T07:35:39"/>
    <d v="2017-03-31T00:00:00"/>
    <s v=""/>
    <m/>
    <x v="0"/>
  </r>
  <r>
    <s v="432d5fa8-8ee7-e511-8100-3863bb358f90"/>
    <s v="lzGtfN4894TOZQLA3pnJD6Bafa/g+V+ibdrpfG6zhKBhDb8v7FLZzuo/GPetMbNSiyeO9VtpAAQZygl3x9vOjw=="/>
    <d v="2017-03-31T00:00:18"/>
    <s v="DARS-NIC-148232-CPHLL-v0"/>
    <s v="Jan Mackenzie"/>
    <x v="187"/>
    <s v="With HSCIC"/>
    <x v="0"/>
    <d v="2017-03-30T00:00:00"/>
    <s v=""/>
    <s v="5a DSA Active"/>
    <x v="3"/>
    <s v="DARS-NIC-148232-CPHLL-v0.0"/>
    <s v="Yes"/>
    <s v="Yes"/>
    <x v="0"/>
    <x v="0"/>
    <x v="79"/>
    <s v="No"/>
    <x v="9"/>
    <s v=""/>
    <s v="James Gray"/>
    <s v=""/>
    <s v="No"/>
    <s v="Joanna Rose"/>
    <d v="2017-03-31T00:00:18"/>
    <d v="2016-03-11T13:39:23"/>
    <m/>
    <s v=""/>
    <m/>
    <x v="0"/>
  </r>
  <r>
    <s v="f3b1c6f8-06f1-e511-8101-3863bb358f90"/>
    <s v="x+ZVQeZpMLBD3Qcb6z6/KmhyRFEsuk28jLOSr5IfkrlP9pifTkm7rqZvaGM/6xzPHh9zu13HjbJiqoYjfNjFew=="/>
    <d v="2016-05-18T12:07:00"/>
    <s v="DARS-NIC-148233-2MP49-v0"/>
    <s v="Sue Cooper"/>
    <x v="186"/>
    <s v="With HSCIC"/>
    <x v="0"/>
    <m/>
    <s v=""/>
    <s v="5a DSA Active"/>
    <x v="0"/>
    <s v="DARS-NIC-148233-2MP49-v0.0"/>
    <s v=""/>
    <s v="Yes"/>
    <x v="0"/>
    <x v="0"/>
    <x v="0"/>
    <s v="No"/>
    <x v="1"/>
    <s v=""/>
    <s v=""/>
    <s v=""/>
    <s v="No"/>
    <s v="Joanna Rose"/>
    <d v="2016-05-18T12:07:00"/>
    <d v="2016-03-23T14:53:23"/>
    <m/>
    <s v=""/>
    <d v="2015-11-14T00:00:00"/>
    <x v="0"/>
  </r>
  <r>
    <s v="0cb79dd1-b681-4205-88b9-ceab786a672f"/>
    <s v="qt4/IsClcu4UQ9oi7z2ZJKTi5yRwywqSlXBqqU6M4Oz6BT0xJHBSTKTEFNogEndCqVk95S4+r/OOpIJa8HrxJg=="/>
    <d v="2017-03-31T00:00:18"/>
    <s v="DARS-NIC-148233-2MP49-v0"/>
    <s v="Sue Cooper"/>
    <x v="186"/>
    <s v="With HSCIC"/>
    <x v="0"/>
    <d v="2017-03-30T00:00:00"/>
    <s v=""/>
    <s v="5a DSA Active"/>
    <x v="3"/>
    <s v="DARS-NIC-148233-2MP49-v0.1"/>
    <s v="Yes"/>
    <s v="Yes"/>
    <x v="0"/>
    <x v="118"/>
    <x v="115"/>
    <s v="No"/>
    <x v="1"/>
    <s v=""/>
    <s v="James Gray"/>
    <s v=""/>
    <s v="No"/>
    <s v="Joanna Rose"/>
    <d v="2017-03-31T00:00:18"/>
    <d v="2016-03-23T15:22:45"/>
    <m/>
    <s v=""/>
    <d v="2015-11-14T00:00:00"/>
    <x v="0"/>
  </r>
  <r>
    <s v="d1cf49a1-a3e6-e511-80f7-3863bb357fa0"/>
    <s v="ITKi8Pe2oX/tYWrXh7mlgB/HJ5k6S+g+EmfXGrr3ROc+Hpf569tvj/cLnFzYYh2zp2+aSLMqrABMKlb2oC6ntQ=="/>
    <d v="2016-12-28T15:17:05"/>
    <s v="DARS-NIC-148247-CH0Z6-v0"/>
    <s v="Emily Sutton"/>
    <x v="9"/>
    <s v="With HSCIC"/>
    <x v="0"/>
    <d v="2026-12-18T00:00:00"/>
    <s v=""/>
    <s v="5a DSA Active"/>
    <x v="2"/>
    <s v="DARS-NIC-148247-CH0Z6-v0.0"/>
    <s v="Yes"/>
    <s v="Yes"/>
    <x v="0"/>
    <x v="0"/>
    <x v="8"/>
    <s v="No"/>
    <x v="1"/>
    <s v=""/>
    <s v="James Gray"/>
    <s v=""/>
    <s v="No"/>
    <s v="Joanna Rose"/>
    <d v="2016-12-28T15:17:05"/>
    <d v="2016-03-10T09:36:59"/>
    <m/>
    <s v=""/>
    <m/>
    <x v="0"/>
  </r>
  <r>
    <s v="bc844a8e-f9e1-e511-80f7-3863bb357fa0"/>
    <s v="Hsj/u45bbNIGzzoTHrB5l4lKxRKj0gcTOq7/j7kA8VgOa7BjdFrdMKbqEEDz6qGWWDXncMCMDMtFZtoZWKxCvA=="/>
    <d v="2016-03-15T11:32:48"/>
    <s v="DARS-NIC-148257-2ZLK2-v0"/>
    <s v=""/>
    <x v="188"/>
    <s v="With HSCIC"/>
    <x v="1"/>
    <m/>
    <s v=""/>
    <s v="1a Enquiry"/>
    <x v="7"/>
    <s v="DARS-NIC-148257-2ZLK2-v0.0"/>
    <s v=""/>
    <s v="Yes"/>
    <x v="1"/>
    <x v="0"/>
    <x v="0"/>
    <s v="No"/>
    <x v="13"/>
    <s v=""/>
    <s v=""/>
    <s v=""/>
    <s v="Yes"/>
    <s v=""/>
    <d v="2016-03-15T11:32:48"/>
    <d v="2016-03-04T11:09:26"/>
    <m/>
    <s v=""/>
    <m/>
    <x v="0"/>
  </r>
  <r>
    <s v="03722aae-6fef-e511-8101-3863bb358f90"/>
    <s v="UtojpDmOOGgPNsNU8fy9h+V1XePcztzaX6dcojerRK/CAFujJjxXwA9KJp3cenUPcbYCpOpq8f4NEhIRsop2iw=="/>
    <d v="2017-01-13T13:28:49"/>
    <s v="DARS-NIC-148262-PR6G1-v0"/>
    <s v="Sally Utton"/>
    <x v="93"/>
    <s v="With HSCIC"/>
    <x v="0"/>
    <m/>
    <s v=""/>
    <s v="5a DSA Active"/>
    <x v="0"/>
    <s v="DARS-NIC-148262-PR6G1-v0.0"/>
    <s v=""/>
    <s v="Yes"/>
    <x v="0"/>
    <x v="0"/>
    <x v="0"/>
    <s v="No"/>
    <x v="10"/>
    <s v=""/>
    <s v=""/>
    <s v=""/>
    <s v="No"/>
    <s v="Joanna Rose"/>
    <d v="2017-01-13T13:28:49"/>
    <d v="2016-03-21T14:17:53"/>
    <m/>
    <s v=""/>
    <m/>
    <x v="0"/>
  </r>
  <r>
    <s v="f23443dd-e558-48fe-a810-ac806f685cd8"/>
    <s v="wp1MCrVB18MTaFvFSz25tjQTHnBOnirYmP94gkK2w+u5bO5/fLWiOZNkmwmlkeX3U2WJnlLPCYDnz26p6C85KQ=="/>
    <d v="2016-08-30T10:39:44"/>
    <s v="DARS-NIC-148262-PR6G1-v0"/>
    <s v="Sally Utton"/>
    <x v="186"/>
    <s v="With HSCIC"/>
    <x v="0"/>
    <d v="2017-07-01T00:00:00"/>
    <s v=""/>
    <s v="5a DSA Active"/>
    <x v="2"/>
    <s v="DARS-NIC-148262-PR6G1-v0.1"/>
    <s v="Yes"/>
    <s v="Yes"/>
    <x v="0"/>
    <x v="0"/>
    <x v="8"/>
    <s v="No"/>
    <x v="1"/>
    <s v=""/>
    <s v="James Gray"/>
    <s v=""/>
    <s v="No"/>
    <s v="Joanna Rose"/>
    <d v="2016-08-30T10:39:44"/>
    <d v="2016-03-21T15:47:55"/>
    <m/>
    <s v=""/>
    <m/>
    <x v="0"/>
  </r>
  <r>
    <s v="b6fbdb75-b9ed-e511-8101-3863bb358f90"/>
    <s v="3/XOE7rWGttaUGm3QC02vRglJrveX+JjgliZjraL39THRsXrWsdYGKKg0z8akqWfnt6XLN8mZnJB9RnMIfutaA=="/>
    <d v="2017-03-17T00:00:12"/>
    <s v="DARS-NIC-148264-XXC29-v0"/>
    <s v="Stephen Pye"/>
    <x v="9"/>
    <s v="With HSCIC"/>
    <x v="0"/>
    <d v="2017-03-16T00:00:00"/>
    <s v=""/>
    <s v="5a DSA Active"/>
    <x v="3"/>
    <s v="DARS-NIC-148264-XXC29-v0.0"/>
    <s v="Yes"/>
    <s v="Yes"/>
    <x v="0"/>
    <x v="0"/>
    <x v="8"/>
    <s v="No"/>
    <x v="1"/>
    <s v=""/>
    <s v="James Gray"/>
    <s v="Jennifer Donald"/>
    <s v="No"/>
    <s v="Joanna Rose"/>
    <d v="2017-03-17T00:00:12"/>
    <d v="2016-03-19T10:00:54"/>
    <m/>
    <s v=""/>
    <m/>
    <x v="0"/>
  </r>
  <r>
    <s v="5fea8bf2-8ae7-e511-80f5-3863bb363030"/>
    <s v="y+/G9RP1FBYKiwk0dBkljy1O6ubRAtyV9DvsgnQn2iv28UHGq4Z06uw4pEvg3kEOsWTNEwV9Cw3ELM59Rv+hug=="/>
    <d v="2017-01-09T15:10:19"/>
    <s v="DARS-NIC-148267-W26RZ-v1"/>
    <s v="Paul Appleby"/>
    <x v="57"/>
    <s v="With Customer"/>
    <x v="0"/>
    <d v="2016-09-25T00:00:00"/>
    <s v=""/>
    <s v="2d Action Plan Active"/>
    <x v="3"/>
    <s v="DARS-NIC-148267-W26RZ-v0.0"/>
    <s v="No"/>
    <s v="Yes"/>
    <x v="0"/>
    <x v="0"/>
    <x v="4"/>
    <s v="No"/>
    <x v="1"/>
    <s v=""/>
    <s v="James Gray"/>
    <s v=""/>
    <s v="No"/>
    <s v="Emma Russell"/>
    <d v="2017-01-09T15:10:19"/>
    <d v="2016-03-11T13:12:49"/>
    <d v="2016-12-16T00:00:00"/>
    <s v=""/>
    <d v="2016-10-04T00:00:00"/>
    <x v="0"/>
  </r>
  <r>
    <s v="6b2dfe13-1deb-4694-b37d-01c12498fafb"/>
    <s v="QHtUH9JNxMM9gwGOJp53RGDES28N92uNOJjPeshnFHgwFUP7yOFyODmslDHFFh7RDUM7U61lhjiDvuorcvBYSA=="/>
    <d v="2017-01-05T10:18:19"/>
    <s v="DARS-NIC-148267-W26RZ-v1"/>
    <s v="Paul Appleby"/>
    <x v="57"/>
    <s v="With Customer"/>
    <x v="0"/>
    <m/>
    <s v="1c Application In Progress"/>
    <s v="2d Action Plan Active"/>
    <x v="0"/>
    <s v="DARS-NIC-148267-W26RZ-v1.0"/>
    <s v="No"/>
    <s v="Yes"/>
    <x v="0"/>
    <x v="0"/>
    <x v="0"/>
    <s v="No"/>
    <x v="1"/>
    <s v=""/>
    <s v="James Gray"/>
    <s v="Jennifer Redman"/>
    <s v="No"/>
    <s v="Emma Russell"/>
    <d v="2017-01-05T10:18:19"/>
    <d v="2016-09-15T10:50:10"/>
    <m/>
    <s v=""/>
    <d v="2016-10-04T00:00:00"/>
    <x v="0"/>
  </r>
  <r>
    <s v="56dbe5cb-99d9-4e90-8588-854723067596"/>
    <s v="E+SNVIukUsqijuMyzIl4XkWgJxZ13jZ4ifaDmIwOSK7GY3U9fK4/Q1gjiM1L0qbgK/rNkdx3uOQ/ECwRfDdc0A=="/>
    <d v="2017-01-05T10:18:19"/>
    <s v="DARS-NIC-148267-W26RZ-v1"/>
    <s v="Paul Appleby"/>
    <x v="57"/>
    <s v="With Customer"/>
    <x v="0"/>
    <d v="2017-09-30T00:00:00"/>
    <s v="2c Initial Assessment"/>
    <s v="2d Action Plan Active"/>
    <x v="0"/>
    <s v="DARS-NIC-148267-W26RZ-v1.1"/>
    <s v="No"/>
    <s v="Yes"/>
    <x v="0"/>
    <x v="25"/>
    <x v="0"/>
    <s v="No"/>
    <x v="1"/>
    <s v=""/>
    <s v="Nicola Bootland"/>
    <s v="Richard Langley"/>
    <s v="No"/>
    <s v="Emma Russell"/>
    <d v="2017-01-05T10:18:19"/>
    <d v="2016-09-29T15:33:26"/>
    <m/>
    <s v=""/>
    <d v="2016-10-04T00:00:00"/>
    <x v="0"/>
  </r>
  <r>
    <s v="d351e318-4392-4644-8438-15099671a93e"/>
    <s v="irEE0Iq3DRr8wrKHDPsa3XW92V8bpETCC/A9PPwc0he7lC6c/9IOv22XGKOPmncQVkznoMM6hClaTJlu+dSOzw=="/>
    <d v="2017-01-05T10:18:19"/>
    <s v="DARS-NIC-148267-W26RZ-v1"/>
    <s v="Paul Appleby"/>
    <x v="57"/>
    <s v="With Customer"/>
    <x v="0"/>
    <d v="2017-09-30T00:00:00"/>
    <s v="2c Initial Assessment"/>
    <s v="2d Action Plan Active"/>
    <x v="0"/>
    <s v="DARS-NIC-148267-W26RZ-v1.2"/>
    <s v="No"/>
    <s v="Yes"/>
    <x v="0"/>
    <x v="25"/>
    <x v="0"/>
    <s v="No"/>
    <x v="1"/>
    <s v=""/>
    <s v="Nicola Bootland"/>
    <s v="Richard Langley"/>
    <s v="No"/>
    <s v="Emma Russell"/>
    <d v="2017-01-05T10:18:19"/>
    <d v="2016-10-25T11:04:14"/>
    <m/>
    <s v=""/>
    <d v="2016-10-04T00:00:00"/>
    <x v="0"/>
  </r>
  <r>
    <s v="ff3f6d3f-be73-448e-b8bf-893a2d6dc2c9"/>
    <s v="c6gMz76ie1riSD6k/jwUdkDUDW3dSPqyTzoNxMnFKYPDJrtHGsir0lW7+2mdFk5F7aJe9maIBAqARmNjDho2Zw=="/>
    <d v="2017-01-05T10:18:19"/>
    <s v="DARS-NIC-148267-W26RZ-v1"/>
    <s v="Paul Appleby"/>
    <x v="57"/>
    <s v="With Customer"/>
    <x v="0"/>
    <d v="2017-09-30T00:00:00"/>
    <s v="2c Initial Assessment"/>
    <s v="2d Action Plan Active"/>
    <x v="0"/>
    <s v="DARS-NIC-148267-W26RZ-v1.3"/>
    <s v="No"/>
    <s v="Yes"/>
    <x v="0"/>
    <x v="25"/>
    <x v="0"/>
    <s v="No"/>
    <x v="1"/>
    <s v=""/>
    <s v="Nicola Bootland"/>
    <s v="Richard Langley"/>
    <s v="No"/>
    <s v="Emma Russell"/>
    <d v="2017-01-05T10:18:19"/>
    <d v="2016-10-27T13:51:55"/>
    <m/>
    <s v=""/>
    <d v="2016-10-04T00:00:00"/>
    <x v="0"/>
  </r>
  <r>
    <s v="3c98b678-61b0-4367-9b7e-4766aaa02a5d"/>
    <s v="5+Qjft0go8SK8VUJLPAcxpUFakBrw8okFioBazLSYGkuPPpiaNzlUL5HfLpz4bUxuhCe/4z/JqvmhXa96/DUzQ=="/>
    <d v="2017-01-05T10:18:19"/>
    <s v="DARS-NIC-148267-W26RZ-v1"/>
    <s v="Paul Appleby"/>
    <x v="57"/>
    <s v="With Customer"/>
    <x v="0"/>
    <d v="2017-09-30T00:00:00"/>
    <s v="2c Initial Assessment"/>
    <s v="2d Action Plan Active"/>
    <x v="0"/>
    <s v="DARS-NIC-148267-W26RZ-v1.4"/>
    <s v="No"/>
    <s v="Yes"/>
    <x v="0"/>
    <x v="25"/>
    <x v="0"/>
    <s v="No"/>
    <x v="1"/>
    <s v=""/>
    <s v="Nicola Bootland"/>
    <s v="Richard Langley"/>
    <s v="No"/>
    <s v="Emma Russell"/>
    <d v="2017-01-05T10:18:19"/>
    <d v="2016-11-09T12:33:08"/>
    <m/>
    <s v=""/>
    <d v="2016-10-04T00:00:00"/>
    <x v="0"/>
  </r>
  <r>
    <s v="eb756b03-a426-4b9f-a18e-691e560fa299"/>
    <s v="7oUSTKdSgmSuh/dcE3NEhQ8d5namtp31F4m9BlDKQKyxJR1+9U9t/JIjG3+f7GmbJftQPBt7ciIaDV1EzMHzCA=="/>
    <d v="2017-01-05T10:18:19"/>
    <s v="DARS-NIC-148267-W26RZ-v1"/>
    <s v="Paul Appleby"/>
    <x v="57"/>
    <s v="With Customer"/>
    <x v="0"/>
    <d v="2017-09-30T00:00:00"/>
    <s v="2c Initial Assessment"/>
    <s v="2d Action Plan Active"/>
    <x v="0"/>
    <s v="DARS-NIC-148267-W26RZ-v1.5"/>
    <s v="No"/>
    <s v="Yes"/>
    <x v="0"/>
    <x v="25"/>
    <x v="0"/>
    <s v="No"/>
    <x v="1"/>
    <s v=""/>
    <s v="Nicola Bootland"/>
    <s v="Richard Langley"/>
    <s v="No"/>
    <s v="Emma Russell"/>
    <d v="2017-01-05T10:18:19"/>
    <d v="2016-11-09T16:40:38"/>
    <m/>
    <s v=""/>
    <d v="2016-10-04T00:00:00"/>
    <x v="0"/>
  </r>
  <r>
    <s v="f2d30759-c903-4879-b144-f2f3fa8f478c"/>
    <s v="oEL56rWtjzRvNf6SXh0W4M/nuC1lqMxK7yTVQw/QJ9anIoPm4yGjwT+40MkEOxYom5nqdicPQdcSmlvoDZXJ/g=="/>
    <d v="2017-01-05T10:18:19"/>
    <s v="DARS-NIC-148267-W26RZ-v1"/>
    <s v="Paul Appleby"/>
    <x v="57"/>
    <s v="With Customer"/>
    <x v="0"/>
    <d v="2017-09-30T00:00:00"/>
    <s v="2c Initial Assessment"/>
    <s v="2d Action Plan Active"/>
    <x v="0"/>
    <s v="DARS-NIC-148267-W26RZ-v1.6"/>
    <s v="No"/>
    <s v="Yes"/>
    <x v="0"/>
    <x v="25"/>
    <x v="0"/>
    <s v="No"/>
    <x v="1"/>
    <s v=""/>
    <s v="Nicola Bootland"/>
    <s v="Richard Langley"/>
    <s v="No"/>
    <s v="Emma Russell"/>
    <d v="2017-01-05T10:18:19"/>
    <d v="2016-11-29T10:56:15"/>
    <m/>
    <s v=""/>
    <d v="2016-10-04T00:00:00"/>
    <x v="0"/>
  </r>
  <r>
    <s v="fd8f076a-95e3-4843-9488-21a5dea36c1e"/>
    <s v="yot2E843GoRNjfrTTw5vmWWrTWQw86/Q+WYIudmINRxvcrzkaUafbdVKUcWvIcP3iWn7fGkEx+2VtVWbGLIWWg=="/>
    <d v="2017-01-05T10:18:50"/>
    <s v="DARS-NIC-148267-W26RZ-v1"/>
    <s v="Paul Appleby"/>
    <x v="57"/>
    <s v="With Customer"/>
    <x v="0"/>
    <d v="2017-09-30T00:00:00"/>
    <s v="2c Initial Assessment"/>
    <s v="2d Action Plan Active"/>
    <x v="0"/>
    <s v="DARS-NIC-148267-W26RZ-v1.7"/>
    <s v="No"/>
    <s v="Yes"/>
    <x v="0"/>
    <x v="25"/>
    <x v="0"/>
    <s v="No"/>
    <x v="1"/>
    <s v=""/>
    <s v="Nicola Bootland"/>
    <s v="Richard Langley"/>
    <s v="No"/>
    <s v="Emma Russell"/>
    <d v="2017-01-05T10:18:50"/>
    <d v="2016-12-15T15:44:27"/>
    <m/>
    <s v=""/>
    <d v="2016-10-04T00:00:00"/>
    <x v="0"/>
  </r>
  <r>
    <s v="f994ba18-51dd-4ca9-bd89-1ba2c7a52603"/>
    <s v="LLcZFlf6kn2wWtuP75oa4HA3vhtqfemfR2EqXQth9J+XUD4gm3VncURFcac5YTFYLJU5KFE3Q37AF98N+N95Eg=="/>
    <d v="2017-04-24T19:21:16"/>
    <s v="DARS-NIC-148267-W26RZ-v1"/>
    <s v="Paul Appleby"/>
    <x v="57"/>
    <s v="With Customer"/>
    <x v="0"/>
    <d v="2017-09-30T00:00:00"/>
    <s v="2c Initial Assessment"/>
    <s v="2d Action Plan Active"/>
    <x v="4"/>
    <s v="DARS-NIC-148267-W26RZ-v1.8"/>
    <s v="Yes"/>
    <s v="Yes"/>
    <x v="0"/>
    <x v="25"/>
    <x v="0"/>
    <s v="No"/>
    <x v="1"/>
    <s v=""/>
    <s v="Nicola Bootland"/>
    <s v="Kimberley Watson"/>
    <s v="No"/>
    <s v="Emma Russell"/>
    <d v="2017-04-24T19:21:16"/>
    <d v="2017-01-05T10:18:31"/>
    <m/>
    <s v=""/>
    <d v="2016-10-04T00:00:00"/>
    <x v="0"/>
  </r>
  <r>
    <s v="4f28c883-b4e6-e511-80f5-3863bb363030"/>
    <s v="mgo35eBqrt/kQltANYCxsCSrgHBHITecHtSEwFtr6xyUBEc6DU5ovUURvYWz+V2QE23wR761HCXcHWGlSJqdvg=="/>
    <d v="2016-08-30T10:39:44"/>
    <s v="DARS-NIC-148269-0WSH2-v0"/>
    <s v="John Chambers"/>
    <x v="189"/>
    <s v="With HSCIC"/>
    <x v="0"/>
    <d v="2020-06-17T00:00:00"/>
    <s v=""/>
    <s v="5a DSA Active"/>
    <x v="2"/>
    <s v="DARS-NIC-148269-0WSH2-v0.0"/>
    <s v="Yes"/>
    <s v="Yes"/>
    <x v="0"/>
    <x v="0"/>
    <x v="90"/>
    <s v="No"/>
    <x v="10"/>
    <s v=""/>
    <s v="James Gray"/>
    <s v=""/>
    <s v="No"/>
    <s v="Joanna Rose"/>
    <d v="2016-08-30T10:39:44"/>
    <d v="2016-03-10T11:37:55"/>
    <m/>
    <s v=""/>
    <m/>
    <x v="0"/>
  </r>
  <r>
    <s v="b565fe13-5bef-e511-8101-3863bb358f90"/>
    <s v="e24skVJF8ZgQBMdmInZWl9pYp8g6F9YDkuaL9Ewfi3NPutx6m/N8HlkzXmUD53R/m4sKklZu9OOAKtXcw35/KQ=="/>
    <d v="2017-03-31T00:00:18"/>
    <s v="DARS-NIC-148276-ZV0BT-v0"/>
    <s v="Judith Bliss"/>
    <x v="146"/>
    <s v="With HSCIC"/>
    <x v="0"/>
    <d v="2017-03-30T00:00:00"/>
    <s v=""/>
    <s v="5a DSA Active"/>
    <x v="3"/>
    <s v="DARS-NIC-148276-ZV0BT-v0.0"/>
    <s v="Yes"/>
    <s v="Yes"/>
    <x v="0"/>
    <x v="0"/>
    <x v="8"/>
    <s v="No"/>
    <x v="9"/>
    <s v=""/>
    <s v="James Gray"/>
    <s v=""/>
    <s v="No"/>
    <s v="Joanna Rose"/>
    <d v="2017-03-31T00:00:18"/>
    <d v="2016-03-21T11:50:17"/>
    <m/>
    <s v=""/>
    <m/>
    <x v="0"/>
  </r>
  <r>
    <s v="8eea2ea9-83e7-e511-80f7-3863bb357fa0"/>
    <s v="5JTGCw2xmtxe2apZD8lVQ+mtt40Rob4G2SKQ1fTApptYP05ypsaEVAmexjIo0Or/vvpUyz5cqvb4ZN34x/Gd+w=="/>
    <d v="2017-04-27T12:34:56"/>
    <s v="DARS-NIC-148284-T2GPT-v1"/>
    <s v="Shirley Simmonds"/>
    <x v="89"/>
    <s v="With HSCIC"/>
    <x v="0"/>
    <d v="2016-09-23T00:00:00"/>
    <s v=""/>
    <s v="2a Case Admin Check"/>
    <x v="3"/>
    <s v="DARS-NIC-148284-T2GPT-v0.0"/>
    <s v="No"/>
    <s v="Yes"/>
    <x v="0"/>
    <x v="0"/>
    <x v="69"/>
    <s v="No"/>
    <x v="5"/>
    <s v=""/>
    <s v="James Gray"/>
    <s v=""/>
    <s v="No"/>
    <s v="Emma Russell"/>
    <d v="2017-04-27T12:34:56"/>
    <d v="2016-03-11T12:20:38"/>
    <m/>
    <s v=""/>
    <m/>
    <x v="0"/>
  </r>
  <r>
    <s v="d768f824-c7ae-42c5-b708-8140c98c61dc"/>
    <s v="p+puFIqvK5YcNljhEQHYC5d9uo8+6iKZtGiu0hJNrH/ki1hMzbwlWbk2AOlUKDHCOM46ugq6cPMQ7kZ9f3r28A=="/>
    <d v="2017-04-27T12:35:12"/>
    <s v="DARS-NIC-148284-T2GPT-v1"/>
    <s v="Shirley Simmonds"/>
    <x v="89"/>
    <s v="With HSCIC"/>
    <x v="0"/>
    <m/>
    <s v="1c Application In Progress"/>
    <s v="2a Case Admin Check"/>
    <x v="0"/>
    <s v="DARS-NIC-148284-T2GPT-v1.0"/>
    <s v="No"/>
    <s v="Yes"/>
    <x v="0"/>
    <x v="0"/>
    <x v="0"/>
    <s v="No"/>
    <x v="5"/>
    <s v=""/>
    <s v="James Gray"/>
    <s v="Jennifer Redman"/>
    <s v="No"/>
    <s v="Emma Russell"/>
    <d v="2017-04-27T12:35:12"/>
    <d v="2016-09-30T09:42:08"/>
    <m/>
    <s v=""/>
    <m/>
    <x v="0"/>
  </r>
  <r>
    <s v="624dbaff-6e94-43c8-b2dc-d298ec43c20f"/>
    <s v="FvYkXBwOJM1fS0vfzZxrKqtUEFaHUcAqwYtrBtDd61ZQ0f/SKvvcVSHREb5cN+x4NKR8ProEzkvGeYlnkQP+6w=="/>
    <d v="2017-04-28T07:48:50"/>
    <s v="DARS-NIC-148284-T2GPT-v1"/>
    <s v="Shirley Simmonds"/>
    <x v="89"/>
    <s v="With HSCIC"/>
    <x v="0"/>
    <m/>
    <s v="1c Application In Progress"/>
    <s v="2a Case Admin Check"/>
    <x v="4"/>
    <s v="DARS-NIC-148284-T2GPT-v1.1"/>
    <s v="Yes"/>
    <s v="Yes"/>
    <x v="0"/>
    <x v="0"/>
    <x v="0"/>
    <s v="No"/>
    <x v="5"/>
    <s v=""/>
    <s v=""/>
    <s v="Dave Cronin"/>
    <s v="No"/>
    <s v="Emma Russell"/>
    <d v="2017-04-28T07:48:50"/>
    <d v="2017-04-27T12:34:45"/>
    <m/>
    <s v=""/>
    <m/>
    <x v="0"/>
  </r>
  <r>
    <s v="9539e996-4d31-e611-80e9-5065f38a0b11"/>
    <s v="tLbEuko7TENOcg+yX72Oqiy/S21FC0WdP/w+1CuOcOVSbs6drUQEx/rj7FetXrOcnF3rI/GISiXpIcB4qbx2ig=="/>
    <d v="2017-03-03T15:46:24"/>
    <s v="DARS-NIC-148286-3RWRG-v1"/>
    <s v="Data Migration"/>
    <x v="18"/>
    <s v="With Customer"/>
    <x v="0"/>
    <m/>
    <s v="1c Application In Progress"/>
    <s v="2d Action Plan Active"/>
    <x v="0"/>
    <s v="DARS-NIC-148286-3RWRG-v0.0"/>
    <s v="No"/>
    <s v="No"/>
    <x v="0"/>
    <x v="0"/>
    <x v="0"/>
    <s v="No"/>
    <x v="6"/>
    <s v=""/>
    <s v=""/>
    <s v=""/>
    <s v="Yes"/>
    <s v="Emma Russell"/>
    <d v="2017-03-03T15:46:24"/>
    <d v="2016-06-13T10:00:03"/>
    <m/>
    <s v=""/>
    <d v="2016-12-09T00:00:00"/>
    <x v="0"/>
  </r>
  <r>
    <s v="ef01eea0-a079-4bcc-be1f-8efdccf4fd0f"/>
    <s v="8A1GO+mAPFF0N/xrGaO2bDr3xWyLQnU/JB65BDF8+A6YglT3yG0QRWZsPoXCSEHNHU4GgScbqqK+WZMIxIi4ZA=="/>
    <d v="2017-03-03T15:46:24"/>
    <s v="DARS-NIC-148286-3RWRG-v1"/>
    <s v="Data Migration"/>
    <x v="18"/>
    <s v="With Customer"/>
    <x v="0"/>
    <m/>
    <s v="2c Initial Assessment"/>
    <s v="2d Action Plan Active"/>
    <x v="0"/>
    <s v="DARS-NIC-148286-3RWRG-v0.1"/>
    <s v="No"/>
    <s v="No"/>
    <x v="0"/>
    <x v="137"/>
    <x v="0"/>
    <s v="No"/>
    <x v="6"/>
    <s v=""/>
    <s v="Vicki Hartley"/>
    <s v=""/>
    <s v="Yes"/>
    <s v="Emma Russell"/>
    <d v="2017-03-03T15:46:24"/>
    <d v="2016-06-13T11:04:28"/>
    <m/>
    <s v=""/>
    <d v="2016-12-09T00:00:00"/>
    <x v="0"/>
  </r>
  <r>
    <s v="f8d1435c-1d38-4e5b-b53d-ac1774f8db90"/>
    <s v="RZfFdy1qQcy1gN5/oS/EJSqVdE/MGeQ9I1fIXaP08K4XpwWXpyDSwW/I9TvnWLT7TvA3OwlD1LJSe90LKKNF7Q=="/>
    <d v="2017-03-03T15:46:24"/>
    <s v="DARS-NIC-148286-3RWRG-v1"/>
    <s v="Sarah Bowden"/>
    <x v="190"/>
    <s v="With Customer"/>
    <x v="0"/>
    <m/>
    <s v="2c Initial Assessment"/>
    <s v="2d Action Plan Active"/>
    <x v="0"/>
    <s v="DARS-NIC-148286-3RWRG-v0.2"/>
    <s v="No"/>
    <s v="No"/>
    <x v="0"/>
    <x v="137"/>
    <x v="0"/>
    <s v="No"/>
    <x v="11"/>
    <s v=""/>
    <s v="Vicki Hartley"/>
    <s v=""/>
    <s v="Yes"/>
    <s v="Emma Russell"/>
    <d v="2017-03-03T15:46:24"/>
    <d v="2016-06-13T11:31:19"/>
    <m/>
    <s v=""/>
    <d v="2016-12-09T00:00:00"/>
    <x v="0"/>
  </r>
  <r>
    <s v="14377f93-9aa4-41d6-9295-daf686548afa"/>
    <s v="gDVNI0PoeGClZk0oWs6avlS+PfejyPbfmABCr4ir9ImAeUo6kZ/uUFoSeb7A1+93JSDSRCx2HdZZBIrCDGFGGg=="/>
    <d v="2017-03-03T15:46:24"/>
    <s v="DARS-NIC-148286-3RWRG-v1"/>
    <s v="Sarah Bowden"/>
    <x v="190"/>
    <s v="With Customer"/>
    <x v="0"/>
    <d v="2016-12-13T00:00:00"/>
    <s v="5a DSA Active"/>
    <s v="2d Action Plan Active"/>
    <x v="3"/>
    <s v="DARS-NIC-148286-3RWRG-v0.3"/>
    <s v="No"/>
    <s v="No"/>
    <x v="0"/>
    <x v="137"/>
    <x v="65"/>
    <s v="No"/>
    <x v="11"/>
    <s v=""/>
    <s v="Vicki Hartley"/>
    <s v="Dave Cronin"/>
    <s v="Yes"/>
    <s v="Emma Russell"/>
    <d v="2017-03-03T15:46:24"/>
    <d v="2016-06-13T12:06:45"/>
    <d v="2016-07-07T00:00:00"/>
    <s v=""/>
    <d v="2016-12-09T00:00:00"/>
    <x v="1"/>
  </r>
  <r>
    <s v="661d0719-d1d5-4fad-9d84-a70ddc7e681e"/>
    <s v="Q3SKCOpL5iu5fxt7Pl6H44MSsK+6485v6ttqKpwyN1xdcTKIq9CTmrhUNXOi6j1euAnHAU4csaEMpWZhes3zVw=="/>
    <d v="2017-03-03T15:46:24"/>
    <s v="DARS-NIC-148286-3RWRG-v1"/>
    <s v="Sarah Bowden"/>
    <x v="190"/>
    <s v="With Customer"/>
    <x v="0"/>
    <m/>
    <s v="1c Application In Progress"/>
    <s v="2d Action Plan Active"/>
    <x v="0"/>
    <s v="DARS-NIC-148286-3RWRG-v1.0"/>
    <s v="No"/>
    <s v="No"/>
    <x v="0"/>
    <x v="137"/>
    <x v="0"/>
    <s v="No"/>
    <x v="11"/>
    <s v=""/>
    <s v="Vicki Hartley"/>
    <s v="Dave Cronin"/>
    <s v="Yes"/>
    <s v="Emma Russell"/>
    <d v="2017-03-03T15:46:24"/>
    <d v="2016-07-12T09:19:24"/>
    <d v="2016-07-07T00:00:00"/>
    <s v=""/>
    <d v="2016-12-09T00:00:00"/>
    <x v="0"/>
  </r>
  <r>
    <s v="52aed04b-e4e4-4fbb-a862-9c76028cb6df"/>
    <s v="umIPDZ89lAtJVsjp/bVIRgBsIz5UfRaR5+m11g6Tvu0w9kMB4VZ9xEr6ztTojGOGpShvEMwhGgxbkZYLfLEFBQ=="/>
    <d v="2017-03-03T15:46:24"/>
    <s v="DARS-NIC-148286-3RWRG-v1"/>
    <s v="Sarah Bowden"/>
    <x v="190"/>
    <s v="With Customer"/>
    <x v="0"/>
    <m/>
    <s v="2c Initial Assessment"/>
    <s v="2d Action Plan Active"/>
    <x v="0"/>
    <s v="DARS-NIC-148286-3RWRG-v1.1"/>
    <s v="No"/>
    <s v="No"/>
    <x v="0"/>
    <x v="138"/>
    <x v="0"/>
    <s v="No"/>
    <x v="11"/>
    <s v="Complex"/>
    <s v="Amanda Parkin"/>
    <s v="Dave Cronin"/>
    <s v="Yes"/>
    <s v="Emma Russell"/>
    <d v="2017-03-03T15:46:24"/>
    <d v="2016-12-05T17:22:07"/>
    <d v="2016-07-07T00:00:00"/>
    <s v=""/>
    <d v="2016-12-09T00:00:00"/>
    <x v="0"/>
  </r>
  <r>
    <s v="cbc9448a-2f74-4e81-954b-d24e11b0957d"/>
    <s v="zgXKhc45k/iXG99EuHvi+5oFHv+RPlfKdVocl81yMwWqUlhiXGC2KdbGlyW+vgx21CMKAZwZCe8DVf6TreMKCg=="/>
    <d v="2017-03-03T15:46:43"/>
    <s v="DARS-NIC-148286-3RWRG-v1"/>
    <s v="Sarah Bowden"/>
    <x v="190"/>
    <s v="With Customer"/>
    <x v="0"/>
    <m/>
    <s v="2c Initial Assessment"/>
    <s v="2d Action Plan Active"/>
    <x v="0"/>
    <s v="DARS-NIC-148286-3RWRG-v1.2"/>
    <s v="No"/>
    <s v="No"/>
    <x v="0"/>
    <x v="138"/>
    <x v="0"/>
    <s v="No"/>
    <x v="11"/>
    <s v="Complex"/>
    <s v="Amanda Parkin"/>
    <s v="Dave Cronin"/>
    <s v="Yes"/>
    <s v="Emma Russell"/>
    <d v="2017-03-03T15:46:43"/>
    <d v="2017-02-21T12:12:03"/>
    <d v="2016-07-07T00:00:00"/>
    <s v=""/>
    <d v="2016-12-09T00:00:00"/>
    <x v="0"/>
  </r>
  <r>
    <s v="bda442b0-4132-4803-ad7f-e5b5fec43b95"/>
    <s v="Yb9j7GE4pzJ4kH1YljRRERWnVTuS2hOKiHtlPJ64hxmStMlgFqBT6W+Ecu+G/jxIcruodbF8d3YxcWYVMZNmZg=="/>
    <d v="2017-03-03T15:46:43"/>
    <s v="DARS-NIC-148286-3RWRG-v1"/>
    <s v="Sarah Bowden"/>
    <x v="190"/>
    <s v="With Customer"/>
    <x v="0"/>
    <m/>
    <s v="2c Initial Assessment"/>
    <s v="2d Action Plan Active"/>
    <x v="4"/>
    <s v="DARS-NIC-148286-3RWRG-v1.3"/>
    <s v="Yes"/>
    <s v="No"/>
    <x v="0"/>
    <x v="138"/>
    <x v="0"/>
    <s v="No"/>
    <x v="11"/>
    <s v="Complex"/>
    <s v="Amanda Parkin"/>
    <s v="Dave Cronin"/>
    <s v="Yes"/>
    <s v="Emma Russell"/>
    <d v="2017-03-03T15:46:43"/>
    <d v="2017-03-03T15:46:27"/>
    <d v="2016-07-07T00:00:00"/>
    <s v=""/>
    <d v="2016-12-09T00:00:00"/>
    <x v="0"/>
  </r>
  <r>
    <s v="83f1fe38-43e5-e511-80f5-3863bb363030"/>
    <s v="SyfwFfX6cMFTk/Ny9iL3oN2aEb3H4hJQoOwbOVepwNyii5F1M4cW8Fy7SPwzIMk2ubMwGgW53/0WKeiNxrhTlg=="/>
    <d v="2017-03-08T00:00:18"/>
    <s v="DARS-NIC-148287-0ZT8Z-v0"/>
    <s v="Susan Golombok"/>
    <x v="71"/>
    <s v="With HSCIC"/>
    <x v="0"/>
    <d v="2017-03-07T00:00:00"/>
    <s v=""/>
    <s v="5a DSA Active"/>
    <x v="3"/>
    <s v="DARS-NIC-148287-0ZT8Z-v0.0"/>
    <s v="Yes"/>
    <s v="Yes"/>
    <x v="0"/>
    <x v="0"/>
    <x v="101"/>
    <s v="No"/>
    <x v="1"/>
    <s v=""/>
    <s v="James Gray"/>
    <s v=""/>
    <s v="No"/>
    <s v="Joanna Rose"/>
    <d v="2017-03-08T00:00:18"/>
    <d v="2016-03-08T15:34:27"/>
    <m/>
    <s v=""/>
    <m/>
    <x v="0"/>
  </r>
  <r>
    <s v="e33ac84e-b2e2-e511-80f5-3863bb363030"/>
    <s v="e30eOTywcmTh2ER+SFSfxsFPbeV1pDejLsk9bX0w5+4+lbxlKJdGdizI4X4g/21d0yadZGqiO75L6OU+iWd/KQ=="/>
    <d v="2016-05-18T12:07:00"/>
    <s v="DARS-NIC-148290-CJ1K6-v0"/>
    <s v="Linda Whitaker"/>
    <x v="69"/>
    <s v="With HSCIC"/>
    <x v="0"/>
    <m/>
    <s v=""/>
    <s v="5a DSA Active"/>
    <x v="0"/>
    <s v="DARS-NIC-148290-CJ1K6-v0.0"/>
    <s v=""/>
    <s v="Yes"/>
    <x v="0"/>
    <x v="0"/>
    <x v="0"/>
    <s v="No"/>
    <x v="10"/>
    <s v=""/>
    <s v=""/>
    <s v=""/>
    <s v="No"/>
    <s v="Joanna Rose"/>
    <d v="2016-05-18T12:07:00"/>
    <d v="2016-03-05T09:12:00"/>
    <m/>
    <s v=""/>
    <m/>
    <x v="0"/>
  </r>
  <r>
    <s v="613cbcde-4d8b-4ab3-8a02-022afa4d8f78"/>
    <s v="HLw0OS9LBHyoVxZUPRuWgd3Jp3mK/BP/+ZXkLHfBOdeKaBOPelH3vjTBnIs8b8N4YyBJRtJTHRxLvl6FPAY+CA=="/>
    <d v="2016-05-13T11:33:13"/>
    <s v="DARS-NIC-148290-CJ1K6-v0"/>
    <s v="Linda Whitaker"/>
    <x v="69"/>
    <s v="With HSCIC"/>
    <x v="0"/>
    <m/>
    <s v=""/>
    <s v="5a DSA Active"/>
    <x v="0"/>
    <s v="DARS-NIC-148290-CJ1K6-v0.1"/>
    <s v=""/>
    <s v="Yes"/>
    <x v="0"/>
    <x v="0"/>
    <x v="0"/>
    <s v="No"/>
    <x v="10"/>
    <s v=""/>
    <s v=""/>
    <s v=""/>
    <s v="No"/>
    <s v="Joanna Rose"/>
    <d v="2016-05-13T11:33:13"/>
    <d v="2016-03-14T17:17:04"/>
    <m/>
    <s v=""/>
    <m/>
    <x v="0"/>
  </r>
  <r>
    <s v="3907ff32-b07f-49c2-8876-a6aef6c28752"/>
    <s v="asWVB0nfy/jtg/SczhkLjoVbQQGmCUKuFG/AaogZI0Xw36d/iZS7iftyli/L2QT1RTviw48q78fVa7pHXz3cBQ=="/>
    <d v="2016-05-18T12:07:01"/>
    <s v="DARS-NIC-148290-CJ1K6-v0"/>
    <s v="Linda Whitaker"/>
    <x v="69"/>
    <s v="With HSCIC"/>
    <x v="0"/>
    <m/>
    <s v=""/>
    <s v="5a DSA Active"/>
    <x v="0"/>
    <s v="DARS-NIC-148290-CJ1K6-v0.2"/>
    <s v=""/>
    <s v="Yes"/>
    <x v="0"/>
    <x v="0"/>
    <x v="0"/>
    <s v="No"/>
    <x v="10"/>
    <s v=""/>
    <s v=""/>
    <s v=""/>
    <s v="No"/>
    <s v="Joanna Rose"/>
    <d v="2016-05-18T12:07:01"/>
    <d v="2016-03-14T17:17:15"/>
    <m/>
    <s v=""/>
    <m/>
    <x v="0"/>
  </r>
  <r>
    <s v="99b7ae54-2586-4f47-baf2-fd96b1ce9c11"/>
    <s v="59uI8gNS661e9j3j7L+EGh6iuaRpRy7Qmm57dYOkoJ5gBtvCOYSxH1M2UvycLS9dGO1W+R1HQdhioCoIb++6QQ=="/>
    <d v="2017-01-29T00:00:14"/>
    <s v="DARS-NIC-148290-CJ1K6-v0"/>
    <s v="Linda Whitaker"/>
    <x v="69"/>
    <s v="With HSCIC"/>
    <x v="0"/>
    <d v="2017-01-28T00:00:00"/>
    <s v=""/>
    <s v="5a DSA Active"/>
    <x v="3"/>
    <s v="DARS-NIC-148290-CJ1K6-v0.3"/>
    <s v="Yes"/>
    <s v="Yes"/>
    <x v="0"/>
    <x v="0"/>
    <x v="4"/>
    <s v="No"/>
    <x v="10"/>
    <s v=""/>
    <s v="James Gray"/>
    <s v=""/>
    <s v="No"/>
    <s v="Joanna Rose"/>
    <d v="2017-01-29T00:00:14"/>
    <d v="2016-03-14T17:17:28"/>
    <m/>
    <s v=""/>
    <m/>
    <x v="0"/>
  </r>
  <r>
    <s v="a90e0d77-a1f1-e511-8101-3863bb358f90"/>
    <s v="P972MdhVAO+zlZD9C9pNhUW43ptqED1yYXC2wk1z5ymQeDfPK2g5DAOffHuLi89mELMqSL/5PI6CJt+ZuaI1rw=="/>
    <d v="2017-04-06T11:38:07"/>
    <s v="DARS-NIC-148292-HV9WG-v0"/>
    <s v="Marie Hunt"/>
    <x v="160"/>
    <s v="With HSCIC"/>
    <x v="0"/>
    <d v="2018-03-30T00:00:00"/>
    <s v=""/>
    <s v="5a DSA Active"/>
    <x v="2"/>
    <s v="DARS-NIC-148292-HV9WG-v0.0"/>
    <s v="Yes"/>
    <s v="Yes"/>
    <x v="0"/>
    <x v="118"/>
    <x v="115"/>
    <s v="No"/>
    <x v="10"/>
    <s v=""/>
    <s v="James Gray"/>
    <s v=""/>
    <s v="No"/>
    <s v="Joanna Rose"/>
    <d v="2017-04-06T11:38:07"/>
    <d v="2016-03-24T09:19:15"/>
    <d v="2017-04-06T00:00:00"/>
    <s v=""/>
    <d v="2015-11-14T00:00:00"/>
    <x v="0"/>
  </r>
  <r>
    <s v="0e1c9632-c4e9-e511-80f8-3863bb357fa0"/>
    <s v="HMw972sFfRo4l+CIfaUkVX0ulWTS/4yR8j3Npr3xoKwS4MLuTJeIOYEPG3ABFQ7wG/ypWxE2LIdCV6WASjNeDA=="/>
    <d v="2017-03-31T12:24:36"/>
    <s v="DARS-NIC-148297-0XFP3-v1"/>
    <s v="Jane Smith"/>
    <x v="92"/>
    <s v="With Customer"/>
    <x v="0"/>
    <d v="2018-03-30T00:00:00"/>
    <s v=""/>
    <s v="1c Application In Progress"/>
    <x v="2"/>
    <s v="DARS-NIC-148297-0XFP3-v0.0"/>
    <s v="No"/>
    <s v="Yes"/>
    <x v="0"/>
    <x v="0"/>
    <x v="25"/>
    <s v="No"/>
    <x v="9"/>
    <s v=""/>
    <s v="James Gray"/>
    <s v=""/>
    <s v="No"/>
    <s v="Joanna Rose"/>
    <d v="2017-03-31T12:24:36"/>
    <d v="2016-03-14T09:07:41"/>
    <m/>
    <s v=""/>
    <m/>
    <x v="0"/>
  </r>
  <r>
    <s v="75cacca6-31e2-4010-bb1a-eeaf6883b782"/>
    <s v="So1uEUMj29jQjwy8U0cJwnNrsFGKtP9XteTNNha+ehU/6qdDvQQNEa/NAn/PcjbGvF1cgautbZgECLK06DF1og=="/>
    <d v="2016-12-06T12:05:36"/>
    <s v="DARS-NIC-148297-0XFP3-v1"/>
    <s v="Jane Smith"/>
    <x v="92"/>
    <s v="With Customer"/>
    <x v="0"/>
    <m/>
    <s v="1c Application In Progress"/>
    <s v="1c Application In Progress"/>
    <x v="4"/>
    <s v="DARS-NIC-148297-0XFP3-v1.0"/>
    <s v="Yes"/>
    <s v="Yes"/>
    <x v="0"/>
    <x v="0"/>
    <x v="0"/>
    <s v="No"/>
    <x v="9"/>
    <s v=""/>
    <s v="James Gray"/>
    <s v="Jennifer Redman"/>
    <s v="No"/>
    <s v="Joanna Rose"/>
    <d v="2016-12-06T12:05:36"/>
    <d v="2016-12-06T12:05:21"/>
    <m/>
    <s v=""/>
    <m/>
    <x v="0"/>
  </r>
  <r>
    <s v="05156b0b-8fea-e511-80f8-3863bb357fa0"/>
    <s v="QdJ5BXpvsI8agH6CIlQNbmDSgxJpYiH/48F/yzgUbS3EkTfy/hqo//L4eDduDJ7YSm5eGJnRj6qSz9XMMWf74A=="/>
    <d v="2017-04-07T09:57:08"/>
    <s v="DARS-NIC-148298-N5HDR-v1"/>
    <s v="Elizabeth Lenaghan"/>
    <x v="191"/>
    <s v="With Customer"/>
    <x v="0"/>
    <d v="2017-03-30T00:00:00"/>
    <s v=""/>
    <s v="1c Application In Progress"/>
    <x v="3"/>
    <s v="DARS-NIC-148298-N5HDR-v0.0"/>
    <s v="No"/>
    <s v="Yes"/>
    <x v="0"/>
    <x v="0"/>
    <x v="25"/>
    <s v="No"/>
    <x v="1"/>
    <s v=""/>
    <s v="James Gray"/>
    <s v=""/>
    <s v="No"/>
    <s v="Joanna Rose"/>
    <d v="2017-04-07T09:57:08"/>
    <d v="2016-03-15T09:19:41"/>
    <m/>
    <s v=""/>
    <m/>
    <x v="0"/>
  </r>
  <r>
    <s v="4bb5dbd7-6f91-46fd-ab5c-6f3f4301bb60"/>
    <s v="kViKyyGtFCiTMfOqcSUQiIS1muYINcurtZbsLpZcVjWmguKwfOdmRIf0IUNhXh0psMSBCtEYyhw1yUI5XhEc1Q=="/>
    <d v="2016-08-30T10:39:43"/>
    <s v="DARS-NIC-148298-N5HDR-v1"/>
    <s v="Elizabeth Lenaghan"/>
    <x v="191"/>
    <s v="With Customer"/>
    <x v="0"/>
    <d v="2017-03-30T00:00:00"/>
    <s v="1c Application In Progress"/>
    <s v="1c Application In Progress"/>
    <x v="4"/>
    <s v="DARS-NIC-148298-N5HDR-v1.0"/>
    <s v="Yes"/>
    <s v="Yes"/>
    <x v="0"/>
    <x v="0"/>
    <x v="0"/>
    <s v="No"/>
    <x v="1"/>
    <s v=""/>
    <s v="James Gray"/>
    <s v=""/>
    <s v="No"/>
    <s v="Joanna Rose"/>
    <d v="2016-08-30T10:39:43"/>
    <d v="2016-05-31T13:08:09"/>
    <m/>
    <s v=""/>
    <m/>
    <x v="0"/>
  </r>
  <r>
    <s v="5dec858b-5c3f-e611-80eb-5065f38a0b11"/>
    <s v="XVm2IEwnvMdj6k/tQidR0TDbhqEi+PzGi5ziicpU2kQuBGf9XLnmUMVr5/rtFvbCHTYeAvJ+ffgl3pA+EZ+5Cg=="/>
    <d v="2017-03-20T09:14:12"/>
    <s v="DARS-NIC-148307-HTYSK-v0"/>
    <s v="Paramjit Gill"/>
    <x v="8"/>
    <s v="With Customer"/>
    <x v="0"/>
    <m/>
    <s v="1c Application In Progress"/>
    <s v="1c Application In Progress"/>
    <x v="4"/>
    <s v="DARS-NIC-148307-HTYSK-v0"/>
    <s v="Yes"/>
    <s v="No"/>
    <x v="0"/>
    <x v="0"/>
    <x v="0"/>
    <s v="No"/>
    <x v="1"/>
    <s v=""/>
    <s v=""/>
    <s v=""/>
    <s v="Yes"/>
    <s v="Emma Russell"/>
    <d v="2017-03-20T09:14:12"/>
    <d v="2016-07-01T07:22:23"/>
    <m/>
    <s v=""/>
    <m/>
    <x v="0"/>
  </r>
  <r>
    <s v="f5073482-ffe5-e511-80f5-3863bb363030"/>
    <s v="eV6SNdBCwyolYjdKAn7teEcpouPK+PVyE5FYQA8ZgCJ5Cma3+6GRBkG3pALQS3tyfYirXxV++BzhiwDeIwdleA=="/>
    <d v="2016-08-30T10:39:43"/>
    <s v="DARS-NIC-148313-G56YY-v0"/>
    <s v="Dave Winter"/>
    <x v="8"/>
    <s v="With HSCIC"/>
    <x v="0"/>
    <d v="2031-08-07T00:00:00"/>
    <s v=""/>
    <s v="5a DSA Active"/>
    <x v="2"/>
    <s v="DARS-NIC-148313-G56YY-v0.0"/>
    <s v="Yes"/>
    <s v="Yes"/>
    <x v="0"/>
    <x v="0"/>
    <x v="8"/>
    <s v="No"/>
    <x v="1"/>
    <s v=""/>
    <s v="James Gray"/>
    <s v=""/>
    <s v="No"/>
    <s v="Joanna Rose"/>
    <d v="2016-08-30T10:39:43"/>
    <d v="2016-03-09T14:02:10"/>
    <m/>
    <s v=""/>
    <m/>
    <x v="0"/>
  </r>
  <r>
    <s v="fb697b5d-6cf9-e511-8106-1458d043a750"/>
    <s v="tKkucHpGn7LgaBw3ZjTyzSxs8m36GGt6viDtwqm6wMlyXwmuxZNExKRL/Llx6Y+3oZstMZX7DepN22JQebACbQ=="/>
    <d v="2016-10-31T15:54:20"/>
    <s v="DARS-NIC-148318-T4XHT-v0"/>
    <s v="Gillian Frost"/>
    <x v="192"/>
    <s v="With HSCIC"/>
    <x v="1"/>
    <d v="2013-07-30T00:00:00"/>
    <s v=""/>
    <s v="4c IAO Sign DSA"/>
    <x v="4"/>
    <s v="DARS-NIC-148318-T4XHT-v0.0"/>
    <s v="Yes"/>
    <s v="Yes"/>
    <x v="1"/>
    <x v="139"/>
    <x v="0"/>
    <s v="No"/>
    <x v="6"/>
    <s v=""/>
    <s v="Dan Goodwin"/>
    <s v="Jennifer Donald"/>
    <s v="No"/>
    <s v="Joanna Rose"/>
    <d v="2016-10-31T15:54:20"/>
    <d v="2016-04-03T07:19:16"/>
    <m/>
    <s v=""/>
    <d v="2012-03-31T00:00:00"/>
    <x v="0"/>
  </r>
  <r>
    <s v="d905100d-05ea-e511-80f6-3863bb363030"/>
    <s v="IIDjSshgXoLaw2AsIDADNpLbhbpLXnDaVX5+BZk0F0JmKMUKcT5uL+CiJoTLGnqlv6qYUrDmdqdaJIhU90u3Gw=="/>
    <d v="2017-04-06T13:24:56"/>
    <s v="DARS-NIC-148321-ZPHJ3-v0"/>
    <s v="Gary Cheetham"/>
    <x v="111"/>
    <s v="With HSCIC"/>
    <x v="0"/>
    <d v="2018-03-31T00:00:00"/>
    <s v=""/>
    <s v="5a DSA Active"/>
    <x v="2"/>
    <s v="DARS-NIC-148321-ZPHJ3-v0.0"/>
    <s v="Yes"/>
    <s v="Yes"/>
    <x v="0"/>
    <x v="0"/>
    <x v="79"/>
    <s v="No"/>
    <x v="10"/>
    <s v=""/>
    <s v="James Gray"/>
    <s v=""/>
    <s v="No"/>
    <s v="Joanna Rose"/>
    <d v="2017-04-06T13:24:56"/>
    <d v="2016-03-14T16:52:00"/>
    <d v="2017-04-06T00:00:00"/>
    <s v=""/>
    <m/>
    <x v="0"/>
  </r>
  <r>
    <s v="b0bfa515-69e7-e511-8100-3863bb358f90"/>
    <s v="mhReFTpNes5spxHSioobrGpjjywLnIqPeLzep9rWqpkp5xgVJ4aH9TPUZTzlMQYnl2wFef2pfOAKTguuhu0qvQ=="/>
    <d v="2017-03-07T09:30:09"/>
    <s v="DARS-NIC-148322-TMFVQ-v2"/>
    <s v="Paul Appleby"/>
    <x v="57"/>
    <s v="With HSCIC"/>
    <x v="0"/>
    <d v="2017-03-30T00:00:00"/>
    <s v=""/>
    <s v="5a DSA Active"/>
    <x v="1"/>
    <s v="DARS-NIC-148322-TMFVQ-v0.0"/>
    <s v="No"/>
    <s v="Yes"/>
    <x v="0"/>
    <x v="0"/>
    <x v="4"/>
    <s v="No"/>
    <x v="1"/>
    <s v=""/>
    <s v="James Gray"/>
    <s v=""/>
    <s v="No"/>
    <s v="Emma Russell"/>
    <d v="2017-03-07T09:30:09"/>
    <d v="2016-03-11T09:10:24"/>
    <d v="2017-01-25T00:00:00"/>
    <s v=""/>
    <d v="2017-02-06T00:00:00"/>
    <x v="0"/>
  </r>
  <r>
    <s v="36d58371-b404-4f4a-b986-a9c878985fd8"/>
    <s v="lDNyKug7ojSGbxf8vUPSM6UaHjCAb40HQX584rOjF9EEzENxEJEAXgtsxG2Mm//6IcjqVnQBbzaqLETR0aDAEw=="/>
    <d v="2017-03-07T09:30:09"/>
    <s v="DARS-NIC-148322-TMFVQ-v2"/>
    <s v="Paul Appleby"/>
    <x v="57"/>
    <s v="With HSCIC"/>
    <x v="0"/>
    <d v="2017-03-30T00:00:00"/>
    <s v="1c Application In Progress"/>
    <s v="5a DSA Active"/>
    <x v="0"/>
    <s v="DARS-NIC-148322-TMFVQ-v1.0"/>
    <s v="No"/>
    <s v="Yes"/>
    <x v="0"/>
    <x v="0"/>
    <x v="0"/>
    <s v="No"/>
    <x v="1"/>
    <s v=""/>
    <s v="Dan Goodwin"/>
    <s v=""/>
    <s v="No"/>
    <s v="Emma Russell"/>
    <d v="2017-03-07T09:30:09"/>
    <d v="2016-06-22T08:47:30"/>
    <m/>
    <s v=""/>
    <d v="2017-02-06T00:00:00"/>
    <x v="0"/>
  </r>
  <r>
    <s v="c91bb168-a0b1-40e4-8b23-f4ee8eb95ad8"/>
    <s v="6qviFqUENGqerG+MntiHVPElAoVMmLjWyDQgwYKjcP1Ca1AgC0VO9XHaD/NTnsp1zT2Tf6TBo6PEkE1bKSABbQ=="/>
    <d v="2017-03-07T09:30:09"/>
    <s v="DARS-NIC-148322-TMFVQ-v2"/>
    <s v="Krys Baker"/>
    <x v="57"/>
    <s v="With HSCIC"/>
    <x v="0"/>
    <d v="2017-03-30T00:00:00"/>
    <s v="1c Application In Progress"/>
    <s v="5a DSA Active"/>
    <x v="0"/>
    <s v="DARS-NIC-148322-TMFVQ-v1.1"/>
    <s v="No"/>
    <s v="Yes"/>
    <x v="0"/>
    <x v="0"/>
    <x v="0"/>
    <s v="No"/>
    <x v="1"/>
    <s v=""/>
    <s v="Dan Goodwin"/>
    <s v="Dave Cronin"/>
    <s v="Yes"/>
    <s v="Emma Russell"/>
    <d v="2017-03-07T09:30:09"/>
    <d v="2016-06-27T12:05:08"/>
    <m/>
    <s v=""/>
    <d v="2017-02-06T00:00:00"/>
    <x v="0"/>
  </r>
  <r>
    <s v="65a2a330-e84a-41de-838e-c4150691ec79"/>
    <s v="bsHoUWNT51afc/ADt09OLBJfK+6BIhPLv9RXe/WD+Dvkmu/Prx7F7iBEjDgpOnHe1OLVAmWegzabwugcGkfFcQ=="/>
    <d v="2017-03-07T09:30:09"/>
    <s v="DARS-NIC-148322-TMFVQ-v2"/>
    <s v="Krys Baker"/>
    <x v="57"/>
    <s v="With HSCIC"/>
    <x v="0"/>
    <d v="2017-03-30T00:00:00"/>
    <s v="1c Application In Progress"/>
    <s v="5a DSA Active"/>
    <x v="0"/>
    <s v="DARS-NIC-148322-TMFVQ-v1.2"/>
    <s v="No"/>
    <s v="Yes"/>
    <x v="0"/>
    <x v="0"/>
    <x v="0"/>
    <s v="No"/>
    <x v="1"/>
    <s v=""/>
    <s v="Dan Goodwin"/>
    <s v="Dave Cronin"/>
    <s v="Yes"/>
    <s v="Emma Russell"/>
    <d v="2017-03-07T09:30:09"/>
    <d v="2016-07-04T08:17:10"/>
    <m/>
    <s v=""/>
    <d v="2017-02-06T00:00:00"/>
    <x v="0"/>
  </r>
  <r>
    <s v="7d561a25-1a17-4471-afe4-eb8e73df14b0"/>
    <s v="SzrFbqNclFLpl54QXndm0oHs2aWYHgRLpGjiPaF/pq8f32BA22zgwU234ciXh7kH/ciSU5ORk37JlxHfyizVaQ=="/>
    <d v="2017-03-07T09:30:09"/>
    <s v="DARS-NIC-148322-TMFVQ-v2"/>
    <s v="Krys Baker"/>
    <x v="57"/>
    <s v="With HSCIC"/>
    <x v="0"/>
    <d v="2017-07-31T00:00:00"/>
    <s v="2c Initial Assessment"/>
    <s v="5a DSA Active"/>
    <x v="0"/>
    <s v="DARS-NIC-148322-TMFVQ-v1.3"/>
    <s v="No"/>
    <s v="Yes"/>
    <x v="0"/>
    <x v="140"/>
    <x v="0"/>
    <s v="No"/>
    <x v="1"/>
    <s v="Complex"/>
    <s v="Dan Goodwin"/>
    <s v="Dave Cronin"/>
    <s v="No"/>
    <s v="Emma Russell"/>
    <d v="2017-03-07T09:30:09"/>
    <d v="2016-07-13T11:59:18"/>
    <m/>
    <s v=""/>
    <d v="2017-02-06T00:00:00"/>
    <x v="0"/>
  </r>
  <r>
    <s v="51961004-c999-4303-9e58-663391bafd26"/>
    <s v="RCQKs7syHbxMu3hzGTlnMj9VcVR64nsptoGVkt7MgdSVuJDpEkmRJugfZinOz/nex8Fu76oeSgbIMANXAEWUbQ=="/>
    <d v="2017-03-07T09:30:09"/>
    <s v="DARS-NIC-148322-TMFVQ-v2"/>
    <s v="Krys Baker"/>
    <x v="57"/>
    <s v="With HSCIC"/>
    <x v="0"/>
    <d v="2017-07-31T00:00:00"/>
    <s v="1c Application In Progress"/>
    <s v="5a DSA Active"/>
    <x v="0"/>
    <s v="DARS-NIC-148322-TMFVQ-v1.4"/>
    <s v="No"/>
    <s v="Yes"/>
    <x v="0"/>
    <x v="140"/>
    <x v="0"/>
    <s v="No"/>
    <x v="1"/>
    <s v="Complex"/>
    <s v="Dan Goodwin"/>
    <s v="Dave Cronin"/>
    <s v="No"/>
    <s v="Emma Russell"/>
    <d v="2017-03-07T09:30:09"/>
    <d v="2016-07-19T14:04:08"/>
    <m/>
    <s v=""/>
    <d v="2017-02-06T00:00:00"/>
    <x v="0"/>
  </r>
  <r>
    <s v="4e34cefa-947a-418c-b068-f0e82fedb132"/>
    <s v="RXUxn5I4xBdOebAf3sYVWmHONoHhzex2QVVpL/HFmHBCAT5QildaDKAkrDoFVPOHR4dkwrpxIewUYg9Jok3Z6A=="/>
    <d v="2017-03-07T09:30:09"/>
    <s v="DARS-NIC-148322-TMFVQ-v2"/>
    <s v="Krys Baker"/>
    <x v="57"/>
    <s v="With HSCIC"/>
    <x v="0"/>
    <d v="2017-09-30T00:00:00"/>
    <s v="2c Initial Assessment"/>
    <s v="5a DSA Active"/>
    <x v="0"/>
    <s v="DARS-NIC-148322-TMFVQ-v1.5"/>
    <s v="No"/>
    <s v="Yes"/>
    <x v="0"/>
    <x v="141"/>
    <x v="0"/>
    <s v="No"/>
    <x v="1"/>
    <s v="Complex"/>
    <s v="Dan Goodwin"/>
    <s v="Dave Cronin"/>
    <s v="No"/>
    <s v="Emma Russell"/>
    <d v="2017-03-07T09:30:09"/>
    <d v="2016-09-29T14:41:32"/>
    <m/>
    <s v="Release 2.3"/>
    <d v="2017-02-06T00:00:00"/>
    <x v="0"/>
  </r>
  <r>
    <s v="49f91913-16e2-485a-b68d-f534473d0019"/>
    <s v="3YJZQmQtyY5Wl70mwj3Qjjx+/mEb8PBW1sSlAmuOsZF/sMgxGe13tAPlnfJozMhKSWQ3P2IXGh0QY6lrhrdS2g=="/>
    <d v="2017-03-07T09:30:33"/>
    <s v="DARS-NIC-148322-TMFVQ-v2"/>
    <s v="Krys Baker"/>
    <x v="57"/>
    <s v="With HSCIC"/>
    <x v="0"/>
    <d v="2017-12-18T00:00:00"/>
    <s v="5a DSA Active"/>
    <s v="5a DSA Active"/>
    <x v="1"/>
    <s v="DARS-NIC-148322-TMFVQ-v1.6"/>
    <s v="No"/>
    <s v="Yes"/>
    <x v="0"/>
    <x v="141"/>
    <x v="117"/>
    <s v="No"/>
    <x v="1"/>
    <s v="Complex"/>
    <s v="Dan Goodwin"/>
    <s v="Dave Cronin"/>
    <s v="No"/>
    <s v="Emma Russell"/>
    <d v="2017-03-07T09:30:33"/>
    <d v="2016-10-07T11:13:51"/>
    <d v="2017-03-07T00:00:00"/>
    <s v="Release 2.3"/>
    <d v="2017-02-06T00:00:00"/>
    <x v="1"/>
  </r>
  <r>
    <s v="b3507dfe-3507-413f-b788-b7dc5b017385"/>
    <s v="newCLENxH3KW5/FLfQZKkcxPlOLDiuI/3g7CR/6KIdNJIChL+11LUVbBUMxyyuA4OKcsYEShXSRNJvEPCtfPhw=="/>
    <d v="2017-03-07T09:30:09"/>
    <s v="DARS-NIC-148322-TMFVQ-v2"/>
    <s v="Krys Baker"/>
    <x v="57"/>
    <s v="With HSCIC"/>
    <x v="0"/>
    <m/>
    <s v="1c Application In Progress"/>
    <s v="5a DSA Active"/>
    <x v="0"/>
    <s v="DARS-NIC-148322-TMFVQ-v2.0"/>
    <s v="No"/>
    <s v="Yes"/>
    <x v="0"/>
    <x v="141"/>
    <x v="0"/>
    <s v="No"/>
    <x v="1"/>
    <s v="Complex"/>
    <s v="Dan Goodwin"/>
    <s v="Dave Cronin"/>
    <s v="No"/>
    <s v="Emma Russell"/>
    <d v="2017-03-07T09:30:09"/>
    <d v="2017-02-06T13:19:06"/>
    <m/>
    <s v="Release 2.3"/>
    <d v="2017-02-06T00:00:00"/>
    <x v="0"/>
  </r>
  <r>
    <s v="c0abbc77-8eff-4fd4-8803-7f2d5d5b6a6b"/>
    <s v="LXFF4HvV81Al2iA7Q+gELiHogmXpxCx9Bz9wmXx0cnONu8/A/tURS0Ffrjk3ZjgIaUwMWS+0/b4qcNZ1pZ3UwQ=="/>
    <d v="2017-03-07T09:30:09"/>
    <s v="DARS-NIC-148322-TMFVQ-v2"/>
    <s v="Krys Baker"/>
    <x v="57"/>
    <s v="With HSCIC"/>
    <x v="0"/>
    <d v="2017-12-18T00:00:00"/>
    <s v="2c Initial Assessment"/>
    <s v="5a DSA Active"/>
    <x v="0"/>
    <s v="DARS-NIC-148322-TMFVQ-v2.1"/>
    <s v="No"/>
    <s v="Yes"/>
    <x v="0"/>
    <x v="62"/>
    <x v="0"/>
    <s v="No"/>
    <x v="1"/>
    <s v="Complex"/>
    <s v="Dan Goodwin"/>
    <s v="Dave Cronin"/>
    <s v="No"/>
    <s v="Emma Russell"/>
    <d v="2017-03-07T09:30:09"/>
    <d v="2017-02-06T13:46:22"/>
    <m/>
    <s v=""/>
    <d v="2017-02-06T00:00:00"/>
    <x v="0"/>
  </r>
  <r>
    <s v="a01512fe-6e7d-4822-9a55-c8354f6e7947"/>
    <s v="lxS5ZuTHF1rJtRLW0BEiY7NnRB1/Uh2gBsv7DduHYRh4ixkk+PVpOUu12RzAlHXK04dls1P0/p28wQpU/46m/g=="/>
    <d v="2017-03-07T09:30:50"/>
    <s v="DARS-NIC-148322-TMFVQ-v2"/>
    <s v="Krys Baker"/>
    <x v="57"/>
    <s v="With HSCIC"/>
    <x v="0"/>
    <d v="2017-12-18T00:00:00"/>
    <s v="5a DSA Active"/>
    <s v="5a DSA Active"/>
    <x v="2"/>
    <s v="DARS-NIC-148322-TMFVQ-v2.2"/>
    <s v="Yes"/>
    <s v="Yes"/>
    <x v="0"/>
    <x v="62"/>
    <x v="123"/>
    <s v="No"/>
    <x v="1"/>
    <s v="Complex"/>
    <s v="Dan Goodwin"/>
    <s v="Dave Cronin"/>
    <s v="No"/>
    <s v="Emma Russell"/>
    <d v="2017-03-07T09:30:50"/>
    <d v="2017-02-09T08:23:57"/>
    <d v="2017-03-07T00:00:00"/>
    <s v=""/>
    <d v="2017-02-06T00:00:00"/>
    <x v="1"/>
  </r>
  <r>
    <s v="3dcf9669-a2e3-e511-8100-3863bb358f90"/>
    <s v="2MKY0GzcJDJw/D7CtsuGfSxg40vjfkfhA5CJ1EONH8mr/yxW0SgRJSa67MnBCubBSATbg/wNJLYtxClC9+eqGg=="/>
    <d v="2017-01-09T14:41:20"/>
    <s v="DARS-NIC-148324-V6WWJ-v0"/>
    <s v="Clare Shakeshaft"/>
    <x v="193"/>
    <s v="With HSCIC"/>
    <x v="0"/>
    <d v="2016-11-29T00:00:00"/>
    <s v=""/>
    <s v="5a DSA Active"/>
    <x v="3"/>
    <s v="DARS-NIC-148324-V6WWJ-v0.0"/>
    <s v="Yes"/>
    <s v="Yes"/>
    <x v="0"/>
    <x v="0"/>
    <x v="8"/>
    <s v="No"/>
    <x v="5"/>
    <s v=""/>
    <s v="James Gray"/>
    <s v=""/>
    <s v="No"/>
    <s v="Joanna Rose"/>
    <d v="2017-01-09T14:41:20"/>
    <d v="2016-03-06T13:50:43"/>
    <m/>
    <s v=""/>
    <m/>
    <x v="0"/>
  </r>
  <r>
    <s v="7f21baeb-bde9-e511-8101-3863bb358f90"/>
    <s v="/D0S505bKPfMMrzN/EV7dzZmSkO9Nk8NGLxNDOTVNh1EEi1MJ5zCIOa0fqR5Ghkg2Sv72yk5kfiQ0m2jvW3LNQ=="/>
    <d v="2017-01-24T13:46:52"/>
    <s v="DARS-NIC-148331-5F2FS-v1"/>
    <s v="Nicholas Wald"/>
    <x v="144"/>
    <s v="With Customer"/>
    <x v="0"/>
    <d v="2016-09-25T00:00:00"/>
    <s v=""/>
    <s v="2d Action Plan Active"/>
    <x v="3"/>
    <s v="DARS-NIC-148331-5F2FS-v0.0"/>
    <s v="No"/>
    <s v="Yes"/>
    <x v="0"/>
    <x v="0"/>
    <x v="79"/>
    <s v="No"/>
    <x v="1"/>
    <s v=""/>
    <s v="James Gray"/>
    <s v=""/>
    <s v="No"/>
    <s v="Emma Russell"/>
    <d v="2017-01-24T13:46:52"/>
    <d v="2016-03-14T08:22:50"/>
    <m/>
    <s v=""/>
    <d v="2017-01-23T00:00:00"/>
    <x v="0"/>
  </r>
  <r>
    <s v="49b30614-ac9b-4f83-a652-df7613453fcf"/>
    <s v="+GzuLx5d1SHJevBeqHWCKhDusSpcPsZaFPoIfOeJMW/ET0EgG6UDw+BP3ktK2XnaS+um7+K9RaxqPa/WKN1arA=="/>
    <d v="2017-01-24T13:46:52"/>
    <s v="DARS-NIC-148331-5F2FS-v1"/>
    <s v="Nicholas Wald"/>
    <x v="144"/>
    <s v="With Customer"/>
    <x v="0"/>
    <m/>
    <s v="1c Application In Progress"/>
    <s v="2d Action Plan Active"/>
    <x v="0"/>
    <s v="DARS-NIC-148331-5F2FS-v1.0"/>
    <s v="No"/>
    <s v="Yes"/>
    <x v="0"/>
    <x v="0"/>
    <x v="0"/>
    <s v="No"/>
    <x v="1"/>
    <s v=""/>
    <s v="James Gray"/>
    <s v="Jennifer Redman"/>
    <s v="No"/>
    <s v="Emma Russell"/>
    <d v="2017-01-24T13:46:52"/>
    <d v="2016-09-23T09:02:36"/>
    <m/>
    <s v=""/>
    <d v="2017-01-23T00:00:00"/>
    <x v="0"/>
  </r>
  <r>
    <s v="7442368f-08fd-4ca9-b7e4-18a7e95be9b0"/>
    <s v="RyQZio3bkU+KiDVAd7a/ANNORPRksZFYXzWjkQdLRunWoQUbogttA6VZOfXDhU8pjXP0Qi2F6ZxuRU7gKZqLLg=="/>
    <d v="2017-01-24T13:46:52"/>
    <s v="DARS-NIC-148331-5F2FS-v1"/>
    <s v="Nicholas Wald"/>
    <x v="144"/>
    <s v="With Customer"/>
    <x v="0"/>
    <m/>
    <s v="1c Application In Progress"/>
    <s v="2d Action Plan Active"/>
    <x v="0"/>
    <s v="DARS-NIC-148331-5F2FS-v1.1"/>
    <s v="No"/>
    <s v="Yes"/>
    <x v="0"/>
    <x v="0"/>
    <x v="0"/>
    <s v="No"/>
    <x v="1"/>
    <s v=""/>
    <s v="James Gray"/>
    <s v="Jennifer Redman"/>
    <s v="No"/>
    <s v="Emma Russell"/>
    <d v="2017-01-24T13:46:52"/>
    <d v="2017-01-11T16:01:31"/>
    <m/>
    <s v=""/>
    <d v="2017-01-23T00:00:00"/>
    <x v="0"/>
  </r>
  <r>
    <s v="c501b3b9-a6ae-4ef0-833b-c47df4a44521"/>
    <s v="j7hDtXwgy+7UT4Aw1qvt7nfrhLQucgAi/Eqq/Uwy/u2NPEvUuyipRL0h7mw73ovfTrZyr5GI9u1HXoPCWTg4rA=="/>
    <d v="2017-01-24T13:46:52"/>
    <s v="DARS-NIC-148331-5F2FS-v1"/>
    <s v="Nicholas Wald"/>
    <x v="144"/>
    <s v="With Customer"/>
    <x v="0"/>
    <m/>
    <s v="1c Application In Progress"/>
    <s v="2d Action Plan Active"/>
    <x v="0"/>
    <s v="DARS-NIC-148331-5F2FS-v1.2"/>
    <s v="No"/>
    <s v="Yes"/>
    <x v="0"/>
    <x v="0"/>
    <x v="0"/>
    <s v="No"/>
    <x v="1"/>
    <s v=""/>
    <s v="James Gray"/>
    <s v="Jennifer Redman"/>
    <s v="No"/>
    <s v="Emma Russell"/>
    <d v="2017-01-24T13:46:52"/>
    <d v="2017-01-16T08:16:04"/>
    <m/>
    <s v=""/>
    <d v="2017-01-23T00:00:00"/>
    <x v="0"/>
  </r>
  <r>
    <s v="fe1a7d31-d200-4b7f-b3d4-31e102356f7a"/>
    <s v="3nfm61KuCJrmXe/ecusPEtHGym+VEuZcujfSIm+Nf44AyPv0BWCPkrwhQ078RA3/00pAsa4ES0jZocJYxXXmAw=="/>
    <d v="2017-01-24T13:47:22"/>
    <s v="DARS-NIC-148331-5F2FS-v1"/>
    <s v="Nicholas Wald"/>
    <x v="144"/>
    <s v="With Customer"/>
    <x v="0"/>
    <m/>
    <s v="2c Initial Assessment"/>
    <s v="2d Action Plan Active"/>
    <x v="0"/>
    <s v="DARS-NIC-148331-5F2FS-v1.3"/>
    <s v="No"/>
    <s v="Yes"/>
    <x v="0"/>
    <x v="142"/>
    <x v="0"/>
    <s v="No"/>
    <x v="1"/>
    <s v="Complex"/>
    <s v="Georgina Platt"/>
    <s v="Louise Dunn"/>
    <s v="No"/>
    <s v="Emma Russell"/>
    <d v="2017-01-24T13:47:22"/>
    <d v="2017-01-18T14:46:45"/>
    <m/>
    <s v=""/>
    <d v="2017-01-23T00:00:00"/>
    <x v="0"/>
  </r>
  <r>
    <s v="6a708ce1-c0a6-4450-89b1-a948fa78fc28"/>
    <s v="WxHrH+tDKGUejakkLtoSv78WwiILmipx0SgTnlZ4RynYYYZvUW8culb0iZcvnxfeqErN5a933qxzNlXmTty0tQ=="/>
    <d v="2017-03-20T17:03:56"/>
    <s v="DARS-NIC-148331-5F2FS-v1"/>
    <s v="Nicholas Wald"/>
    <x v="144"/>
    <s v="With Customer"/>
    <x v="0"/>
    <m/>
    <s v="2c Initial Assessment"/>
    <s v="2d Action Plan Active"/>
    <x v="4"/>
    <s v="DARS-NIC-148331-5F2FS-v1.4"/>
    <s v="Yes"/>
    <s v="Yes"/>
    <x v="0"/>
    <x v="142"/>
    <x v="0"/>
    <s v="No"/>
    <x v="1"/>
    <s v="Complex"/>
    <s v="Georgina Platt"/>
    <s v="Louise Dunn"/>
    <s v="No"/>
    <s v="Emma Russell"/>
    <d v="2017-03-20T17:03:56"/>
    <d v="2017-01-24T13:47:03"/>
    <m/>
    <s v=""/>
    <d v="2017-01-23T00:00:00"/>
    <x v="0"/>
  </r>
  <r>
    <s v="87f08dd0-18f0-e511-8101-3863bb358f90"/>
    <s v="NZ1/X+IP4pYDfubb16+cJjPUD2wvcUOddoirM2bMqFjDM5NiN77bqOL6H1WnvCV9RhmA6b4s1H6rYmEq72qmEg=="/>
    <d v="2016-08-30T10:39:43"/>
    <s v="DARS-NIC-148332-V6CY3-v0"/>
    <s v="Cathy Coshall"/>
    <x v="194"/>
    <s v="With HSCIC"/>
    <x v="0"/>
    <d v="2016-06-30T00:00:00"/>
    <s v=""/>
    <s v="5a DSA Active"/>
    <x v="3"/>
    <s v="DARS-NIC-148332-V6CY3-v0.0"/>
    <s v="Yes"/>
    <s v="Yes"/>
    <x v="0"/>
    <x v="0"/>
    <x v="25"/>
    <s v="No"/>
    <x v="9"/>
    <s v=""/>
    <s v="James Gray"/>
    <s v=""/>
    <s v="No"/>
    <s v="Joanna Rose"/>
    <d v="2016-08-30T10:39:43"/>
    <d v="2016-03-22T10:28:30"/>
    <m/>
    <s v=""/>
    <m/>
    <x v="0"/>
  </r>
  <r>
    <s v="6e3ea9f7-2e2e-e611-80e7-5065f38b06d1"/>
    <s v="WjjJ6qcY6rldUl6M29qO9BPAfLfQMI+14OIjTNfV6TqN8fM2n8KCPZQhEAF8sgEaSqCWeS5Cb4rQfQ7XHCGULA=="/>
    <d v="2016-07-07T10:31:31"/>
    <s v="DARS-NIC-148333-F7CDY-v0"/>
    <s v="Mike Murphy"/>
    <x v="153"/>
    <s v="With HSCIC"/>
    <x v="0"/>
    <m/>
    <s v="1c Application In Progress"/>
    <s v="5a DSA Active"/>
    <x v="0"/>
    <s v="DARS-NIC-148333-F7CDY-v0.0"/>
    <s v="No"/>
    <s v="No"/>
    <x v="0"/>
    <x v="0"/>
    <x v="0"/>
    <s v="No"/>
    <x v="1"/>
    <s v=""/>
    <s v=""/>
    <s v=""/>
    <s v="Yes"/>
    <s v="Vicki Hartley"/>
    <d v="2016-07-07T10:31:31"/>
    <d v="2016-06-09T10:43:15"/>
    <m/>
    <s v=""/>
    <d v="2016-06-10T00:00:00"/>
    <x v="0"/>
  </r>
  <r>
    <s v="8ffc3c0e-29b2-46d6-91ba-4b93c40c8a66"/>
    <s v="6NYy06E8nxF/rtoo6zDv64njKL0lWQedOkXn0kD4wVhdgWUx8q07D0FhO45MZb2ppstBTzzNuU4EH5Jaktx8lA=="/>
    <d v="2016-07-07T10:31:31"/>
    <s v="DARS-NIC-148333-F7CDY-v0"/>
    <s v="Mike Murphy"/>
    <x v="153"/>
    <s v="With HSCIC"/>
    <x v="0"/>
    <m/>
    <s v="2c Initial Assessment"/>
    <s v="5a DSA Active"/>
    <x v="0"/>
    <s v="DARS-NIC-148333-F7CDY-v0.1"/>
    <s v="No"/>
    <s v="No"/>
    <x v="0"/>
    <x v="143"/>
    <x v="0"/>
    <s v="No"/>
    <x v="1"/>
    <s v=""/>
    <s v="Vicki Hartley"/>
    <s v=""/>
    <s v="Yes"/>
    <s v="Vicki Hartley"/>
    <d v="2016-07-07T10:31:31"/>
    <d v="2016-06-09T12:24:25"/>
    <m/>
    <s v=""/>
    <d v="2016-06-10T00:00:00"/>
    <x v="0"/>
  </r>
  <r>
    <s v="da193c80-de69-4d8b-a5b5-025e3567971e"/>
    <s v="VACz/9Jd8FnkGllCQ/Oc7zVPeWpX0UFReD17/vepgkxdfz+us5hMh+DbkqUNoElohRub+9J3NJp2Tc3OWOXOTg=="/>
    <d v="2016-08-30T10:39:43"/>
    <s v="DARS-NIC-148333-F7CDY-v0"/>
    <s v="Mike Murphy"/>
    <x v="153"/>
    <s v="With HSCIC"/>
    <x v="0"/>
    <d v="2013-07-29T00:00:00"/>
    <s v="5a DSA Active"/>
    <s v="5a DSA Active"/>
    <x v="3"/>
    <s v="DARS-NIC-148333-F7CDY-v0.2"/>
    <s v="Yes"/>
    <s v="No"/>
    <x v="0"/>
    <x v="143"/>
    <x v="65"/>
    <s v="No"/>
    <x v="1"/>
    <s v=""/>
    <s v="Vicki Hartley"/>
    <s v="Jennifer Donald"/>
    <s v="Yes"/>
    <s v="Vicki Hartley"/>
    <d v="2016-08-30T10:39:43"/>
    <d v="2016-06-10T15:05:40"/>
    <d v="2016-07-07T00:00:00"/>
    <s v=""/>
    <d v="2016-06-10T00:00:00"/>
    <x v="1"/>
  </r>
  <r>
    <s v="6ee1d8b8-73e7-e511-80f7-3863bb357fa0"/>
    <s v="BOpN8wCwvwq3BiUUpFxPAZEKD8ED8KFnTuMsDYMeAUnJKTJ9fbfSLfvixGSuC/wBsLKyk+f13a+0gzCVXMi2cQ=="/>
    <d v="2017-01-09T13:56:32"/>
    <s v="DARS-NIC-148334-51PXR-v1"/>
    <s v="Diana Eccles"/>
    <x v="195"/>
    <s v="With Customer"/>
    <x v="0"/>
    <d v="2016-08-26T00:00:00"/>
    <s v=""/>
    <s v="1c Application In Progress"/>
    <x v="3"/>
    <s v="DARS-NIC-148334-51PXR-v0.0"/>
    <s v="No"/>
    <s v="Yes"/>
    <x v="0"/>
    <x v="0"/>
    <x v="8"/>
    <s v="No"/>
    <x v="17"/>
    <s v=""/>
    <s v="James Gray"/>
    <s v=""/>
    <s v="No"/>
    <s v="Joanna Rose"/>
    <d v="2017-01-09T13:56:32"/>
    <d v="2016-03-11T10:26:40"/>
    <m/>
    <s v=""/>
    <m/>
    <x v="0"/>
  </r>
  <r>
    <s v="60e4dfec-509b-4e39-a5d5-8d66c40d4d21"/>
    <s v="0Gp5kSYaG913APjFUasK+8HmwzDvoHWjMJYD40cEPGICFNUKXTIBHKjPgLZ19Bnce8Oqj7lL5EYwGYYMm8+j+w=="/>
    <d v="2016-11-08T11:11:48"/>
    <s v="DARS-NIC-148334-51PXR-v1"/>
    <s v="Diana Eccles"/>
    <x v="195"/>
    <s v="With Customer"/>
    <x v="0"/>
    <d v="2016-08-26T00:00:00"/>
    <s v="1c Application In Progress"/>
    <s v="1c Application In Progress"/>
    <x v="4"/>
    <s v="DARS-NIC-148334-51PXR-v1.0"/>
    <s v="Yes"/>
    <s v="Yes"/>
    <x v="0"/>
    <x v="0"/>
    <x v="0"/>
    <s v="No"/>
    <x v="17"/>
    <s v=""/>
    <s v="James Gray"/>
    <s v=""/>
    <s v="No"/>
    <s v="Joanna Rose"/>
    <d v="2016-11-08T11:11:48"/>
    <d v="2016-06-30T13:07:56"/>
    <m/>
    <s v=""/>
    <m/>
    <x v="0"/>
  </r>
  <r>
    <s v="746cee9c-b6e6-e511-80f7-3863bb357fa0"/>
    <s v="f0GlPQ/QDlx8pK1NohTqcMmYkzETG3QOWuxcpqnwRPTe60d6aRfFpY3v4WBzioVU5Fag6rElYqEg53UNDcRzpQ=="/>
    <d v="2017-04-26T11:21:13"/>
    <s v="DARS-NIC-148336-V4SL1-v1"/>
    <s v="Yoav Ben-Shlomo"/>
    <x v="123"/>
    <s v="With HSCIC"/>
    <x v="0"/>
    <d v="2016-09-10T00:00:00"/>
    <s v=""/>
    <s v="2a Case Admin Check"/>
    <x v="3"/>
    <s v="DARS-NIC-148336-V4SL1-v0.0"/>
    <s v="No"/>
    <s v="Yes"/>
    <x v="0"/>
    <x v="0"/>
    <x v="112"/>
    <s v="No"/>
    <x v="1"/>
    <s v=""/>
    <s v="James Gray"/>
    <s v=""/>
    <s v="No"/>
    <s v="Emma Russell"/>
    <d v="2017-04-26T11:21:13"/>
    <d v="2016-03-10T11:52:52"/>
    <m/>
    <s v=""/>
    <m/>
    <x v="0"/>
  </r>
  <r>
    <s v="d066cf7f-e988-4ffa-b22a-ea4530af887a"/>
    <s v="c4FULhKDdKb7edh+4AWyjh6puqRWOVQQeIdD+587PuOhnXawuNeJVx03YGDjRQjeYa6S9P7p6dK7YXDQ2T609w=="/>
    <d v="2017-04-26T11:21:14"/>
    <s v="DARS-NIC-148336-V4SL1-v1"/>
    <s v="Yoav Ben-Shlomo"/>
    <x v="123"/>
    <s v="With HSCIC"/>
    <x v="0"/>
    <m/>
    <s v="1c Application In Progress"/>
    <s v="2a Case Admin Check"/>
    <x v="0"/>
    <s v="DARS-NIC-148336-V4SL1-v1.0"/>
    <s v="No"/>
    <s v="Yes"/>
    <x v="0"/>
    <x v="0"/>
    <x v="0"/>
    <s v="No"/>
    <x v="1"/>
    <s v=""/>
    <s v=""/>
    <s v="Jennifer Redman"/>
    <s v="No"/>
    <s v="Emma Russell"/>
    <d v="2017-04-26T11:21:14"/>
    <d v="2017-04-24T13:24:52"/>
    <m/>
    <s v=""/>
    <m/>
    <x v="0"/>
  </r>
  <r>
    <s v="50f28583-c70a-4fbf-8feb-c655bfd553bf"/>
    <s v="VDQfxE2Evc/nQYW4XV6qjW+3Az4FchtGboTT1oGhzUMyvqmqniK1CYUscRp5Kuii4N12wAAsavtLo1zEpsssSw=="/>
    <d v="2017-04-26T11:21:14"/>
    <s v="DARS-NIC-148336-V4SL1-v1"/>
    <s v="Yoav Ben-Shlomo"/>
    <x v="123"/>
    <s v="With HSCIC"/>
    <x v="0"/>
    <m/>
    <s v="1c Application In Progress"/>
    <s v="2a Case Admin Check"/>
    <x v="0"/>
    <s v="DARS-NIC-148336-V4SL1-v1.1"/>
    <s v="No"/>
    <s v="Yes"/>
    <x v="0"/>
    <x v="0"/>
    <x v="0"/>
    <s v="No"/>
    <x v="1"/>
    <s v=""/>
    <s v=""/>
    <s v="Jennifer Redman"/>
    <s v="No"/>
    <s v="Emma Russell"/>
    <d v="2017-04-26T11:21:14"/>
    <d v="2017-04-24T14:56:04"/>
    <m/>
    <s v=""/>
    <m/>
    <x v="0"/>
  </r>
  <r>
    <s v="330919b5-c2a1-4cd6-84bf-43dcfbefc3f7"/>
    <s v="7oN5Ba19rZr6u6Z0JWqblHiaO5zrqdHHq99giXFahmWCCAk9malaBlW/j5O7+V74szhZLfYueFfna0To5ukjdQ=="/>
    <d v="2017-04-26T11:21:28"/>
    <s v="DARS-NIC-148336-V4SL1-v1"/>
    <s v="Yoav Ben-Shlomo"/>
    <x v="123"/>
    <s v="With HSCIC"/>
    <x v="0"/>
    <m/>
    <s v="1c Application In Progress"/>
    <s v="2a Case Admin Check"/>
    <x v="0"/>
    <s v="DARS-NIC-148336-V4SL1-v1.2"/>
    <s v="No"/>
    <s v="Yes"/>
    <x v="0"/>
    <x v="0"/>
    <x v="0"/>
    <s v="No"/>
    <x v="1"/>
    <s v=""/>
    <s v=""/>
    <s v="Jennifer Redman"/>
    <s v="No"/>
    <s v="Emma Russell"/>
    <d v="2017-04-26T11:21:28"/>
    <d v="2017-04-25T14:44:26"/>
    <m/>
    <s v=""/>
    <m/>
    <x v="0"/>
  </r>
  <r>
    <s v="436fd456-4b15-4ca0-b6eb-75abfc5ba086"/>
    <s v="IcN0vmb/q2bBve+3PQoUtBrEdPC2/aY6mpsbj9wB65Cjl3/A9QrxYaHq+0qtID2uKacOxf6kBePhqzyqHN/OHg=="/>
    <d v="2017-04-26T11:21:28"/>
    <s v="DARS-NIC-148336-V4SL1-v1"/>
    <s v="Yoav Ben-Shlomo"/>
    <x v="123"/>
    <s v="With HSCIC"/>
    <x v="0"/>
    <m/>
    <s v="1c Application In Progress"/>
    <s v="2a Case Admin Check"/>
    <x v="4"/>
    <s v="DARS-NIC-148336-V4SL1-v1.3"/>
    <s v="Yes"/>
    <s v="Yes"/>
    <x v="0"/>
    <x v="0"/>
    <x v="0"/>
    <s v="No"/>
    <x v="1"/>
    <s v=""/>
    <s v=""/>
    <s v="Jennifer Redman"/>
    <s v="No"/>
    <s v="Emma Russell"/>
    <d v="2017-04-26T11:21:28"/>
    <d v="2017-04-26T11:21:03"/>
    <m/>
    <s v=""/>
    <m/>
    <x v="0"/>
  </r>
  <r>
    <s v="6cce522e-c8ed-e511-80f8-3863bb357fa0"/>
    <s v="ga9GqgnDV2DEutCNqX1DbBokbA1RXcF9hLUILdevWKdwbP4FgUZV6Rmblm5tyTdhtGeX19EBr2LP+YTm15wovQ=="/>
    <d v="2017-03-31T00:00:18"/>
    <s v="DARS-NIC-148340-YQ28S-v0"/>
    <s v="Abdul Lakhdar"/>
    <x v="38"/>
    <s v="With HSCIC"/>
    <x v="0"/>
    <d v="2017-03-30T00:00:00"/>
    <s v=""/>
    <s v="5a DSA Active"/>
    <x v="3"/>
    <s v="DARS-NIC-148340-YQ28S-v0.0"/>
    <s v="Yes"/>
    <s v="Yes"/>
    <x v="0"/>
    <x v="0"/>
    <x v="90"/>
    <s v="No"/>
    <x v="10"/>
    <s v=""/>
    <s v="James Gray"/>
    <s v=""/>
    <s v="No"/>
    <s v="Joanna Rose"/>
    <d v="2017-03-31T00:00:18"/>
    <d v="2016-03-19T11:46:21"/>
    <m/>
    <s v=""/>
    <m/>
    <x v="0"/>
  </r>
  <r>
    <s v="d3bffca5-71eb-e511-8105-1458d043a750"/>
    <s v="v282NaVX3HAyWCCUto4PmMNCnzQR+xQJmQ8HdZU10SpK4T/Edfb4Pfjhv7LDB08z1k1gsVdt7OKo6rVmCR78Tg=="/>
    <d v="2017-01-11T10:02:49"/>
    <s v="DARS-NIC-148341-TC6TD-v1"/>
    <s v="James Gray"/>
    <x v="57"/>
    <s v="With Customer"/>
    <x v="0"/>
    <d v="2016-11-04T00:00:00"/>
    <s v=""/>
    <s v="1c Application In Progress"/>
    <x v="3"/>
    <s v="DARS-NIC-148341-TC6TD-v0.0"/>
    <s v="No"/>
    <s v="Yes"/>
    <x v="0"/>
    <x v="0"/>
    <x v="102"/>
    <s v="No"/>
    <x v="1"/>
    <s v=""/>
    <s v="James Gray"/>
    <s v=""/>
    <s v="No"/>
    <s v="Joanna Rose"/>
    <d v="2017-01-11T10:02:49"/>
    <d v="2016-03-16T12:21:49"/>
    <d v="2016-10-31T00:00:00"/>
    <s v=""/>
    <m/>
    <x v="0"/>
  </r>
  <r>
    <s v="1273e04a-761e-4311-9d3a-098775cdfa3d"/>
    <s v="4C8naW5dZbUEWSdjH8AFUKRpDOgiJ34OQ81hpLx8vM1y2YVN5gN9HhWTinQF1i5YTZkcSR8xJC59QxC4P8l/8g=="/>
    <d v="2016-11-23T11:55:35"/>
    <s v="DARS-NIC-148341-TC6TD-v1"/>
    <s v="James Gray"/>
    <x v="57"/>
    <s v="With Customer"/>
    <x v="0"/>
    <m/>
    <s v="1c Application In Progress"/>
    <s v="1c Application In Progress"/>
    <x v="4"/>
    <s v="DARS-NIC-148341-TC6TD-v1.0"/>
    <s v="Yes"/>
    <s v="Yes"/>
    <x v="0"/>
    <x v="0"/>
    <x v="0"/>
    <s v="No"/>
    <x v="1"/>
    <s v=""/>
    <s v="James Gray"/>
    <s v="Jennifer Redman"/>
    <s v="No"/>
    <s v="Joanna Rose"/>
    <d v="2016-11-23T11:55:35"/>
    <d v="2016-11-23T11:47:41"/>
    <d v="2016-10-31T00:00:00"/>
    <s v=""/>
    <m/>
    <x v="0"/>
  </r>
  <r>
    <s v="4b4e0512-3aec-e511-80f8-3863bb357fa0"/>
    <s v="c/dD3yaqskgXOiaOBtwJQCItA5qGbSI8wvt/cKviuJysBKpEEHcVQpZPSVWilmxf0UhDrsAfHfOx3IDd4k5QgA=="/>
    <d v="2017-01-11T09:59:52"/>
    <s v="DARS-NIC-148348-XTNPJ-v0"/>
    <s v="Norman Williams"/>
    <x v="1"/>
    <s v="With HSCIC"/>
    <x v="0"/>
    <d v="2020-09-09T00:00:00"/>
    <s v=""/>
    <s v="5a DSA Active"/>
    <x v="2"/>
    <s v="DARS-NIC-148348-XTNPJ-v0.0"/>
    <s v="Yes"/>
    <s v="Yes"/>
    <x v="0"/>
    <x v="0"/>
    <x v="118"/>
    <s v="No"/>
    <x v="1"/>
    <s v=""/>
    <s v="James Gray"/>
    <s v=""/>
    <s v="No"/>
    <s v="Joanna Rose"/>
    <d v="2017-01-11T09:59:52"/>
    <d v="2016-03-17T12:16:29"/>
    <m/>
    <s v=""/>
    <m/>
    <x v="0"/>
  </r>
  <r>
    <s v="58aaf1ce-84e4-e511-80f7-3863bb357fa0"/>
    <s v="6I6fCQGnmbzbQejniav6sbicHIuq2ONunC5x9JcBRRLq39Bb2DZ0fyucvF7upw7jJLJcDAh7JJ70+O67BSWM+w=="/>
    <d v="2017-02-28T12:45:00"/>
    <s v="DARS-NIC-148353-G88Q7-v1"/>
    <s v="James Gray"/>
    <x v="9"/>
    <s v="With Customer"/>
    <x v="0"/>
    <d v="2017-01-29T00:00:00"/>
    <s v=""/>
    <s v="2d Action Plan Active"/>
    <x v="0"/>
    <s v="DARS-NIC-148353-G88Q7-v0.0"/>
    <s v=""/>
    <s v="Yes"/>
    <x v="0"/>
    <x v="0"/>
    <x v="0"/>
    <s v="No"/>
    <x v="1"/>
    <s v=""/>
    <s v=""/>
    <s v=""/>
    <s v="No"/>
    <s v="Emma Russell"/>
    <d v="2017-02-28T12:45:00"/>
    <d v="2016-03-07T16:51:20"/>
    <m/>
    <s v=""/>
    <d v="2017-01-16T00:00:00"/>
    <x v="0"/>
  </r>
  <r>
    <s v="e5b82eef-dc53-4c93-8f13-f64b79998fc0"/>
    <s v="aJSf+uI9YYy+rriIWPC09WaQHA2Q1/YkrPkM/6CkLE9B0brT72KOJDxnYs9O1fRFf1HaMmBP/ptF2KjKr4I97Q=="/>
    <d v="2017-02-28T12:45:00"/>
    <s v="DARS-NIC-148353-G88Q7-v1"/>
    <s v="James Gray"/>
    <x v="9"/>
    <s v="With Customer"/>
    <x v="0"/>
    <d v="2017-01-29T00:00:00"/>
    <s v=""/>
    <s v="2d Action Plan Active"/>
    <x v="0"/>
    <s v="DARS-NIC-148353-G88Q7-v0.1"/>
    <s v=""/>
    <s v="Yes"/>
    <x v="0"/>
    <x v="0"/>
    <x v="0"/>
    <s v="No"/>
    <x v="1"/>
    <s v=""/>
    <s v=""/>
    <s v=""/>
    <s v="No"/>
    <s v="Emma Russell"/>
    <d v="2017-02-28T12:45:00"/>
    <d v="2016-03-24T16:29:42"/>
    <m/>
    <s v=""/>
    <d v="2017-01-16T00:00:00"/>
    <x v="0"/>
  </r>
  <r>
    <s v="9acb6b89-428a-4701-b8f0-bfd3027d64bc"/>
    <s v="oQiiGzmcOODEIcmLBds5vRp77jI6nuHaz2QeQbHjnF8g/6vKSgH83AhcUBc4QbVsMzsS7t4vAPAuQ9YJAR3aSQ=="/>
    <d v="2017-02-28T12:45:00"/>
    <s v="DARS-NIC-148353-G88Q7-v1"/>
    <s v="James Gray"/>
    <x v="9"/>
    <s v="With Customer"/>
    <x v="0"/>
    <d v="2017-01-29T00:00:00"/>
    <s v=""/>
    <s v="2d Action Plan Active"/>
    <x v="3"/>
    <s v="DARS-NIC-148353-G88Q7-v0.2"/>
    <s v="No"/>
    <s v="Yes"/>
    <x v="0"/>
    <x v="0"/>
    <x v="8"/>
    <s v="No"/>
    <x v="1"/>
    <s v=""/>
    <s v="James Gray"/>
    <s v=""/>
    <s v="No"/>
    <s v="Emma Russell"/>
    <d v="2017-02-28T12:45:00"/>
    <d v="2016-03-24T16:29:55"/>
    <m/>
    <s v=""/>
    <d v="2017-01-16T00:00:00"/>
    <x v="0"/>
  </r>
  <r>
    <s v="61a78b2b-533a-49c0-ab5e-ceeb2eef0b5e"/>
    <s v="adFA/WtOvBrwfMOi+I9UyBdtTCc5n27B1gTFU1zHoerfIJ2qIz3uQVNq5Pu3Nsp5a/CUO0RsU6ZjtGjPc62Pfw=="/>
    <d v="2017-02-28T12:45:00"/>
    <s v="DARS-NIC-148353-G88Q7-v1"/>
    <s v="James Gray"/>
    <x v="9"/>
    <s v="With Customer"/>
    <x v="0"/>
    <d v="2017-01-29T00:00:00"/>
    <s v="1c Application In Progress"/>
    <s v="2d Action Plan Active"/>
    <x v="0"/>
    <s v="DARS-NIC-148353-G88Q7-v1.0"/>
    <s v="No"/>
    <s v="Yes"/>
    <x v="0"/>
    <x v="0"/>
    <x v="0"/>
    <s v="No"/>
    <x v="1"/>
    <s v=""/>
    <s v="James Gray"/>
    <s v=""/>
    <s v="No"/>
    <s v="Emma Russell"/>
    <d v="2017-02-28T12:45:00"/>
    <d v="2016-06-16T10:35:55"/>
    <m/>
    <s v=""/>
    <d v="2017-01-16T00:00:00"/>
    <x v="0"/>
  </r>
  <r>
    <s v="77ba04ad-bbcf-4b80-8bf8-9e6704c657ca"/>
    <s v="hDPUVFCwtpoFoHBIQLG3b5x0Jx8xu5jP7qql2OpUCLo7T9hhgZYkgU4M+7emVOtJD9ThioSxpB1ue3OqHLmWNg=="/>
    <d v="2017-02-28T12:45:00"/>
    <s v="DARS-NIC-148353-G88Q7-v1"/>
    <s v="James Gray"/>
    <x v="9"/>
    <s v="With Customer"/>
    <x v="0"/>
    <d v="2017-01-29T00:00:00"/>
    <s v="1c Application In Progress"/>
    <s v="2d Action Plan Active"/>
    <x v="0"/>
    <s v="DARS-NIC-148353-G88Q7-v1.1"/>
    <s v="No"/>
    <s v="Yes"/>
    <x v="0"/>
    <x v="0"/>
    <x v="0"/>
    <s v="No"/>
    <x v="1"/>
    <s v=""/>
    <s v="James Gray"/>
    <s v="Jennifer Redman"/>
    <s v="No"/>
    <s v="Emma Russell"/>
    <d v="2017-02-28T12:45:00"/>
    <d v="2016-12-15T11:31:52"/>
    <m/>
    <s v=""/>
    <d v="2017-01-16T00:00:00"/>
    <x v="0"/>
  </r>
  <r>
    <s v="c1753f4c-56b6-4e9e-af5b-c1672f617c4c"/>
    <s v="dRU6SsEpDZmCwP3yrEjQFKvzeOCN01SisrXkaQtkDOy+wrVEgAoPgEjTEGjCBjHb4XCbB111mfAHgZ2HPnq8Iw=="/>
    <d v="2017-02-28T12:45:00"/>
    <s v="DARS-NIC-148353-G88Q7-v1"/>
    <s v="James Gray"/>
    <x v="9"/>
    <s v="With Customer"/>
    <x v="0"/>
    <d v="2017-01-29T00:00:00"/>
    <s v="1c Application In Progress"/>
    <s v="2d Action Plan Active"/>
    <x v="0"/>
    <s v="DARS-NIC-148353-G88Q7-v1.2"/>
    <s v="No"/>
    <s v="Yes"/>
    <x v="0"/>
    <x v="0"/>
    <x v="0"/>
    <s v="No"/>
    <x v="1"/>
    <s v=""/>
    <s v="James Gray"/>
    <s v="Jennifer Redman"/>
    <s v="No"/>
    <s v="Emma Russell"/>
    <d v="2017-02-28T12:45:00"/>
    <d v="2016-12-19T13:48:19"/>
    <m/>
    <s v=""/>
    <d v="2017-01-16T00:00:00"/>
    <x v="0"/>
  </r>
  <r>
    <s v="fb67a66b-4eca-400e-b996-04f889d27c09"/>
    <s v="Zh3NhFLvRK1oH6wzMwN9+UlDgMJeWR3Ru4UE6EPU8npCftwLYyIcdb2c8RTRqP0vJTz3z4lT7IyRHUGuTxJTEg=="/>
    <d v="2017-02-28T12:45:24"/>
    <s v="DARS-NIC-148353-G88Q7-v1"/>
    <s v="Neil Wall"/>
    <x v="9"/>
    <s v="With Customer"/>
    <x v="0"/>
    <d v="2018-01-28T00:00:00"/>
    <s v="2c Initial Assessment"/>
    <s v="2d Action Plan Active"/>
    <x v="0"/>
    <s v="DARS-NIC-148353-G88Q7-v1.3"/>
    <s v="No"/>
    <s v="Yes"/>
    <x v="0"/>
    <x v="44"/>
    <x v="0"/>
    <s v="No"/>
    <x v="1"/>
    <s v=""/>
    <s v="Amanda Parkin"/>
    <s v="Dave Cronin"/>
    <s v="No"/>
    <s v="Emma Russell"/>
    <d v="2017-02-28T12:45:24"/>
    <d v="2017-01-11T21:25:30"/>
    <m/>
    <s v=""/>
    <d v="2017-01-16T00:00:00"/>
    <x v="0"/>
  </r>
  <r>
    <s v="56904080-7d0d-477d-9fdf-e878bdeb774a"/>
    <s v="8UZnPj/jpThOKiZ6XXGOUNmwhSKnG9cPjAr7fueey6qJVlluqDhhc0NcTLr8+4jGjybqkCUwsCvBOcQUNC1M4g=="/>
    <d v="2017-03-28T13:44:14"/>
    <s v="DARS-NIC-148353-G88Q7-v1"/>
    <s v="Neil Wall"/>
    <x v="9"/>
    <s v="With Customer"/>
    <x v="0"/>
    <d v="2018-01-28T00:00:00"/>
    <s v="2c Initial Assessment"/>
    <s v="2d Action Plan Active"/>
    <x v="4"/>
    <s v="DARS-NIC-148353-G88Q7-v1.4"/>
    <s v="Yes"/>
    <s v="Yes"/>
    <x v="0"/>
    <x v="44"/>
    <x v="0"/>
    <s v="No"/>
    <x v="1"/>
    <s v=""/>
    <s v="Amanda Parkin"/>
    <s v="Dave Cronin"/>
    <s v="No"/>
    <s v="Emma Russell"/>
    <d v="2017-03-28T13:44:14"/>
    <d v="2017-02-28T12:45:06"/>
    <m/>
    <s v=""/>
    <d v="2017-01-16T00:00:00"/>
    <x v="0"/>
  </r>
  <r>
    <s v="e151715b-86e7-e511-80f5-3863bb363030"/>
    <s v="muuB8zeydVUlfqfiDwL7tgcV3sL8R1uoXjBf7bVqEUyVmq2VaPWDGD2NpGpEcBkoEv2sRQ9s6E+AYCm4vLUYrg=="/>
    <d v="2017-04-07T09:57:09"/>
    <s v="DARS-NIC-148356-FTLV4-v1"/>
    <s v="Elizabeth Hayter"/>
    <x v="142"/>
    <s v="With Customer"/>
    <x v="0"/>
    <d v="2017-03-31T00:00:00"/>
    <s v=""/>
    <s v="2d Action Plan Active"/>
    <x v="3"/>
    <s v="DARS-NIC-148356-FTLV4-v0.0"/>
    <s v="No"/>
    <s v="Yes"/>
    <x v="0"/>
    <x v="0"/>
    <x v="8"/>
    <s v="No"/>
    <x v="1"/>
    <s v=""/>
    <s v="James Gray"/>
    <s v=""/>
    <s v="No"/>
    <s v="Joanna Rose"/>
    <d v="2017-04-07T09:57:09"/>
    <d v="2016-03-11T12:40:01"/>
    <m/>
    <s v=""/>
    <d v="2016-06-20T00:00:00"/>
    <x v="0"/>
  </r>
  <r>
    <s v="a3e5b39a-1a76-4a29-9417-decc6d129baf"/>
    <s v="DRADu1Q0L6nsrBEFXYaSAFYip/6VmvbuYv3v5XgkErVkVkjd4/N9DcmJbuMO9OfVULuIu/UsxyFyIcHfD9A1Dw=="/>
    <d v="2016-07-04T16:54:48"/>
    <s v="DARS-NIC-148356-FTLV4-v1"/>
    <s v="Elizabeth Hayter"/>
    <x v="142"/>
    <s v="With Customer"/>
    <x v="0"/>
    <d v="2017-03-31T00:00:00"/>
    <s v="1c Application In Progress"/>
    <s v="2d Action Plan Active"/>
    <x v="0"/>
    <s v="DARS-NIC-148356-FTLV4-v1.0"/>
    <s v="No"/>
    <s v="Yes"/>
    <x v="0"/>
    <x v="0"/>
    <x v="0"/>
    <s v="No"/>
    <x v="1"/>
    <s v=""/>
    <s v="James Gray"/>
    <s v=""/>
    <s v="No"/>
    <s v="Joanna Rose"/>
    <d v="2016-07-04T16:54:48"/>
    <d v="2016-06-17T09:04:15"/>
    <m/>
    <s v=""/>
    <d v="2016-06-20T00:00:00"/>
    <x v="0"/>
  </r>
  <r>
    <s v="6ba8dc23-bbf7-4690-a33d-12e02ecfbedb"/>
    <s v="sJHX9DwEs6fD6HdMhw1orND2QaLRVle+SrhJlx3ieXhKZHgF9G7w6dUn+e4rSEKts2g9IV6QtjW9oWm7GKEy6g=="/>
    <d v="2016-07-04T16:55:10"/>
    <s v="DARS-NIC-148356-FTLV4-v1"/>
    <s v="Elizabeth Hayter"/>
    <x v="142"/>
    <s v="With Customer"/>
    <x v="0"/>
    <d v="2017-03-31T00:00:00"/>
    <s v="2c Initial Assessment"/>
    <s v="2d Action Plan Active"/>
    <x v="0"/>
    <s v="DARS-NIC-148356-FTLV4-v1.1"/>
    <s v="No"/>
    <s v="Yes"/>
    <x v="0"/>
    <x v="119"/>
    <x v="0"/>
    <s v="No"/>
    <x v="1"/>
    <s v=""/>
    <s v="Richard Webster"/>
    <s v="Gaynor Dalton"/>
    <s v="No"/>
    <s v="Joanna Rose"/>
    <d v="2016-07-04T16:55:10"/>
    <d v="2016-06-17T11:20:57"/>
    <m/>
    <s v=""/>
    <d v="2016-06-20T00:00:00"/>
    <x v="0"/>
  </r>
  <r>
    <s v="1e0463e4-f4ac-44ee-b183-292db67a13bd"/>
    <s v="Djt60HDnz9TD3s1MEv7ayTlnftn+tQq0N1hFwGLFvk+Xq/+axr9++ich0052XcCKTMFR1ERa/9H1is/c8RuAcw=="/>
    <d v="2017-03-16T15:51:25"/>
    <s v="DARS-NIC-148356-FTLV4-v1"/>
    <s v="Elizabeth Hayter"/>
    <x v="71"/>
    <s v="With Customer"/>
    <x v="0"/>
    <d v="2017-03-31T00:00:00"/>
    <s v="2c Initial Assessment"/>
    <s v="2d Action Plan Active"/>
    <x v="4"/>
    <s v="DARS-NIC-148356-FTLV4-v1.2"/>
    <s v="Yes"/>
    <s v="Yes"/>
    <x v="0"/>
    <x v="119"/>
    <x v="0"/>
    <s v="No"/>
    <x v="1"/>
    <s v=""/>
    <s v="Richard Webster"/>
    <s v="Louise Dunn"/>
    <s v="No"/>
    <s v="Joanna Rose"/>
    <d v="2017-03-16T15:51:25"/>
    <d v="2016-07-04T16:54:51"/>
    <m/>
    <s v=""/>
    <d v="2016-06-20T00:00:00"/>
    <x v="0"/>
  </r>
  <r>
    <s v="2731a9f8-40e5-e511-80f7-3863bb357fa0"/>
    <s v="OILLzfP7tyUNgwcBn/Iw1HbCGeb9PMB9d5IC92841cfBS+K/seWg8epIVsdtlhI81qhdsy30PAknETRlKdOvgQ=="/>
    <d v="2017-03-08T00:00:18"/>
    <s v="DARS-NIC-148358-68V63-v0"/>
    <s v="Christine Morrell"/>
    <x v="69"/>
    <s v="With HSCIC"/>
    <x v="0"/>
    <d v="2017-03-07T00:00:00"/>
    <s v=""/>
    <s v="5a DSA Active"/>
    <x v="3"/>
    <s v="DARS-NIC-148358-68V63-v0.0"/>
    <s v="Yes"/>
    <s v="Yes"/>
    <x v="0"/>
    <x v="0"/>
    <x v="101"/>
    <s v="No"/>
    <x v="10"/>
    <s v=""/>
    <s v="James Gray"/>
    <s v="Jennifer Donald"/>
    <s v="No"/>
    <s v="Joanna Rose"/>
    <d v="2017-03-08T00:00:18"/>
    <d v="2016-03-08T15:18:18"/>
    <m/>
    <s v=""/>
    <m/>
    <x v="0"/>
  </r>
  <r>
    <s v="94ba63b6-dae6-e511-80f5-3863bb363030"/>
    <s v="LGAXv9exOkAVz6ISHuSc5pUdJqEKvcL+Xwkp+Vjr4ryBqsHOTRL+6ch/bSxfynXfZb9ZX7OBbZuyNB41p7VYAQ=="/>
    <d v="2017-03-31T00:00:18"/>
    <s v="DARS-NIC-148364-RHMHS-v0"/>
    <s v="Debbie Willis"/>
    <x v="55"/>
    <s v="With HSCIC"/>
    <x v="0"/>
    <d v="2017-03-30T00:00:00"/>
    <s v=""/>
    <s v="5a DSA Active"/>
    <x v="3"/>
    <s v="DARS-NIC-148364-RHMHS-v0.0"/>
    <s v="Yes"/>
    <s v="Yes"/>
    <x v="0"/>
    <x v="0"/>
    <x v="8"/>
    <s v="No"/>
    <x v="9"/>
    <s v=""/>
    <s v="James Gray"/>
    <s v=""/>
    <s v="No"/>
    <s v="Joanna Rose"/>
    <d v="2017-03-31T00:00:18"/>
    <d v="2016-03-10T16:11:23"/>
    <m/>
    <s v=""/>
    <m/>
    <x v="0"/>
  </r>
  <r>
    <s v="d4ff3c4c-dae9-e511-80f6-3863bb363030"/>
    <s v="MKb9fhxIooeXQct2bFgMgkmpJXxu3YRvIpoH0gITpektrSb6ZMHG1dSskGVTA2qjSZRpPmKT7UbmSla/9p8nvw=="/>
    <d v="2017-04-06T13:25:56"/>
    <s v="DARS-NIC-148369-8PPWK-v0"/>
    <s v="Louise Silver"/>
    <x v="57"/>
    <s v="With HSCIC"/>
    <x v="0"/>
    <d v="2018-03-31T00:00:00"/>
    <s v=""/>
    <s v="5a DSA Active"/>
    <x v="2"/>
    <s v="DARS-NIC-148369-8PPWK-v0.0"/>
    <s v="Yes"/>
    <s v="Yes"/>
    <x v="0"/>
    <x v="0"/>
    <x v="4"/>
    <s v="No"/>
    <x v="1"/>
    <s v=""/>
    <s v="James Gray"/>
    <s v=""/>
    <s v="No"/>
    <s v="Joanna Rose"/>
    <d v="2017-04-06T13:25:56"/>
    <d v="2016-03-14T11:45:56"/>
    <d v="2017-04-06T00:00:00"/>
    <s v=""/>
    <m/>
    <x v="0"/>
  </r>
  <r>
    <s v="e35c5de5-d9e9-e511-80f8-3863bb357fa0"/>
    <s v="0GG9lgeJNB8qyePjqNsmnY925VvGVrVXZSimDBalh0AviX4IzLuVnQygBNGtLewgfMd0ufkVKviVyo2whjYn2g=="/>
    <d v="2017-03-06T09:50:00"/>
    <s v="DARS-NIC-148376-YBRWP-v1"/>
    <s v="Jane Smith"/>
    <x v="92"/>
    <s v="With Customer"/>
    <x v="0"/>
    <d v="2017-03-03T00:00:00"/>
    <s v=""/>
    <s v="1c Application In Progress"/>
    <x v="3"/>
    <s v="DARS-NIC-148376-YBRWP-v0.0"/>
    <s v="No"/>
    <s v="Yes"/>
    <x v="0"/>
    <x v="0"/>
    <x v="25"/>
    <s v="No"/>
    <x v="9"/>
    <s v=""/>
    <s v="James Gray"/>
    <s v=""/>
    <s v="No"/>
    <s v="Joanna Rose"/>
    <d v="2017-03-06T09:50:00"/>
    <d v="2016-03-14T11:43:00"/>
    <d v="2016-11-01T00:00:00"/>
    <s v=""/>
    <m/>
    <x v="0"/>
  </r>
  <r>
    <s v="4b19ad90-1190-4ee7-a4d6-b9f46981ca3e"/>
    <s v="Fy9i4A/ESEXsocz5gMX90TtJghz2dS5s5+vbcpCMuaY50O2tH7Eh6ofWrEFsdw1FecnyF9wHDvXd49rt3dOLwA=="/>
    <d v="2016-12-09T14:00:04"/>
    <s v="DARS-NIC-148376-YBRWP-v1"/>
    <s v="Jane Smith"/>
    <x v="92"/>
    <s v="With Customer"/>
    <x v="0"/>
    <m/>
    <s v="1c Application In Progress"/>
    <s v="1c Application In Progress"/>
    <x v="4"/>
    <s v="DARS-NIC-148376-YBRWP-v1.0"/>
    <s v="Yes"/>
    <s v="Yes"/>
    <x v="0"/>
    <x v="0"/>
    <x v="0"/>
    <s v="No"/>
    <x v="9"/>
    <s v=""/>
    <s v="James Gray"/>
    <s v="Jennifer Redman"/>
    <s v="No"/>
    <s v="Joanna Rose"/>
    <d v="2016-12-09T14:00:04"/>
    <d v="2016-12-06T09:27:15"/>
    <m/>
    <s v=""/>
    <m/>
    <x v="0"/>
  </r>
  <r>
    <s v="222762f3-ece9-e511-80f8-3863bb357fa0"/>
    <s v="t44/wIm756nxDjk/Wqoz3xOVALNeirZuTn5szXmmagc+XLIUadheOxG4LLXfo/xmpMVr4iTeip6gh9AReQrslA=="/>
    <d v="2016-08-30T10:39:42"/>
    <s v="DARS-NIC-148379-5VSG8-v0"/>
    <s v="Laura Magill"/>
    <x v="8"/>
    <s v="With HSCIC"/>
    <x v="0"/>
    <d v="2019-05-26T00:00:00"/>
    <s v=""/>
    <s v="5a DSA Active"/>
    <x v="2"/>
    <s v="DARS-NIC-148379-5VSG8-v0.0"/>
    <s v="Yes"/>
    <s v="Yes"/>
    <x v="0"/>
    <x v="0"/>
    <x v="8"/>
    <s v="No"/>
    <x v="1"/>
    <s v=""/>
    <s v="James Gray"/>
    <s v=""/>
    <s v="No"/>
    <s v="Joanna Rose"/>
    <d v="2016-08-30T10:39:42"/>
    <d v="2016-03-14T13:59:24"/>
    <m/>
    <s v=""/>
    <m/>
    <x v="0"/>
  </r>
  <r>
    <s v="93d1f852-47e5-e511-8104-1458d043a750"/>
    <s v="9+qHDclkK0GLr4zr2gz22LrxTtKItWnvSJs1m8n+bZvxf0wsq2NQJ4hNA/SLHQ3C69C43LktYTFkTWyiLjaWQw=="/>
    <d v="2017-01-10T17:11:22"/>
    <s v="DARS-NIC-148380-Q4H3D-v1"/>
    <s v="Graham Turner"/>
    <x v="8"/>
    <s v="With Customer"/>
    <x v="0"/>
    <d v="2016-07-14T00:00:00"/>
    <s v=""/>
    <s v="1c Application In Progress"/>
    <x v="3"/>
    <s v="DARS-NIC-148380-Q4H3D-v0.0"/>
    <s v="No"/>
    <s v="Yes"/>
    <x v="0"/>
    <x v="0"/>
    <x v="8"/>
    <s v="No"/>
    <x v="1"/>
    <s v=""/>
    <s v="James Gray"/>
    <s v=""/>
    <s v="No"/>
    <s v="Joanna Rose"/>
    <d v="2017-01-10T17:11:22"/>
    <d v="2016-03-08T16:03:43"/>
    <m/>
    <s v=""/>
    <m/>
    <x v="0"/>
  </r>
  <r>
    <s v="b95a5540-d8a7-469a-bb81-5f37bd57d3f7"/>
    <s v="B6JfhkIdP91DVKvvdQN6rm3zEJRJhYRuGWEgrpNgxOY0h3rYF3W2gCqv1gn/RRajHkE0j/VzGw8zEapgy6J4iQ=="/>
    <d v="2016-12-13T13:40:03"/>
    <s v="DARS-NIC-148380-Q4H3D-v1"/>
    <s v="Graham Turner"/>
    <x v="8"/>
    <s v="With Customer"/>
    <x v="0"/>
    <m/>
    <s v="1c Application In Progress"/>
    <s v="1c Application In Progress"/>
    <x v="4"/>
    <s v="DARS-NIC-148380-Q4H3D-v1.0"/>
    <s v="Yes"/>
    <s v="Yes"/>
    <x v="0"/>
    <x v="0"/>
    <x v="0"/>
    <s v="No"/>
    <x v="1"/>
    <s v=""/>
    <s v="James Gray"/>
    <s v="Jennifer Redman"/>
    <s v="No"/>
    <s v="Joanna Rose"/>
    <d v="2016-12-13T13:40:03"/>
    <d v="2016-12-13T13:39:37"/>
    <m/>
    <s v=""/>
    <m/>
    <x v="0"/>
  </r>
  <r>
    <s v="08d2e096-1bf1-e511-8105-1458d043a750"/>
    <s v="13AYJjrkzEqH/9Sif3ISS1x/mUmsY7e2ESrZwhbb2iyhN+1Z+X06344EK2ukVDQCqy4gvgG9fCOfpLanZ7L8sQ=="/>
    <d v="2016-08-30T10:39:42"/>
    <s v="DARS-NIC-148382-7KTF1-v0"/>
    <s v="Clare Harris"/>
    <x v="20"/>
    <s v="With HSCIC"/>
    <x v="0"/>
    <d v="2026-09-28T00:00:00"/>
    <s v=""/>
    <s v="5a DSA Active"/>
    <x v="2"/>
    <s v="DARS-NIC-148382-7KTF1-v0.0"/>
    <s v="Yes"/>
    <s v="Yes"/>
    <x v="0"/>
    <x v="0"/>
    <x v="8"/>
    <s v="No"/>
    <x v="1"/>
    <s v=""/>
    <s v="James Gray"/>
    <s v=""/>
    <s v="No"/>
    <s v="Joanna Rose"/>
    <d v="2016-08-30T10:39:42"/>
    <d v="2016-03-23T17:20:54"/>
    <m/>
    <s v=""/>
    <m/>
    <x v="0"/>
  </r>
  <r>
    <s v="19233e38-90f1-e511-80fa-3863bb357fa0"/>
    <s v="UXbQmRX4uAQih87yY229ITuLnVmnOHgjNKCV0EGE9ktptevm2Fh7VHPW3iRaHw7oiLQxxElExELv1+SGca6yVg=="/>
    <d v="2016-08-30T10:39:42"/>
    <s v="DARS-NIC-148386-78PDC-v0"/>
    <s v="Clare Harris"/>
    <x v="20"/>
    <s v="With HSCIC"/>
    <x v="0"/>
    <d v="2026-09-28T00:00:00"/>
    <s v=""/>
    <s v="5a DSA Active"/>
    <x v="2"/>
    <s v="DARS-NIC-148386-78PDC-v0.0"/>
    <s v="Yes"/>
    <s v="Yes"/>
    <x v="0"/>
    <x v="0"/>
    <x v="8"/>
    <s v="No"/>
    <x v="1"/>
    <s v=""/>
    <s v="James Gray"/>
    <s v=""/>
    <s v="No"/>
    <s v="Joanna Rose"/>
    <d v="2016-08-30T10:39:42"/>
    <d v="2016-03-24T07:15:52"/>
    <m/>
    <s v=""/>
    <m/>
    <x v="0"/>
  </r>
  <r>
    <s v="2c5c9f77-14ec-e511-8105-1458d043a750"/>
    <s v="6O+cWPxDsxkrqiiaga3q8wV5apJlHepHLiVaIpLOo/xVn1D6udqB04bWVCG45WuYG04UkRWghl7Pum5tevpwXw=="/>
    <d v="2016-10-31T15:54:20"/>
    <s v="DARS-NIC-148388-CYBJD-v0"/>
    <s v="Pinar Ulug"/>
    <x v="3"/>
    <s v="With Customer"/>
    <x v="1"/>
    <m/>
    <s v=""/>
    <s v="1c Application In Progress"/>
    <x v="0"/>
    <s v="DARS-NIC-148388-CYBJD-v0.0"/>
    <s v=""/>
    <s v="Yes"/>
    <x v="1"/>
    <x v="0"/>
    <x v="0"/>
    <s v="No"/>
    <x v="1"/>
    <s v=""/>
    <s v=""/>
    <s v=""/>
    <s v="Yes"/>
    <s v="Joanna Rose"/>
    <d v="2016-10-31T15:54:20"/>
    <d v="2016-03-17T07:47:19"/>
    <m/>
    <s v=""/>
    <m/>
    <x v="0"/>
  </r>
  <r>
    <s v="12d5dbdc-c1ed-e511-8105-1458d043a750"/>
    <s v="AMpM2qSHfD2/zk/bSFehD3ZExXK59ff+eiZsU3n680YP7icoDKAfIyDg9wog84vuAcpyr2ET8glMlZohgzAdtw=="/>
    <d v="2017-03-17T00:00:12"/>
    <s v="DARS-NIC-148389-JPMNM-v0"/>
    <s v="Katrina Lavelle"/>
    <x v="9"/>
    <s v="With HSCIC"/>
    <x v="0"/>
    <d v="2017-03-16T00:00:00"/>
    <s v=""/>
    <s v="5a DSA Active"/>
    <x v="3"/>
    <s v="DARS-NIC-148389-JPMNM-v0.0"/>
    <s v="Yes"/>
    <s v="Yes"/>
    <x v="0"/>
    <x v="0"/>
    <x v="8"/>
    <s v="No"/>
    <x v="1"/>
    <s v=""/>
    <s v="James Gray"/>
    <s v=""/>
    <s v="No"/>
    <s v="Joanna Rose"/>
    <d v="2017-03-17T00:00:12"/>
    <d v="2016-03-19T11:01:01"/>
    <m/>
    <s v=""/>
    <m/>
    <x v="0"/>
  </r>
  <r>
    <s v="f9a8cec9-dff8-e511-80fa-3863bb357fa0"/>
    <s v="MPchbBqc3h4KhIhSxK28RGnTfSuNdH9qEcljGUdrbAE4PKe9t0TtFU6sEqbRwAsURJfjwuB5qCdl353AMN6mEg=="/>
    <d v="2017-01-17T12:10:17"/>
    <s v="DARS-NIC-148396-WK1L5-v0"/>
    <s v="Matthew Broadbent"/>
    <x v="196"/>
    <s v="With HSCIC"/>
    <x v="1"/>
    <d v="2026-03-07T00:00:00"/>
    <s v=""/>
    <s v="5a DSA Active"/>
    <x v="2"/>
    <s v="DARS-NIC-148396-WK1L5-v0.0"/>
    <s v="Yes"/>
    <s v="Yes"/>
    <x v="1"/>
    <x v="118"/>
    <x v="79"/>
    <s v="No"/>
    <x v="1"/>
    <s v=""/>
    <s v="James Gray"/>
    <s v="Dave Cronin"/>
    <s v="No"/>
    <s v="Joanna Rose"/>
    <d v="2017-01-17T12:10:17"/>
    <d v="2016-04-02T14:32:58"/>
    <m/>
    <s v=""/>
    <d v="2015-11-14T00:00:00"/>
    <x v="0"/>
  </r>
  <r>
    <s v="c5946548-eff0-e511-8101-3863bb358f90"/>
    <s v="XpdnGTJDHqFomnwsXdkdWhcTBidlLyXmhRzdeWpQfT9h8KuD3yGT3C+qg7pOraTLRcPg/aiKFzW+5bZc9jynHQ=="/>
    <d v="2016-05-18T12:07:01"/>
    <s v="DARS-NIC-148399-BJ7GR-v0"/>
    <s v="Kate Harrison"/>
    <x v="173"/>
    <s v="With HSCIC"/>
    <x v="0"/>
    <d v="2017-03-30T00:00:00"/>
    <s v=""/>
    <s v="5a DSA Active"/>
    <x v="0"/>
    <s v="DARS-NIC-148399-BJ7GR-v0.0"/>
    <s v=""/>
    <s v="Yes"/>
    <x v="0"/>
    <x v="0"/>
    <x v="0"/>
    <s v="No"/>
    <x v="12"/>
    <s v=""/>
    <s v=""/>
    <s v=""/>
    <s v="No"/>
    <s v="Joanna Rose"/>
    <d v="2016-05-18T12:07:01"/>
    <d v="2016-03-23T12:03:44"/>
    <m/>
    <s v=""/>
    <m/>
    <x v="0"/>
  </r>
  <r>
    <s v="462b1234-10d5-4d0a-909a-e2eb1537f3cd"/>
    <s v="slcHvRP1japw6AvNtU+Miv9Tmv3iVkxso3ZxcbfOR8oJuoZyjOd4AVeMKzxn0SSgC1TckiibL2pTnlh4eBT9PA=="/>
    <d v="2016-05-18T12:07:01"/>
    <s v="DARS-NIC-148399-BJ7GR-v0"/>
    <s v="Kate Harrison"/>
    <x v="173"/>
    <s v="With HSCIC"/>
    <x v="0"/>
    <d v="2017-03-30T00:00:00"/>
    <s v=""/>
    <s v="5a DSA Active"/>
    <x v="0"/>
    <s v="DARS-NIC-148399-BJ7GR-v0.1"/>
    <s v=""/>
    <s v="Yes"/>
    <x v="0"/>
    <x v="0"/>
    <x v="0"/>
    <s v="No"/>
    <x v="12"/>
    <s v=""/>
    <s v=""/>
    <s v=""/>
    <s v="No"/>
    <s v="Joanna Rose"/>
    <d v="2016-05-18T12:07:01"/>
    <d v="2016-03-24T14:32:28"/>
    <m/>
    <s v=""/>
    <m/>
    <x v="0"/>
  </r>
  <r>
    <s v="ce183e03-7af2-4335-a9ab-588a725f99d0"/>
    <s v="2Ne7aGVZDzBiMiUbNJkeFyUWyOQA1/mlX0MgKRB8gBBlFTvj2CaeY25q2Nc08vbQAe7FAu7qY3Jb7wVMapQPnw=="/>
    <d v="2016-05-18T12:07:01"/>
    <s v="DARS-NIC-148399-BJ7GR-v0"/>
    <s v="Kate Harrison"/>
    <x v="173"/>
    <s v="With HSCIC"/>
    <x v="0"/>
    <d v="2017-03-30T00:00:00"/>
    <s v=""/>
    <s v="5a DSA Active"/>
    <x v="0"/>
    <s v="DARS-NIC-148399-BJ7GR-v0.2"/>
    <s v=""/>
    <s v="Yes"/>
    <x v="0"/>
    <x v="0"/>
    <x v="0"/>
    <s v="No"/>
    <x v="12"/>
    <s v=""/>
    <s v=""/>
    <s v=""/>
    <s v="No"/>
    <s v="Joanna Rose"/>
    <d v="2016-05-18T12:07:01"/>
    <d v="2016-03-24T14:33:17"/>
    <m/>
    <s v=""/>
    <m/>
    <x v="0"/>
  </r>
  <r>
    <s v="a6d8359b-4467-4302-9b52-3f1e5abceda0"/>
    <s v="0RjTNWF8pAIzKtfkt8s3AxKzwaHc1KYF2EY9+JvKzqG2hWLQ/KBXz4DVUKuXDoLBTaNeqkh7kRQqurfOGyclLw=="/>
    <d v="2017-03-31T00:00:18"/>
    <s v="DARS-NIC-148399-BJ7GR-v0"/>
    <s v="Kate Harrison"/>
    <x v="173"/>
    <s v="With HSCIC"/>
    <x v="0"/>
    <d v="2017-03-30T00:00:00"/>
    <s v=""/>
    <s v="5a DSA Active"/>
    <x v="3"/>
    <s v="DARS-NIC-148399-BJ7GR-v0.3"/>
    <s v="Yes"/>
    <s v="Yes"/>
    <x v="0"/>
    <x v="0"/>
    <x v="8"/>
    <s v="No"/>
    <x v="12"/>
    <s v=""/>
    <s v="James Gray"/>
    <s v=""/>
    <s v="No"/>
    <s v="Joanna Rose"/>
    <d v="2017-03-31T00:00:18"/>
    <d v="2016-03-24T14:33:28"/>
    <m/>
    <s v=""/>
    <m/>
    <x v="0"/>
  </r>
  <r>
    <s v="3af96158-335e-e611-80ee-5065f38b06d1"/>
    <s v="bh+0PQdKo4WbBbNvjMfq4uoEOVGrsye2uAJkNcO5Ki4p7x/pvyy5uHMNE6VD8PQNWPhxSY7FKmYCQZchHM/3lw=="/>
    <d v="2017-04-04T12:03:47"/>
    <s v="DARS-NIC-148406-2YXPR-v1"/>
    <s v="Huw Thomas"/>
    <x v="190"/>
    <s v="With Customer"/>
    <x v="0"/>
    <m/>
    <s v=""/>
    <s v="2d Action Plan Active"/>
    <x v="0"/>
    <s v="DARS-NIC-148406-2YXPR-v0"/>
    <s v="No"/>
    <s v="No"/>
    <x v="0"/>
    <x v="0"/>
    <x v="0"/>
    <s v="No"/>
    <x v="11"/>
    <s v=""/>
    <s v=""/>
    <s v=""/>
    <s v="Yes"/>
    <s v="Emma Russell"/>
    <d v="2017-04-04T12:03:47"/>
    <d v="2016-08-09T13:15:34"/>
    <m/>
    <s v=""/>
    <d v="2017-03-14T00:00:00"/>
    <x v="0"/>
  </r>
  <r>
    <s v="7c333474-c9e9-4c96-bc0b-86c8edd70b27"/>
    <s v="gfuWsnslwj43Md49AEH/Jh425C/mSuZF/TdREw8To1VQ/W/WiiQSqXmU4bxeTXfEu7S8i/Tug157dwGZcWqsTg=="/>
    <d v="2017-04-04T12:03:47"/>
    <s v="DARS-NIC-148406-2YXPR-v1"/>
    <s v="Huw Thomas"/>
    <x v="190"/>
    <s v="With Customer"/>
    <x v="0"/>
    <d v="2013-07-29T00:00:00"/>
    <s v="2c Initial Assessment"/>
    <s v="2d Action Plan Active"/>
    <x v="0"/>
    <s v="DARS-NIC-148406-2YXPR-v0.1"/>
    <s v="No"/>
    <s v="No"/>
    <x v="0"/>
    <x v="144"/>
    <x v="0"/>
    <s v="No"/>
    <x v="11"/>
    <s v=""/>
    <s v="Vicki Hartley"/>
    <s v="Jennifer Donald"/>
    <s v="Yes"/>
    <s v="Emma Russell"/>
    <d v="2017-04-04T12:03:47"/>
    <d v="2016-08-09T13:54:42"/>
    <m/>
    <s v=""/>
    <d v="2017-03-14T00:00:00"/>
    <x v="0"/>
  </r>
  <r>
    <s v="619b070b-4ad0-432a-b9a7-4ca3fda48688"/>
    <s v="gm7N0hZ1pKDeOCPFRAJfCaXY0n6Tvyc1QhDU1n9FHdfyYDw+TvB+UUsPCeb0B33VXUu/VOvpQg/FLsuFd3pyig=="/>
    <d v="2017-04-04T12:03:47"/>
    <s v="DARS-NIC-148406-2YXPR-v1"/>
    <s v="Huw Thomas"/>
    <x v="190"/>
    <s v="With Customer"/>
    <x v="0"/>
    <d v="2013-07-29T00:00:00"/>
    <s v="5a DSA Active"/>
    <s v="2d Action Plan Active"/>
    <x v="3"/>
    <s v="DARS-NIC-148406-2YXPR-v0.2"/>
    <s v="No"/>
    <s v="No"/>
    <x v="0"/>
    <x v="144"/>
    <x v="48"/>
    <s v="No"/>
    <x v="11"/>
    <s v=""/>
    <s v="Vicki Hartley"/>
    <s v="Jennifer Donald"/>
    <s v="Yes"/>
    <s v="Emma Russell"/>
    <d v="2017-04-04T12:03:47"/>
    <d v="2016-08-09T14:00:31"/>
    <d v="2016-08-18T00:00:00"/>
    <s v=""/>
    <d v="2017-03-14T00:00:00"/>
    <x v="1"/>
  </r>
  <r>
    <s v="9a9467af-5be3-4fff-a6d2-7e3faab983a2"/>
    <s v="82XHO98gOBs5tzET+i16HqpAtEXwsVA/ycUNgAO9z4zwLAZDxB2A+7Zc8IV6Cij2fbi//uSASwKfSn6Y5UBcvw=="/>
    <d v="2017-04-04T12:03:47"/>
    <s v="DARS-NIC-148406-2YXPR-v1"/>
    <s v="Huw Thomas"/>
    <x v="190"/>
    <s v="With Customer"/>
    <x v="0"/>
    <m/>
    <s v="1c Application In Progress"/>
    <s v="2d Action Plan Active"/>
    <x v="0"/>
    <s v="DARS-NIC-148406-2YXPR-v1.0"/>
    <s v="No"/>
    <s v="No"/>
    <x v="0"/>
    <x v="144"/>
    <x v="0"/>
    <s v="No"/>
    <x v="11"/>
    <s v=""/>
    <s v="Vicki Hartley"/>
    <s v="Jennifer Donald"/>
    <s v="Yes"/>
    <s v="Emma Russell"/>
    <d v="2017-04-04T12:03:47"/>
    <d v="2016-08-23T10:18:47"/>
    <d v="2016-08-18T00:00:00"/>
    <s v=""/>
    <d v="2017-03-14T00:00:00"/>
    <x v="0"/>
  </r>
  <r>
    <s v="f607a23f-39eb-4fa7-929c-ad11ffd78439"/>
    <s v="W0cLJ2IJUkut5V9uz4Kf35/aZj0i2atWobQnM8eS9EZ0e8unCr6VnlHVN/jjNRZvOCCrM16RebqaTTnP+s2x7A=="/>
    <d v="2017-04-04T12:04:09"/>
    <s v="DARS-NIC-148406-2YXPR-v1"/>
    <s v="Huw Thomas"/>
    <x v="190"/>
    <s v="With Customer"/>
    <x v="0"/>
    <m/>
    <s v="2c Initial Assessment"/>
    <s v="2d Action Plan Active"/>
    <x v="0"/>
    <s v="DARS-NIC-148406-2YXPR-v1.1"/>
    <s v="No"/>
    <s v="No"/>
    <x v="0"/>
    <x v="19"/>
    <x v="0"/>
    <s v="No"/>
    <x v="11"/>
    <s v="Complex"/>
    <s v="Dan Goodwin"/>
    <s v="Dave Cronin"/>
    <s v="Yes"/>
    <s v="Emma Russell"/>
    <d v="2017-04-04T12:04:09"/>
    <d v="2017-03-10T14:19:57"/>
    <d v="2016-08-18T00:00:00"/>
    <s v=""/>
    <d v="2017-03-14T00:00:00"/>
    <x v="0"/>
  </r>
  <r>
    <s v="0fb21dc5-f5e0-4f65-9cab-a4eae3e49ed8"/>
    <s v="m8VPYwh4pLxOjcgYmZ656rtGT5in9GpR992W+R1bEt36yHbujVK3em1VE23iTXKOTM5NYlb3iLpH2M/GsFactA=="/>
    <d v="2017-04-04T12:04:09"/>
    <s v="DARS-NIC-148406-2YXPR-v1"/>
    <s v="Huw Thomas"/>
    <x v="190"/>
    <s v="With Customer"/>
    <x v="0"/>
    <m/>
    <s v="2c Initial Assessment"/>
    <s v="2d Action Plan Active"/>
    <x v="4"/>
    <s v="DARS-NIC-148406-2YXPR-v1.2"/>
    <s v="Yes"/>
    <s v="No"/>
    <x v="0"/>
    <x v="19"/>
    <x v="0"/>
    <s v="No"/>
    <x v="11"/>
    <s v="Complex"/>
    <s v="Dan Goodwin"/>
    <s v="Dave Cronin"/>
    <s v="Yes"/>
    <s v="Emma Russell"/>
    <d v="2017-04-04T12:04:09"/>
    <d v="2017-04-04T12:03:53"/>
    <d v="2016-08-18T00:00:00"/>
    <s v=""/>
    <d v="2017-03-14T00:00:00"/>
    <x v="0"/>
  </r>
  <r>
    <s v="bfe5f8d8-d9ed-e511-80f8-3863bb357fa0"/>
    <s v="n+HowU1IxNlx9uZ6/rpdanW62d87QWx+I5wxEAr0LOdNh7J85rZGMAiKyf3dqVwEUC9atpVgkQH8gufh1SCNNA=="/>
    <d v="2017-04-29T15:17:16"/>
    <s v="DARS-NIC-148407-LRP3M-v1"/>
    <s v="Nishi Chaturvedi"/>
    <x v="1"/>
    <s v="With HSCIC"/>
    <x v="0"/>
    <d v="2017-03-17T00:00:00"/>
    <s v=""/>
    <s v="5a DSA Active"/>
    <x v="1"/>
    <s v="DARS-NIC-148407-LRP3M-v0.0"/>
    <s v="No"/>
    <s v="Yes"/>
    <x v="0"/>
    <x v="0"/>
    <x v="118"/>
    <s v="No"/>
    <x v="1"/>
    <s v=""/>
    <s v="James Gray"/>
    <s v=""/>
    <s v="No"/>
    <s v="Emma Russell"/>
    <d v="2017-04-29T15:17:16"/>
    <d v="2016-03-19T13:52:44"/>
    <d v="2017-04-29T00:00:00"/>
    <s v=""/>
    <d v="2016-08-02T00:00:00"/>
    <x v="0"/>
  </r>
  <r>
    <s v="35c1cd91-5892-4c38-9738-ce9a80a205d8"/>
    <s v="WPZb+TBOEp7shHTX9nagtTsEgIeUZLf4y+RqEZ8Fcihe0iWaym5G7907Sc1xIB++65oQ6IAcqzHezhfIfdBpOg=="/>
    <d v="2017-04-29T15:17:38"/>
    <s v="DARS-NIC-148407-LRP3M-v1"/>
    <s v="Nishi Chaturvedi"/>
    <x v="1"/>
    <s v="With HSCIC"/>
    <x v="0"/>
    <d v="2017-03-17T00:00:00"/>
    <s v="1c Application In Progress"/>
    <s v="5a DSA Active"/>
    <x v="0"/>
    <s v="DARS-NIC-148407-LRP3M-v1.0"/>
    <s v="No"/>
    <s v="Yes"/>
    <x v="0"/>
    <x v="0"/>
    <x v="0"/>
    <s v="No"/>
    <x v="1"/>
    <s v=""/>
    <s v="James Gray"/>
    <s v="Dave Cronin"/>
    <s v="No"/>
    <s v="Emma Russell"/>
    <d v="2017-04-29T15:17:38"/>
    <d v="2016-06-15T10:36:22"/>
    <m/>
    <s v=""/>
    <d v="2016-08-02T00:00:00"/>
    <x v="0"/>
  </r>
  <r>
    <s v="a0e47758-e1ab-4eb4-b684-932517c302a0"/>
    <s v="elE7p2gAFVqR1Ez/EqOfPqk0jOfTtBDm76Vi3WBqa0KsLr8b61F/9f86QYzPfeEnQmh2agNV6homveZUmuaz9w=="/>
    <d v="2017-04-29T15:17:38"/>
    <s v="DARS-NIC-148407-LRP3M-v1"/>
    <s v="Nishi Chaturvedi"/>
    <x v="1"/>
    <s v="With HSCIC"/>
    <x v="0"/>
    <d v="2017-10-31T00:00:00"/>
    <s v="2c Initial Assessment"/>
    <s v="5a DSA Active"/>
    <x v="0"/>
    <s v="DARS-NIC-148407-LRP3M-v1.1"/>
    <s v="No"/>
    <s v="Yes"/>
    <x v="0"/>
    <x v="145"/>
    <x v="0"/>
    <s v="No"/>
    <x v="1"/>
    <s v=""/>
    <s v="Tracy Taylor"/>
    <s v="Dave Cronin"/>
    <s v="No"/>
    <s v="Emma Russell"/>
    <d v="2017-04-29T15:17:38"/>
    <d v="2016-07-27T09:46:33"/>
    <m/>
    <s v=""/>
    <d v="2016-08-02T00:00:00"/>
    <x v="0"/>
  </r>
  <r>
    <s v="9661ccc2-afd2-469c-866a-3f3f0fcdef99"/>
    <s v="KCTreC1YyMpeclEIy4oxGSG4n/cFrE7y18uLisie6r/dEAsO3fak3rTAFPpE94xPLS/OX8kLWHouDiqYACrvGQ=="/>
    <d v="2017-04-29T15:17:37"/>
    <s v="DARS-NIC-148407-LRP3M-v1"/>
    <s v="Nishi Chaturvedi"/>
    <x v="1"/>
    <s v="With HSCIC"/>
    <x v="0"/>
    <d v="2018-02-28T00:00:00"/>
    <s v="2c Initial Assessment"/>
    <s v="5a DSA Active"/>
    <x v="0"/>
    <s v="DARS-NIC-148407-LRP3M-v1.2"/>
    <s v="No"/>
    <s v="Yes"/>
    <x v="0"/>
    <x v="145"/>
    <x v="0"/>
    <s v="No"/>
    <x v="1"/>
    <s v=""/>
    <s v="Tracy Taylor"/>
    <s v="Dave Cronin"/>
    <s v="No"/>
    <s v="Emma Russell"/>
    <d v="2017-04-29T15:17:37"/>
    <d v="2016-10-05T11:11:51"/>
    <m/>
    <s v=""/>
    <d v="2016-08-02T00:00:00"/>
    <x v="0"/>
  </r>
  <r>
    <s v="d4cbb98f-6f7d-4ce4-90c3-3e74c26bc52e"/>
    <s v="qEvhM1BAeIPxOMjaNVwfj/40eDBQHToIcbWP14JG3+V3PU9Mt7Y4VJwulFROL9+3K5CIzR6tMjet+2pNg/bQUA=="/>
    <d v="2017-04-29T15:17:41"/>
    <s v="DARS-NIC-148407-LRP3M-v1"/>
    <s v="Therese Tillin"/>
    <x v="1"/>
    <s v="With HSCIC"/>
    <x v="0"/>
    <d v="2018-03-31T00:00:00"/>
    <s v="5a DSA Active"/>
    <s v="5a DSA Active"/>
    <x v="2"/>
    <s v="DARS-NIC-148407-LRP3M-v1.3"/>
    <s v="Yes"/>
    <s v="Yes"/>
    <x v="0"/>
    <x v="145"/>
    <x v="124"/>
    <s v="No"/>
    <x v="1"/>
    <s v=""/>
    <s v="Tracy Taylor"/>
    <s v="Dave Cronin"/>
    <s v="No"/>
    <s v="Emma Russell"/>
    <d v="2017-04-29T15:17:41"/>
    <d v="2017-02-17T14:01:39"/>
    <d v="2017-04-29T00:00:00"/>
    <s v=""/>
    <d v="2016-08-02T00:00:00"/>
    <x v="1"/>
  </r>
  <r>
    <s v="efeee5a5-1af7-e511-80fa-3863bb357fa0"/>
    <s v="meSgdr8gis8zh79+zEhpC0vbuIl4s8joDqsUgFpeCeP5OX2TKbtr77n8S9Ybkr6Lw1OSMUM/M80xV/9+390iMA=="/>
    <d v="2016-10-31T15:54:20"/>
    <s v="DARS-NIC-148408-1MJZ9-v0"/>
    <s v="Doug Altman"/>
    <x v="57"/>
    <s v="With Customer"/>
    <x v="1"/>
    <m/>
    <s v=""/>
    <s v="1c Application In Progress"/>
    <x v="0"/>
    <s v="DARS-NIC-148408-1MJZ9-v0.0"/>
    <s v=""/>
    <s v="Yes"/>
    <x v="1"/>
    <x v="0"/>
    <x v="0"/>
    <s v="No"/>
    <x v="1"/>
    <s v=""/>
    <s v=""/>
    <s v=""/>
    <s v="Yes"/>
    <s v="Joanna Rose"/>
    <d v="2016-10-31T15:54:20"/>
    <d v="2016-03-31T08:29:16"/>
    <m/>
    <s v=""/>
    <m/>
    <x v="0"/>
  </r>
  <r>
    <s v="aff5e4cf-b5ea-e511-8101-3863bb358f90"/>
    <s v="J8qnix1uJtOWPxdphS+iLgoVEYYHXco0xnqSJiEjYMSkGCSHdfZrUnyZac4RjirEgqwn96+sM56EOtlfXOTRjw=="/>
    <d v="2017-04-20T13:10:32"/>
    <s v="DARS-NIC-148411-Q64H8-v0"/>
    <s v="Lucy Lennon"/>
    <x v="1"/>
    <s v="With HSCIC"/>
    <x v="0"/>
    <d v="2018-03-30T00:00:00"/>
    <s v=""/>
    <s v="5a DSA Active"/>
    <x v="2"/>
    <s v="DARS-NIC-148411-Q64H8-v0.0"/>
    <s v="Yes"/>
    <s v="Yes"/>
    <x v="0"/>
    <x v="0"/>
    <x v="118"/>
    <s v="No"/>
    <x v="1"/>
    <s v=""/>
    <s v="James Gray"/>
    <s v=""/>
    <s v="No"/>
    <s v="Joanna Rose"/>
    <d v="2017-04-20T13:10:32"/>
    <d v="2016-03-15T13:57:18"/>
    <d v="2017-04-20T00:00:00"/>
    <s v=""/>
    <m/>
    <x v="0"/>
  </r>
  <r>
    <s v="04b8a39a-30f0-e511-80f7-3863bb363030"/>
    <s v="tcHSwLsIZWD+lmV/Qb8Xg9iAmykW0oPC7QsqwKNYyqThY3jegYhiL9Br/F9ZUui51n07ZtKxkHUtnYpXMYwMyQ=="/>
    <d v="2017-03-31T00:00:20"/>
    <s v="DARS-NIC-148412-BC33Q-v0"/>
    <s v="Maureen Jones"/>
    <x v="36"/>
    <s v="With HSCIC"/>
    <x v="0"/>
    <d v="2017-03-30T00:00:00"/>
    <s v=""/>
    <s v="5a DSA Active"/>
    <x v="3"/>
    <s v="DARS-NIC-148412-BC33Q-v0.0"/>
    <s v="Yes"/>
    <s v="Yes"/>
    <x v="0"/>
    <x v="0"/>
    <x v="8"/>
    <s v="No"/>
    <x v="5"/>
    <s v=""/>
    <s v="James Gray"/>
    <s v=""/>
    <s v="No"/>
    <s v="Joanna Rose"/>
    <d v="2017-03-31T00:00:20"/>
    <d v="2016-03-22T13:18:50"/>
    <m/>
    <s v=""/>
    <m/>
    <x v="0"/>
  </r>
  <r>
    <s v="7e86296d-9ef1-e511-80f7-3863bb363030"/>
    <s v="JrJ9yro/GNFPeGFx39mDWwwd/Fnw0GJKQG51a1ruaPtnvuHMS22UBGEfsKD32uZEXOxKtcSNSKpICczDd7evaA=="/>
    <d v="2016-08-30T10:39:42"/>
    <s v="DARS-NIC-148413-JDKYG-v0"/>
    <s v="Clare Harris"/>
    <x v="20"/>
    <s v="With HSCIC"/>
    <x v="0"/>
    <d v="2026-09-28T00:00:00"/>
    <s v=""/>
    <s v="5a DSA Active"/>
    <x v="2"/>
    <s v="DARS-NIC-148413-JDKYG-v0.0"/>
    <s v="Yes"/>
    <s v="Yes"/>
    <x v="0"/>
    <x v="0"/>
    <x v="108"/>
    <s v="No"/>
    <x v="1"/>
    <s v=""/>
    <s v="James Gray"/>
    <s v=""/>
    <s v="No"/>
    <s v="Joanna Rose"/>
    <d v="2016-08-30T10:39:42"/>
    <d v="2016-03-24T08:57:33"/>
    <m/>
    <s v=""/>
    <m/>
    <x v="0"/>
  </r>
  <r>
    <s v="6c4eeaaf-99f1-e511-80f7-3863bb363030"/>
    <s v="O4Jpb1ov3Oc1s4iopO5IYqK4+CPOkc2/TaqaK/aufXYa3N5vAKVqT55j8np5+fy4rU6ArTlmyWyPvZ8yut3UaA=="/>
    <d v="2016-08-30T10:39:42"/>
    <s v="DARS-NIC-148417-FT2KY-v0"/>
    <s v="Clare Harris"/>
    <x v="20"/>
    <s v="With HSCIC"/>
    <x v="0"/>
    <d v="2026-09-28T00:00:00"/>
    <s v=""/>
    <s v="5a DSA Active"/>
    <x v="2"/>
    <s v="DARS-NIC-148417-FT2KY-v0.0"/>
    <s v="Yes"/>
    <s v="Yes"/>
    <x v="0"/>
    <x v="0"/>
    <x v="8"/>
    <s v="No"/>
    <x v="1"/>
    <s v=""/>
    <s v="James Gray"/>
    <s v=""/>
    <s v="No"/>
    <s v="Joanna Rose"/>
    <d v="2016-08-30T10:39:42"/>
    <d v="2016-03-24T08:23:37"/>
    <m/>
    <s v=""/>
    <m/>
    <x v="0"/>
  </r>
  <r>
    <s v="0788ad2f-c7e5-e511-8104-1458d043a750"/>
    <s v="E1gCMwKWwg+IHGkcZNah9OuZ5uzRACmIAnGu3zhnKF4e9BhJSKAq4Jxnnc/+8xqDXbJemzTSRk+oM/GAey5Jww=="/>
    <d v="2017-01-10T17:37:45"/>
    <s v="DARS-NIC-148419-BR8Z4-v0"/>
    <s v="Siobhan Crichton"/>
    <x v="75"/>
    <s v="With HSCIC"/>
    <x v="0"/>
    <d v="2016-09-30T00:00:00"/>
    <s v=""/>
    <s v="5a DSA Active"/>
    <x v="3"/>
    <s v="DARS-NIC-148419-BR8Z4-v0.0"/>
    <s v="Yes"/>
    <s v="Yes"/>
    <x v="0"/>
    <x v="0"/>
    <x v="8"/>
    <s v="No"/>
    <x v="5"/>
    <s v=""/>
    <s v="James Gray"/>
    <s v=""/>
    <s v="No"/>
    <s v="Joanna Rose"/>
    <d v="2017-01-10T17:37:45"/>
    <d v="2016-03-09T07:19:04"/>
    <m/>
    <s v=""/>
    <m/>
    <x v="0"/>
  </r>
  <r>
    <s v="0e49e583-c316-e611-810d-3863bb35cfc0"/>
    <s v="t32twbLDWnnGJc4y7ZvVOTNBkasyZj3aZ7cEwqyQo+8Ml6lFhAT9yN7Hvjbinu4mAtxYeFXnt/LiX8vDoyXwLw=="/>
    <d v="2016-12-22T10:18:09"/>
    <s v="DARS-NIC-148425-R38F2-v1"/>
    <s v="Nicola Bootland"/>
    <x v="18"/>
    <s v="With Customer"/>
    <x v="0"/>
    <m/>
    <s v=""/>
    <s v="1c Application In Progress"/>
    <x v="0"/>
    <s v="DARS-NIC-148425-R38F2-v0.0"/>
    <s v="No"/>
    <s v="No"/>
    <x v="0"/>
    <x v="146"/>
    <x v="0"/>
    <s v="No"/>
    <x v="6"/>
    <s v=""/>
    <s v="Vicki Hartley"/>
    <s v=""/>
    <s v="Yes"/>
    <s v="Emma Russell"/>
    <d v="2016-12-22T10:18:09"/>
    <d v="2016-05-10T15:26:14"/>
    <m/>
    <s v=""/>
    <m/>
    <x v="0"/>
  </r>
  <r>
    <s v="7f11ed39-b6e4-4757-ba35-a8faba19e642"/>
    <s v="ARoG2x/5eEAUGzTw9ufQKKVP1nwtqynNzElKJysenoro5GShuqt6jtdYyMtmSgLtNiqNRBTKgWN1qq8mHnukxw=="/>
    <d v="2016-12-22T10:18:09"/>
    <s v="DARS-NIC-148425-R38F2-v1"/>
    <s v="Nicola Bootland"/>
    <x v="18"/>
    <s v="With Customer"/>
    <x v="0"/>
    <d v="2017-03-09T00:00:00"/>
    <s v="2c Initial Assessment"/>
    <s v="1c Application In Progress"/>
    <x v="0"/>
    <s v="DARS-NIC-148425-R38F2-v0.1"/>
    <s v="No"/>
    <s v="No"/>
    <x v="0"/>
    <x v="146"/>
    <x v="0"/>
    <s v="No"/>
    <x v="6"/>
    <s v=""/>
    <s v="Vicki Hartley"/>
    <s v=""/>
    <s v="Yes"/>
    <s v="Emma Russell"/>
    <d v="2016-12-22T10:18:09"/>
    <d v="2016-05-11T13:56:22"/>
    <m/>
    <s v=""/>
    <m/>
    <x v="0"/>
  </r>
  <r>
    <s v="5f2ce830-f407-4f50-a903-23b10ec19ff6"/>
    <s v="JvJg6qARfPMhSA1znNsaNGsEjoXmbKkWinf2S0ApboexQY6E9EKba2eBjAkYd5QVjBfZpOY4CJpu9eUrSbLU5w=="/>
    <d v="2016-12-22T10:18:09"/>
    <s v="DARS-NIC-148425-R38F2-v1"/>
    <s v="Nicola Bootland"/>
    <x v="18"/>
    <s v="With Customer"/>
    <x v="0"/>
    <d v="2017-03-09T00:00:00"/>
    <s v="2d Action Plan Active"/>
    <s v="1c Application In Progress"/>
    <x v="0"/>
    <s v="DARS-NIC-148425-R38F2-v0.2"/>
    <s v="No"/>
    <s v="No"/>
    <x v="0"/>
    <x v="146"/>
    <x v="0"/>
    <s v="No"/>
    <x v="6"/>
    <s v=""/>
    <s v="Vicki Hartley"/>
    <s v=""/>
    <s v="Yes"/>
    <s v="Emma Russell"/>
    <d v="2016-12-22T10:18:09"/>
    <d v="2016-05-11T14:19:09"/>
    <m/>
    <s v=""/>
    <m/>
    <x v="0"/>
  </r>
  <r>
    <s v="a6360945-a9b7-4d06-8ae3-0bc2aff48ff5"/>
    <s v="h1hI+n2U4NAqDaWireMRt1AqW4fifgw5X0498hs9YCH9zULHBFvGnWTlq4tnDSQRvoP5KeDzmhqRoNO/5FwChw=="/>
    <d v="2016-12-22T10:18:09"/>
    <s v="DARS-NIC-148425-R38F2-v1"/>
    <s v="Nicola Bootland"/>
    <x v="18"/>
    <s v="With Customer"/>
    <x v="0"/>
    <d v="2017-03-09T00:00:00"/>
    <s v="2c Initial Assessment"/>
    <s v="1c Application In Progress"/>
    <x v="0"/>
    <s v="DARS-NIC-148425-R38F2-v0.3"/>
    <s v="No"/>
    <s v="No"/>
    <x v="0"/>
    <x v="146"/>
    <x v="0"/>
    <s v="No"/>
    <x v="6"/>
    <s v=""/>
    <s v="Vicki Hartley"/>
    <s v=""/>
    <s v="Yes"/>
    <s v="Emma Russell"/>
    <d v="2016-12-22T10:18:09"/>
    <d v="2016-05-11T14:43:22"/>
    <m/>
    <s v=""/>
    <m/>
    <x v="0"/>
  </r>
  <r>
    <s v="f993c991-84b0-44d6-9abb-e42d45a4446a"/>
    <s v="7u40jutv6noUoyQHct4lhNOVqjHP1332LyBC4WUJqyyWonNl3BVt33kewOrE6ax4imxm5nCoM5GWtZS+3ah3jQ=="/>
    <d v="2016-12-22T10:18:09"/>
    <s v="DARS-NIC-148425-R38F2-v1"/>
    <s v="Nicola Bootland"/>
    <x v="18"/>
    <s v="With Customer"/>
    <x v="0"/>
    <d v="2017-03-09T00:00:00"/>
    <s v="2c Initial Assessment"/>
    <s v="1c Application In Progress"/>
    <x v="0"/>
    <s v="DARS-NIC-148425-R38F2-v0.4"/>
    <s v="No"/>
    <s v="No"/>
    <x v="0"/>
    <x v="146"/>
    <x v="0"/>
    <s v="No"/>
    <x v="6"/>
    <s v="Complex"/>
    <s v="Vicki Hartley"/>
    <s v="Vicki Hartley"/>
    <s v="No"/>
    <s v="Emma Russell"/>
    <d v="2016-12-22T10:18:09"/>
    <d v="2016-05-11T14:47:05"/>
    <m/>
    <s v=""/>
    <m/>
    <x v="0"/>
  </r>
  <r>
    <s v="ad69afe9-1c4f-49b7-8c67-91c7026eaa72"/>
    <s v="CxeNiFTSfu0Aye4NpBTak02scMcAPQFWuWqZ/gtQX0wFTk/GsiW4Y/I9CJ3h4G4pQueR1ni5dU6zmEXzn/hRwA=="/>
    <d v="2016-12-22T10:18:09"/>
    <s v="DARS-NIC-148425-R38F2-v1"/>
    <s v="Ian Litchfield"/>
    <x v="8"/>
    <s v="With Customer"/>
    <x v="0"/>
    <d v="2017-03-09T00:00:00"/>
    <s v="2c Initial Assessment"/>
    <s v="1c Application In Progress"/>
    <x v="0"/>
    <s v="DARS-NIC-148425-R38F2-v0.5"/>
    <s v="No"/>
    <s v="No"/>
    <x v="0"/>
    <x v="146"/>
    <x v="0"/>
    <s v="No"/>
    <x v="1"/>
    <s v="Complex"/>
    <s v="Vicki Hartley"/>
    <s v="Vicki Hartley"/>
    <s v="No"/>
    <s v="Emma Russell"/>
    <d v="2016-12-22T10:18:09"/>
    <d v="2016-05-17T15:38:34"/>
    <m/>
    <s v=""/>
    <m/>
    <x v="0"/>
  </r>
  <r>
    <s v="51475657-7282-41b1-809a-ca8e8f2ae62a"/>
    <s v="ONJSJMa7DB67hUF5ki7WbMzzo5P9foIS+h3UMY2Zpo7KYzgZDcL3NlHPKwHbFWUb+1ic2fxj/cqN/bK4I/argA=="/>
    <d v="2016-12-22T10:18:09"/>
    <s v="DARS-NIC-148425-R38F2-v1"/>
    <s v="Ian Litchfield"/>
    <x v="8"/>
    <s v="With Customer"/>
    <x v="0"/>
    <d v="2017-03-09T00:00:00"/>
    <s v="2c Initial Assessment"/>
    <s v="1c Application In Progress"/>
    <x v="0"/>
    <s v="DARS-NIC-148425-R38F2-v0.6"/>
    <s v="No"/>
    <s v="No"/>
    <x v="0"/>
    <x v="146"/>
    <x v="0"/>
    <s v="No"/>
    <x v="1"/>
    <s v="Complex"/>
    <s v="Vicki Hartley"/>
    <s v="Vicki Hartley"/>
    <s v="No"/>
    <s v="Emma Russell"/>
    <d v="2016-12-22T10:18:09"/>
    <d v="2016-05-18T12:46:59"/>
    <m/>
    <s v=""/>
    <m/>
    <x v="0"/>
  </r>
  <r>
    <s v="c3d712a8-684e-4a53-9d1d-9a916218ca7c"/>
    <s v="ppVg1HdBbgr2L8p1AfLApxzGqiIwbZC6SAEi+m8MiBxgNAsrBDcnJvR7Iy4liqj1FYo+9ljtK3PIeWFdjxKxYg=="/>
    <d v="2017-03-10T15:09:20"/>
    <s v="DARS-NIC-148425-R38F2-v1"/>
    <s v="Ian Litchfield"/>
    <x v="8"/>
    <s v="With Customer"/>
    <x v="0"/>
    <d v="2017-03-09T00:00:00"/>
    <s v="5a DSA Active"/>
    <s v="1c Application In Progress"/>
    <x v="3"/>
    <s v="DARS-NIC-148425-R38F2-v0.7"/>
    <s v="No"/>
    <s v="No"/>
    <x v="0"/>
    <x v="146"/>
    <x v="106"/>
    <s v="No"/>
    <x v="1"/>
    <s v="Complex"/>
    <s v="Vicki Hartley"/>
    <s v="Vicki Hartley"/>
    <s v="No"/>
    <s v="Emma Russell"/>
    <d v="2017-03-10T15:09:20"/>
    <d v="2016-05-18T12:47:29"/>
    <d v="2016-07-19T00:00:00"/>
    <s v=""/>
    <m/>
    <x v="1"/>
  </r>
  <r>
    <s v="dc20cde8-fbba-46f5-a8b8-534ec971b6ab"/>
    <s v="fVvJJlmd6OIvvx3+ETNZlw7AXyJVPgnBGUFDcuLb29QZGiFPBGP7JmVegBnyFMcNG/VtWAXLQSJGihfQmECOiw=="/>
    <d v="2016-12-22T10:18:09"/>
    <s v="DARS-NIC-148425-R38F2-v1"/>
    <s v="Ian Litchfield"/>
    <x v="8"/>
    <s v="With Customer"/>
    <x v="0"/>
    <m/>
    <s v="1c Application In Progress"/>
    <s v="1c Application In Progress"/>
    <x v="0"/>
    <s v="DARS-NIC-148425-R38F2-v1.0"/>
    <s v="No"/>
    <s v="No"/>
    <x v="0"/>
    <x v="146"/>
    <x v="0"/>
    <s v="No"/>
    <x v="1"/>
    <s v="Complex"/>
    <s v="Vicki Hartley"/>
    <s v="Dave Cronin"/>
    <s v="No"/>
    <s v="Emma Russell"/>
    <d v="2016-12-22T10:18:09"/>
    <d v="2016-12-19T11:10:51"/>
    <m/>
    <s v=""/>
    <m/>
    <x v="0"/>
  </r>
  <r>
    <s v="82aeb8af-a9d4-4b25-a4e6-6a2714d782e2"/>
    <s v="tNaOgVthEC+UxSurSNi7I4kqy6Qola0G8L9v+OOO/g7xcyUckMXksqge0d2idg6YQbWGnsfNmBLYs0mO5FEytA=="/>
    <d v="2016-12-22T10:18:30"/>
    <s v="DARS-NIC-148425-R38F2-v1"/>
    <s v="Ian Litchfield"/>
    <x v="8"/>
    <s v="With Customer"/>
    <x v="0"/>
    <m/>
    <s v="1c Application In Progress"/>
    <s v="1c Application In Progress"/>
    <x v="0"/>
    <s v="DARS-NIC-148425-R38F2-v1.1"/>
    <s v="No"/>
    <s v="No"/>
    <x v="0"/>
    <x v="146"/>
    <x v="0"/>
    <s v="No"/>
    <x v="1"/>
    <s v="Complex"/>
    <s v="Vicki Hartley"/>
    <s v="Dave Cronin"/>
    <s v="No"/>
    <s v="Emma Russell"/>
    <d v="2016-12-22T10:18:30"/>
    <d v="2016-12-19T11:46:19"/>
    <m/>
    <s v=""/>
    <m/>
    <x v="0"/>
  </r>
  <r>
    <s v="43991a47-b3ea-4b32-a1d3-f169f271d7a6"/>
    <s v="L1z5ZT5g3S6DWrFP4omt5I0sXQPDItgbCs2SEEViGIQeyF50V/H2iDLtsUoe1FrXK1yPYKPrdaf7+Ots6Rf2tw=="/>
    <d v="2017-01-10T10:40:59"/>
    <s v="DARS-NIC-148425-R38F2-v1"/>
    <s v="Ian Litchfield"/>
    <x v="8"/>
    <s v="With Customer"/>
    <x v="0"/>
    <m/>
    <s v="1c Application In Progress"/>
    <s v="1c Application In Progress"/>
    <x v="4"/>
    <s v="DARS-NIC-148425-R38F2-v1.2"/>
    <s v="Yes"/>
    <s v="No"/>
    <x v="0"/>
    <x v="146"/>
    <x v="0"/>
    <s v="No"/>
    <x v="1"/>
    <s v="Complex"/>
    <s v="Vicki Hartley"/>
    <s v="Dave Cronin"/>
    <s v="No"/>
    <s v="Emma Russell"/>
    <d v="2017-01-10T10:40:59"/>
    <d v="2016-12-22T10:18:12"/>
    <m/>
    <s v=""/>
    <m/>
    <x v="0"/>
  </r>
  <r>
    <s v="85387243-4be4-e511-8100-3863bb358f90"/>
    <s v="8i+Cb03YkAOcQ0WS+oDKgtoxm1iM+fPJm5Sk6ko0ee1iWytBtLJCCtqeH6BVzVEd93Enx5q6n1eKrJEc7kahHA=="/>
    <d v="2017-03-06T09:50:00"/>
    <s v="DARS-NIC-148435-2T54S-v1"/>
    <s v="Jill Barton"/>
    <x v="57"/>
    <s v="With HSCIC"/>
    <x v="0"/>
    <d v="2017-03-05T00:00:00"/>
    <s v=""/>
    <s v="1b Enquiry Answered"/>
    <x v="3"/>
    <s v="DARS-NIC-148435-2T54S-v0.0"/>
    <s v="No"/>
    <s v="Yes"/>
    <x v="0"/>
    <x v="0"/>
    <x v="101"/>
    <s v="No"/>
    <x v="1"/>
    <s v=""/>
    <s v="James Gray"/>
    <s v=""/>
    <s v="No"/>
    <s v="Joanna Rose"/>
    <d v="2017-03-06T09:50:00"/>
    <d v="2016-03-07T09:59:22"/>
    <m/>
    <s v=""/>
    <m/>
    <x v="0"/>
  </r>
  <r>
    <s v="0319bf34-1ab9-4fa9-a8f6-ce920233f8e6"/>
    <s v="1uMXQOdUZnk7nxl8biY7sy33GWXzHXo/KQG90ZTtVwDkcsImRxVJYR8WN5803njs4phScppVgansM0PieRGekQ=="/>
    <d v="2017-01-09T10:44:28"/>
    <s v="DARS-NIC-148435-2T54S-v1"/>
    <s v="Jill Barton"/>
    <x v="57"/>
    <s v="With HSCIC"/>
    <x v="0"/>
    <d v="2017-03-05T00:00:00"/>
    <s v="1b Enquiry Answered"/>
    <s v="1b Enquiry Answered"/>
    <x v="4"/>
    <s v="DARS-NIC-148435-2T54S-v1.0"/>
    <s v="Yes"/>
    <s v="Yes"/>
    <x v="0"/>
    <x v="0"/>
    <x v="0"/>
    <s v="No"/>
    <x v="1"/>
    <s v=""/>
    <s v="James Gray"/>
    <s v=""/>
    <s v="No"/>
    <s v="Joanna Rose"/>
    <d v="2017-01-09T10:44:28"/>
    <d v="2016-06-06T17:07:11"/>
    <m/>
    <s v=""/>
    <m/>
    <x v="0"/>
  </r>
  <r>
    <s v="d85988ca-45ec-e511-80f6-3863bb363030"/>
    <s v="qEZvu81u7K5j21f573dBLs4wbBb7SeYmfW56JPVW+RHe/bn+sluDzmshOBCR0P8aZMHiSErZ+b0PGusFQIvuBg=="/>
    <d v="2017-04-07T09:57:09"/>
    <s v="DARS-NIC-148436-W4NL6-v1"/>
    <s v="Kayleigh Stanbury"/>
    <x v="57"/>
    <s v="With Customer"/>
    <x v="0"/>
    <d v="2017-03-16T00:00:00"/>
    <s v=""/>
    <s v="1c Application In Progress"/>
    <x v="3"/>
    <s v="DARS-NIC-148436-W4NL6-v0.0"/>
    <s v="No"/>
    <s v="Yes"/>
    <x v="0"/>
    <x v="0"/>
    <x v="17"/>
    <s v="No"/>
    <x v="1"/>
    <s v=""/>
    <s v="James Gray"/>
    <s v=""/>
    <s v="No"/>
    <s v="Joanna Rose"/>
    <d v="2017-04-07T09:57:09"/>
    <d v="2016-03-17T13:40:21"/>
    <m/>
    <s v=""/>
    <m/>
    <x v="0"/>
  </r>
  <r>
    <s v="303d8811-2d16-459e-be1a-98964412ede1"/>
    <s v="+obU6J5B153/B7WYdIs9bft2iW/PAvH1PAwUCVqpcU3+NSEQdsoRiIcn32grpRHNtMffg8PnIg1Wt0Fnr774ww=="/>
    <d v="2017-03-24T13:57:45"/>
    <s v="DARS-NIC-148436-W4NL6-v1"/>
    <s v="Kayleigh Stanbury"/>
    <x v="57"/>
    <s v="With Customer"/>
    <x v="0"/>
    <m/>
    <s v="1c Application In Progress"/>
    <s v="1c Application In Progress"/>
    <x v="4"/>
    <s v="DARS-NIC-148436-W4NL6-v1.0"/>
    <s v="Yes"/>
    <s v="Yes"/>
    <x v="0"/>
    <x v="0"/>
    <x v="0"/>
    <s v="No"/>
    <x v="1"/>
    <s v=""/>
    <s v="James Gray"/>
    <s v="Jennifer Redman"/>
    <s v="No"/>
    <s v="Joanna Rose"/>
    <d v="2017-03-24T13:57:45"/>
    <d v="2017-03-15T14:35:36"/>
    <m/>
    <s v=""/>
    <m/>
    <x v="0"/>
  </r>
  <r>
    <s v="27bf3177-d4e9-e511-8101-3863bb358f90"/>
    <s v="jiiEsFKnXcomitp0Fe9dHc0QvYfl2T23IABC+xeN1bPmTh6ZgHPHt0O50/TRqk9HG32QnaKv+W+hL/0ngmrDqg=="/>
    <d v="2016-08-02T09:49:03"/>
    <s v="DARS-NIC-148437-C9YSC-v2"/>
    <s v="Nicola Oldham"/>
    <x v="197"/>
    <s v="With Customer"/>
    <x v="0"/>
    <d v="2017-06-20T00:00:00"/>
    <s v=""/>
    <s v="1c Application In Progress"/>
    <x v="1"/>
    <s v="DARS-NIC-148437-C9YSC-v0.0"/>
    <s v=""/>
    <s v="Yes"/>
    <x v="0"/>
    <x v="0"/>
    <x v="8"/>
    <s v="No"/>
    <x v="1"/>
    <s v=""/>
    <s v=""/>
    <s v=""/>
    <s v="No"/>
    <s v="Emma Russell"/>
    <d v="2016-08-02T09:49:03"/>
    <d v="2016-03-14T11:04:10"/>
    <m/>
    <s v=""/>
    <m/>
    <x v="0"/>
  </r>
  <r>
    <s v="730e9c2a-3a41-4839-b604-285364cd8582"/>
    <s v="nVbwrTJvzDUa3pu1TOcrRqXVEWkphQX7QAei1AMGog9YbPxyQgQWK459Y+iTDsgrxtwJeXe7T4CEmvwVoXZu7w=="/>
    <d v="2016-07-07T15:55:44"/>
    <s v="DARS-NIC-148437-C9YSC-v2"/>
    <s v="Nicola Oldham"/>
    <x v="197"/>
    <s v="With Customer"/>
    <x v="0"/>
    <d v="2017-06-20T00:00:00"/>
    <s v=""/>
    <s v="1c Application In Progress"/>
    <x v="0"/>
    <s v="DARS-NIC-148437-C9YSC-v1.0"/>
    <s v=""/>
    <s v="Yes"/>
    <x v="0"/>
    <x v="0"/>
    <x v="0"/>
    <s v="No"/>
    <x v="1"/>
    <s v=""/>
    <s v=""/>
    <s v=""/>
    <s v="No"/>
    <s v="Emma Russell"/>
    <d v="2016-07-07T15:55:44"/>
    <d v="2016-04-04T12:33:09"/>
    <m/>
    <s v=""/>
    <m/>
    <x v="0"/>
  </r>
  <r>
    <s v="a4cdef9c-3cf4-445a-b940-a0999695eeb6"/>
    <s v="s1RmXCCi9I+RLAhkd19YbjrWyO5K80W0UpJeiPPVvlLdqNLuKpgJ6c9tpoASz53v+tXMs0Q3kHo6vLwHfs019Q=="/>
    <d v="2016-12-28T15:02:36"/>
    <s v="DARS-NIC-148437-C9YSC-v2"/>
    <s v="Nicola Oldham"/>
    <x v="197"/>
    <s v="With Customer"/>
    <x v="0"/>
    <d v="2017-06-20T00:00:00"/>
    <s v=""/>
    <s v="1c Application In Progress"/>
    <x v="2"/>
    <s v="DARS-NIC-148437-C9YSC-v1.1"/>
    <s v="No"/>
    <s v="Yes"/>
    <x v="0"/>
    <x v="0"/>
    <x v="115"/>
    <s v="No"/>
    <x v="1"/>
    <s v=""/>
    <s v=""/>
    <s v=""/>
    <s v="No"/>
    <s v="Emma Russell"/>
    <d v="2016-12-28T15:02:36"/>
    <d v="2016-04-04T12:33:20"/>
    <m/>
    <s v=""/>
    <m/>
    <x v="0"/>
  </r>
  <r>
    <s v="40d5d77b-c852-4fa6-868e-645108085fdc"/>
    <s v="1kucRjdY+T9s7+Suirsbn8W3DBku+qj/Fy6DXJxitxuiwMmUx8m04tc+Lz769+vS+kisVE++YrzfjK6zH2oQdw=="/>
    <d v="2016-07-07T15:55:44"/>
    <s v="DARS-NIC-148437-C9YSC-v2"/>
    <s v="Nicola Oldham"/>
    <x v="197"/>
    <s v="With Customer"/>
    <x v="0"/>
    <d v="2017-06-20T00:00:00"/>
    <s v=""/>
    <s v="1c Application In Progress"/>
    <x v="0"/>
    <s v="DARS-NIC-148437-C9YSC-v2.0"/>
    <s v="No"/>
    <s v="Yes"/>
    <x v="0"/>
    <x v="0"/>
    <x v="0"/>
    <s v="No"/>
    <x v="1"/>
    <s v=""/>
    <s v="James Gray"/>
    <s v=""/>
    <s v="No"/>
    <s v="Emma Russell"/>
    <d v="2016-07-07T15:55:44"/>
    <d v="2016-04-27T13:30:46"/>
    <m/>
    <s v=""/>
    <m/>
    <x v="0"/>
  </r>
  <r>
    <s v="f8ea6065-d6d4-41db-ac0e-cd0aa4b4b03c"/>
    <s v="3jjJ+dJAYNf38hlUklMLIgzuSMfWLzwdr5BsuVDsb0aNdLE5bsgpzDRYrm6we8djzRWsn/I8Cy2Yo7z9E+I/wQ=="/>
    <d v="2016-07-07T15:55:44"/>
    <s v="DARS-NIC-148437-C9YSC-v2"/>
    <s v="Nicola Oldham"/>
    <x v="197"/>
    <s v="With Customer"/>
    <x v="0"/>
    <d v="2017-06-20T00:00:00"/>
    <s v="2a Case Admin Check"/>
    <s v="1c Application In Progress"/>
    <x v="0"/>
    <s v="DARS-NIC-148437-C9YSC-v2.1"/>
    <s v="No"/>
    <s v="Yes"/>
    <x v="0"/>
    <x v="0"/>
    <x v="0"/>
    <s v="No"/>
    <x v="1"/>
    <s v=""/>
    <s v="James Gray"/>
    <s v=""/>
    <s v="No"/>
    <s v="Emma Russell"/>
    <d v="2016-07-07T15:55:44"/>
    <d v="2016-05-24T09:44:46"/>
    <m/>
    <s v=""/>
    <m/>
    <x v="0"/>
  </r>
  <r>
    <s v="d3a8bd38-1c47-4b32-be32-d04f8f2c3251"/>
    <s v="vMrOtJ4hBC6tI4xBk52Oz63xMf05Ca8hyexfmMdnvXyfoCNu0xYjbO7zBUshYQSxWQ3fQ1/Bs6TtKduKRYGQrw=="/>
    <d v="2016-07-07T15:55:44"/>
    <s v="DARS-NIC-148437-C9YSC-v2"/>
    <s v="Nicola Oldham"/>
    <x v="197"/>
    <s v="With Customer"/>
    <x v="0"/>
    <d v="2017-06-20T00:00:00"/>
    <s v="1c Application In Progress"/>
    <s v="1c Application In Progress"/>
    <x v="0"/>
    <s v="DARS-NIC-148437-C9YSC-v2.2"/>
    <s v="No"/>
    <s v="Yes"/>
    <x v="0"/>
    <x v="0"/>
    <x v="0"/>
    <s v="No"/>
    <x v="1"/>
    <s v=""/>
    <s v="James Gray"/>
    <s v=""/>
    <s v="No"/>
    <s v="Emma Russell"/>
    <d v="2016-07-07T15:55:44"/>
    <d v="2016-05-24T13:23:22"/>
    <m/>
    <s v=""/>
    <m/>
    <x v="0"/>
  </r>
  <r>
    <s v="627a7fe0-8b5a-46e8-84eb-81eebc2a488f"/>
    <s v="FwB5gcGLX0UQyBGfu7SwYH+dTh1Fc/dqFqfrcIkwqrfFvVUIEh4/s4NPFmhmpXyKUgnvtMyDblenLQRuY9tM6w=="/>
    <d v="2016-07-07T15:55:44"/>
    <s v="DARS-NIC-148437-C9YSC-v2"/>
    <s v="Nicola Oldham"/>
    <x v="197"/>
    <s v="With Customer"/>
    <x v="0"/>
    <d v="2017-06-20T00:00:00"/>
    <s v="2c Initial Assessment"/>
    <s v="1c Application In Progress"/>
    <x v="0"/>
    <s v="DARS-NIC-148437-C9YSC-v2.3"/>
    <s v="No"/>
    <s v="Yes"/>
    <x v="0"/>
    <x v="5"/>
    <x v="0"/>
    <s v="No"/>
    <x v="1"/>
    <s v="Complex"/>
    <s v="Carla Howgate"/>
    <s v=""/>
    <s v="No"/>
    <s v="Emma Russell"/>
    <d v="2016-07-07T15:55:44"/>
    <d v="2016-05-31T09:41:12"/>
    <m/>
    <s v=""/>
    <m/>
    <x v="0"/>
  </r>
  <r>
    <s v="75a2fc07-ba2a-4c12-ad7e-cc333cbe6479"/>
    <s v="LVYIznWnoiE8PqBSm7t7taLTvQE6xnpKb/tunDR7+mvCH25nIuLKDC6zdSoPo5Xt4+Lc+kBsFaCcA9zm9Yks7Q=="/>
    <d v="2016-07-07T15:55:44"/>
    <s v="DARS-NIC-148437-C9YSC-v2"/>
    <s v="Nicola Oldham"/>
    <x v="197"/>
    <s v="With Customer"/>
    <x v="0"/>
    <d v="2017-06-20T00:00:00"/>
    <s v="2d Action Plan Active"/>
    <s v="1c Application In Progress"/>
    <x v="0"/>
    <s v="DARS-NIC-148437-C9YSC-v2.4"/>
    <s v="No"/>
    <s v="Yes"/>
    <x v="0"/>
    <x v="5"/>
    <x v="0"/>
    <s v="No"/>
    <x v="1"/>
    <s v="Complex"/>
    <s v="Carla Howgate"/>
    <s v=""/>
    <s v="No"/>
    <s v="Emma Russell"/>
    <d v="2016-07-07T15:55:44"/>
    <d v="2016-06-09T07:24:30"/>
    <m/>
    <s v=""/>
    <m/>
    <x v="0"/>
  </r>
  <r>
    <s v="225b40d0-b041-44fe-a6e1-9995392bece0"/>
    <s v="oS1dS5Zu5epDGAOJN3zfp//FiOsW7NBhLaFVOsFXhUkNM6tWL8lU2CIOEFUvXgh9XPh14tr5x2n2cPjyatIfsw=="/>
    <d v="2016-07-07T15:55:44"/>
    <s v="DARS-NIC-148437-C9YSC-v2"/>
    <s v="Nicola Oldham"/>
    <x v="197"/>
    <s v="With Customer"/>
    <x v="0"/>
    <d v="2017-06-20T00:00:00"/>
    <s v="2c Initial Assessment"/>
    <s v="1c Application In Progress"/>
    <x v="0"/>
    <s v="DARS-NIC-148437-C9YSC-v2.5"/>
    <s v="No"/>
    <s v="Yes"/>
    <x v="0"/>
    <x v="5"/>
    <x v="0"/>
    <s v="No"/>
    <x v="1"/>
    <s v="Complex"/>
    <s v="Carla Howgate"/>
    <s v=""/>
    <s v="No"/>
    <s v="Emma Russell"/>
    <d v="2016-07-07T15:55:44"/>
    <d v="2016-06-20T15:05:36"/>
    <m/>
    <s v=""/>
    <m/>
    <x v="0"/>
  </r>
  <r>
    <s v="23891c53-26a9-4ee9-a77c-c7baac1a590a"/>
    <s v="z27Vs21biwHKpH0vcSW/Z9ZpAKO6nio2g/KxDswXp8w4IsnjnUUFjfyjuNhJk+AiVAmU/hlGYGIfz6PdXPsNGQ=="/>
    <d v="2016-07-07T15:56:07"/>
    <s v="DARS-NIC-148437-C9YSC-v2"/>
    <s v="Nicola Oldham"/>
    <x v="197"/>
    <s v="With Customer"/>
    <x v="0"/>
    <d v="2017-06-20T00:00:00"/>
    <s v="2a Case Admin Check"/>
    <s v="1c Application In Progress"/>
    <x v="0"/>
    <s v="DARS-NIC-148437-C9YSC-v2.6"/>
    <s v="No"/>
    <s v="Yes"/>
    <x v="0"/>
    <x v="5"/>
    <x v="0"/>
    <s v="No"/>
    <x v="1"/>
    <s v="Complex"/>
    <s v="Carla Howgate"/>
    <s v="Dave Cronin"/>
    <s v="No"/>
    <s v="Emma Russell"/>
    <d v="2016-07-07T15:56:07"/>
    <d v="2016-06-27T12:48:09"/>
    <m/>
    <s v=""/>
    <m/>
    <x v="0"/>
  </r>
  <r>
    <s v="5e5e8e16-6b90-41d4-a2ce-cb1ee2f4e756"/>
    <s v="iMwSJ4lAfV79dWHqEUamG5Yc54uIESr6G51Acw96ScLwQtM8OObVUQZHbvtuuBIWEEVF2DI6/CDuMKfkqDifCg=="/>
    <d v="2017-03-14T08:17:37"/>
    <s v="DARS-NIC-148437-C9YSC-v2"/>
    <s v="Nicola Oldham"/>
    <x v="197"/>
    <s v="With Customer"/>
    <x v="0"/>
    <d v="2017-06-20T00:00:00"/>
    <s v="2a Case Admin Check"/>
    <s v="1c Application In Progress"/>
    <x v="4"/>
    <s v="DARS-NIC-148437-C9YSC-v2.7"/>
    <s v="Yes"/>
    <s v="Yes"/>
    <x v="0"/>
    <x v="0"/>
    <x v="0"/>
    <s v="No"/>
    <x v="1"/>
    <s v="Complex"/>
    <s v="Carla Howgate"/>
    <s v="Dave Cronin"/>
    <s v="No"/>
    <s v="Emma Russell"/>
    <d v="2017-03-14T08:17:37"/>
    <d v="2016-07-07T15:55:52"/>
    <m/>
    <s v=""/>
    <m/>
    <x v="0"/>
  </r>
  <r>
    <s v="a8af8f8b-0ee6-e511-8100-3863bb358f90"/>
    <s v="pstH7s83t9aBqWAyMnJKfZOLbGILzJv1reXVwNMtG5gsFJw6VEBaGATay48J310zoHMMWbMMS/nHumJGL7i3NA=="/>
    <d v="2017-03-31T00:00:20"/>
    <s v="DARS-NIC-148456-2YZGZ-v0"/>
    <s v="Alice Fuller"/>
    <x v="57"/>
    <s v="With HSCIC"/>
    <x v="0"/>
    <d v="2017-03-30T00:00:00"/>
    <s v=""/>
    <s v="5a DSA Active"/>
    <x v="3"/>
    <s v="DARS-NIC-148456-2YZGZ-v0.0"/>
    <s v="Yes"/>
    <s v="Yes"/>
    <x v="0"/>
    <x v="0"/>
    <x v="4"/>
    <s v="No"/>
    <x v="1"/>
    <s v=""/>
    <s v="James Gray"/>
    <s v=""/>
    <s v="No"/>
    <s v="Joanna Rose"/>
    <d v="2017-03-31T00:00:20"/>
    <d v="2016-03-09T15:49:49"/>
    <m/>
    <s v=""/>
    <m/>
    <x v="0"/>
  </r>
  <r>
    <s v="c034bd20-14e2-e511-8100-3863bb358f90"/>
    <s v="XoRq0xPyvZmI804X2bswhxiBBn42zgFfjrAk8wYOP2Z+iNfHvADCKW/k5iUn27cqgwHD2YdpNr7vKiCEF10IfA=="/>
    <d v="2017-04-28T15:32:10"/>
    <s v="DARS-NIC-148465-PJQ4L-v1"/>
    <s v="Helen Harris"/>
    <x v="49"/>
    <s v="With HSCIC"/>
    <x v="0"/>
    <d v="2016-09-04T00:00:00"/>
    <s v=""/>
    <s v="4a Gateway Approval"/>
    <x v="3"/>
    <s v="DARS-NIC-148465-PJQ4L-v0.0"/>
    <s v="No"/>
    <s v="Yes"/>
    <x v="0"/>
    <x v="0"/>
    <x v="44"/>
    <s v="No"/>
    <x v="6"/>
    <s v=""/>
    <s v="James Gray"/>
    <s v="Jennifer Donald"/>
    <s v="No"/>
    <s v="Alexandra Day"/>
    <d v="2017-04-28T15:32:10"/>
    <d v="2016-03-04T14:19:47"/>
    <m/>
    <s v=""/>
    <d v="2016-11-14T00:00:00"/>
    <x v="0"/>
  </r>
  <r>
    <s v="b6ab0dac-67ca-4805-9fba-ad27b077b007"/>
    <s v="HkCniaKRIf83E/SYsll5Y6UUYB6h3nuTA/mkAMVawBBpKPZGXUCgmXj3DlxKhmGxaZ8mSlfBOYrMmvIJGoDM7A=="/>
    <d v="2017-04-28T15:32:10"/>
    <s v="DARS-NIC-148465-PJQ4L-v1"/>
    <s v="Helen Harris"/>
    <x v="49"/>
    <s v="With HSCIC"/>
    <x v="0"/>
    <m/>
    <s v="1c Application In Progress"/>
    <s v="4a Gateway Approval"/>
    <x v="0"/>
    <s v="DARS-NIC-148465-PJQ4L-v1.0"/>
    <s v="No"/>
    <s v="Yes"/>
    <x v="0"/>
    <x v="0"/>
    <x v="0"/>
    <s v="No"/>
    <x v="6"/>
    <s v=""/>
    <s v="James Gray"/>
    <s v="Jennifer Donald"/>
    <s v="No"/>
    <s v="Alexandra Day"/>
    <d v="2017-04-28T15:32:10"/>
    <d v="2016-08-25T15:31:59"/>
    <m/>
    <s v=""/>
    <d v="2016-11-14T00:00:00"/>
    <x v="0"/>
  </r>
  <r>
    <s v="77c65334-77b2-4e75-b0d4-7d871a84b81f"/>
    <s v="Ze/TnuIDPIqWAcNlMBosSlHIr9tROMfCClirBzraJi7ZP5eLYzwnAIM9hfFnKVSqanf7XML8QqXep6fNcHP4oQ=="/>
    <d v="2017-04-28T15:32:29"/>
    <s v="DARS-NIC-148465-PJQ4L-v1"/>
    <s v="Helen Harris"/>
    <x v="49"/>
    <s v="With HSCIC"/>
    <x v="0"/>
    <d v="2017-06-30T00:00:00"/>
    <s v="2c Initial Assessment"/>
    <s v="4a Gateway Approval"/>
    <x v="0"/>
    <s v="DARS-NIC-148465-PJQ4L-v1.1"/>
    <s v="No"/>
    <s v="Yes"/>
    <x v="0"/>
    <x v="147"/>
    <x v="0"/>
    <s v="No"/>
    <x v="6"/>
    <s v="Complex"/>
    <s v="Tracy Taylor"/>
    <s v="Gaynor Dalton"/>
    <s v="No"/>
    <s v="Alexandra Day"/>
    <d v="2017-04-28T15:32:29"/>
    <d v="2016-11-04T12:15:56"/>
    <m/>
    <s v=""/>
    <d v="2016-11-14T00:00:00"/>
    <x v="0"/>
  </r>
  <r>
    <s v="ae17974d-87b5-4875-9690-2907a1b83835"/>
    <s v="7IgLo7Ejbc/S0ppjf1jl+7Povxgyle7w19R88jOiOyX+sFjWIRH7RWBKzgXiXzLbN9csDNyEYkZ5wVuDVKl+SA=="/>
    <d v="2017-05-02T14:04:17"/>
    <s v="DARS-NIC-148465-PJQ4L-v1"/>
    <s v="Helen Harris"/>
    <x v="49"/>
    <s v="With HSCIC"/>
    <x v="0"/>
    <d v="2017-06-30T00:00:00"/>
    <s v="4a Gateway Approval"/>
    <s v="4a Gateway Approval"/>
    <x v="4"/>
    <s v="DARS-NIC-148465-PJQ4L-v1.2"/>
    <s v="Yes"/>
    <s v="Yes"/>
    <x v="0"/>
    <x v="147"/>
    <x v="0"/>
    <s v="No"/>
    <x v="6"/>
    <s v="Complex"/>
    <s v="Tracy Taylor"/>
    <s v="Gaynor Dalton"/>
    <s v="No"/>
    <s v="Alexandra Day"/>
    <d v="2017-05-02T14:04:17"/>
    <d v="2017-04-28T15:31:01"/>
    <m/>
    <s v=""/>
    <d v="2016-11-14T00:00:00"/>
    <x v="0"/>
  </r>
  <r>
    <s v="c883c5bc-a4e6-e511-8104-1458d043a750"/>
    <s v="nFmoONTstAYpYF4bejPlAj+w6FL2sdx+sLQ7H/bGMF4izbcUQgwyF/jwph4pQPdOacqrWP3mni1+WL74mV8mow=="/>
    <d v="2017-03-16T15:17:54"/>
    <s v="DARS-NIC-148468-KFJZ5-v1"/>
    <s v="Paula O’Malley"/>
    <x v="173"/>
    <s v="With Customer"/>
    <x v="0"/>
    <d v="2016-12-18T00:00:00"/>
    <s v=""/>
    <s v="1c Application In Progress"/>
    <x v="3"/>
    <s v="DARS-NIC-148468-KFJZ5-v0.0"/>
    <s v="No"/>
    <s v="Yes"/>
    <x v="0"/>
    <x v="0"/>
    <x v="8"/>
    <s v="No"/>
    <x v="12"/>
    <s v=""/>
    <s v="James Gray"/>
    <s v=""/>
    <s v="No"/>
    <s v="Joanna Rose"/>
    <d v="2017-03-16T15:17:54"/>
    <d v="2016-03-10T09:44:55"/>
    <m/>
    <s v=""/>
    <m/>
    <x v="0"/>
  </r>
  <r>
    <s v="a326e8d8-4cb8-478a-a069-72bd05ccd866"/>
    <s v="efJ8mhu/bLuQjKyRfbMlHW/GyibCXLmzOajqBsRaXm/AAiphe4lhe9Vz7DO+wM4+D5/5tZczF+NeaazliohJeQ=="/>
    <d v="2017-04-11T09:35:55"/>
    <s v="DARS-NIC-148468-KFJZ5-v1"/>
    <s v="Paula O’Malley"/>
    <x v="173"/>
    <s v="With Customer"/>
    <x v="0"/>
    <m/>
    <s v="1c Application In Progress"/>
    <s v="1c Application In Progress"/>
    <x v="4"/>
    <s v="DARS-NIC-148468-KFJZ5-v1.0"/>
    <s v="Yes"/>
    <s v="Yes"/>
    <x v="0"/>
    <x v="0"/>
    <x v="0"/>
    <s v="No"/>
    <x v="12"/>
    <s v=""/>
    <s v="James Gray"/>
    <s v="Jennifer Redman"/>
    <s v="No"/>
    <s v="Joanna Rose"/>
    <d v="2017-04-11T09:35:55"/>
    <d v="2017-03-16T15:17:40"/>
    <m/>
    <s v=""/>
    <m/>
    <x v="0"/>
  </r>
  <r>
    <s v="47817bf9-56eb-e511-8101-3863bb358f90"/>
    <s v="uAb26lSeZjz8fFAujYzyLXw/+2SV5BXqe9OdIBlkphBlRrmHziMLCEaiYZBJSKGkK1q18Wf/HeuPdQnpIhIaHg=="/>
    <d v="2017-03-31T00:00:20"/>
    <s v="DARS-NIC-148471-FR43L-v0"/>
    <s v="Karen Davies"/>
    <x v="145"/>
    <s v="With HSCIC"/>
    <x v="0"/>
    <d v="2017-03-30T00:00:00"/>
    <s v=""/>
    <s v="5a DSA Active"/>
    <x v="3"/>
    <s v="DARS-NIC-148471-FR43L-v0.0"/>
    <s v="Yes"/>
    <s v="Yes"/>
    <x v="0"/>
    <x v="0"/>
    <x v="8"/>
    <s v="No"/>
    <x v="1"/>
    <s v=""/>
    <s v="James Gray"/>
    <s v=""/>
    <s v="No"/>
    <s v="Joanna Rose"/>
    <d v="2017-03-31T00:00:20"/>
    <d v="2016-03-16T09:10:56"/>
    <m/>
    <s v=""/>
    <m/>
    <x v="0"/>
  </r>
  <r>
    <s v="dd3eed17-efe9-e511-80f8-3863bb357fa0"/>
    <s v="2IbBDXIMeDJtG4wTVmdRUd5SBE+0xbmoV44XKyl1e2HMwhQ35Nu6yklO8MDSsb3HeiRcq1cT91dpd5Mtiew0FQ=="/>
    <d v="2017-03-31T00:00:20"/>
    <s v="DARS-NIC-148473-G85HC-v0"/>
    <s v="Katy Davison"/>
    <x v="49"/>
    <s v="With HSCIC"/>
    <x v="0"/>
    <d v="2017-03-30T00:00:00"/>
    <s v=""/>
    <s v="5a DSA Active"/>
    <x v="3"/>
    <s v="DARS-NIC-148473-G85HC-v0.0"/>
    <s v="Yes"/>
    <s v="Yes"/>
    <x v="0"/>
    <x v="0"/>
    <x v="83"/>
    <s v="No"/>
    <x v="6"/>
    <s v=""/>
    <s v="James Gray"/>
    <s v=""/>
    <s v="No"/>
    <s v="Joanna Rose"/>
    <d v="2017-03-31T00:00:20"/>
    <d v="2016-03-14T14:14:43"/>
    <m/>
    <s v=""/>
    <m/>
    <x v="0"/>
  </r>
  <r>
    <s v="01dfa63a-86e7-e511-80f5-3863bb363030"/>
    <s v="YK3AnhbBFdxMvJsZssmfG2QUiGHj0nNSAFF/IlkWV8EprCCN31wVvMJg1nmDGZK0G4PIDuV93KpXJVyZW+GPow=="/>
    <d v="2017-05-02T07:53:20"/>
    <s v="DARS-NIC-148484-PSL6Q-v1"/>
    <s v="Sue Moss"/>
    <x v="144"/>
    <s v="With Customer"/>
    <x v="0"/>
    <d v="2017-05-01T00:00:00"/>
    <s v=""/>
    <s v="1c Application In Progress"/>
    <x v="3"/>
    <s v="DARS-NIC-148484-PSL6Q-v0.0"/>
    <s v="No"/>
    <s v="Yes"/>
    <x v="0"/>
    <x v="0"/>
    <x v="79"/>
    <s v="No"/>
    <x v="1"/>
    <s v=""/>
    <s v="James Gray"/>
    <s v=""/>
    <s v="No"/>
    <s v="Joanna Rose"/>
    <d v="2017-05-02T07:53:20"/>
    <d v="2016-03-11T12:39:01"/>
    <m/>
    <s v=""/>
    <m/>
    <x v="0"/>
  </r>
  <r>
    <s v="3a449964-3435-4eca-8078-49f3c48417b2"/>
    <s v="Ywg9NXDKUbIw1yJgAUJiDM/EdiZAuQFoiwPbL72CzznNYScdZ4pQoHo59HOfBG37XlXUuXVbMbFeiGhiNdkDqA=="/>
    <d v="2016-10-04T11:56:44"/>
    <s v="DARS-NIC-148484-PSL6Q-v1"/>
    <s v="Sue Moss"/>
    <x v="144"/>
    <s v="With Customer"/>
    <x v="0"/>
    <m/>
    <s v="1c Application In Progress"/>
    <s v="1c Application In Progress"/>
    <x v="4"/>
    <s v="DARS-NIC-148484-PSL6Q-v1.0"/>
    <s v="Yes"/>
    <s v="Yes"/>
    <x v="0"/>
    <x v="0"/>
    <x v="0"/>
    <s v="No"/>
    <x v="1"/>
    <s v=""/>
    <s v="James Gray"/>
    <s v="Jennifer Redman"/>
    <s v="No"/>
    <s v="Joanna Rose"/>
    <d v="2016-10-04T11:56:44"/>
    <d v="2016-10-04T11:56:30"/>
    <m/>
    <s v=""/>
    <m/>
    <x v="0"/>
  </r>
  <r>
    <s v="9c841984-fae1-e511-8104-1458d043a750"/>
    <s v="EkmSh3bqVUNOfQf9VkEnsF0s9J+LRWky5uqUA0uiXN4yIB6dGThbrm6FfqXHhA57/6CATFzn+nyLDGPYxi6Rtw=="/>
    <d v="2016-10-31T15:54:21"/>
    <s v="DARS-NIC-148749-C47YD-v0"/>
    <s v="Andrew Hutton"/>
    <x v="198"/>
    <s v="With HSCIC"/>
    <x v="1"/>
    <m/>
    <s v="1a Enquiry"/>
    <s v="1a Enquiry"/>
    <x v="0"/>
    <s v="DARS-NIC-148749-C47YD-v0.0"/>
    <s v=""/>
    <s v="Yes"/>
    <x v="1"/>
    <x v="0"/>
    <x v="0"/>
    <s v="No"/>
    <x v="2"/>
    <s v=""/>
    <s v=""/>
    <s v=""/>
    <s v="Yes"/>
    <s v=""/>
    <d v="2016-10-31T15:54:21"/>
    <d v="2016-03-04T11:16:19"/>
    <m/>
    <s v=""/>
    <m/>
    <x v="0"/>
  </r>
  <r>
    <s v="8e25fad3-7fef-e511-80f7-3863bb363030"/>
    <s v="2FUtCCYb96d5NgaTPUlgM/C5+F4Y18qidXQ9/xcxIFwTLWL9X9dnfYA1BnYrTTqCZKK//m+oSGrcqDL6tEa3Mw=="/>
    <d v="2017-01-09T15:13:36"/>
    <s v="DARS-NIC-149506-6C4GX-v1"/>
    <s v="Damien McElvenny"/>
    <x v="199"/>
    <s v="With HSCIC"/>
    <x v="0"/>
    <d v="2017-09-24T00:00:00"/>
    <s v=""/>
    <s v="3a With DAO"/>
    <x v="2"/>
    <s v="DARS-NIC-149506-6C4GX-v0.0"/>
    <s v="No"/>
    <s v="Yes"/>
    <x v="0"/>
    <x v="0"/>
    <x v="42"/>
    <s v="No"/>
    <x v="9"/>
    <s v=""/>
    <s v=""/>
    <s v=""/>
    <s v="No"/>
    <s v="Joanna Rose"/>
    <d v="2017-01-09T15:13:36"/>
    <d v="2016-03-21T16:13:21"/>
    <m/>
    <s v=""/>
    <d v="2016-12-14T00:00:00"/>
    <x v="0"/>
  </r>
  <r>
    <s v="5d1967fb-0945-4335-aa09-9f58bf88ae3b"/>
    <s v="sTjywV/z5kyk5xS0hWuJ2jbDlH1WFpXRkCaH04oRwrBqb9ya0AzWRp8pTyKYLyV6IA+Hv4KnZvdXKd8ZjmC2bA=="/>
    <d v="2016-12-22T11:27:39"/>
    <s v="DARS-NIC-149506-6C4GX-v1"/>
    <s v="Damien McElvenny"/>
    <x v="199"/>
    <s v="With HSCIC"/>
    <x v="0"/>
    <d v="2017-09-24T00:00:00"/>
    <s v=""/>
    <s v="3a With DAO"/>
    <x v="0"/>
    <s v="DARS-NIC-149506-6C4GX-v1.0"/>
    <s v="No"/>
    <s v="Yes"/>
    <x v="0"/>
    <x v="0"/>
    <x v="0"/>
    <s v="No"/>
    <x v="9"/>
    <s v=""/>
    <s v="Vicki Hartley"/>
    <s v=""/>
    <s v="No"/>
    <s v="Joanna Rose"/>
    <d v="2016-12-22T11:27:39"/>
    <d v="2016-04-22T13:15:16"/>
    <m/>
    <s v=""/>
    <d v="2016-12-14T00:00:00"/>
    <x v="0"/>
  </r>
  <r>
    <s v="38865bfa-5482-45ba-9c33-65e55839313a"/>
    <s v="dr4w1eT58mJr0SKd8NjQbE6L62wyoG/dbPSXaPsjYXq5bSB1b9HmYLjNh5//UVu0vt7ZRoiid1tOccweryPkGg=="/>
    <d v="2016-12-22T11:27:39"/>
    <s v="DARS-NIC-149506-6C4GX-v1"/>
    <s v="Damien McElvenny"/>
    <x v="199"/>
    <s v="With HSCIC"/>
    <x v="0"/>
    <d v="2018-01-10T00:00:00"/>
    <s v="2c Initial Assessment"/>
    <s v="3a With DAO"/>
    <x v="0"/>
    <s v="DARS-NIC-149506-6C4GX-v1.1"/>
    <s v="No"/>
    <s v="Yes"/>
    <x v="0"/>
    <x v="148"/>
    <x v="0"/>
    <s v="No"/>
    <x v="9"/>
    <s v=""/>
    <s v="Vicki Hartley"/>
    <s v="Jennifer Donald"/>
    <s v="No"/>
    <s v="Joanna Rose"/>
    <d v="2016-12-22T11:27:39"/>
    <d v="2016-12-14T10:27:43"/>
    <m/>
    <s v=""/>
    <d v="2016-12-14T00:00:00"/>
    <x v="0"/>
  </r>
  <r>
    <s v="011448b5-21cc-49ed-9c38-1f99bf914621"/>
    <s v="0Mb7rd5e7bnxrUa0LWxcfrH1BYJtN5ThAckafIA6LNn4JiPBI5S7SfFTDi+lse8AXEpRb5OUvC858IorbGiT4A=="/>
    <d v="2017-03-14T16:37:10"/>
    <s v="DARS-NIC-149506-6C4GX-v1"/>
    <s v="Damien McElvenny"/>
    <x v="199"/>
    <s v="With HSCIC"/>
    <x v="0"/>
    <d v="2018-01-10T00:00:00"/>
    <s v="3a With DAO"/>
    <s v="3a With DAO"/>
    <x v="4"/>
    <s v="DARS-NIC-149506-6C4GX-v1.2"/>
    <s v="Yes"/>
    <s v="Yes"/>
    <x v="0"/>
    <x v="148"/>
    <x v="0"/>
    <s v="No"/>
    <x v="9"/>
    <s v=""/>
    <s v="Vicki Hartley"/>
    <s v="Jennifer Donald"/>
    <s v="No"/>
    <s v="Joanna Rose"/>
    <d v="2017-03-14T16:37:10"/>
    <d v="2016-12-22T11:27:22"/>
    <m/>
    <s v=""/>
    <d v="2016-12-14T00:00:00"/>
    <x v="0"/>
  </r>
  <r>
    <s v="b1de2437-0be9-e511-80f6-3863bb363030"/>
    <s v="zSRgJ8ZWBW4MN58AVbyjzlL8mDAx9XeO5K6gME83rSa1lcAw6arcrahsa6uTv/tkbijro/3mvhDH9NUYMiVZDw=="/>
    <d v="2016-08-02T09:49:03"/>
    <s v="DARS-NIC-15044-N7K5N-v0"/>
    <s v="Joanne Bayliss"/>
    <x v="200"/>
    <s v="With Customer"/>
    <x v="0"/>
    <d v="2016-08-31T00:00:00"/>
    <s v="4e With Customer To Sign DSA"/>
    <s v="4e With Customer To Sign DSA"/>
    <x v="6"/>
    <s v="DARS-NIC-15044-N7K5N-v0.0"/>
    <s v="Yes"/>
    <s v="Yes"/>
    <x v="0"/>
    <x v="20"/>
    <x v="0"/>
    <s v="No"/>
    <x v="0"/>
    <s v=""/>
    <s v="Adam Grindrod"/>
    <s v="Gaynor Dalton"/>
    <s v="No"/>
    <s v="Joanna Rose"/>
    <d v="2016-08-02T09:49:03"/>
    <d v="2016-03-13T11:03:31"/>
    <d v="2016-07-06T00:00:00"/>
    <s v=""/>
    <d v="2016-02-08T00:00:00"/>
    <x v="0"/>
  </r>
  <r>
    <s v="7ce7eaa7-93df-e511-80f5-3863bb363030"/>
    <s v="BtI3fZRJuOxWcRvy0L8P3SQr8gehlS/1qXUYoKTi54kjNAm9uFIBlJ447WluRgoHfxaEof6ZBhZ+qkZngN9OmQ=="/>
    <d v="2016-06-09T15:25:36"/>
    <s v="DARS-NIC-15083-X2G9F-v0"/>
    <s v="Elizabeth Fisher"/>
    <x v="58"/>
    <s v="With Customer"/>
    <x v="0"/>
    <m/>
    <s v=""/>
    <s v="2d Action Plan Active"/>
    <x v="0"/>
    <s v="DARS-NIC-15083-X2G9F-v0.0"/>
    <s v=""/>
    <s v="Yes"/>
    <x v="0"/>
    <x v="0"/>
    <x v="0"/>
    <s v="No"/>
    <x v="9"/>
    <s v=""/>
    <s v="Emma Lawler"/>
    <s v="Jennifer Donald"/>
    <s v="No"/>
    <s v="Joanna Rose"/>
    <d v="2016-06-09T15:25:36"/>
    <d v="2016-03-01T09:54:59"/>
    <m/>
    <s v=""/>
    <d v="2016-02-08T00:00:00"/>
    <x v="0"/>
  </r>
  <r>
    <s v="2a69c0b7-b85c-45fb-b8a3-b008387f1afa"/>
    <s v="X9/xWIURc3pqbZqT4g4d3UHQKBJvepsNhOSJfVhhNz6vHotxjQAZxQxOJ1CRbKWUx2m5i4PSL7dFfmyfhFkd3Q=="/>
    <d v="2016-06-09T15:25:36"/>
    <s v="DARS-NIC-15083-X2G9F-v0"/>
    <s v="Elizabeth Fisher"/>
    <x v="58"/>
    <s v="With Customer"/>
    <x v="0"/>
    <m/>
    <s v=""/>
    <s v="2d Action Plan Active"/>
    <x v="0"/>
    <s v="DARS-NIC-15083-X2G9F-v0.1"/>
    <s v=""/>
    <s v="Yes"/>
    <x v="0"/>
    <x v="20"/>
    <x v="0"/>
    <s v="No"/>
    <x v="9"/>
    <s v=""/>
    <s v="Carla Howgate"/>
    <s v="Jennifer Donald"/>
    <s v="No"/>
    <s v="Joanna Rose"/>
    <d v="2016-06-09T15:25:36"/>
    <d v="2016-04-11T08:23:26"/>
    <m/>
    <s v=""/>
    <d v="2016-02-08T00:00:00"/>
    <x v="0"/>
  </r>
  <r>
    <s v="d5dcdbcf-616b-4a5b-90c5-78abea1b2baa"/>
    <s v="vFHu8ckqdGJEfu5CUpuERhJdt9pODtuGm2Dhw4r2NBXvugaeKRFb8GWyHFm15bnK8nQNK4axWTMHP+zmugrQjw=="/>
    <d v="2016-06-09T15:25:36"/>
    <s v="DARS-NIC-15083-X2G9F-v0"/>
    <s v="Elizabeth Fisher"/>
    <x v="58"/>
    <s v="With Customer"/>
    <x v="0"/>
    <m/>
    <s v="2c Initial Assessment"/>
    <s v="2d Action Plan Active"/>
    <x v="0"/>
    <s v="DARS-NIC-15083-X2G9F-v0.2"/>
    <s v="No"/>
    <s v="Yes"/>
    <x v="0"/>
    <x v="20"/>
    <x v="0"/>
    <s v="No"/>
    <x v="9"/>
    <s v=""/>
    <s v="Emma Lawler"/>
    <s v="Jennifer Donald"/>
    <s v="No"/>
    <s v="Joanna Rose"/>
    <d v="2016-06-09T15:25:36"/>
    <d v="2016-04-25T13:45:07"/>
    <m/>
    <s v=""/>
    <d v="2016-02-08T00:00:00"/>
    <x v="0"/>
  </r>
  <r>
    <s v="c62102bf-2b4e-415b-9825-fc7fbaf4822c"/>
    <s v="30l8JU/Wq56DVU1hEKfp+wa/8yHUjXvgNZC3w3L+PUsSjSiYk6S4apiefpBIWOpROzpEzQ0pGkLGag+cv5s2TQ=="/>
    <d v="2016-06-09T15:25:36"/>
    <s v="DARS-NIC-15083-X2G9F-v0"/>
    <s v="Elizabeth Fisher"/>
    <x v="58"/>
    <s v="With Customer"/>
    <x v="0"/>
    <m/>
    <s v="2d Action Plan Active"/>
    <s v="2d Action Plan Active"/>
    <x v="0"/>
    <s v="DARS-NIC-15083-X2G9F-v0.3"/>
    <s v="No"/>
    <s v="Yes"/>
    <x v="0"/>
    <x v="20"/>
    <x v="0"/>
    <s v="No"/>
    <x v="9"/>
    <s v=""/>
    <s v="Emma Lawler"/>
    <s v="Jennifer Donald"/>
    <s v="No"/>
    <s v="Joanna Rose"/>
    <d v="2016-06-09T15:25:36"/>
    <d v="2016-05-11T10:44:12"/>
    <m/>
    <s v=""/>
    <d v="2016-02-08T00:00:00"/>
    <x v="0"/>
  </r>
  <r>
    <s v="8f9915ae-a277-41eb-806a-1f36ed056262"/>
    <s v="ujIs6uEU/mAJ9XC0OgnVtlTTbEK8AbKU8NpX1/JQfIe81X8h11+mfmJPyyHYKtMU8ZObuHbUWNYCTddSoZHRDg=="/>
    <d v="2016-06-09T15:25:36"/>
    <s v="DARS-NIC-15083-X2G9F-v0"/>
    <s v="Elizabeth Fisher"/>
    <x v="58"/>
    <s v="With Customer"/>
    <x v="0"/>
    <m/>
    <s v="2a Case Admin Check"/>
    <s v="2d Action Plan Active"/>
    <x v="0"/>
    <s v="DARS-NIC-15083-X2G9F-v0.4"/>
    <s v="No"/>
    <s v="Yes"/>
    <x v="0"/>
    <x v="20"/>
    <x v="0"/>
    <s v="No"/>
    <x v="9"/>
    <s v=""/>
    <s v="Emma Lawler"/>
    <s v="Jennifer Donald"/>
    <s v="No"/>
    <s v="Joanna Rose"/>
    <d v="2016-06-09T15:25:36"/>
    <d v="2016-05-12T14:32:43"/>
    <m/>
    <s v=""/>
    <d v="2016-02-08T00:00:00"/>
    <x v="0"/>
  </r>
  <r>
    <s v="43826a52-7177-45b8-8fcc-fb5a4c8f87e5"/>
    <s v="vBKuoletY0wF1ALH3G1XS06L1fZnW5U7BehQBe01SFW4Lod5Cfg1ueQqvJ5cIoFj3/WF4zb45DHeRrgMySklMw=="/>
    <d v="2016-06-09T15:25:36"/>
    <s v="DARS-NIC-15083-X2G9F-v0"/>
    <s v="Elizabeth Fisher"/>
    <x v="58"/>
    <s v="With Customer"/>
    <x v="0"/>
    <m/>
    <s v="1c Application In Progress"/>
    <s v="2d Action Plan Active"/>
    <x v="0"/>
    <s v="DARS-NIC-15083-X2G9F-v0.5"/>
    <s v="No"/>
    <s v="Yes"/>
    <x v="0"/>
    <x v="20"/>
    <x v="0"/>
    <s v="No"/>
    <x v="9"/>
    <s v=""/>
    <s v="Emma Lawler"/>
    <s v="Jennifer Donald"/>
    <s v="No"/>
    <s v="Joanna Rose"/>
    <d v="2016-06-09T15:25:36"/>
    <d v="2016-05-31T14:45:05"/>
    <m/>
    <s v=""/>
    <d v="2016-02-08T00:00:00"/>
    <x v="0"/>
  </r>
  <r>
    <s v="32cefe65-9354-47db-aaab-6a1ccb77d987"/>
    <s v="S/Cv7XwhUsJ+JQ9GFHImoOJKtOo/eCbRbIOJD1BvuU9Gg0sA04AMQmpF4QLsC2CDZa8mniYXq3VNFfjN+acZUA=="/>
    <d v="2016-06-09T15:25:36"/>
    <s v="DARS-NIC-15083-X2G9F-v0"/>
    <s v="Elizabeth Fisher"/>
    <x v="58"/>
    <s v="With Customer"/>
    <x v="0"/>
    <m/>
    <s v="2c Initial Assessment"/>
    <s v="2d Action Plan Active"/>
    <x v="0"/>
    <s v="DARS-NIC-15083-X2G9F-v0.6"/>
    <s v="No"/>
    <s v="Yes"/>
    <x v="0"/>
    <x v="20"/>
    <x v="0"/>
    <s v="No"/>
    <x v="9"/>
    <s v=""/>
    <s v="Emma Lawler"/>
    <s v="Jennifer Donald"/>
    <s v="No"/>
    <s v="Joanna Rose"/>
    <d v="2016-06-09T15:25:36"/>
    <d v="2016-05-31T14:47:28"/>
    <m/>
    <s v=""/>
    <d v="2016-02-08T00:00:00"/>
    <x v="0"/>
  </r>
  <r>
    <s v="9767f607-b4ff-4014-9f5b-8050c86f8dd1"/>
    <s v="kw7+Ue+av1pAkA3gNrssg7lJd2Cwkj1NdcXiYXH9ZNU7onN1HZ/WAuVhQhWXKqOsBY0WtVOQDZiaQrdrehBbWg=="/>
    <d v="2016-06-09T15:26:00"/>
    <s v="DARS-NIC-15083-X2G9F-v0"/>
    <s v="Elizabeth Fisher"/>
    <x v="58"/>
    <s v="With Customer"/>
    <x v="0"/>
    <m/>
    <s v="2c Initial Assessment"/>
    <s v="2d Action Plan Active"/>
    <x v="0"/>
    <s v="DARS-NIC-15083-X2G9F-v0.7"/>
    <s v="No"/>
    <s v="Yes"/>
    <x v="0"/>
    <x v="20"/>
    <x v="0"/>
    <s v="No"/>
    <x v="9"/>
    <s v=""/>
    <s v="Emma Lawler"/>
    <s v="Jennifer Donald"/>
    <s v="No"/>
    <s v="Joanna Rose"/>
    <d v="2016-06-09T15:26:00"/>
    <d v="2016-05-31T15:30:58"/>
    <m/>
    <s v=""/>
    <d v="2016-02-08T00:00:00"/>
    <x v="0"/>
  </r>
  <r>
    <s v="6e9d7c95-2fc2-4d08-b407-22c4400d51ce"/>
    <s v="114Id1ixbbofzq1zE5TaI1rPJ1sf5Cp12UwOX+5ZIFIwofbDVyT5iRn4uRkPCikHxgCizWxvm/w/8e4yTj3ofA=="/>
    <d v="2016-08-02T09:49:03"/>
    <s v="DARS-NIC-15083-X2G9F-v0"/>
    <s v="Elizabeth Fisher"/>
    <x v="58"/>
    <s v="With Customer"/>
    <x v="0"/>
    <m/>
    <s v="2d Action Plan Active"/>
    <s v="2d Action Plan Active"/>
    <x v="6"/>
    <s v="DARS-NIC-15083-X2G9F-v0.8"/>
    <s v="Yes"/>
    <s v="Yes"/>
    <x v="0"/>
    <x v="20"/>
    <x v="0"/>
    <s v="No"/>
    <x v="9"/>
    <s v=""/>
    <s v="Emma Lawler"/>
    <s v="Jennifer Donald"/>
    <s v="No"/>
    <s v="Joanna Rose"/>
    <d v="2016-08-02T09:49:03"/>
    <d v="2016-06-09T15:25:55"/>
    <m/>
    <s v=""/>
    <d v="2016-02-08T00:00:00"/>
    <x v="0"/>
  </r>
  <r>
    <s v="dfe6dba2-81e7-e511-80f7-3863bb357fa0"/>
    <s v="MQj0FM96KItiJAssaqUx5XnRSWFoCtxXK1LeHG1hiHKay9JGnWu+w030JnuPXuvoaaKLDgwpZ3CR6JGVaOEpEw=="/>
    <d v="2017-03-22T12:56:15"/>
    <s v="DARS-NIC-152222-5PZY3-v1"/>
    <s v="Ali Judd"/>
    <x v="201"/>
    <s v="With Customer"/>
    <x v="0"/>
    <d v="2017-03-30T00:00:00"/>
    <s v=""/>
    <s v="1c Application In Progress"/>
    <x v="0"/>
    <s v="DARS-NIC-152222-5PZY3-v0.0"/>
    <s v=""/>
    <s v="Yes"/>
    <x v="0"/>
    <x v="0"/>
    <x v="0"/>
    <s v="No"/>
    <x v="1"/>
    <s v=""/>
    <s v=""/>
    <s v=""/>
    <s v="No"/>
    <s v="Emma Russell"/>
    <d v="2017-03-22T12:56:15"/>
    <d v="2016-03-11T12:06:10"/>
    <m/>
    <s v=""/>
    <m/>
    <x v="0"/>
  </r>
  <r>
    <s v="a2ca4cb0-5ec6-45ed-8e92-06ff2ac5b9ff"/>
    <s v="MVD9cdKXLxvfyI802czZnQl42m3rB28TIaXZaNIXeQuxmP1Vj9xGCtDjwFmwdDdz5nbFFqwxIdcgUeHletJ2dQ=="/>
    <d v="2017-03-22T12:56:15"/>
    <s v="DARS-NIC-152222-5PZY3-v1"/>
    <s v="Ali Judd"/>
    <x v="201"/>
    <s v="With Customer"/>
    <x v="0"/>
    <d v="2017-03-30T00:00:00"/>
    <s v=""/>
    <s v="1c Application In Progress"/>
    <x v="0"/>
    <s v="DARS-NIC-152222-5PZY3-v0.1"/>
    <s v=""/>
    <s v="Yes"/>
    <x v="0"/>
    <x v="0"/>
    <x v="0"/>
    <s v="No"/>
    <x v="1"/>
    <s v=""/>
    <s v=""/>
    <s v=""/>
    <s v="No"/>
    <s v="Emma Russell"/>
    <d v="2017-03-22T12:56:15"/>
    <d v="2016-03-24T15:48:11"/>
    <m/>
    <s v=""/>
    <m/>
    <x v="0"/>
  </r>
  <r>
    <s v="18102e90-873d-4c89-a897-2455f6c3add9"/>
    <s v="vI+tM/2zY/r11CfdxHHz0btZCuCKvcvQXZTNPFKMu5+qMLvlT89FXYtply5E0dSPyG6gUwD04iTvMwIiZoSO9g=="/>
    <d v="2017-03-22T12:56:15"/>
    <s v="DARS-NIC-152222-5PZY3-v1"/>
    <s v="Ali Judd"/>
    <x v="201"/>
    <s v="With Customer"/>
    <x v="0"/>
    <d v="2017-03-30T00:00:00"/>
    <s v="1c Application In Progress"/>
    <s v="1c Application In Progress"/>
    <x v="0"/>
    <s v="DARS-NIC-152222-5PZY3-v0.2"/>
    <s v="No"/>
    <s v="Yes"/>
    <x v="0"/>
    <x v="118"/>
    <x v="8"/>
    <s v="No"/>
    <x v="1"/>
    <s v=""/>
    <s v="Vicki Hartley"/>
    <s v=""/>
    <s v="No"/>
    <s v="Emma Russell"/>
    <d v="2017-03-22T12:56:15"/>
    <d v="2016-03-24T15:48:24"/>
    <m/>
    <s v=""/>
    <m/>
    <x v="0"/>
  </r>
  <r>
    <s v="eea27b86-f435-49f7-b9b9-b273d0beca42"/>
    <s v="Yk0Iju1/wagtVySv/gIKVOp+z4/JAlde4gHV5a9V+R2lL3hRmNwFfZkjk028+af+O8IeDR56c+lXfWFYY3UNEA=="/>
    <d v="2017-03-22T12:56:15"/>
    <s v="DARS-NIC-152222-5PZY3-v1"/>
    <s v="Ali Judd"/>
    <x v="201"/>
    <s v="With Customer"/>
    <x v="0"/>
    <d v="2017-03-30T00:00:00"/>
    <s v="2c Initial Assessment"/>
    <s v="1c Application In Progress"/>
    <x v="0"/>
    <s v="DARS-NIC-152222-5PZY3-v0.3"/>
    <s v="No"/>
    <s v="Yes"/>
    <x v="0"/>
    <x v="118"/>
    <x v="0"/>
    <s v="No"/>
    <x v="1"/>
    <s v=""/>
    <s v="Vicki Hartley"/>
    <s v="Jennifer Redman"/>
    <s v="No"/>
    <s v="Emma Russell"/>
    <d v="2017-03-22T12:56:15"/>
    <d v="2017-02-14T10:00:33"/>
    <m/>
    <s v=""/>
    <m/>
    <x v="0"/>
  </r>
  <r>
    <s v="debf9a1a-424b-4891-b94c-a23aeac85e50"/>
    <s v="7+jBE+JERxaN6hqkInObHpDKpuy9J2wC57hIppuieYDyFZkVOTQAF8u374rQuoapA0ilTeCFjK5bFQrCNUGphg=="/>
    <d v="2017-03-31T12:31:37"/>
    <s v="DARS-NIC-152222-5PZY3-v1"/>
    <s v="Ali Judd"/>
    <x v="201"/>
    <s v="With Customer"/>
    <x v="0"/>
    <d v="2018-03-30T00:00:00"/>
    <s v="5a DSA Active"/>
    <s v="1c Application In Progress"/>
    <x v="2"/>
    <s v="DARS-NIC-152222-5PZY3-v0.4"/>
    <s v="No"/>
    <s v="Yes"/>
    <x v="0"/>
    <x v="118"/>
    <x v="107"/>
    <s v="No"/>
    <x v="1"/>
    <s v=""/>
    <s v="Vicki Hartley"/>
    <s v="Jennifer Redman"/>
    <s v="No"/>
    <s v="Emma Russell"/>
    <d v="2017-03-31T12:31:37"/>
    <d v="2017-02-14T10:02:02"/>
    <d v="2017-03-31T00:00:00"/>
    <s v=""/>
    <m/>
    <x v="1"/>
  </r>
  <r>
    <s v="83b7905c-d16c-4e18-9fb2-afa9c770e010"/>
    <s v="EdO8zqk8J06u9bfOjcrQ/mOitIVW1xC0tlqzEjI68J2zzmaa/IxY1kXt2k99+tu+6EUwzceyrQ6qzjq10iEC4A=="/>
    <d v="2017-03-22T12:56:15"/>
    <s v="DARS-NIC-152222-5PZY3-v1"/>
    <s v="Ali Judd"/>
    <x v="201"/>
    <s v="With Customer"/>
    <x v="0"/>
    <m/>
    <s v="1c Application In Progress"/>
    <s v="1c Application In Progress"/>
    <x v="0"/>
    <s v="DARS-NIC-152222-5PZY3-v1.0"/>
    <s v="No"/>
    <s v="Yes"/>
    <x v="0"/>
    <x v="118"/>
    <x v="0"/>
    <s v="No"/>
    <x v="1"/>
    <s v=""/>
    <s v="Vicki Hartley"/>
    <s v="Jennifer Redman"/>
    <s v="No"/>
    <s v="Emma Russell"/>
    <d v="2017-03-22T12:56:15"/>
    <d v="2017-02-24T14:56:31"/>
    <m/>
    <s v=""/>
    <m/>
    <x v="0"/>
  </r>
  <r>
    <s v="ff052e7f-fec4-4c77-94a4-fae2ecdab23b"/>
    <s v="MY395d6U0CICz9GWaKGJRLM9ZMeEwSE9o8a703RwC+DA+op+OXpsUlfF1ZZWUBhv2axNwQewPsynzJs9ic6bCQ=="/>
    <d v="2017-03-22T12:56:52"/>
    <s v="DARS-NIC-152222-5PZY3-v1"/>
    <s v="Ali Judd"/>
    <x v="201"/>
    <s v="With Customer"/>
    <x v="0"/>
    <m/>
    <s v="1c Application In Progress"/>
    <s v="1c Application In Progress"/>
    <x v="0"/>
    <s v="DARS-NIC-152222-5PZY3-v1.1"/>
    <s v="No"/>
    <s v="Yes"/>
    <x v="0"/>
    <x v="118"/>
    <x v="0"/>
    <s v="No"/>
    <x v="1"/>
    <s v=""/>
    <s v="Vicki Hartley"/>
    <s v="Jennifer Redman"/>
    <s v="No"/>
    <s v="Emma Russell"/>
    <d v="2017-03-22T12:56:52"/>
    <d v="2017-03-16T11:34:53"/>
    <m/>
    <s v=""/>
    <m/>
    <x v="0"/>
  </r>
  <r>
    <s v="3d02bf3c-8801-46af-bd3a-b9d0154f2830"/>
    <s v="rUNRihVbVqV0lcxagPSVbBoYfCx8sNJ90qwR8FcMHw7c8DcZ3eqpvY1m/hkCz+k0aFB0x3p/LZdJdQktseg4IQ=="/>
    <d v="2017-03-27T15:50:37"/>
    <s v="DARS-NIC-152222-5PZY3-v1"/>
    <s v="Ali Judd"/>
    <x v="201"/>
    <s v="With Customer"/>
    <x v="0"/>
    <m/>
    <s v="1c Application In Progress"/>
    <s v="1c Application In Progress"/>
    <x v="4"/>
    <s v="DARS-NIC-152222-5PZY3-v1.2"/>
    <s v="Yes"/>
    <s v="Yes"/>
    <x v="0"/>
    <x v="118"/>
    <x v="0"/>
    <s v="No"/>
    <x v="1"/>
    <s v=""/>
    <s v="Vicki Hartley"/>
    <s v="Dave Cronin"/>
    <s v="No"/>
    <s v="Emma Russell"/>
    <d v="2017-03-27T15:50:37"/>
    <d v="2017-03-22T12:56:25"/>
    <m/>
    <s v=""/>
    <m/>
    <x v="0"/>
  </r>
  <r>
    <s v="193a8908-4cec-e511-80f8-3863bb357fa0"/>
    <s v="s6esT3r1RpIuCJfbarM+lBqtCMd1je3P0rcIlSjDxdW0EykLUKk/NMoSL2dVYKvKUd4gfkmo+Ityugai9hHQYQ=="/>
    <d v="2016-05-18T12:07:02"/>
    <s v="DARS-NIC-152228-DL5MK-v0"/>
    <s v="Natalie Fitzpatrick"/>
    <x v="1"/>
    <s v="With HSCIC"/>
    <x v="0"/>
    <m/>
    <s v=""/>
    <s v="5a DSA Active"/>
    <x v="0"/>
    <s v="DARS-NIC-152228-DL5MK-v0.0"/>
    <s v=""/>
    <s v="Yes"/>
    <x v="0"/>
    <x v="0"/>
    <x v="0"/>
    <s v="No"/>
    <x v="1"/>
    <s v=""/>
    <s v=""/>
    <s v=""/>
    <s v="No"/>
    <s v="Joanna Rose"/>
    <d v="2016-05-18T12:07:02"/>
    <d v="2016-03-17T14:25:04"/>
    <m/>
    <s v=""/>
    <m/>
    <x v="0"/>
  </r>
  <r>
    <s v="b5e21932-6731-4491-93e7-4c7fda3269c1"/>
    <s v="U84T0CxL2fghrRW7xGCbY/beMqKfkluSU5d0jHlcfYJeOt6j8kfHDtl/UOIa8127CcoOwjsWeOeSsIQD65+tnw=="/>
    <d v="2017-03-17T00:00:12"/>
    <s v="DARS-NIC-152228-DL5MK-v0"/>
    <s v="Natalie Fitzpatrick"/>
    <x v="1"/>
    <s v="With HSCIC"/>
    <x v="0"/>
    <d v="2017-03-16T00:00:00"/>
    <s v=""/>
    <s v="5a DSA Active"/>
    <x v="3"/>
    <s v="DARS-NIC-152228-DL5MK-v0.1"/>
    <s v="Yes"/>
    <s v="Yes"/>
    <x v="0"/>
    <x v="0"/>
    <x v="118"/>
    <s v="No"/>
    <x v="1"/>
    <s v=""/>
    <s v="Vicki Hartley"/>
    <s v=""/>
    <s v="No"/>
    <s v="Joanna Rose"/>
    <d v="2017-03-17T00:00:12"/>
    <d v="2016-03-17T14:58:06"/>
    <m/>
    <s v=""/>
    <m/>
    <x v="0"/>
  </r>
  <r>
    <s v="66fbf17e-92df-e511-80f7-3863bb357fa0"/>
    <s v="dv36UsIP0mD1CSoX4VQ8tOg8mBWCZhWxCn/gTGIyFucAlOhVbgH+BoU4X+IJM5SPE9xsxKhmnqxvFGKVpygVug=="/>
    <d v="2017-04-03T13:18:43"/>
    <s v="DARS-NIC-15226-X7Z9R-v2"/>
    <s v="Gearoid Garvey"/>
    <x v="31"/>
    <s v="With Customer"/>
    <x v="0"/>
    <d v="2016-05-31T00:00:00"/>
    <s v=""/>
    <s v="2d Action Plan Active"/>
    <x v="0"/>
    <s v="DARS-NIC-15226-X7Z9R-v0.0"/>
    <s v=""/>
    <s v="Yes"/>
    <x v="0"/>
    <x v="0"/>
    <x v="17"/>
    <s v="No"/>
    <x v="1"/>
    <s v=""/>
    <s v=""/>
    <s v=""/>
    <s v="No"/>
    <s v="Emma Russell"/>
    <d v="2017-04-03T13:18:43"/>
    <d v="2016-03-01T09:46:40"/>
    <m/>
    <s v=""/>
    <d v="2017-02-28T00:00:00"/>
    <x v="0"/>
  </r>
  <r>
    <s v="7a130a88-1a3a-492c-be3f-787dfa58c248"/>
    <s v="8Lws3f+nXZALEaAcbwJjrR0jfWVOWB7dRwTN5WR3/k8Jpvgmr7WOUiHAatdJwLcK5TVv+fCypiXf9BtVHsy5sg=="/>
    <d v="2017-04-03T13:18:43"/>
    <s v="DARS-NIC-15226-X7Z9R-v2"/>
    <s v="Gearoid Garvey"/>
    <x v="31"/>
    <s v="With Customer"/>
    <x v="0"/>
    <d v="2016-05-31T00:00:00"/>
    <s v=""/>
    <s v="2d Action Plan Active"/>
    <x v="0"/>
    <s v="DARS-NIC-15226-X7Z9R-v0.1"/>
    <s v=""/>
    <s v="Yes"/>
    <x v="0"/>
    <x v="0"/>
    <x v="0"/>
    <s v="No"/>
    <x v="1"/>
    <s v=""/>
    <s v=""/>
    <s v=""/>
    <s v="No"/>
    <s v="Emma Russell"/>
    <d v="2017-04-03T13:18:43"/>
    <d v="2016-03-24T09:43:22"/>
    <m/>
    <s v=""/>
    <d v="2017-02-28T00:00:00"/>
    <x v="0"/>
  </r>
  <r>
    <s v="a21ad872-2bbe-47c4-b125-0a58284ef6cb"/>
    <s v="1jlxdPEQsNrftjErDD0+bbQ1SQf4vMKizV+aZbiJqfbD87sC+8bI6yGXSB0GOmpT41BBSzcegFJG4cEptK4ZmA=="/>
    <d v="2017-04-03T13:18:43"/>
    <s v="DARS-NIC-15226-X7Z9R-v2"/>
    <s v="Gearoid Garvey"/>
    <x v="31"/>
    <s v="With Customer"/>
    <x v="0"/>
    <d v="2016-05-31T00:00:00"/>
    <s v=""/>
    <s v="2d Action Plan Active"/>
    <x v="1"/>
    <s v="DARS-NIC-15226-X7Z9R-v0.2"/>
    <s v="No"/>
    <s v="Yes"/>
    <x v="0"/>
    <x v="0"/>
    <x v="108"/>
    <s v="No"/>
    <x v="1"/>
    <s v=""/>
    <s v="Georgina Platt"/>
    <s v=""/>
    <s v="No"/>
    <s v="Emma Russell"/>
    <d v="2017-04-03T13:18:43"/>
    <d v="2016-03-30T14:29:20"/>
    <d v="2016-10-19T00:00:00"/>
    <s v=""/>
    <d v="2017-02-28T00:00:00"/>
    <x v="0"/>
  </r>
  <r>
    <s v="2a808b8b-5cc8-4a1b-89a2-c39add564f7b"/>
    <s v="zosQQ8Qw1sCB2ryEaAT0+1oTRQu62BZDxra3sHQqNxGCauZ0IUZprDR1ORu580f8Q9j9qxyvFnpqLzSSt5/tsg=="/>
    <d v="2017-04-03T13:18:44"/>
    <s v="DARS-NIC-15226-X7Z9R-v2"/>
    <s v="Gearoid Garvey"/>
    <x v="31"/>
    <s v="With Customer"/>
    <x v="0"/>
    <m/>
    <s v="1c Application In Progress"/>
    <s v="2d Action Plan Active"/>
    <x v="0"/>
    <s v="DARS-NIC-15226-X7Z9R-v1.0"/>
    <s v="No"/>
    <s v="Yes"/>
    <x v="0"/>
    <x v="0"/>
    <x v="0"/>
    <s v="No"/>
    <x v="1"/>
    <s v=""/>
    <s v="Georgina Platt"/>
    <s v=""/>
    <s v="No"/>
    <s v="Emma Russell"/>
    <d v="2017-04-03T13:18:44"/>
    <d v="2016-05-24T17:13:33"/>
    <m/>
    <s v=""/>
    <d v="2017-02-28T00:00:00"/>
    <x v="0"/>
  </r>
  <r>
    <s v="3eb1de2c-823d-4252-9f87-91f426078abc"/>
    <s v="X3q9ur9yTs6N2iCkAMq9eHnMWjcA2EPqA11Ac3gQfdSnQGIEzbH4fSQhUP5I4m1MiX9A1qdoNi7biRcIdMZE7w=="/>
    <d v="2017-04-03T13:18:43"/>
    <s v="DARS-NIC-15226-X7Z9R-v2"/>
    <s v="Gearoid Garvey"/>
    <x v="31"/>
    <s v="With Customer"/>
    <x v="0"/>
    <m/>
    <s v="2c Initial Assessment"/>
    <s v="2d Action Plan Active"/>
    <x v="0"/>
    <s v="DARS-NIC-15226-X7Z9R-v1.1"/>
    <s v="No"/>
    <s v="Yes"/>
    <x v="0"/>
    <x v="149"/>
    <x v="0"/>
    <s v="No"/>
    <x v="1"/>
    <s v="Medium"/>
    <s v="Georgina Platt"/>
    <s v="Gaynor Dalton"/>
    <s v="No"/>
    <s v="Emma Russell"/>
    <d v="2017-04-03T13:18:43"/>
    <d v="2016-05-27T13:50:00"/>
    <m/>
    <s v=""/>
    <d v="2017-02-28T00:00:00"/>
    <x v="0"/>
  </r>
  <r>
    <s v="6f558a3d-97fd-4b9b-a74f-559b2b0f3727"/>
    <s v="Tys0QjYvampevuPpxrbCZVgXkFYCRbLNP41+XazliRHav078Jm0ySzFS8KW21ux6UybNeN6jdOjYMc2sdEl+Qw=="/>
    <d v="2017-04-03T13:18:43"/>
    <s v="DARS-NIC-15226-X7Z9R-v2"/>
    <s v="Gearoid Garvey"/>
    <x v="31"/>
    <s v="With Customer"/>
    <x v="0"/>
    <m/>
    <s v="2c Initial Assessment"/>
    <s v="2d Action Plan Active"/>
    <x v="0"/>
    <s v="DARS-NIC-15226-X7Z9R-v1.2"/>
    <s v="No"/>
    <s v="Yes"/>
    <x v="0"/>
    <x v="149"/>
    <x v="0"/>
    <s v="No"/>
    <x v="1"/>
    <s v="Medium"/>
    <s v="Georgina Platt"/>
    <s v="Gaynor Dalton"/>
    <s v="Yes"/>
    <s v="Emma Russell"/>
    <d v="2017-04-03T13:18:43"/>
    <d v="2016-06-07T16:05:32"/>
    <m/>
    <s v=""/>
    <d v="2017-02-28T00:00:00"/>
    <x v="0"/>
  </r>
  <r>
    <s v="aaba56e2-29ae-41c2-a865-03f4604d60d7"/>
    <s v="x2hUD94nmK1jbG/1cb/VXagg9tnUs+vPK2NFOvh32/i9P/SzPdPF1AZ+6r1IoNLZ4aBRBBR6caas/VCQ5OCTMw=="/>
    <d v="2017-04-03T13:18:43"/>
    <s v="DARS-NIC-15226-X7Z9R-v2"/>
    <s v="Gearoid Garvey"/>
    <x v="31"/>
    <s v="With Customer"/>
    <x v="0"/>
    <m/>
    <s v="2c Initial Assessment"/>
    <s v="2d Action Plan Active"/>
    <x v="0"/>
    <s v="DARS-NIC-15226-X7Z9R-v1.3"/>
    <s v="No"/>
    <s v="Yes"/>
    <x v="0"/>
    <x v="149"/>
    <x v="0"/>
    <s v="No"/>
    <x v="1"/>
    <s v="Medium"/>
    <s v="Georgina Platt"/>
    <s v="Gaynor Dalton"/>
    <s v="Yes"/>
    <s v="Emma Russell"/>
    <d v="2017-04-03T13:18:43"/>
    <d v="2016-06-17T13:09:42"/>
    <m/>
    <s v=""/>
    <d v="2017-02-28T00:00:00"/>
    <x v="0"/>
  </r>
  <r>
    <s v="6f2e3763-81e7-499c-bd0f-7243db2ff4d7"/>
    <s v="gchCixoXmEXk+227wU03yNXQ7ZHuXw6dFmtyCRbhi8Uh7lHHp9Js8Te38t7piNWLhQaLGdeOnX161Bdi+HQp4A=="/>
    <d v="2017-04-03T13:18:43"/>
    <s v="DARS-NIC-15226-X7Z9R-v2"/>
    <s v="Gearoid Garvey"/>
    <x v="31"/>
    <s v="With Customer"/>
    <x v="0"/>
    <m/>
    <s v="2c Initial Assessment"/>
    <s v="2d Action Plan Active"/>
    <x v="0"/>
    <s v="DARS-NIC-15226-X7Z9R-v1.4"/>
    <s v="No"/>
    <s v="Yes"/>
    <x v="0"/>
    <x v="149"/>
    <x v="0"/>
    <s v="No"/>
    <x v="1"/>
    <s v="Medium"/>
    <s v="Georgina Platt"/>
    <s v="Gaynor Dalton"/>
    <s v="Yes"/>
    <s v="Emma Russell"/>
    <d v="2017-04-03T13:18:43"/>
    <d v="2016-07-15T13:50:08"/>
    <m/>
    <s v=""/>
    <d v="2017-02-28T00:00:00"/>
    <x v="0"/>
  </r>
  <r>
    <s v="e694320b-aa0e-4d26-a470-7d209fcdf021"/>
    <s v="ed6zBuW1G81iOgYHdLG/M1XmgLppaLjdUE6omR7jzglrT5NNr65nQ6wxwcxYzagEF1jvacm5y4kBxVlQZqulqw=="/>
    <d v="2017-04-03T13:18:43"/>
    <s v="DARS-NIC-15226-X7Z9R-v2"/>
    <s v="Gearoid Garvey"/>
    <x v="31"/>
    <s v="With Customer"/>
    <x v="0"/>
    <m/>
    <s v="2c Initial Assessment"/>
    <s v="2d Action Plan Active"/>
    <x v="0"/>
    <s v="DARS-NIC-15226-X7Z9R-v1.5"/>
    <s v="No"/>
    <s v="Yes"/>
    <x v="0"/>
    <x v="149"/>
    <x v="0"/>
    <s v="No"/>
    <x v="1"/>
    <s v="Medium"/>
    <s v="Georgina Platt"/>
    <s v="Gaynor Dalton"/>
    <s v="Yes"/>
    <s v="Emma Russell"/>
    <d v="2017-04-03T13:18:43"/>
    <d v="2016-08-18T16:55:44"/>
    <m/>
    <s v=""/>
    <d v="2017-02-28T00:00:00"/>
    <x v="0"/>
  </r>
  <r>
    <s v="6325e5e6-0a20-4823-ae36-f77da23b96f8"/>
    <s v="Xfdl3VLLSe/psDIx1Y3/UxXKpOXXNpMIjHBD+ed5YFRAfluOaDfqzHNjJ4Qcj4dZfz1QTHmnfpIS1Rh1yywRgw=="/>
    <d v="2017-04-03T13:18:44"/>
    <s v="DARS-NIC-15226-X7Z9R-v2"/>
    <s v="Gearoid Garvey"/>
    <x v="31"/>
    <s v="With Customer"/>
    <x v="0"/>
    <m/>
    <s v="2c Initial Assessment"/>
    <s v="2d Action Plan Active"/>
    <x v="0"/>
    <s v="DARS-NIC-15226-X7Z9R-v1.6"/>
    <s v="No"/>
    <s v="Yes"/>
    <x v="0"/>
    <x v="149"/>
    <x v="0"/>
    <s v="No"/>
    <x v="1"/>
    <s v="Medium"/>
    <s v="Georgina Platt"/>
    <s v="Gaynor Dalton"/>
    <s v="Yes"/>
    <s v="Emma Russell"/>
    <d v="2017-04-03T13:18:44"/>
    <d v="2016-08-18T16:58:15"/>
    <m/>
    <s v=""/>
    <d v="2017-02-28T00:00:00"/>
    <x v="0"/>
  </r>
  <r>
    <s v="ff83cf08-a034-407b-b98a-5001dc8d73a7"/>
    <s v="MvxJhGJsrqGLdfWX5/Ab5A+kZLuAyQLJ5mykSaFKODnedcfW+zhXar/ZzskWxOlFtJteDTQskfHA0UEg111XPA=="/>
    <d v="2017-04-03T13:18:43"/>
    <s v="DARS-NIC-15226-X7Z9R-v2"/>
    <s v="Gearoid Garvey"/>
    <x v="31"/>
    <s v="With Customer"/>
    <x v="0"/>
    <d v="2017-06-01T00:00:00"/>
    <s v="5a DSA Active"/>
    <s v="2d Action Plan Active"/>
    <x v="2"/>
    <s v="DARS-NIC-15226-X7Z9R-v1.7"/>
    <s v="No"/>
    <s v="Yes"/>
    <x v="0"/>
    <x v="149"/>
    <x v="32"/>
    <s v="No"/>
    <x v="1"/>
    <s v="Medium"/>
    <s v="Georgina Platt"/>
    <s v="Gaynor Dalton"/>
    <s v="Yes"/>
    <s v="Emma Russell"/>
    <d v="2017-04-03T13:18:43"/>
    <d v="2016-09-12T10:44:21"/>
    <d v="2016-10-19T00:00:00"/>
    <s v=""/>
    <d v="2017-02-28T00:00:00"/>
    <x v="1"/>
  </r>
  <r>
    <s v="5b0b759c-5dcc-4b7b-8b11-941068273ba2"/>
    <s v="Wm0FVqd5DhW/vG9QyiH5086v2Ih/YZQ69PxWUMgCGGB6pZ23hDOJ9OWLLJlAD/XFsOxMgLNMDRn0glzMV87FQg=="/>
    <d v="2017-04-03T13:18:44"/>
    <s v="DARS-NIC-15226-X7Z9R-v2"/>
    <s v="Gearoid Garvey"/>
    <x v="31"/>
    <s v="With Customer"/>
    <x v="0"/>
    <m/>
    <s v="1c Application In Progress"/>
    <s v="2d Action Plan Active"/>
    <x v="0"/>
    <s v="DARS-NIC-15226-X7Z9R-v2.0"/>
    <s v="No"/>
    <s v="Yes"/>
    <x v="0"/>
    <x v="149"/>
    <x v="0"/>
    <s v="No"/>
    <x v="1"/>
    <s v="Medium"/>
    <s v="Georgina Platt"/>
    <s v="Gaynor Dalton"/>
    <s v="Yes"/>
    <s v="Emma Russell"/>
    <d v="2017-04-03T13:18:44"/>
    <d v="2017-02-23T15:56:40"/>
    <m/>
    <s v=""/>
    <d v="2017-02-28T00:00:00"/>
    <x v="0"/>
  </r>
  <r>
    <s v="231bc75a-5d75-49e9-88d9-e7b0f0958364"/>
    <s v="XqqOYfyyX3VxicO/gGBLug8/abqsou/csZBg+dargag1UUcrruiSFXjqlV0Buo2qnTYShNjww7zhtqt0VLS8XA=="/>
    <d v="2017-04-03T13:19:09"/>
    <s v="DARS-NIC-15226-X7Z9R-v2"/>
    <s v="Gearoid Garvey"/>
    <x v="31"/>
    <s v="With Customer"/>
    <x v="0"/>
    <d v="2018-05-01T00:00:00"/>
    <s v="2c Initial Assessment"/>
    <s v="2d Action Plan Active"/>
    <x v="0"/>
    <s v="DARS-NIC-15226-X7Z9R-v2.1"/>
    <s v="No"/>
    <s v="Yes"/>
    <x v="0"/>
    <x v="150"/>
    <x v="0"/>
    <s v="No"/>
    <x v="1"/>
    <s v="Complex"/>
    <s v="Elizabeth Flaherty"/>
    <s v="Gaynor Dalton"/>
    <s v="Yes"/>
    <s v="Emma Russell"/>
    <d v="2017-04-03T13:19:09"/>
    <d v="2017-02-23T16:52:32"/>
    <m/>
    <s v=""/>
    <d v="2017-02-28T00:00:00"/>
    <x v="0"/>
  </r>
  <r>
    <s v="82d2d372-24dc-442b-98b5-c9f7feea2a64"/>
    <s v="EnVY7v6cvMnxOxXuEE8Cd+OPtX6Fv+Paf2TMN08I6enYxc/SbaJu43TIB0CaBa8Mpds5mgt5i483UTThIfpvXw=="/>
    <d v="2017-05-02T12:08:54"/>
    <s v="DARS-NIC-15226-X7Z9R-v2"/>
    <s v="Gearoid Garvey"/>
    <x v="31"/>
    <s v="With Customer"/>
    <x v="0"/>
    <d v="2018-05-01T00:00:00"/>
    <s v="2c Initial Assessment"/>
    <s v="2d Action Plan Active"/>
    <x v="4"/>
    <s v="DARS-NIC-15226-X7Z9R-v2.2"/>
    <s v="Yes"/>
    <s v="Yes"/>
    <x v="0"/>
    <x v="150"/>
    <x v="0"/>
    <s v="No"/>
    <x v="1"/>
    <s v="Complex"/>
    <s v="Elizabeth Flaherty"/>
    <s v="Gaynor Dalton"/>
    <s v="Yes"/>
    <s v="Emma Russell"/>
    <d v="2017-05-02T12:08:54"/>
    <d v="2017-04-03T13:18:54"/>
    <m/>
    <s v=""/>
    <d v="2017-02-28T00:00:00"/>
    <x v="0"/>
  </r>
  <r>
    <s v="7f464b77-76eb-e511-8101-3863bb358f90"/>
    <s v="kpoLEPBbmGOKEnGvJaZLRGBRAA0ru3sUb/aitbxzHlpnnH/YnDIuw/WD6U8J1Wpz6q4S7oMkfwEmXSPlAEfpcQ=="/>
    <d v="2017-03-17T00:00:12"/>
    <s v="DARS-NIC-152807-J9T1B-v0"/>
    <s v="Richard McManus"/>
    <x v="8"/>
    <s v="With HSCIC"/>
    <x v="0"/>
    <d v="2017-03-16T00:00:00"/>
    <s v=""/>
    <s v="5a DSA Active"/>
    <x v="3"/>
    <s v="DARS-NIC-152807-J9T1B-v0.0"/>
    <s v="Yes"/>
    <s v="Yes"/>
    <x v="0"/>
    <x v="0"/>
    <x v="8"/>
    <s v="No"/>
    <x v="1"/>
    <s v=""/>
    <s v="Vicki Hartley"/>
    <s v=""/>
    <s v="No"/>
    <s v="Joanna Rose"/>
    <d v="2017-03-17T00:00:12"/>
    <d v="2016-03-16T12:56:18"/>
    <m/>
    <s v=""/>
    <m/>
    <x v="0"/>
  </r>
  <r>
    <s v="3fcf6f5f-8f04-e611-80f7-3863bb358e28"/>
    <s v="d+Ojnwt3oQ/6BZE9/VCEfvhn2/4IPlGouZY6nTDz6iE2vmcaorwHHkyZjzkVe51PtkqForhhPkp3/Ld6UXpgLQ=="/>
    <d v="2017-01-12T14:48:09"/>
    <s v="DARS-NIC-15281-W8L6H-v0"/>
    <s v="Karen Reeves"/>
    <x v="202"/>
    <s v="With HSCIC"/>
    <x v="0"/>
    <m/>
    <s v=""/>
    <s v="5a DSA Active"/>
    <x v="0"/>
    <s v="DARS-NIC-15281-W8L6H-v0.0"/>
    <s v="No"/>
    <s v="No"/>
    <x v="0"/>
    <x v="0"/>
    <x v="0"/>
    <s v="No"/>
    <x v="5"/>
    <s v=""/>
    <s v=""/>
    <s v=""/>
    <s v="Yes"/>
    <s v="Alexandra Day"/>
    <d v="2017-01-12T14:48:09"/>
    <d v="2016-04-17T11:27:38"/>
    <m/>
    <s v=""/>
    <d v="2016-07-29T00:00:00"/>
    <x v="0"/>
  </r>
  <r>
    <s v="04169ab9-604d-4905-af48-52314ef05c87"/>
    <s v="B6VfU2Q0LNPTguKkDrZtxj7wtESBPwhs6CK0doO9c+L90rAenIsui1yde1wNcp7pnr2fXhb/SulZDIHsn+2Viw=="/>
    <d v="2016-12-08T20:09:01"/>
    <s v="DARS-NIC-15281-W8L6H-v0"/>
    <s v="Karen Reeves"/>
    <x v="202"/>
    <s v="With HSCIC"/>
    <x v="0"/>
    <m/>
    <s v=""/>
    <s v="5a DSA Active"/>
    <x v="0"/>
    <s v="DARS-NIC-15281-W8L6H-v0.1"/>
    <s v="No"/>
    <s v="No"/>
    <x v="0"/>
    <x v="0"/>
    <x v="0"/>
    <s v="No"/>
    <x v="5"/>
    <s v=""/>
    <s v=""/>
    <s v=""/>
    <s v="Yes"/>
    <s v="Alexandra Day"/>
    <d v="2016-12-08T20:09:01"/>
    <d v="2016-07-05T08:47:29"/>
    <m/>
    <s v=""/>
    <d v="2016-07-29T00:00:00"/>
    <x v="0"/>
  </r>
  <r>
    <s v="541e94ef-2bad-4018-a20f-aaacdfb5b9d2"/>
    <s v="OtsfjnOcxsF4IU8nc+bM35B4akRzOAMJFw69kKZAzZXxjOk7KCVVzxrl6Ql6es2LA4UF4xz7NwK+nBfb1FqNKA=="/>
    <d v="2016-12-08T20:09:01"/>
    <s v="DARS-NIC-15281-W8L6H-v0"/>
    <s v="Karen Reeves"/>
    <x v="202"/>
    <s v="With HSCIC"/>
    <x v="0"/>
    <m/>
    <s v=""/>
    <s v="5a DSA Active"/>
    <x v="0"/>
    <s v="DARS-NIC-15281-W8L6H-v0.2"/>
    <s v="No"/>
    <s v="No"/>
    <x v="0"/>
    <x v="0"/>
    <x v="0"/>
    <s v="No"/>
    <x v="5"/>
    <s v=""/>
    <s v=""/>
    <s v=""/>
    <s v="Yes"/>
    <s v="Alexandra Day"/>
    <d v="2016-12-08T20:09:01"/>
    <d v="2016-07-05T09:27:43"/>
    <m/>
    <s v=""/>
    <d v="2016-07-29T00:00:00"/>
    <x v="0"/>
  </r>
  <r>
    <s v="77f9ec0d-3e42-42dd-89b7-82dcae8096a4"/>
    <s v="C+r6dYysd1tllVRVdwLocyQVQ1giXdXYEVXeazOJ6+/lZojGdsxwwvV62HIrVGsihCD2JO+89hdGsPEFQ4iyWA=="/>
    <d v="2016-12-08T20:09:01"/>
    <s v="DARS-NIC-15281-W8L6H-v0"/>
    <s v="Karen Reeves"/>
    <x v="202"/>
    <s v="With HSCIC"/>
    <x v="0"/>
    <m/>
    <s v="2c Initial Assessment"/>
    <s v="5a DSA Active"/>
    <x v="0"/>
    <s v="DARS-NIC-15281-W8L6H-v0.3"/>
    <s v="No"/>
    <s v="No"/>
    <x v="0"/>
    <x v="120"/>
    <x v="0"/>
    <s v="No"/>
    <x v="5"/>
    <s v=""/>
    <s v="Adam Grindrod"/>
    <s v="Richard Langley"/>
    <s v="No"/>
    <s v="Alexandra Day"/>
    <d v="2016-12-08T20:09:01"/>
    <d v="2016-07-25T10:06:49"/>
    <m/>
    <s v=""/>
    <d v="2016-07-29T00:00:00"/>
    <x v="0"/>
  </r>
  <r>
    <s v="b0b4339b-d150-48f5-b5cf-39dc652c375e"/>
    <s v="2IL7Czt+j11DRfB2ENHfle8rArR1aGfXiCf4sr6dkrLB4mfuyerjQ8/wfhHvG3eqDcj71otL1wGwsrMIwida9A=="/>
    <d v="2016-12-08T20:09:01"/>
    <s v="DARS-NIC-15281-W8L6H-v0"/>
    <s v="Karen Reeves"/>
    <x v="202"/>
    <s v="With HSCIC"/>
    <x v="0"/>
    <d v="2017-08-31T00:00:00"/>
    <s v="2c Initial Assessment"/>
    <s v="5a DSA Active"/>
    <x v="0"/>
    <s v="DARS-NIC-15281-W8L6H-v0.4"/>
    <s v="No"/>
    <s v="No"/>
    <x v="0"/>
    <x v="120"/>
    <x v="0"/>
    <s v="No"/>
    <x v="5"/>
    <s v=""/>
    <s v="Adam Grindrod"/>
    <s v="Richard Langley"/>
    <s v="No"/>
    <s v="Alexandra Day"/>
    <d v="2016-12-08T20:09:01"/>
    <d v="2016-07-29T10:38:36"/>
    <m/>
    <s v=""/>
    <d v="2016-07-29T00:00:00"/>
    <x v="0"/>
  </r>
  <r>
    <s v="be6d0974-20f7-4356-bada-9d4fe4b5a9e9"/>
    <s v="pKQze8hBJyTECHnDD20snDdT5gYWIuXW2ISRBirnHYe2VqNVAF0gjibam/9yz7n7YVUCQ2X7MwJGjxphU0ysFw=="/>
    <d v="2016-12-08T20:09:01"/>
    <s v="DARS-NIC-15281-W8L6H-v0"/>
    <s v="Karen Reeves"/>
    <x v="202"/>
    <s v="With HSCIC"/>
    <x v="0"/>
    <d v="2017-09-30T00:00:00"/>
    <s v="2c Initial Assessment"/>
    <s v="5a DSA Active"/>
    <x v="0"/>
    <s v="DARS-NIC-15281-W8L6H-v0.5"/>
    <s v="No"/>
    <s v="No"/>
    <x v="0"/>
    <x v="120"/>
    <x v="0"/>
    <s v="No"/>
    <x v="5"/>
    <s v=""/>
    <s v="Adam Grindrod"/>
    <s v="Richard Langley"/>
    <s v="No"/>
    <s v="Alexandra Day"/>
    <d v="2016-12-08T20:09:01"/>
    <d v="2016-09-07T09:22:14"/>
    <m/>
    <s v=""/>
    <d v="2016-07-29T00:00:00"/>
    <x v="0"/>
  </r>
  <r>
    <s v="f5bb4a2d-8629-4d62-97f0-ac797c43559d"/>
    <s v="tcq4tuqQLgHpheOEDMY4Fx4h+Q+gbCe3h5xcufGC2eCkOyPHOO8zWRxBiK2/nnNE5XqosrEafUnaIZjbZ7cAWQ=="/>
    <d v="2016-12-08T20:09:28"/>
    <s v="DARS-NIC-15281-W8L6H-v0"/>
    <s v="Karen Reeves"/>
    <x v="202"/>
    <s v="With HSCIC"/>
    <x v="0"/>
    <d v="2017-11-30T00:00:00"/>
    <s v="5a DSA Active"/>
    <s v="5a DSA Active"/>
    <x v="2"/>
    <s v="DARS-NIC-15281-W8L6H-v0.6"/>
    <s v="Yes"/>
    <s v="No"/>
    <x v="0"/>
    <x v="120"/>
    <x v="57"/>
    <s v="No"/>
    <x v="5"/>
    <s v=""/>
    <s v="Adam Grindrod"/>
    <s v="Richard Langley"/>
    <s v="No"/>
    <s v="Alexandra Day"/>
    <d v="2016-12-08T20:09:28"/>
    <d v="2016-09-15T12:07:54"/>
    <d v="2016-12-08T00:00:00"/>
    <s v=""/>
    <d v="2016-07-29T00:00:00"/>
    <x v="1"/>
  </r>
  <r>
    <s v="f44a9bdf-c0f8-e511-8102-3863bb358f90"/>
    <s v="tp911Tk7P9dneGykhY8n8nQlHSRvfst47dYoXg5U5ayUDA/+T/1Ly6fCU7Y/Kx+miCQ3Ovz10y3WCarMKjygRg=="/>
    <d v="2017-04-06T15:36:28"/>
    <s v="DARS-NIC-15283-X7W4K-v3"/>
    <s v="Caroline Thickens"/>
    <x v="203"/>
    <s v="With Customer"/>
    <x v="0"/>
    <d v="2016-08-31T00:00:00"/>
    <s v=""/>
    <s v="4e With Customer To Sign DSA"/>
    <x v="1"/>
    <s v="DARS-NIC-15283-X7W4K-v0.0"/>
    <s v="No"/>
    <s v="Yes"/>
    <x v="0"/>
    <x v="151"/>
    <x v="125"/>
    <s v="No"/>
    <x v="0"/>
    <s v=""/>
    <s v="Richard Webster"/>
    <s v="Gaynor Dalton"/>
    <s v="No"/>
    <s v="Alexandra Day"/>
    <d v="2017-04-06T15:36:28"/>
    <d v="2016-04-02T10:51:39"/>
    <d v="2016-09-12T00:00:00"/>
    <s v=""/>
    <d v="2017-02-03T00:00:00"/>
    <x v="0"/>
  </r>
  <r>
    <s v="e763f034-7747-4e85-b99b-e6ccf33db1b9"/>
    <s v="LFBf/7uhIAF26LZGtamP2wibUY2wiRAVgmP63xBi8KZIwpOFU3iSW3m+8++PSVgW/OqMvCf2wx7G/1VAB3Im9Q=="/>
    <d v="2017-04-06T15:36:28"/>
    <s v="DARS-NIC-15283-X7W4K-v3"/>
    <s v="Caroline Thickens"/>
    <x v="203"/>
    <s v="With Customer"/>
    <x v="0"/>
    <m/>
    <s v="1c Application In Progress"/>
    <s v="4e With Customer To Sign DSA"/>
    <x v="0"/>
    <s v="DARS-NIC-15283-X7W4K-v1.0"/>
    <s v="No"/>
    <s v="Yes"/>
    <x v="0"/>
    <x v="151"/>
    <x v="0"/>
    <s v="No"/>
    <x v="0"/>
    <s v=""/>
    <s v="Richard Webster"/>
    <s v="Gaynor Dalton"/>
    <s v="No"/>
    <s v="Alexandra Day"/>
    <d v="2017-04-06T15:36:28"/>
    <d v="2016-08-25T15:36:34"/>
    <m/>
    <s v=""/>
    <d v="2017-02-03T00:00:00"/>
    <x v="0"/>
  </r>
  <r>
    <s v="0dcbf6f7-acb1-4cdd-9f73-1690b6cfd1af"/>
    <s v="mhI7ShftDMnBwsWjYE3qNVQBB1+a9y0He350jvY+tOIzXrf5WV0zoBVFRkuQdV2osXfjiJbTE+Q/mLs2+tl0vQ=="/>
    <d v="2017-04-06T15:36:28"/>
    <s v="DARS-NIC-15283-X7W4K-v3"/>
    <s v="Caroline Thickens"/>
    <x v="203"/>
    <s v="With Customer"/>
    <x v="0"/>
    <d v="2017-03-31T00:00:00"/>
    <s v="2c Initial Assessment"/>
    <s v="4e With Customer To Sign DSA"/>
    <x v="0"/>
    <s v="DARS-NIC-15283-X7W4K-v1.1"/>
    <s v="No"/>
    <s v="Yes"/>
    <x v="0"/>
    <x v="14"/>
    <x v="0"/>
    <s v="No"/>
    <x v="0"/>
    <s v=""/>
    <s v="Tracy Taylor"/>
    <s v="Gaynor Dalton"/>
    <s v="No"/>
    <s v="Alexandra Day"/>
    <d v="2017-04-06T15:36:28"/>
    <d v="2016-08-25T15:39:44"/>
    <m/>
    <s v=""/>
    <d v="2017-02-03T00:00:00"/>
    <x v="0"/>
  </r>
  <r>
    <s v="292973b5-c448-458e-9106-26402dc39ee7"/>
    <s v="i47n1PeLJssvMQx/0Mf6ZUMN0aBEj3E5j40lsqy9KubkhcmlO0YCKcdsxYx775908tfprt/NQvEIlfNsRXJKYA=="/>
    <d v="2017-04-06T15:36:28"/>
    <s v="DARS-NIC-15283-X7W4K-v3"/>
    <s v="Caroline Thickens"/>
    <x v="203"/>
    <s v="With Customer"/>
    <x v="0"/>
    <d v="2017-03-31T00:00:00"/>
    <s v="5a DSA Active"/>
    <s v="4e With Customer To Sign DSA"/>
    <x v="1"/>
    <s v="DARS-NIC-15283-X7W4K-v1.2"/>
    <s v="No"/>
    <s v="Yes"/>
    <x v="0"/>
    <x v="14"/>
    <x v="36"/>
    <s v="No"/>
    <x v="0"/>
    <s v=""/>
    <s v="Tracy Taylor"/>
    <s v="Jennifer Donald"/>
    <s v="No"/>
    <s v="Alexandra Day"/>
    <d v="2017-04-06T15:36:28"/>
    <d v="2016-08-25T15:41:23"/>
    <d v="2017-01-25T00:00:00"/>
    <s v=""/>
    <d v="2017-02-03T00:00:00"/>
    <x v="1"/>
  </r>
  <r>
    <s v="455d99ff-25d6-4719-aaed-a6da4c79ce3e"/>
    <s v="gLR0xqeAjAjIwZo9cKYN1+n14mda0ikTFrra0AT4Q+AM1Oc3LeM4NrAijQEbBLvpZ9NOulERH75aKUCp6rXYQA=="/>
    <d v="2017-04-06T15:36:28"/>
    <s v="DARS-NIC-15283-X7W4K-v3"/>
    <s v="Caroline Thickens"/>
    <x v="203"/>
    <s v="With Customer"/>
    <x v="0"/>
    <m/>
    <s v="1c Application In Progress"/>
    <s v="4e With Customer To Sign DSA"/>
    <x v="0"/>
    <s v="DARS-NIC-15283-X7W4K-v2.0"/>
    <s v="No"/>
    <s v="Yes"/>
    <x v="0"/>
    <x v="14"/>
    <x v="0"/>
    <s v="No"/>
    <x v="0"/>
    <s v=""/>
    <s v="Tracy Taylor"/>
    <s v="Jennifer Donald"/>
    <s v="No"/>
    <s v="Alexandra Day"/>
    <d v="2017-04-06T15:36:28"/>
    <d v="2016-11-24T09:49:26"/>
    <d v="2016-09-12T00:00:00"/>
    <s v=""/>
    <d v="2017-02-03T00:00:00"/>
    <x v="0"/>
  </r>
  <r>
    <s v="84c7c996-5891-4a63-81ab-648557f23eed"/>
    <s v="KuPwmWqZcGtoBspU7/DqXYrTCqaEdDx6jH0UD64aQx/JoG6Q5jqJD7lg3Z4NJMdZzMKsNDHoroCNTPblHg4vEA=="/>
    <d v="2017-04-06T15:36:28"/>
    <s v="DARS-NIC-15283-X7W4K-v3"/>
    <s v="Caroline Thickens"/>
    <x v="203"/>
    <s v="With Customer"/>
    <x v="0"/>
    <d v="2017-03-31T00:00:00"/>
    <s v="2c Initial Assessment"/>
    <s v="4e With Customer To Sign DSA"/>
    <x v="0"/>
    <s v="DARS-NIC-15283-X7W4K-v2.1"/>
    <s v="No"/>
    <s v="Yes"/>
    <x v="0"/>
    <x v="12"/>
    <x v="0"/>
    <s v="No"/>
    <x v="0"/>
    <s v="Medium"/>
    <s v="Amanda Parkin"/>
    <s v="Jennifer Donald"/>
    <s v="No"/>
    <s v="Alexandra Day"/>
    <d v="2017-04-06T15:36:28"/>
    <d v="2016-11-30T11:12:18"/>
    <d v="2016-09-12T00:00:00"/>
    <s v=""/>
    <d v="2017-02-03T00:00:00"/>
    <x v="0"/>
  </r>
  <r>
    <s v="0779e9a0-cb70-4bb0-abfd-b72d8df323cb"/>
    <s v="ss/erLeLR8wwz6UBI1xEuruNAPhSGvAtwbSPcu+H6JQ3gp4a45IbjaEQOpOSUNxZgVg6dhPou+Lv3i85v116zw=="/>
    <d v="2017-04-06T15:36:28"/>
    <s v="DARS-NIC-15283-X7W4K-v3"/>
    <s v="Caroline Thickens"/>
    <x v="203"/>
    <s v="With Customer"/>
    <x v="0"/>
    <d v="2017-03-31T00:00:00"/>
    <s v="5a DSA Active"/>
    <s v="4e With Customer To Sign DSA"/>
    <x v="3"/>
    <s v="DARS-NIC-15283-X7W4K-v2.2"/>
    <s v="No"/>
    <s v="Yes"/>
    <x v="0"/>
    <x v="12"/>
    <x v="117"/>
    <s v="No"/>
    <x v="0"/>
    <s v="Medium"/>
    <s v="Amanda Parkin"/>
    <s v="Jennifer Donald"/>
    <s v="No"/>
    <s v="Alexandra Day"/>
    <d v="2017-04-06T15:36:28"/>
    <d v="2016-12-21T16:11:25"/>
    <d v="2017-01-25T00:00:00"/>
    <s v=""/>
    <d v="2017-02-03T00:00:00"/>
    <x v="1"/>
  </r>
  <r>
    <s v="82a0dabe-ab64-450b-8acf-a44a91e102c5"/>
    <s v="FTpteIO4ZCXnJyWBYxSXyYd7dwUmd/kZBs3zp9jKXSPKLTcBtXvkkyfn52V5iezT6WB5OjT4DIMEe2WAZuHDBQ=="/>
    <d v="2017-04-06T15:36:28"/>
    <s v="DARS-NIC-15283-X7W4K-v3"/>
    <s v="Caroline Thickens"/>
    <x v="203"/>
    <s v="With Customer"/>
    <x v="0"/>
    <m/>
    <s v="1c Application In Progress"/>
    <s v="4e With Customer To Sign DSA"/>
    <x v="0"/>
    <s v="DARS-NIC-15283-X7W4K-v3.0"/>
    <s v="No"/>
    <s v="Yes"/>
    <x v="0"/>
    <x v="12"/>
    <x v="0"/>
    <s v="No"/>
    <x v="0"/>
    <s v="Medium"/>
    <s v="Amanda Parkin"/>
    <s v="Jennifer Donald"/>
    <s v="No"/>
    <s v="Alexandra Day"/>
    <d v="2017-04-06T15:36:28"/>
    <d v="2017-02-02T08:56:49"/>
    <m/>
    <s v=""/>
    <d v="2017-02-03T00:00:00"/>
    <x v="0"/>
  </r>
  <r>
    <s v="37aeac85-d470-4178-940e-a02191bc7478"/>
    <s v="6TRW+lRo3Va9VIIKOFELYwg3x1p2PsBjq/w3zvvX8LOnVpDio6qZsZsMl4lO2/bWG73mNxIQHsWwHcSor279DA=="/>
    <d v="2017-04-06T15:36:28"/>
    <s v="DARS-NIC-15283-X7W4K-v3"/>
    <s v="Caroline Thickens"/>
    <x v="203"/>
    <s v="With Customer"/>
    <x v="0"/>
    <d v="2018-03-31T00:00:00"/>
    <s v="2c Initial Assessment"/>
    <s v="4e With Customer To Sign DSA"/>
    <x v="0"/>
    <s v="DARS-NIC-15283-X7W4K-v3.1"/>
    <s v="No"/>
    <s v="Yes"/>
    <x v="0"/>
    <x v="152"/>
    <x v="0"/>
    <s v="No"/>
    <x v="0"/>
    <s v="Medium"/>
    <s v="Alexandra Day"/>
    <s v="Louise Dunn"/>
    <s v="No"/>
    <s v="Alexandra Day"/>
    <d v="2017-04-06T15:36:28"/>
    <d v="2017-02-02T09:49:29"/>
    <m/>
    <s v=""/>
    <d v="2017-02-03T00:00:00"/>
    <x v="0"/>
  </r>
  <r>
    <s v="72651297-1a2e-4b47-ae5d-e1bd9a3723a6"/>
    <s v="yYMTQKPMXQgVRJ9bLSt192+giihVTULPejBaRhGPen65iC6GqeBH5EvPesS55praIiGXqz0EQyBmCKTDfAXV0A=="/>
    <d v="2017-04-06T15:36:28"/>
    <s v="DARS-NIC-15283-X7W4K-v3"/>
    <s v="Caroline Thickens"/>
    <x v="203"/>
    <s v="With Customer"/>
    <x v="0"/>
    <d v="2018-03-31T00:00:00"/>
    <s v="2c Initial Assessment"/>
    <s v="4e With Customer To Sign DSA"/>
    <x v="0"/>
    <s v="DARS-NIC-15283-X7W4K-v3.2"/>
    <s v="No"/>
    <s v="Yes"/>
    <x v="0"/>
    <x v="152"/>
    <x v="0"/>
    <s v="No"/>
    <x v="0"/>
    <s v="Medium"/>
    <s v="Alexandra Day"/>
    <s v="Louise Dunn"/>
    <s v="No"/>
    <s v="Alexandra Day"/>
    <d v="2017-04-06T15:36:28"/>
    <d v="2017-02-13T16:56:41"/>
    <m/>
    <s v=""/>
    <d v="2017-02-03T00:00:00"/>
    <x v="0"/>
  </r>
  <r>
    <s v="29898b34-bcb8-4175-acf8-bbabc6a38705"/>
    <s v="dIn71pJ2DN8n2nQozpvzr9VBuyDV87Am4qA9u5VQKD8lW+agWiFRiqeAQbUxGYQYUglityn6q4Wodqw85t1oWA=="/>
    <d v="2017-04-06T15:36:28"/>
    <s v="DARS-NIC-15283-X7W4K-v3"/>
    <s v="Caroline Thickens"/>
    <x v="203"/>
    <s v="With Customer"/>
    <x v="0"/>
    <d v="2018-03-31T00:00:00"/>
    <s v="2c Initial Assessment"/>
    <s v="4e With Customer To Sign DSA"/>
    <x v="0"/>
    <s v="DARS-NIC-15283-X7W4K-v3.3"/>
    <s v="No"/>
    <s v="Yes"/>
    <x v="0"/>
    <x v="152"/>
    <x v="0"/>
    <s v="No"/>
    <x v="0"/>
    <s v="Medium"/>
    <s v="Alexandra Day"/>
    <s v="Duncan Easton"/>
    <s v="No"/>
    <s v="Alexandra Day"/>
    <d v="2017-04-06T15:36:28"/>
    <d v="2017-03-09T16:38:54"/>
    <m/>
    <s v=""/>
    <d v="2017-02-03T00:00:00"/>
    <x v="0"/>
  </r>
  <r>
    <s v="508dd5a5-8c0b-4c55-a100-1aa2c3d3cefd"/>
    <s v="VX4C7KiCPtZY/nkscrgVO/m/3ZhwfiO24ZuwhbIqk9Cf52/mi8smKMM3q1/MLeLcX+051t73Qr4a3Rx3yXNpfQ=="/>
    <d v="2017-04-06T15:43:50"/>
    <s v="DARS-NIC-15283-X7W4K-v3"/>
    <s v="Caroline Thickens"/>
    <x v="203"/>
    <s v="With Customer"/>
    <x v="0"/>
    <d v="2018-03-31T00:00:00"/>
    <s v="4e With Customer To Sign DSA"/>
    <s v="4e With Customer To Sign DSA"/>
    <x v="4"/>
    <s v="DARS-NIC-15283-X7W4K-v3.4"/>
    <s v="Yes"/>
    <s v="Yes"/>
    <x v="0"/>
    <x v="152"/>
    <x v="0"/>
    <s v="No"/>
    <x v="0"/>
    <s v="Medium"/>
    <s v="Alexandra Day"/>
    <s v="Duncan Easton"/>
    <s v="No"/>
    <s v="Alexandra Day"/>
    <d v="2017-04-06T15:43:50"/>
    <d v="2017-04-03T13:31:30"/>
    <m/>
    <s v=""/>
    <d v="2017-02-03T00:00:00"/>
    <x v="0"/>
  </r>
  <r>
    <s v="cbdb904b-d3de-e511-80fe-3863bb358f90"/>
    <s v="uMotghtm4O6Z8jQce7vQqOWAvuRjMVNIAU9qfWVsHgodhSUHT3oawjd0dO7kE3RF7jUiVANu7sHvxUKRYcgRmQ=="/>
    <d v="2017-03-16T11:11:05"/>
    <s v="DARS-NIC-15293-R6V2H-v3"/>
    <s v="Reza Orangi"/>
    <x v="204"/>
    <s v="With Customer"/>
    <x v="0"/>
    <m/>
    <s v=""/>
    <s v="1c Application In Progress"/>
    <x v="0"/>
    <s v="DARS-NIC-15293-R6V2H-v0.0"/>
    <s v=""/>
    <s v="Yes"/>
    <x v="0"/>
    <x v="0"/>
    <x v="0"/>
    <s v="No"/>
    <x v="9"/>
    <s v=""/>
    <s v=""/>
    <s v=""/>
    <s v="No"/>
    <s v="Emma Russell"/>
    <d v="2017-03-16T11:11:05"/>
    <d v="2016-02-29T10:58:05"/>
    <m/>
    <s v=""/>
    <m/>
    <x v="0"/>
  </r>
  <r>
    <s v="649d34db-cd4c-4243-9861-88c712dfcabb"/>
    <s v="kXzEAximFYe9JMEqgZ8cR2IiAFoS1aB3Fi9bLnKAvzDADdIYhyKv+QbV4rNjCBl3ACdqJKOfD3yDg8uCZ82WOg=="/>
    <d v="2017-03-16T11:11:05"/>
    <s v="DARS-NIC-15293-R6V2H-v3"/>
    <s v="Reza Orangi"/>
    <x v="204"/>
    <s v="With Customer"/>
    <x v="0"/>
    <m/>
    <s v=""/>
    <s v="1c Application In Progress"/>
    <x v="0"/>
    <s v="DARS-NIC-15293-R6V2H-v0.1"/>
    <s v=""/>
    <s v="Yes"/>
    <x v="0"/>
    <x v="20"/>
    <x v="0"/>
    <s v="No"/>
    <x v="9"/>
    <s v=""/>
    <s v=""/>
    <s v=""/>
    <s v="No"/>
    <s v="Emma Russell"/>
    <d v="2017-03-16T11:11:05"/>
    <d v="2016-04-11T08:30:30"/>
    <m/>
    <s v=""/>
    <m/>
    <x v="0"/>
  </r>
  <r>
    <s v="5df0060c-2f22-4c1e-bba1-273f797f9307"/>
    <s v="EamX7AtgSvms0pvnbU44nf3gHYHljLUbyd0iluiLETL1AuuDLRLZOEBhZLdjgpcsJkstu4IFQFxsG8BzFlzRlA=="/>
    <d v="2017-03-16T11:11:05"/>
    <s v="DARS-NIC-15293-R6V2H-v3"/>
    <s v="Reza Orangi"/>
    <x v="204"/>
    <s v="With Customer"/>
    <x v="0"/>
    <d v="2017-01-31T00:00:00"/>
    <s v="5a DSA Active"/>
    <s v="1c Application In Progress"/>
    <x v="1"/>
    <s v="DARS-NIC-15293-R6V2H-v0.10"/>
    <s v="No"/>
    <s v="Yes"/>
    <x v="0"/>
    <x v="20"/>
    <x v="126"/>
    <s v="No"/>
    <x v="9"/>
    <s v=""/>
    <s v="Adam Grindrod"/>
    <s v="Richard Langley"/>
    <s v="No"/>
    <s v="Emma Russell"/>
    <d v="2017-03-16T11:11:05"/>
    <d v="2016-07-08T15:26:57"/>
    <d v="2016-08-30T00:00:00"/>
    <s v=""/>
    <m/>
    <x v="1"/>
  </r>
  <r>
    <s v="c1f46939-74d7-4acb-94e3-ea9efb257bcf"/>
    <s v="EwfO48mvQ47zeVDFdI3kFKk44G9SChfLDn8hBv/a5dRTPf7L2ctfggYoZynbHTQ+MWaP/Kzgt/0f3laG3WNNuQ=="/>
    <d v="2017-03-16T11:11:06"/>
    <s v="DARS-NIC-15293-R6V2H-v3"/>
    <s v="Reza Orangi"/>
    <x v="204"/>
    <s v="With Customer"/>
    <x v="0"/>
    <m/>
    <s v=""/>
    <s v="1c Application In Progress"/>
    <x v="0"/>
    <s v="DARS-NIC-15293-R6V2H-v0.2"/>
    <s v=""/>
    <s v="Yes"/>
    <x v="0"/>
    <x v="20"/>
    <x v="0"/>
    <s v="No"/>
    <x v="9"/>
    <s v=""/>
    <s v=""/>
    <s v=""/>
    <s v="No"/>
    <s v="Emma Russell"/>
    <d v="2017-03-16T11:11:06"/>
    <d v="2016-04-14T12:36:37"/>
    <m/>
    <s v=""/>
    <m/>
    <x v="0"/>
  </r>
  <r>
    <s v="246f1861-176e-4123-99ba-61e6d693e6cf"/>
    <s v="SPHk4QU1wDRCIl7xU6gwqNr/y1PR5kuAUPnMvUuUUXsI/MyKD67QWxoiN8wO2V94VF5nVos9r0KmWe6QpSR1gQ=="/>
    <d v="2017-03-16T11:11:05"/>
    <s v="DARS-NIC-15293-R6V2H-v3"/>
    <s v="Reza Orangi"/>
    <x v="204"/>
    <s v="With Customer"/>
    <x v="0"/>
    <m/>
    <s v="1c Application In Progress"/>
    <s v="1c Application In Progress"/>
    <x v="0"/>
    <s v="DARS-NIC-15293-R6V2H-v0.3"/>
    <s v="No"/>
    <s v="Yes"/>
    <x v="0"/>
    <x v="20"/>
    <x v="0"/>
    <s v="No"/>
    <x v="9"/>
    <s v=""/>
    <s v="Adam Grindrod"/>
    <s v=""/>
    <s v="No"/>
    <s v="Emma Russell"/>
    <d v="2017-03-16T11:11:05"/>
    <d v="2016-04-21T14:31:03"/>
    <m/>
    <s v=""/>
    <m/>
    <x v="0"/>
  </r>
  <r>
    <s v="66dbc39a-cfce-424c-ba2f-cc3895c8958c"/>
    <s v="RzDgu7dCMaJIIKvTqcQ3lPPSTOONYdPEkrtFl5YnmzLyreAPuI64rwqt70LuiJrnzYXhIUmzzH32oEzbI2US4g=="/>
    <d v="2017-03-16T11:11:06"/>
    <s v="DARS-NIC-15293-R6V2H-v3"/>
    <s v="Reza Orangi"/>
    <x v="204"/>
    <s v="With Customer"/>
    <x v="0"/>
    <m/>
    <s v="1c Application In Progress"/>
    <s v="1c Application In Progress"/>
    <x v="0"/>
    <s v="DARS-NIC-15293-R6V2H-v0.4"/>
    <s v="No"/>
    <s v="Yes"/>
    <x v="0"/>
    <x v="20"/>
    <x v="0"/>
    <s v="No"/>
    <x v="9"/>
    <s v=""/>
    <s v="Adam Grindrod"/>
    <s v=""/>
    <s v="No"/>
    <s v="Emma Russell"/>
    <d v="2017-03-16T11:11:06"/>
    <d v="2016-06-23T13:52:21"/>
    <m/>
    <s v=""/>
    <m/>
    <x v="0"/>
  </r>
  <r>
    <s v="b22e0db4-92a3-4261-beab-bfeaedf5d936"/>
    <s v="jwBlVLyEdsn+FfkPlICcRld1ZpWj6ifDDcPH45kTkvhZBMWWwsr4gptPKRjIJOmQn3y8jhZSkCY2RnNYEdHQOg=="/>
    <d v="2017-03-16T11:11:05"/>
    <s v="DARS-NIC-15293-R6V2H-v3"/>
    <s v="Reza Orangi"/>
    <x v="204"/>
    <s v="With Customer"/>
    <x v="0"/>
    <m/>
    <s v="1c Application In Progress"/>
    <s v="1c Application In Progress"/>
    <x v="0"/>
    <s v="DARS-NIC-15293-R6V2H-v0.5"/>
    <s v="No"/>
    <s v="Yes"/>
    <x v="0"/>
    <x v="20"/>
    <x v="0"/>
    <s v="No"/>
    <x v="9"/>
    <s v=""/>
    <s v="Adam Grindrod"/>
    <s v=""/>
    <s v="No"/>
    <s v="Emma Russell"/>
    <d v="2017-03-16T11:11:05"/>
    <d v="2016-06-23T14:36:53"/>
    <m/>
    <s v=""/>
    <m/>
    <x v="0"/>
  </r>
  <r>
    <s v="83126d97-cf77-406f-988c-7b64b58a45b0"/>
    <s v="2UbkcYsPwXwiv96MN21+WhNEzMvecEMA7NLvBHPSvIfn7pPzd1bSL5mwDhgcINrxX51JIm1siLwQWdUghYqxFw=="/>
    <d v="2017-03-16T11:11:05"/>
    <s v="DARS-NIC-15293-R6V2H-v3"/>
    <s v="Reza Orangi"/>
    <x v="204"/>
    <s v="With Customer"/>
    <x v="0"/>
    <m/>
    <s v="2c Initial Assessment"/>
    <s v="1c Application In Progress"/>
    <x v="0"/>
    <s v="DARS-NIC-15293-R6V2H-v0.6"/>
    <s v="No"/>
    <s v="Yes"/>
    <x v="0"/>
    <x v="20"/>
    <x v="0"/>
    <s v="No"/>
    <x v="9"/>
    <s v=""/>
    <s v="Adam Grindrod"/>
    <s v=""/>
    <s v="No"/>
    <s v="Emma Russell"/>
    <d v="2017-03-16T11:11:05"/>
    <d v="2016-06-24T10:33:16"/>
    <m/>
    <s v=""/>
    <m/>
    <x v="0"/>
  </r>
  <r>
    <s v="aaade348-bab1-42e1-9340-c083937eb06f"/>
    <s v="lSwlf1edX0pg6YsjvoHzNx6vdclyHbilFaEMTZngFdIWsQn2IvdVJMyWTg3yxszp7UwgN8TRibeNem0Yxufgrg=="/>
    <d v="2017-03-16T11:11:05"/>
    <s v="DARS-NIC-15293-R6V2H-v3"/>
    <s v="Reza Orangi"/>
    <x v="204"/>
    <s v="With Customer"/>
    <x v="0"/>
    <m/>
    <s v="2c Initial Assessment"/>
    <s v="1c Application In Progress"/>
    <x v="0"/>
    <s v="DARS-NIC-15293-R6V2H-v0.7"/>
    <s v="No"/>
    <s v="Yes"/>
    <x v="0"/>
    <x v="20"/>
    <x v="0"/>
    <s v="No"/>
    <x v="9"/>
    <s v=""/>
    <s v="Adam Grindrod"/>
    <s v="Richard Langley"/>
    <s v="No"/>
    <s v="Emma Russell"/>
    <d v="2017-03-16T11:11:05"/>
    <d v="2016-06-28T12:17:31"/>
    <m/>
    <s v=""/>
    <m/>
    <x v="0"/>
  </r>
  <r>
    <s v="54d49a86-09a1-47ca-a7a7-737283bc2b75"/>
    <s v="pXg0dRT8MMYNse3PvT4rr6dK+OvNZrXwmeEl1uxufh9VWnECW/paWVVs7UaHhXBIZIJMUI0BSNmzgrUkuBOaxA=="/>
    <d v="2017-03-16T11:11:05"/>
    <s v="DARS-NIC-15293-R6V2H-v3"/>
    <s v="Reza Orangi"/>
    <x v="204"/>
    <s v="With Customer"/>
    <x v="0"/>
    <m/>
    <s v="2c Initial Assessment"/>
    <s v="1c Application In Progress"/>
    <x v="0"/>
    <s v="DARS-NIC-15293-R6V2H-v0.8"/>
    <s v="No"/>
    <s v="Yes"/>
    <x v="0"/>
    <x v="20"/>
    <x v="0"/>
    <s v="No"/>
    <x v="9"/>
    <s v=""/>
    <s v="Adam Grindrod"/>
    <s v="Richard Langley"/>
    <s v="No"/>
    <s v="Emma Russell"/>
    <d v="2017-03-16T11:11:05"/>
    <d v="2016-07-08T08:41:02"/>
    <m/>
    <s v=""/>
    <m/>
    <x v="0"/>
  </r>
  <r>
    <s v="11a0fbd9-1304-478d-b86d-fc05d81780a3"/>
    <s v="/WheIG31Cbh8Hfp906nZ4LfiQjnS9mkzgGbwIeJWFSmuz9m0fIbhbxpR1syuBDuxX29vcPs71zgnxIOKtFCEnw=="/>
    <d v="2017-03-16T11:11:06"/>
    <s v="DARS-NIC-15293-R6V2H-v3"/>
    <s v="Reza Orangi"/>
    <x v="204"/>
    <s v="With Customer"/>
    <x v="0"/>
    <m/>
    <s v="2c Initial Assessment"/>
    <s v="1c Application In Progress"/>
    <x v="0"/>
    <s v="DARS-NIC-15293-R6V2H-v0.9"/>
    <s v="No"/>
    <s v="Yes"/>
    <x v="0"/>
    <x v="20"/>
    <x v="0"/>
    <s v="No"/>
    <x v="9"/>
    <s v=""/>
    <s v="Adam Grindrod"/>
    <s v="Richard Langley"/>
    <s v="No"/>
    <s v="Emma Russell"/>
    <d v="2017-03-16T11:11:06"/>
    <d v="2016-07-08T11:53:35"/>
    <m/>
    <s v=""/>
    <m/>
    <x v="0"/>
  </r>
  <r>
    <s v="3af00997-3b60-4379-bb03-e39e95f084e2"/>
    <s v="lvAEO5TtILcbS8iEV32Zn1m8z7dUQiTAkSmZSC7ZtjkiXsVpBa1PDQkskqRbZPXI3VAEsvdxkYJcwjQGwuUNwg=="/>
    <d v="2017-03-16T11:11:06"/>
    <s v="DARS-NIC-15293-R6V2H-v3"/>
    <s v="Reza Orangi"/>
    <x v="204"/>
    <s v="With Customer"/>
    <x v="0"/>
    <m/>
    <s v="1c Application In Progress"/>
    <s v="1c Application In Progress"/>
    <x v="0"/>
    <s v="DARS-NIC-15293-R6V2H-v1.0"/>
    <s v="No"/>
    <s v="Yes"/>
    <x v="0"/>
    <x v="20"/>
    <x v="0"/>
    <s v="No"/>
    <x v="9"/>
    <s v=""/>
    <s v="Adam Grindrod"/>
    <s v="Richard Langley"/>
    <s v="No"/>
    <s v="Emma Russell"/>
    <d v="2017-03-16T11:11:06"/>
    <d v="2016-08-22T14:16:33"/>
    <d v="2016-08-17T00:00:00"/>
    <s v=""/>
    <m/>
    <x v="0"/>
  </r>
  <r>
    <s v="d60d5403-bbfd-4a09-801a-b76500305816"/>
    <s v="aOJkICkM5US6VgnNtrXBwBJ+FB4n97vBl0bPX1RdZOyMGbcNx8068AwyLB2UiwWAEiirMBG0cn9Otof9o+9SQA=="/>
    <d v="2017-03-16T11:11:05"/>
    <s v="DARS-NIC-15293-R6V2H-v3"/>
    <s v="Reza Orangi"/>
    <x v="204"/>
    <s v="With Customer"/>
    <x v="0"/>
    <d v="2017-01-31T00:00:00"/>
    <s v="2c Initial Assessment"/>
    <s v="1c Application In Progress"/>
    <x v="0"/>
    <s v="DARS-NIC-15293-R6V2H-v1.1"/>
    <s v="No"/>
    <s v="Yes"/>
    <x v="0"/>
    <x v="153"/>
    <x v="0"/>
    <s v="No"/>
    <x v="9"/>
    <s v=""/>
    <s v="Adam Grindrod"/>
    <s v="Richard Langley"/>
    <s v="No"/>
    <s v="Emma Russell"/>
    <d v="2017-03-16T11:11:05"/>
    <d v="2016-08-22T14:28:32"/>
    <d v="2016-08-17T00:00:00"/>
    <s v=""/>
    <m/>
    <x v="0"/>
  </r>
  <r>
    <s v="f47e5d49-c284-4cf2-be8b-27cbd139e132"/>
    <s v="ptlFt3bc9SCfECaNVJfPkYpnYieQ9ZuNK6feleFs/c2gJRcy1oCqSLqa9/QOQrZDifrstS1bSkbf6Zl9VnwfuQ=="/>
    <d v="2017-03-16T11:11:05"/>
    <s v="DARS-NIC-15293-R6V2H-v3"/>
    <s v="Reza Orangi"/>
    <x v="204"/>
    <s v="With Customer"/>
    <x v="0"/>
    <d v="2017-01-31T00:00:00"/>
    <s v="5a DSA Active"/>
    <s v="1c Application In Progress"/>
    <x v="1"/>
    <s v="DARS-NIC-15293-R6V2H-v1.2"/>
    <s v="No"/>
    <s v="Yes"/>
    <x v="0"/>
    <x v="153"/>
    <x v="127"/>
    <s v="No"/>
    <x v="9"/>
    <s v=""/>
    <s v="Adam Grindrod"/>
    <s v="Richard Langley"/>
    <s v="No"/>
    <s v="Emma Russell"/>
    <d v="2017-03-16T11:11:05"/>
    <d v="2016-08-22T14:35:11"/>
    <d v="2017-03-10T00:00:00"/>
    <s v=""/>
    <m/>
    <x v="1"/>
  </r>
  <r>
    <s v="46fd876b-46ad-4ba1-84d4-0fe9eb32d8d6"/>
    <s v="BqoskEu0wXlY1m+s6rPI7+PkrwCLP/1uSMZF+drfHjK7kv6kj0mPs0g6PbJYuJ7Gs1SQW+B8lQYsvsoEvyDpKw=="/>
    <d v="2017-03-16T11:11:05"/>
    <s v="DARS-NIC-15293-R6V2H-v3"/>
    <s v="Reza Orangi"/>
    <x v="204"/>
    <s v="With Customer"/>
    <x v="0"/>
    <m/>
    <s v="1c Application In Progress"/>
    <s v="1c Application In Progress"/>
    <x v="0"/>
    <s v="DARS-NIC-15293-R6V2H-v2.0"/>
    <s v="No"/>
    <s v="Yes"/>
    <x v="0"/>
    <x v="153"/>
    <x v="0"/>
    <s v="No"/>
    <x v="9"/>
    <s v=""/>
    <s v="Adam Grindrod"/>
    <s v="Richard Langley"/>
    <s v="No"/>
    <s v="Emma Russell"/>
    <d v="2017-03-16T11:11:05"/>
    <d v="2016-10-31T11:41:20"/>
    <d v="2016-08-30T00:00:00"/>
    <s v=""/>
    <m/>
    <x v="0"/>
  </r>
  <r>
    <s v="5e04992d-2013-466d-98c7-3f4a30f7e1a5"/>
    <s v="YQ5GAPeiH670yMTnmIKYEmiP31+ShdhIEux43jLIIubydQEhilBQXYs8NjeADzPN2zyYmfjkcODWOPrXbXE04Q=="/>
    <d v="2017-03-16T11:11:05"/>
    <s v="DARS-NIC-15293-R6V2H-v3"/>
    <s v="Reza Orangi"/>
    <x v="204"/>
    <s v="With Customer"/>
    <x v="0"/>
    <d v="2018-01-31T00:00:00"/>
    <s v="2c Initial Assessment"/>
    <s v="1c Application In Progress"/>
    <x v="0"/>
    <s v="DARS-NIC-15293-R6V2H-v2.1"/>
    <s v="No"/>
    <s v="Yes"/>
    <x v="0"/>
    <x v="68"/>
    <x v="0"/>
    <s v="No"/>
    <x v="9"/>
    <s v="Medium"/>
    <s v="Richard Webster"/>
    <s v="Richard Langley"/>
    <s v="No"/>
    <s v="Emma Russell"/>
    <d v="2017-03-16T11:11:05"/>
    <d v="2016-12-16T12:05:37"/>
    <m/>
    <s v=""/>
    <m/>
    <x v="0"/>
  </r>
  <r>
    <s v="d8b010c1-6b27-40a0-824b-78b1e301372a"/>
    <s v="9fThdfhqucBp3Gc8I4TtwU7bUBdZuyVx/oAb8Kt/Jb/5cXyoMZJ/3A1Pi8U0uA2493vWhCPF1/t4Ume5kX882A=="/>
    <d v="2017-03-16T11:11:05"/>
    <s v="DARS-NIC-15293-R6V2H-v3"/>
    <s v="Reza Orangi"/>
    <x v="204"/>
    <s v="With Customer"/>
    <x v="0"/>
    <d v="2018-01-31T00:00:00"/>
    <s v="2c Initial Assessment"/>
    <s v="1c Application In Progress"/>
    <x v="0"/>
    <s v="DARS-NIC-15293-R6V2H-v2.2"/>
    <s v="No"/>
    <s v="Yes"/>
    <x v="0"/>
    <x v="68"/>
    <x v="0"/>
    <s v="No"/>
    <x v="9"/>
    <s v="Medium"/>
    <s v="Richard Webster"/>
    <s v="Richard Langley"/>
    <s v="No"/>
    <s v="Emma Russell"/>
    <d v="2017-03-16T11:11:05"/>
    <d v="2017-01-23T17:07:23"/>
    <m/>
    <s v=""/>
    <m/>
    <x v="0"/>
  </r>
  <r>
    <s v="efd23cbe-6844-4bf9-a6e8-4d17406329c0"/>
    <s v="SB/dRrdws7KfIbMhCTr0i38KlJUE/NfrIa34efPDa5nVzsDw9YcbqIImoSPv+KalKBugHBNNz3tvCtWvUzrCSQ=="/>
    <d v="2017-03-16T11:12:20"/>
    <s v="DARS-NIC-15293-R6V2H-v3"/>
    <s v="Reza Orangi"/>
    <x v="204"/>
    <s v="With Customer"/>
    <x v="0"/>
    <d v="2018-01-31T00:00:00"/>
    <s v="5a DSA Active"/>
    <s v="1c Application In Progress"/>
    <x v="2"/>
    <s v="DARS-NIC-15293-R6V2H-v2.3"/>
    <s v="No"/>
    <s v="Yes"/>
    <x v="0"/>
    <x v="68"/>
    <x v="128"/>
    <s v="No"/>
    <x v="9"/>
    <s v="Medium"/>
    <s v="Richard Webster"/>
    <s v="Richard Langley"/>
    <s v="No"/>
    <s v="Emma Russell"/>
    <d v="2017-03-16T11:12:20"/>
    <d v="2017-02-02T11:00:17"/>
    <d v="2017-03-10T00:00:00"/>
    <s v=""/>
    <m/>
    <x v="1"/>
  </r>
  <r>
    <s v="a5d0e03b-7a8a-47b4-906a-328098594122"/>
    <s v="pzGg+mWrIuR4hdzX/pBqzKFu/KKpBIke+bbV+WOJ0Odb6HuwA8U1XUFfonvTs5xEclZv3l0+ren8AByrabkijg=="/>
    <d v="2017-03-16T11:12:20"/>
    <s v="DARS-NIC-15293-R6V2H-v3"/>
    <s v="Reza Orangi"/>
    <x v="204"/>
    <s v="With Customer"/>
    <x v="0"/>
    <m/>
    <s v="1c Application In Progress"/>
    <s v="1c Application In Progress"/>
    <x v="4"/>
    <s v="DARS-NIC-15293-R6V2H-v3.0"/>
    <s v="Yes"/>
    <s v="Yes"/>
    <x v="0"/>
    <x v="68"/>
    <x v="0"/>
    <s v="No"/>
    <x v="9"/>
    <s v="Medium"/>
    <s v="Richard Webster"/>
    <s v="Richard Langley"/>
    <s v="No"/>
    <s v="Emma Russell"/>
    <d v="2017-03-16T11:12:20"/>
    <d v="2017-03-16T11:10:48"/>
    <m/>
    <s v=""/>
    <m/>
    <x v="0"/>
  </r>
  <r>
    <s v="885449b3-92df-e511-80f5-3863bb363030"/>
    <s v="q8qU3wj1oVVGBbn4KTtWMzNlpAwh4Lem8lftYcdSrxmFImADzwVwURdjE0hy0NF4K/YEU0SY+o/B6UkoEVymNA=="/>
    <d v="2017-04-05T14:15:12"/>
    <s v="DARS-NIC-15335-H0D1F-v1"/>
    <s v="Lynn Copley"/>
    <x v="205"/>
    <s v="With Customer"/>
    <x v="0"/>
    <m/>
    <s v=""/>
    <s v="2d Action Plan Active"/>
    <x v="0"/>
    <s v="DARS-NIC-15335-H0D1F-v0.0"/>
    <s v=""/>
    <s v="Yes"/>
    <x v="0"/>
    <x v="0"/>
    <x v="0"/>
    <s v="No"/>
    <x v="1"/>
    <s v=""/>
    <s v=""/>
    <s v=""/>
    <s v="No"/>
    <s v="Emma Russell"/>
    <d v="2017-04-05T14:15:12"/>
    <d v="2016-03-01T09:48:08"/>
    <m/>
    <s v=""/>
    <d v="2017-02-22T00:00:00"/>
    <x v="0"/>
  </r>
  <r>
    <s v="c75b4b58-a688-40da-b2b3-60cd1bb96f86"/>
    <s v="KKh9yd3l/K9JY7ekqbRMKeWG6yQYKyJsNqOreOlGpTeGz/dKDKXEr0hpJWuOntMVovDLPZDTRSye18pPsjzzRw=="/>
    <d v="2017-04-05T14:15:13"/>
    <s v="DARS-NIC-15335-H0D1F-v1"/>
    <s v="Lynn Copley"/>
    <x v="205"/>
    <s v="With Customer"/>
    <x v="0"/>
    <m/>
    <s v=""/>
    <s v="2d Action Plan Active"/>
    <x v="0"/>
    <s v="DARS-NIC-15335-H0D1F-v0.1"/>
    <s v=""/>
    <s v="Yes"/>
    <x v="0"/>
    <x v="0"/>
    <x v="0"/>
    <s v="No"/>
    <x v="1"/>
    <s v=""/>
    <s v=""/>
    <s v=""/>
    <s v="No"/>
    <s v="Emma Russell"/>
    <d v="2017-04-05T14:15:13"/>
    <d v="2016-03-16T10:04:29"/>
    <m/>
    <s v=""/>
    <d v="2017-02-22T00:00:00"/>
    <x v="0"/>
  </r>
  <r>
    <s v="fe7471b1-a7bc-44c4-b7f0-cc39acd737e7"/>
    <s v="nc21FQliv7KU7gvgWnwIXoHPbCFRs92F4JklFHY39CnYd3HN0aOrBlMmLkLeo5behsM0fGFy/Asw5T/3iT+ghg=="/>
    <d v="2017-04-05T14:15:13"/>
    <s v="DARS-NIC-15335-H0D1F-v1"/>
    <s v="Lynn Copley"/>
    <x v="205"/>
    <s v="With Customer"/>
    <x v="0"/>
    <d v="2017-02-28T00:00:00"/>
    <s v="2c Initial Assessment"/>
    <s v="2d Action Plan Active"/>
    <x v="0"/>
    <s v="DARS-NIC-15335-H0D1F-v0.10"/>
    <s v="No"/>
    <s v="Yes"/>
    <x v="0"/>
    <x v="154"/>
    <x v="0"/>
    <s v="No"/>
    <x v="1"/>
    <s v="Complex"/>
    <s v="Nicola Bootland"/>
    <s v="Dave Cronin"/>
    <s v="No"/>
    <s v="Emma Russell"/>
    <d v="2017-04-05T14:15:13"/>
    <d v="2016-09-22T10:46:02"/>
    <m/>
    <s v=""/>
    <d v="2017-02-22T00:00:00"/>
    <x v="0"/>
  </r>
  <r>
    <s v="428afcff-6b86-46cc-bf61-4a78f0d9d014"/>
    <s v="RIzDud2xe+JQv3ZuAFsinJr9U7tET/CnL14Q4ibn/YxDcL3PtqONksXABY5sMAXa+LOW3LHJXIW5Nc9w6g8Y1A=="/>
    <d v="2017-04-05T14:15:12"/>
    <s v="DARS-NIC-15335-H0D1F-v1"/>
    <s v="Lynn Copley"/>
    <x v="205"/>
    <s v="With Customer"/>
    <x v="0"/>
    <d v="2017-02-28T00:00:00"/>
    <s v="2c Initial Assessment"/>
    <s v="2d Action Plan Active"/>
    <x v="0"/>
    <s v="DARS-NIC-15335-H0D1F-v0.11"/>
    <s v="No"/>
    <s v="Yes"/>
    <x v="0"/>
    <x v="154"/>
    <x v="0"/>
    <s v="No"/>
    <x v="1"/>
    <s v="Complex"/>
    <s v="Nicola Bootland"/>
    <s v="Dave Cronin"/>
    <s v="No"/>
    <s v="Emma Russell"/>
    <d v="2017-04-05T14:15:12"/>
    <d v="2016-09-22T14:17:24"/>
    <m/>
    <s v=""/>
    <d v="2017-02-22T00:00:00"/>
    <x v="0"/>
  </r>
  <r>
    <s v="40af5c3b-b659-4cd6-bd93-ff5943bedc79"/>
    <s v="CGtYDEJOOE128GOOZwctnQNav8dyQmQBvmhxsYEw93IZVkppuRnpZHxCnjfDiSOWUtXBx7EV11QskA+IMbBsOA=="/>
    <d v="2017-04-05T14:15:13"/>
    <s v="DARS-NIC-15335-H0D1F-v1"/>
    <s v="Lynn Copley"/>
    <x v="205"/>
    <s v="With Customer"/>
    <x v="0"/>
    <d v="2017-02-28T00:00:00"/>
    <s v="2c Initial Assessment"/>
    <s v="2d Action Plan Active"/>
    <x v="0"/>
    <s v="DARS-NIC-15335-H0D1F-v0.12"/>
    <s v="No"/>
    <s v="Yes"/>
    <x v="0"/>
    <x v="154"/>
    <x v="0"/>
    <s v="No"/>
    <x v="1"/>
    <s v="Complex"/>
    <s v="Nicola Bootland"/>
    <s v="Dave Cronin"/>
    <s v="No"/>
    <s v="Emma Russell"/>
    <d v="2017-04-05T14:15:13"/>
    <d v="2016-10-11T10:02:26"/>
    <m/>
    <s v=""/>
    <d v="2017-02-22T00:00:00"/>
    <x v="0"/>
  </r>
  <r>
    <s v="a240af15-7e16-4295-9fcf-f764b0f1e448"/>
    <s v="hBEJXdvBTExrAO4FVl/sq13XpBCwx7R0inAf12QfY2MIRbURsFldbkaQxeoqd1dJVmCCDdNDl1bwA2StIUABdw=="/>
    <d v="2017-04-05T14:15:13"/>
    <s v="DARS-NIC-15335-H0D1F-v1"/>
    <s v="Lynn Copley"/>
    <x v="205"/>
    <s v="With Customer"/>
    <x v="0"/>
    <d v="2017-02-28T00:00:00"/>
    <s v="2c Initial Assessment"/>
    <s v="2d Action Plan Active"/>
    <x v="0"/>
    <s v="DARS-NIC-15335-H0D1F-v0.13"/>
    <s v="No"/>
    <s v="Yes"/>
    <x v="0"/>
    <x v="154"/>
    <x v="0"/>
    <s v="No"/>
    <x v="1"/>
    <s v="Complex"/>
    <s v="Nicola Bootland"/>
    <s v="Dave Cronin"/>
    <s v="No"/>
    <s v="Emma Russell"/>
    <d v="2017-04-05T14:15:13"/>
    <d v="2016-10-11T16:13:33"/>
    <m/>
    <s v=""/>
    <d v="2017-02-22T00:00:00"/>
    <x v="0"/>
  </r>
  <r>
    <s v="22940938-ed0d-430c-9de5-15b468f115c9"/>
    <s v="gywzvX+pzwcQSHvYaNkxP13ShcS7vl8+ZEyQRARliRb4nFjO7BBNtu/UpO2RJEFyo1W/GB0ImVx0UOxSANFRuA=="/>
    <d v="2017-04-05T14:15:12"/>
    <s v="DARS-NIC-15335-H0D1F-v1"/>
    <s v="Lynn Copley"/>
    <x v="205"/>
    <s v="With Customer"/>
    <x v="0"/>
    <d v="2017-02-28T00:00:00"/>
    <s v="5a DSA Active"/>
    <s v="2d Action Plan Active"/>
    <x v="3"/>
    <s v="DARS-NIC-15335-H0D1F-v0.14"/>
    <s v="No"/>
    <s v="Yes"/>
    <x v="0"/>
    <x v="154"/>
    <x v="129"/>
    <s v="No"/>
    <x v="1"/>
    <s v="Complex"/>
    <s v="Nicola Bootland"/>
    <s v="Dave Cronin"/>
    <s v="No"/>
    <s v="Emma Russell"/>
    <d v="2017-04-05T14:15:12"/>
    <d v="2016-10-24T14:27:38"/>
    <d v="2016-11-28T00:00:00"/>
    <s v=""/>
    <d v="2017-02-22T00:00:00"/>
    <x v="1"/>
  </r>
  <r>
    <s v="4a0a336a-13f3-46e1-b107-74fc8041d811"/>
    <s v="4JnYWMnHTLOcT0+UddUuFW1HY8pwpKNEMqthEE+qi2FokJyE+OI41inpd/ltnPPK25H9+oOA2vyV6Aetjn3urA=="/>
    <d v="2017-04-05T14:15:13"/>
    <s v="DARS-NIC-15335-H0D1F-v1"/>
    <s v="Lynn Copley"/>
    <x v="205"/>
    <s v="With Customer"/>
    <x v="0"/>
    <m/>
    <s v=""/>
    <s v="2d Action Plan Active"/>
    <x v="0"/>
    <s v="DARS-NIC-15335-H0D1F-v0.2"/>
    <s v=""/>
    <s v="Yes"/>
    <x v="0"/>
    <x v="0"/>
    <x v="0"/>
    <s v="No"/>
    <x v="1"/>
    <s v=""/>
    <s v=""/>
    <s v=""/>
    <s v="No"/>
    <s v="Emma Russell"/>
    <d v="2017-04-05T14:15:13"/>
    <d v="2016-03-22T16:57:27"/>
    <m/>
    <s v=""/>
    <d v="2017-02-22T00:00:00"/>
    <x v="0"/>
  </r>
  <r>
    <s v="81441ee7-5105-4ed8-b547-b17e3ee10cfb"/>
    <s v="IkYgstYzsFOrQVFMAZI71a2oQdiO1KHxCaTJgUU8d3g/wHDtz+tihff5kI1fgy+6BPXIffkXrCWD+tuC299jrQ=="/>
    <d v="2017-04-05T14:15:13"/>
    <s v="DARS-NIC-15335-H0D1F-v1"/>
    <s v="Lynn Copley"/>
    <x v="205"/>
    <s v="With Customer"/>
    <x v="0"/>
    <m/>
    <s v="2c Initial Assessment"/>
    <s v="2d Action Plan Active"/>
    <x v="0"/>
    <s v="DARS-NIC-15335-H0D1F-v0.3"/>
    <s v="No"/>
    <s v="Yes"/>
    <x v="0"/>
    <x v="154"/>
    <x v="0"/>
    <s v="No"/>
    <x v="1"/>
    <s v="Complex"/>
    <s v="Dan Goodwin"/>
    <s v="Dave Cronin"/>
    <s v="No"/>
    <s v="Emma Russell"/>
    <d v="2017-04-05T14:15:13"/>
    <d v="2016-04-03T10:18:10"/>
    <m/>
    <s v=""/>
    <d v="2017-02-22T00:00:00"/>
    <x v="0"/>
  </r>
  <r>
    <s v="a6ae2cad-6833-447f-8e5f-7e1fa7993c3f"/>
    <s v="1fveq6tyeZb0i+uS7HVYMfOOu4xQJ4g25+pSR86BkRF3eM1rqYbZFCNH684T33t7ri/zAOwM/8sq3+BsrrrjOA=="/>
    <d v="2017-04-05T14:15:13"/>
    <s v="DARS-NIC-15335-H0D1F-v1"/>
    <s v="Lynn Copley"/>
    <x v="205"/>
    <s v="With Customer"/>
    <x v="0"/>
    <m/>
    <s v="2c Initial Assessment"/>
    <s v="2d Action Plan Active"/>
    <x v="0"/>
    <s v="DARS-NIC-15335-H0D1F-v0.4"/>
    <s v="No"/>
    <s v="Yes"/>
    <x v="0"/>
    <x v="154"/>
    <x v="0"/>
    <s v="No"/>
    <x v="1"/>
    <s v="Complex"/>
    <s v="Dan Goodwin"/>
    <s v="Dave Cronin"/>
    <s v="No"/>
    <s v="Emma Russell"/>
    <d v="2017-04-05T14:15:13"/>
    <d v="2016-06-02T13:39:12"/>
    <m/>
    <s v=""/>
    <d v="2017-02-22T00:00:00"/>
    <x v="0"/>
  </r>
  <r>
    <s v="28f04aaf-746b-4c7f-8349-5303ccc8672b"/>
    <s v="hlzNhuZua+frx1878MxnI/PAepxMUbqr8WLQy2NXDxpbZWQBZ/+TQAkWhEYnh5Z4lr4ei4vUsS8u9kcQ4cBlwg=="/>
    <d v="2017-04-05T14:15:12"/>
    <s v="DARS-NIC-15335-H0D1F-v1"/>
    <s v="Lynn Copley"/>
    <x v="205"/>
    <s v="With Customer"/>
    <x v="0"/>
    <m/>
    <s v="2c Initial Assessment"/>
    <s v="2d Action Plan Active"/>
    <x v="0"/>
    <s v="DARS-NIC-15335-H0D1F-v0.5"/>
    <s v="No"/>
    <s v="Yes"/>
    <x v="0"/>
    <x v="154"/>
    <x v="0"/>
    <s v="No"/>
    <x v="1"/>
    <s v="Complex"/>
    <s v="Dan Goodwin"/>
    <s v="Dave Cronin"/>
    <s v="No"/>
    <s v="Emma Russell"/>
    <d v="2017-04-05T14:15:12"/>
    <d v="2016-07-28T13:33:28"/>
    <m/>
    <s v=""/>
    <d v="2017-02-22T00:00:00"/>
    <x v="0"/>
  </r>
  <r>
    <s v="185b27ed-789e-4a41-8377-9196ae97719a"/>
    <s v="3kY04t/USduCPDy5taPoUvMzKjyo9Zj27V8TpkPw5dZvMW0Y28UNe/xRWK7llezCfJ7cEhfdMZ94MRXeDZwwoA=="/>
    <d v="2017-04-05T14:15:13"/>
    <s v="DARS-NIC-15335-H0D1F-v1"/>
    <s v="Lynn Copley"/>
    <x v="205"/>
    <s v="With Customer"/>
    <x v="0"/>
    <m/>
    <s v="2c Initial Assessment"/>
    <s v="2d Action Plan Active"/>
    <x v="0"/>
    <s v="DARS-NIC-15335-H0D1F-v0.6"/>
    <s v="No"/>
    <s v="Yes"/>
    <x v="0"/>
    <x v="154"/>
    <x v="0"/>
    <s v="No"/>
    <x v="1"/>
    <s v="Complex"/>
    <s v="Nicola Bootland"/>
    <s v="Dave Cronin"/>
    <s v="No"/>
    <s v="Emma Russell"/>
    <d v="2017-04-05T14:15:13"/>
    <d v="2016-08-18T13:23:23"/>
    <m/>
    <s v=""/>
    <d v="2017-02-22T00:00:00"/>
    <x v="0"/>
  </r>
  <r>
    <s v="b6608688-720d-4231-b338-8184a458c03d"/>
    <s v="wkoz8Nsc6OiOyQb8+/4/1ro1lOH11g0iberrxf+hH6lOupvzO3krXjAkSKQMEjoam7hf9Y3qlq/TiGBNtzAPGA=="/>
    <d v="2017-04-05T14:15:13"/>
    <s v="DARS-NIC-15335-H0D1F-v1"/>
    <s v="Lynn Copley"/>
    <x v="205"/>
    <s v="With Customer"/>
    <x v="0"/>
    <m/>
    <s v="2c Initial Assessment"/>
    <s v="2d Action Plan Active"/>
    <x v="0"/>
    <s v="DARS-NIC-15335-H0D1F-v0.7"/>
    <s v="No"/>
    <s v="Yes"/>
    <x v="0"/>
    <x v="154"/>
    <x v="0"/>
    <s v="No"/>
    <x v="1"/>
    <s v="Complex"/>
    <s v="Nicola Bootland"/>
    <s v="Dave Cronin"/>
    <s v="No"/>
    <s v="Emma Russell"/>
    <d v="2017-04-05T14:15:13"/>
    <d v="2016-09-20T16:48:35"/>
    <m/>
    <s v=""/>
    <d v="2017-02-22T00:00:00"/>
    <x v="0"/>
  </r>
  <r>
    <s v="c602a60e-ea7c-46bb-b6a0-bc6b325f64d5"/>
    <s v="fW3t2Gng/SU6aeRyAM4SiMHA9Rn/KqJZ4wYfCv8ps8fHxsK18oodyJIcLuPQUXLZPxoDPAIdazzUHG2iHScRtg=="/>
    <d v="2017-04-05T14:15:13"/>
    <s v="DARS-NIC-15335-H0D1F-v1"/>
    <s v="Lynn Copley"/>
    <x v="205"/>
    <s v="With Customer"/>
    <x v="0"/>
    <d v="2017-02-28T00:00:00"/>
    <s v="2c Initial Assessment"/>
    <s v="2d Action Plan Active"/>
    <x v="0"/>
    <s v="DARS-NIC-15335-H0D1F-v0.8"/>
    <s v="No"/>
    <s v="Yes"/>
    <x v="0"/>
    <x v="154"/>
    <x v="0"/>
    <s v="No"/>
    <x v="1"/>
    <s v="Complex"/>
    <s v="Nicola Bootland"/>
    <s v="Dave Cronin"/>
    <s v="No"/>
    <s v="Emma Russell"/>
    <d v="2017-04-05T14:15:13"/>
    <d v="2016-09-22T09:34:11"/>
    <m/>
    <s v=""/>
    <d v="2017-02-22T00:00:00"/>
    <x v="0"/>
  </r>
  <r>
    <s v="b0b06183-c7c1-4d5d-bf3d-ec36ff4da880"/>
    <s v="hGw/x9o1owWt3OyXl+fugUSDSRAQu9FxvSIAwFbroYB/ppt7ucs98qQbm/f5voaxEXXpvpqH8Viw/KTQOKPQXQ=="/>
    <d v="2017-04-05T14:15:13"/>
    <s v="DARS-NIC-15335-H0D1F-v1"/>
    <s v="Lynn Copley"/>
    <x v="205"/>
    <s v="With Customer"/>
    <x v="0"/>
    <d v="2017-02-28T00:00:00"/>
    <s v="2c Initial Assessment"/>
    <s v="2d Action Plan Active"/>
    <x v="0"/>
    <s v="DARS-NIC-15335-H0D1F-v0.9"/>
    <s v="No"/>
    <s v="Yes"/>
    <x v="0"/>
    <x v="154"/>
    <x v="0"/>
    <s v="No"/>
    <x v="1"/>
    <s v="Complex"/>
    <s v="Nicola Bootland"/>
    <s v="Dave Cronin"/>
    <s v="No"/>
    <s v="Emma Russell"/>
    <d v="2017-04-05T14:15:13"/>
    <d v="2016-09-22T09:52:44"/>
    <m/>
    <s v=""/>
    <d v="2017-02-22T00:00:00"/>
    <x v="0"/>
  </r>
  <r>
    <s v="fa882cc8-cccb-4ba5-adb2-98c8823557d6"/>
    <s v="yPzi6ZsjVW9AJIX8p5qy80FogSBcp4hKrNRiGfoFoBFQp1wvbrBiVJr8cprZ+AEcoZ+v1lB+BXOyI9Qk3YTa4w=="/>
    <d v="2017-04-05T14:15:13"/>
    <s v="DARS-NIC-15335-H0D1F-v1"/>
    <s v="Lynn Copley"/>
    <x v="205"/>
    <s v="With Customer"/>
    <x v="0"/>
    <m/>
    <s v="1c Application In Progress"/>
    <s v="2d Action Plan Active"/>
    <x v="0"/>
    <s v="DARS-NIC-15335-H0D1F-v1.0"/>
    <s v="No"/>
    <s v="Yes"/>
    <x v="0"/>
    <x v="154"/>
    <x v="0"/>
    <s v="No"/>
    <x v="1"/>
    <s v="Complex"/>
    <s v="Nicola Bootland"/>
    <s v="Dave Cronin"/>
    <s v="No"/>
    <s v="Emma Russell"/>
    <d v="2017-04-05T14:15:13"/>
    <d v="2017-01-26T11:52:09"/>
    <m/>
    <s v=""/>
    <d v="2017-02-22T00:00:00"/>
    <x v="0"/>
  </r>
  <r>
    <s v="255b4199-2343-40d3-9e6d-070a7ca6341f"/>
    <s v="zcaIFmHM4rNDiix1klHdozweLgcQGm7ToTMINe20E2gdhCCSQja2Wdip8e6OotxwBTGHsX/PrLSHBbSY7RbpJw=="/>
    <d v="2017-04-05T14:15:12"/>
    <s v="DARS-NIC-15335-H0D1F-v1"/>
    <s v="Lynn Copley"/>
    <x v="205"/>
    <s v="With Customer"/>
    <x v="0"/>
    <d v="2018-02-28T00:00:00"/>
    <s v="2c Initial Assessment"/>
    <s v="2d Action Plan Active"/>
    <x v="0"/>
    <s v="DARS-NIC-15335-H0D1F-v1.1"/>
    <s v="No"/>
    <s v="Yes"/>
    <x v="0"/>
    <x v="155"/>
    <x v="0"/>
    <s v="No"/>
    <x v="1"/>
    <s v="Complex"/>
    <s v="Vicki Hartley"/>
    <s v="Dave Cronin"/>
    <s v="No"/>
    <s v="Emma Russell"/>
    <d v="2017-04-05T14:15:12"/>
    <d v="2017-02-20T14:39:57"/>
    <m/>
    <s v=""/>
    <d v="2017-02-22T00:00:00"/>
    <x v="0"/>
  </r>
  <r>
    <s v="7bfbc1a5-7250-45ba-9f52-fb44cf0496f3"/>
    <s v="zyrM7f84+H7qNZ9rdSniV6WIa8JtOmMioiZXEA1EG2ZkF/hEzMWbCld8KElVfLK0LAznC/bpLFz6YEiffOnGfQ=="/>
    <d v="2017-04-05T14:15:13"/>
    <s v="DARS-NIC-15335-H0D1F-v1"/>
    <s v="Lynn Copley"/>
    <x v="205"/>
    <s v="With Customer"/>
    <x v="0"/>
    <d v="2017-03-31T00:00:00"/>
    <s v="2c Initial Assessment"/>
    <s v="2d Action Plan Active"/>
    <x v="3"/>
    <s v="DARS-NIC-15335-H0D1F-v1.2"/>
    <s v="No"/>
    <s v="Yes"/>
    <x v="0"/>
    <x v="155"/>
    <x v="0"/>
    <s v="No"/>
    <x v="1"/>
    <s v="Complex"/>
    <s v="Vicki Hartley"/>
    <s v="Dave Cronin"/>
    <s v="No"/>
    <s v="Emma Russell"/>
    <d v="2017-04-05T14:15:13"/>
    <d v="2017-02-27T15:54:03"/>
    <m/>
    <s v=""/>
    <d v="2017-02-22T00:00:00"/>
    <x v="0"/>
  </r>
  <r>
    <s v="c8007608-30cf-465d-bb58-b5a14e4df3b9"/>
    <s v="REA6J1lWAoZUHbQFp4ccWaq20rkmaLLHVEk3edqIbr8yw4TjiMGGpbPVAQs4ZkMyy0qz2JeNcvvOttGeutjRyA=="/>
    <d v="2017-04-05T14:16:32"/>
    <s v="DARS-NIC-15335-H0D1F-v1"/>
    <s v="Lynn Copley"/>
    <x v="205"/>
    <s v="With Customer"/>
    <x v="0"/>
    <d v="2017-03-31T00:00:00"/>
    <s v="2c Initial Assessment"/>
    <s v="2d Action Plan Active"/>
    <x v="0"/>
    <s v="DARS-NIC-15335-H0D1F-v1.3"/>
    <s v="No"/>
    <s v="Yes"/>
    <x v="0"/>
    <x v="155"/>
    <x v="0"/>
    <s v="No"/>
    <x v="1"/>
    <s v="Complex"/>
    <s v="Vicki Hartley"/>
    <s v="Dave Cronin"/>
    <s v="No"/>
    <s v="Emma Russell"/>
    <d v="2017-04-05T14:16:32"/>
    <d v="2017-03-23T13:59:25"/>
    <m/>
    <s v=""/>
    <d v="2017-02-22T00:00:00"/>
    <x v="0"/>
  </r>
  <r>
    <s v="20da15e9-6fd3-4fee-8da2-b944bd8b7ad1"/>
    <s v="mDf5RAXOpZXphHchiK5C1/7+CRAYKSnUhdJ8Tg0y5GPpPV6ZdkjCJwJBVGMP4/rm9hhME1uBG4LfeMQo5ndhSw=="/>
    <d v="2017-04-13T14:56:24"/>
    <s v="DARS-NIC-15335-H0D1F-v1"/>
    <s v="Lynn Copley"/>
    <x v="205"/>
    <s v="With Customer"/>
    <x v="0"/>
    <d v="2017-03-31T00:00:00"/>
    <s v="2c Initial Assessment"/>
    <s v="2d Action Plan Active"/>
    <x v="4"/>
    <s v="DARS-NIC-15335-H0D1F-v1.4"/>
    <s v="Yes"/>
    <s v="Yes"/>
    <x v="0"/>
    <x v="155"/>
    <x v="0"/>
    <s v="No"/>
    <x v="1"/>
    <s v="Complex"/>
    <s v="Vicki Hartley"/>
    <s v="Dave Cronin"/>
    <s v="No"/>
    <s v="Emma Russell"/>
    <d v="2017-04-13T14:56:24"/>
    <d v="2017-04-05T14:16:09"/>
    <m/>
    <s v=""/>
    <d v="2017-02-22T00:00:00"/>
    <x v="0"/>
  </r>
  <r>
    <s v="7e0561f4-91df-e511-80f5-3863bb363030"/>
    <s v="mcmeE0NJB0/8QEsnWYca2EK/749qCeoeRoz/NN2l/NnXv+MrRoKkrL1u3wEUd0Sflf6GW3FpGPqOmZw1mftW2w=="/>
    <d v="2016-08-03T10:08:27"/>
    <s v="DARS-NIC-15336-S8W9K-v0"/>
    <s v="Sheila Dixon"/>
    <x v="63"/>
    <s v="With HSCIC"/>
    <x v="0"/>
    <m/>
    <s v=""/>
    <s v="5a DSA Active"/>
    <x v="0"/>
    <s v="DARS-NIC-15336-S8W9K-v0.0"/>
    <s v=""/>
    <s v="Yes"/>
    <x v="0"/>
    <x v="0"/>
    <x v="0"/>
    <s v="No"/>
    <x v="6"/>
    <s v=""/>
    <s v=""/>
    <s v=""/>
    <s v="No"/>
    <s v="Joanna Rose"/>
    <d v="2016-08-03T10:08:27"/>
    <d v="2016-03-01T09:42:48"/>
    <m/>
    <s v=""/>
    <d v="2016-02-24T00:00:00"/>
    <x v="0"/>
  </r>
  <r>
    <s v="851f8d5c-4f23-4a7e-b731-e1881fa34da9"/>
    <s v="afmk1hmutBszmlt/lfHqRhu+5tb6i5Z/0dgI3k58oO3co6oMkK30QjdVHHN/OQecfjFpJX66w04c70X6h05Xnw=="/>
    <d v="2016-08-03T10:08:27"/>
    <s v="DARS-NIC-15336-S8W9K-v0"/>
    <s v="Sheila Dixon"/>
    <x v="63"/>
    <s v="With HSCIC"/>
    <x v="0"/>
    <m/>
    <s v=""/>
    <s v="5a DSA Active"/>
    <x v="0"/>
    <s v="DARS-NIC-15336-S8W9K-v0.1"/>
    <s v=""/>
    <s v="Yes"/>
    <x v="0"/>
    <x v="0"/>
    <x v="0"/>
    <s v="No"/>
    <x v="6"/>
    <s v=""/>
    <s v=""/>
    <s v=""/>
    <s v="No"/>
    <s v="Joanna Rose"/>
    <d v="2016-08-03T10:08:27"/>
    <d v="2016-03-16T09:40:25"/>
    <m/>
    <s v=""/>
    <d v="2016-02-24T00:00:00"/>
    <x v="0"/>
  </r>
  <r>
    <s v="4868aff0-6ce4-40f4-81bc-880100ae0a62"/>
    <s v="fC5rwTsZSlQdmm0hTYOlu6V2n0duwDD9j4Mng0z4ymIj2aaon9BeRaJ3dKPr9NcuFZu7wmPxfiZRxHKxBzOYnQ=="/>
    <d v="2016-05-25T13:07:08"/>
    <s v="DARS-NIC-15336-S8W9K-v0"/>
    <s v="Sheila Dixon"/>
    <x v="63"/>
    <s v="With HSCIC"/>
    <x v="0"/>
    <d v="2017-04-13T00:00:00"/>
    <s v=""/>
    <s v="5a DSA Active"/>
    <x v="0"/>
    <s v="DARS-NIC-15336-S8W9K-v0.2"/>
    <s v=""/>
    <s v="Yes"/>
    <x v="0"/>
    <x v="17"/>
    <x v="0"/>
    <s v="No"/>
    <x v="6"/>
    <s v=""/>
    <s v=""/>
    <s v=""/>
    <s v="No"/>
    <s v="Joanna Rose"/>
    <d v="2016-05-25T13:07:08"/>
    <d v="2016-03-23T12:10:09"/>
    <m/>
    <s v=""/>
    <d v="2016-02-24T00:00:00"/>
    <x v="0"/>
  </r>
  <r>
    <s v="a4c0dbe3-bb52-4cee-881b-12677ef439cb"/>
    <s v="DLGgQHBKIjiK1GjA6F6k3PJUfUXTYmTjlbZoeyngvxIZX/HHIRXrIvsE4SlPE91F/Z9hZYwrgttkFLadqJDHIA=="/>
    <d v="2017-04-19T00:00:12"/>
    <s v="DARS-NIC-15336-S8W9K-v0"/>
    <s v="Sheila Dixon"/>
    <x v="63"/>
    <s v="With HSCIC"/>
    <x v="0"/>
    <d v="2017-04-18T00:00:00"/>
    <s v="5a DSA Active"/>
    <s v="5a DSA Active"/>
    <x v="3"/>
    <s v="DARS-NIC-15336-S8W9K-v0.3"/>
    <s v="Yes"/>
    <s v="Yes"/>
    <x v="0"/>
    <x v="17"/>
    <x v="47"/>
    <s v="No"/>
    <x v="6"/>
    <s v=""/>
    <s v="Adam Grindrod"/>
    <s v="Gaynor Dalton"/>
    <s v="No"/>
    <s v="Joanna Rose"/>
    <d v="2017-04-19T00:00:12"/>
    <d v="2016-04-14T10:11:47"/>
    <m/>
    <s v=""/>
    <d v="2016-02-24T00:00:00"/>
    <x v="1"/>
  </r>
  <r>
    <s v="009e05f5-24e1-e511-80f7-3863bb357fa0"/>
    <s v="YoPRhTS69nB/0Z5mZgr8fctYWdY+Gpg8lxBJvt0PwOB8J4ENTGKLM56gEJQwusBG2IpGttlOdpl8qAKKuJYyfg=="/>
    <d v="2017-04-11T09:39:54"/>
    <s v="DARS-NIC-15402-M9L6Z-v1"/>
    <s v="Rod Gibson"/>
    <x v="206"/>
    <s v="With HSCIC"/>
    <x v="0"/>
    <d v="2017-03-01T00:00:00"/>
    <s v=""/>
    <s v="2a Case Admin Check"/>
    <x v="3"/>
    <s v="DARS-NIC-15402-M9L6Z-v0.0"/>
    <s v="No"/>
    <s v="Yes"/>
    <x v="0"/>
    <x v="0"/>
    <x v="118"/>
    <s v="No"/>
    <x v="9"/>
    <s v=""/>
    <s v="Carla Howgate"/>
    <s v="Gaynor Dalton"/>
    <s v="No"/>
    <s v="Emma Russell"/>
    <d v="2017-04-11T09:39:54"/>
    <d v="2016-03-03T09:47:37"/>
    <m/>
    <s v=""/>
    <m/>
    <x v="0"/>
  </r>
  <r>
    <s v="21308633-73a5-4e10-9cf3-2f02c3b515ad"/>
    <s v="BvUjRd3c6DJee//PnvdLve5PU8GRJ0R25d2i3ywlFMZMHsBEau3q6aazmoPTaefs3pZHAHBZo195fbA8szrLnw=="/>
    <d v="2017-04-11T09:40:50"/>
    <s v="DARS-NIC-15402-M9L6Z-v1"/>
    <s v="Rod Gibson"/>
    <x v="206"/>
    <s v="With HSCIC"/>
    <x v="0"/>
    <m/>
    <s v="1c Application In Progress"/>
    <s v="2a Case Admin Check"/>
    <x v="0"/>
    <s v="DARS-NIC-15402-M9L6Z-v1.0"/>
    <s v="No"/>
    <s v="Yes"/>
    <x v="0"/>
    <x v="0"/>
    <x v="0"/>
    <s v="No"/>
    <x v="9"/>
    <s v=""/>
    <s v="Carla Howgate"/>
    <s v="Gaynor Dalton"/>
    <s v="No"/>
    <s v="Emma Russell"/>
    <d v="2017-04-11T09:40:50"/>
    <d v="2017-02-01T15:23:55"/>
    <m/>
    <s v=""/>
    <m/>
    <x v="0"/>
  </r>
  <r>
    <s v="6b240adf-be24-4a7c-9a32-a6711a1d8536"/>
    <s v="7sccxgXxsoyMscIy8xYjCmwVYi8seoPD2jBsiJd4LkNf//PdRXkKVHiYjZ8TUxaGWvkp3N+unL4yyh3nowPLRA=="/>
    <d v="2017-05-02T09:26:08"/>
    <s v="DARS-NIC-15402-M9L6Z-v1"/>
    <s v="Rod Gibson"/>
    <x v="206"/>
    <s v="With HSCIC"/>
    <x v="0"/>
    <m/>
    <s v="1c Application In Progress"/>
    <s v="2a Case Admin Check"/>
    <x v="4"/>
    <s v="DARS-NIC-15402-M9L6Z-v1.1"/>
    <s v="Yes"/>
    <s v="Yes"/>
    <x v="0"/>
    <x v="0"/>
    <x v="0"/>
    <s v="No"/>
    <x v="9"/>
    <s v="Medium"/>
    <s v="Carla Howgate"/>
    <s v="Gaynor Dalton"/>
    <s v="No"/>
    <s v="Emma Russell"/>
    <d v="2017-05-02T09:26:08"/>
    <d v="2017-04-11T09:39:45"/>
    <m/>
    <s v=""/>
    <m/>
    <x v="0"/>
  </r>
  <r>
    <s v="30b251b7-f7e1-e511-80f7-3863bb357fa0"/>
    <s v="dOaZaOfuORPrEBPBNdFajJ7HnBSI3hIw6FVenQPGYW2jFdT63yD5dET0YQpiQxFBUprmn/SR5uF7wQps5d53wQ=="/>
    <d v="2017-03-30T09:34:08"/>
    <s v="DARS-NIC-15411-C9Z9L-v1"/>
    <s v="Arne Wolters"/>
    <x v="207"/>
    <s v="With Customer"/>
    <x v="0"/>
    <d v="2017-02-25T00:00:00"/>
    <s v=""/>
    <s v="2d Action Plan Active"/>
    <x v="3"/>
    <s v="DARS-NIC-15411-C9Z9L-v0.0"/>
    <s v="No"/>
    <s v="Yes"/>
    <x v="0"/>
    <x v="0"/>
    <x v="8"/>
    <s v="No"/>
    <x v="11"/>
    <s v=""/>
    <s v="Emma Russell"/>
    <s v=""/>
    <s v="No"/>
    <s v="Emma Russell"/>
    <d v="2017-03-30T09:34:08"/>
    <d v="2016-03-04T10:56:17"/>
    <m/>
    <s v=""/>
    <d v="2017-02-15T00:00:00"/>
    <x v="0"/>
  </r>
  <r>
    <s v="de471a2e-249d-42a7-adf5-4bdb17bbb39d"/>
    <s v="5bEd28iUTyafg2ZTKD4yJG/PFTViGUlR4wXcLGZwrabaYZ6A4SXWPJHbsTzIKEzUZ1VJIS4Hg2gfhVL/Ag7xDw=="/>
    <d v="2017-03-30T09:34:08"/>
    <s v="DARS-NIC-15411-C9Z9L-v1"/>
    <s v="Arne Wolters"/>
    <x v="207"/>
    <s v="With Customer"/>
    <x v="0"/>
    <m/>
    <s v="1c Application In Progress"/>
    <s v="2d Action Plan Active"/>
    <x v="0"/>
    <s v="DARS-NIC-15411-C9Z9L-v1.0"/>
    <s v="No"/>
    <s v="Yes"/>
    <x v="0"/>
    <x v="0"/>
    <x v="0"/>
    <s v="No"/>
    <x v="11"/>
    <s v=""/>
    <s v="Emma Russell"/>
    <s v=""/>
    <s v="No"/>
    <s v="Emma Russell"/>
    <d v="2017-03-30T09:34:08"/>
    <d v="2016-05-19T16:52:41"/>
    <m/>
    <s v=""/>
    <d v="2017-02-15T00:00:00"/>
    <x v="0"/>
  </r>
  <r>
    <s v="188fcfae-8d51-400c-8e93-56f0f891c072"/>
    <s v="GT0wOCDoh28M0kN1XaXqAS0PL3r8RUjXcKPb91SJdTmHfqXDarbY1q4TXnipLwH5lBgtWryfBawcAaUc+0hycA=="/>
    <d v="2017-03-30T09:34:08"/>
    <s v="DARS-NIC-15411-C9Z9L-v1"/>
    <s v="Arne Wolters"/>
    <x v="207"/>
    <s v="With Customer"/>
    <x v="0"/>
    <d v="2018-02-26T00:00:00"/>
    <s v="2c Initial Assessment"/>
    <s v="2d Action Plan Active"/>
    <x v="0"/>
    <s v="DARS-NIC-15411-C9Z9L-v1.1"/>
    <s v="No"/>
    <s v="Yes"/>
    <x v="0"/>
    <x v="22"/>
    <x v="0"/>
    <s v="No"/>
    <x v="11"/>
    <s v="Medium"/>
    <s v="Elizabeth Flaherty"/>
    <s v="Gaynor Dalton"/>
    <s v="No"/>
    <s v="Emma Russell"/>
    <d v="2017-03-30T09:34:08"/>
    <d v="2017-02-10T14:53:14"/>
    <m/>
    <s v=""/>
    <d v="2017-02-15T00:00:00"/>
    <x v="0"/>
  </r>
  <r>
    <s v="b884cfb2-70b5-4613-8500-1ca59d6e2f11"/>
    <s v="pvvYBA4Ew69wT7AXTp+ANG0dUgyJw+3CwQ/kKz9m2URYidbwKY0N1asTT6fZqBIb9KZv383xznH16w5KmX9Vug=="/>
    <d v="2017-03-30T09:34:08"/>
    <s v="DARS-NIC-15411-C9Z9L-v1"/>
    <s v="Arne Wolters"/>
    <x v="207"/>
    <s v="With Customer"/>
    <x v="0"/>
    <d v="2018-02-26T00:00:00"/>
    <s v="2c Initial Assessment"/>
    <s v="2d Action Plan Active"/>
    <x v="0"/>
    <s v="DARS-NIC-15411-C9Z9L-v1.2"/>
    <s v="No"/>
    <s v="Yes"/>
    <x v="0"/>
    <x v="22"/>
    <x v="0"/>
    <s v="No"/>
    <x v="11"/>
    <s v="Medium"/>
    <s v="Elizabeth Flaherty"/>
    <s v="Gaynor Dalton"/>
    <s v="No"/>
    <s v="Emma Russell"/>
    <d v="2017-03-30T09:34:08"/>
    <d v="2017-03-08T11:11:35"/>
    <m/>
    <s v=""/>
    <d v="2017-02-15T00:00:00"/>
    <x v="0"/>
  </r>
  <r>
    <s v="efb78afc-15c3-40e7-9730-0b5ee95f360a"/>
    <s v="dJD7ogfuy9nGvPdtV6TyV+oYPvJWeYO/CRxk9razAHKMvZq4+Y+urnfp+jKm9cJv42R4AXmohcClptJqbZ4uCQ=="/>
    <d v="2017-03-30T09:34:08"/>
    <s v="DARS-NIC-15411-C9Z9L-v1"/>
    <s v="Arne Wolters"/>
    <x v="207"/>
    <s v="With Customer"/>
    <x v="0"/>
    <d v="2018-02-26T00:00:00"/>
    <s v="2c Initial Assessment"/>
    <s v="2d Action Plan Active"/>
    <x v="0"/>
    <s v="DARS-NIC-15411-C9Z9L-v1.3"/>
    <s v="No"/>
    <s v="Yes"/>
    <x v="0"/>
    <x v="22"/>
    <x v="0"/>
    <s v="No"/>
    <x v="11"/>
    <s v="Medium"/>
    <s v="Elizabeth Flaherty"/>
    <s v="Gaynor Dalton"/>
    <s v="No"/>
    <s v="Emma Russell"/>
    <d v="2017-03-30T09:34:08"/>
    <d v="2017-03-09T12:17:39"/>
    <m/>
    <s v=""/>
    <d v="2017-02-15T00:00:00"/>
    <x v="0"/>
  </r>
  <r>
    <s v="c3795d3d-b4d1-4dce-ab77-e64ed309ce0c"/>
    <s v="0Izf2b29vpO4g6LbRlsNa8EQv+Utbi04rt9QgpxL1wPkxlbnxNwAyZjL6PVqMZh5jlPwmTgGVRkK5Qg6SiT4Ig=="/>
    <d v="2017-03-30T09:34:08"/>
    <s v="DARS-NIC-15411-C9Z9L-v1"/>
    <s v="Arne Wolters"/>
    <x v="207"/>
    <s v="With Customer"/>
    <x v="0"/>
    <d v="2018-02-26T00:00:00"/>
    <s v="2c Initial Assessment"/>
    <s v="2d Action Plan Active"/>
    <x v="0"/>
    <s v="DARS-NIC-15411-C9Z9L-v1.4"/>
    <s v="No"/>
    <s v="Yes"/>
    <x v="0"/>
    <x v="22"/>
    <x v="0"/>
    <s v="No"/>
    <x v="11"/>
    <s v="Medium"/>
    <s v="Elizabeth Flaherty"/>
    <s v="Gaynor Dalton"/>
    <s v="No"/>
    <s v="Emma Russell"/>
    <d v="2017-03-30T09:34:08"/>
    <d v="2017-03-09T15:49:11"/>
    <m/>
    <s v=""/>
    <d v="2017-02-15T00:00:00"/>
    <x v="0"/>
  </r>
  <r>
    <s v="10b13aee-9e8f-4cf0-ba88-e6c12953159c"/>
    <s v="1R7sGCgCRqeaL8IdHxOM3i6X+WipKAAqcei8M1AFpv8h1o+Se1A8X5FPxrgvSO8utBkVw2/F8P/ogA5Kx7/sPA=="/>
    <d v="2017-03-30T09:34:08"/>
    <s v="DARS-NIC-15411-C9Z9L-v1"/>
    <s v="Arne Wolters"/>
    <x v="207"/>
    <s v="With Customer"/>
    <x v="0"/>
    <d v="2018-02-26T00:00:00"/>
    <s v="2c Initial Assessment"/>
    <s v="2d Action Plan Active"/>
    <x v="0"/>
    <s v="DARS-NIC-15411-C9Z9L-v1.5"/>
    <s v="No"/>
    <s v="Yes"/>
    <x v="0"/>
    <x v="22"/>
    <x v="0"/>
    <s v="No"/>
    <x v="11"/>
    <s v="Medium"/>
    <s v="Elizabeth Flaherty"/>
    <s v="Gaynor Dalton"/>
    <s v="No"/>
    <s v="Emma Russell"/>
    <d v="2017-03-30T09:34:08"/>
    <d v="2017-03-14T16:35:45"/>
    <m/>
    <s v=""/>
    <d v="2017-02-15T00:00:00"/>
    <x v="0"/>
  </r>
  <r>
    <s v="00bd9551-f33f-4026-89c8-b7a2354752ab"/>
    <s v="GReNCkjAGAMYB2U29jg+SfCaktP5WIMEPZEsGpUg5OEazBWCYlBJLZwBV6YOQi6stZITmaSvy+nhW0Kgow/aNQ=="/>
    <d v="2017-03-30T09:35:08"/>
    <s v="DARS-NIC-15411-C9Z9L-v1"/>
    <s v="Arne Wolters"/>
    <x v="207"/>
    <s v="With Customer"/>
    <x v="0"/>
    <d v="2018-02-26T00:00:00"/>
    <s v="2c Initial Assessment"/>
    <s v="2d Action Plan Active"/>
    <x v="0"/>
    <s v="DARS-NIC-15411-C9Z9L-v1.6"/>
    <s v="No"/>
    <s v="Yes"/>
    <x v="0"/>
    <x v="22"/>
    <x v="0"/>
    <s v="No"/>
    <x v="11"/>
    <s v="Medium"/>
    <s v="Elizabeth Flaherty"/>
    <s v="Kimberley Watson"/>
    <s v="No"/>
    <s v="Emma Russell"/>
    <d v="2017-03-30T09:35:08"/>
    <d v="2017-03-14T16:38:01"/>
    <m/>
    <s v=""/>
    <d v="2017-02-15T00:00:00"/>
    <x v="0"/>
  </r>
  <r>
    <s v="e087078b-af5a-4e97-a66b-42e90a026a1e"/>
    <s v="D3d0iY/d1XsDM7omINbhoqwStn9ILP3YFvcw1fhicg38cwmfVKQtkXeR4kgh4rlIsMnlScSUl+nRkxmk/kxwEA=="/>
    <d v="2017-04-06T12:45:02"/>
    <s v="DARS-NIC-15411-C9Z9L-v1"/>
    <s v="Arne Wolters"/>
    <x v="207"/>
    <s v="With Customer"/>
    <x v="0"/>
    <d v="2018-02-26T00:00:00"/>
    <s v="2c Initial Assessment"/>
    <s v="2d Action Plan Active"/>
    <x v="4"/>
    <s v="DARS-NIC-15411-C9Z9L-v1.7"/>
    <s v="Yes"/>
    <s v="Yes"/>
    <x v="0"/>
    <x v="22"/>
    <x v="0"/>
    <s v="No"/>
    <x v="11"/>
    <s v="Medium"/>
    <s v="Elizabeth Flaherty"/>
    <s v="Kimberley Watson"/>
    <s v="No"/>
    <s v="Emma Russell"/>
    <d v="2017-04-06T12:45:02"/>
    <d v="2017-03-30T09:34:31"/>
    <m/>
    <s v=""/>
    <d v="2017-02-15T00:00:00"/>
    <x v="0"/>
  </r>
  <r>
    <s v="59f280de-f9e1-e511-80f7-3863bb357fa0"/>
    <s v="YYbojtmZ9wL9yvqXV5BfNXgk1AtNmM/x8dNnZeY60OAnsNWSaceccivdVjn0j4rdcSWYMvP4GHjrK1/JrXprVQ=="/>
    <d v="2016-03-15T11:32:48"/>
    <s v="DARS-NIC-154314-TPS9N-v0"/>
    <s v="Daniel Simpson"/>
    <x v="208"/>
    <s v="With HSCIC"/>
    <x v="1"/>
    <m/>
    <s v=""/>
    <s v="1a Enquiry"/>
    <x v="7"/>
    <s v="DARS-NIC-154314-TPS9N-v0.0"/>
    <s v=""/>
    <s v="Yes"/>
    <x v="1"/>
    <x v="0"/>
    <x v="0"/>
    <s v="No"/>
    <x v="4"/>
    <s v=""/>
    <s v=""/>
    <s v=""/>
    <s v="Yes"/>
    <s v=""/>
    <d v="2016-03-15T11:32:48"/>
    <d v="2016-03-04T11:11:46"/>
    <m/>
    <s v=""/>
    <m/>
    <x v="0"/>
  </r>
  <r>
    <s v="4e81675e-01e2-e511-80f4-3863bb358e28"/>
    <s v="N9deTwM0m7Rs5hwno0tTZJ1pMthMFeXZ0BeojlNe7LPPhE21ZbBp+odeE7AR0gqG6z45x/FHDgMb3xhizlV7mQ=="/>
    <d v="2016-03-15T11:32:48"/>
    <s v="DARS-NIC-154590-YG6QH-v0"/>
    <s v="Adam Gregory"/>
    <x v="49"/>
    <s v="With HSCIC"/>
    <x v="1"/>
    <m/>
    <s v=""/>
    <s v="1a Enquiry"/>
    <x v="7"/>
    <s v="DARS-NIC-154590-YG6QH-v0.0"/>
    <s v=""/>
    <s v="Yes"/>
    <x v="1"/>
    <x v="0"/>
    <x v="0"/>
    <s v="No"/>
    <x v="6"/>
    <s v=""/>
    <s v="Kathryn Salt"/>
    <s v=""/>
    <s v="Yes"/>
    <s v=""/>
    <d v="2016-03-15T11:32:48"/>
    <d v="2016-03-04T12:05:31"/>
    <m/>
    <s v=""/>
    <m/>
    <x v="0"/>
  </r>
  <r>
    <s v="210af2b1-26e1-e511-80fe-3863bb358f90"/>
    <s v="+HOTm7dnTqDOe+SwGmX4yxaCSLzlBmzK7Fq1pMLksSgLBzYqEeNDIziDxlBqoxAiUpiyyJElJ47aymJQqIjtGg=="/>
    <d v="2016-07-14T15:34:24"/>
    <s v="DARS-NIC-15504-X5K0H-v0"/>
    <s v="Alex Gibson"/>
    <x v="209"/>
    <s v="With HSCIC"/>
    <x v="0"/>
    <d v="2017-06-30T00:00:00"/>
    <s v=""/>
    <s v="5a DSA Active"/>
    <x v="0"/>
    <s v="DARS-NIC-15504-X5K0H-v0.0"/>
    <s v=""/>
    <s v="Yes"/>
    <x v="0"/>
    <x v="151"/>
    <x v="0"/>
    <s v="No"/>
    <x v="1"/>
    <s v=""/>
    <s v=""/>
    <s v=""/>
    <s v="No"/>
    <s v="Joanna Rose"/>
    <d v="2016-07-14T15:34:24"/>
    <d v="2016-03-03T10:00:10"/>
    <m/>
    <s v=""/>
    <d v="2016-02-11T00:00:00"/>
    <x v="0"/>
  </r>
  <r>
    <s v="2481e3a3-dd31-429d-9ee0-7fd1ea0e724d"/>
    <s v="QQRv3hG3269A0OnQg5qZtAwb5vcZBi12z77UFsKNbSqpM1BIiqjgE/EVjmnosrQivZNYATPBj5bRWuCUKEYMRA=="/>
    <d v="2016-07-14T15:34:24"/>
    <s v="DARS-NIC-15504-X5K0H-v0"/>
    <s v="Alex Gibson"/>
    <x v="209"/>
    <s v="With HSCIC"/>
    <x v="0"/>
    <d v="2017-06-30T00:00:00"/>
    <s v=""/>
    <s v="5a DSA Active"/>
    <x v="0"/>
    <s v="DARS-NIC-15504-X5K0H-v0.1"/>
    <s v=""/>
    <s v="Yes"/>
    <x v="0"/>
    <x v="151"/>
    <x v="0"/>
    <s v="No"/>
    <x v="1"/>
    <s v=""/>
    <s v=""/>
    <s v=""/>
    <s v="No"/>
    <s v="Joanna Rose"/>
    <d v="2016-07-14T15:34:24"/>
    <d v="2016-04-14T16:26:18"/>
    <m/>
    <s v=""/>
    <d v="2016-02-11T00:00:00"/>
    <x v="0"/>
  </r>
  <r>
    <s v="3c15b066-53d3-4ba0-bb37-9f94797a18b6"/>
    <s v="7XIIPcz+scl+F1mLhJcRC+YRuTaIsHR7RC6g+QE8qvCgcs2aNnK3IcifdkXw2/7x+uWqSfhAjJdXyffRdZix6g=="/>
    <d v="2016-07-14T15:34:24"/>
    <s v="DARS-NIC-15504-X5K0H-v0"/>
    <s v="Alex Gibson"/>
    <x v="209"/>
    <s v="With HSCIC"/>
    <x v="0"/>
    <d v="2017-06-30T00:00:00"/>
    <s v=""/>
    <s v="5a DSA Active"/>
    <x v="0"/>
    <s v="DARS-NIC-15504-X5K0H-v0.2"/>
    <s v=""/>
    <s v="Yes"/>
    <x v="0"/>
    <x v="151"/>
    <x v="0"/>
    <s v="No"/>
    <x v="1"/>
    <s v=""/>
    <s v="Carla Howgate"/>
    <s v=""/>
    <s v="No"/>
    <s v="Joanna Rose"/>
    <d v="2016-07-14T15:34:24"/>
    <d v="2016-04-28T14:39:49"/>
    <m/>
    <s v=""/>
    <d v="2016-02-11T00:00:00"/>
    <x v="0"/>
  </r>
  <r>
    <s v="facf1661-d362-46e1-9f5b-bd9fe0e32f1c"/>
    <s v="m/r1pgS2Vg6PLEZ8gmpy78KgQq9O12E8GVbh/yu4hgPcHi2lVdXSaXCXK8uCAMhHK51P4w3x6H4YqRTDylqelw=="/>
    <d v="2016-07-14T15:34:24"/>
    <s v="DARS-NIC-15504-X5K0H-v0"/>
    <s v="Alex Gibson"/>
    <x v="209"/>
    <s v="With HSCIC"/>
    <x v="0"/>
    <d v="2017-06-30T00:00:00"/>
    <s v=""/>
    <s v="5a DSA Active"/>
    <x v="0"/>
    <s v="DARS-NIC-15504-X5K0H-v0.3"/>
    <s v="No"/>
    <s v="Yes"/>
    <x v="0"/>
    <x v="151"/>
    <x v="0"/>
    <s v="No"/>
    <x v="1"/>
    <s v=""/>
    <s v="Carla Howgate"/>
    <s v="Dave Cronin"/>
    <s v="No"/>
    <s v="Joanna Rose"/>
    <d v="2016-07-14T15:34:24"/>
    <d v="2016-05-05T06:58:35"/>
    <m/>
    <s v=""/>
    <d v="2016-02-11T00:00:00"/>
    <x v="0"/>
  </r>
  <r>
    <s v="1194427a-f94f-4f5c-a37e-41807efac3f5"/>
    <s v="+XxbPaRVfImkXK5ZyQw6Ah3Qfof1/Ym1ozHhO7faINGuTfu4dXhe3kexpsKALUA9auWBhIOQgoBLNWu9WT6jcQ=="/>
    <d v="2016-07-14T15:34:24"/>
    <s v="DARS-NIC-15504-X5K0H-v0"/>
    <s v="Alex Gibson"/>
    <x v="209"/>
    <s v="With HSCIC"/>
    <x v="0"/>
    <d v="2017-06-30T00:00:00"/>
    <s v="2c Initial Assessment"/>
    <s v="5a DSA Active"/>
    <x v="0"/>
    <s v="DARS-NIC-15504-X5K0H-v0.4"/>
    <s v="No"/>
    <s v="Yes"/>
    <x v="0"/>
    <x v="151"/>
    <x v="0"/>
    <s v="No"/>
    <x v="1"/>
    <s v=""/>
    <s v="Carla Howgate"/>
    <s v="Dave Cronin"/>
    <s v="No"/>
    <s v="Joanna Rose"/>
    <d v="2016-07-14T15:34:24"/>
    <d v="2016-05-06T10:52:50"/>
    <m/>
    <s v=""/>
    <d v="2016-02-11T00:00:00"/>
    <x v="0"/>
  </r>
  <r>
    <s v="17d86379-c2f6-4cde-b4e6-7c36672510cf"/>
    <s v="O7FbdqSLNczEeoQO7fiYbLx2Q2Wb7bAc0d5K3IZcFoBoqq6o9F9xRbd6J8ODaAiBlMBNmIkhSzO8r2WKrQ9XBg=="/>
    <d v="2016-07-14T15:34:24"/>
    <s v="DARS-NIC-15504-X5K0H-v0"/>
    <s v="Alex Gibson"/>
    <x v="209"/>
    <s v="With HSCIC"/>
    <x v="0"/>
    <d v="2017-06-30T00:00:00"/>
    <s v="2c Initial Assessment"/>
    <s v="5a DSA Active"/>
    <x v="0"/>
    <s v="DARS-NIC-15504-X5K0H-v0.5"/>
    <s v="No"/>
    <s v="Yes"/>
    <x v="0"/>
    <x v="151"/>
    <x v="0"/>
    <s v="No"/>
    <x v="1"/>
    <s v=""/>
    <s v="Carla Howgate"/>
    <s v="Dave Cronin"/>
    <s v="No"/>
    <s v="Joanna Rose"/>
    <d v="2016-07-14T15:34:24"/>
    <d v="2016-05-13T11:01:12"/>
    <m/>
    <s v=""/>
    <d v="2016-02-11T00:00:00"/>
    <x v="0"/>
  </r>
  <r>
    <s v="aeb9a6c0-dba8-4cf8-9917-84423505f7fa"/>
    <s v="f59DjNXw83+ZpfmWYW9FczTMsfZP+fp/KxDd8ZSFvE4sij0PghIFVNxTj1uYKSyjaZIUEmIu8TA6RExTgHHung=="/>
    <d v="2016-07-14T15:34:24"/>
    <s v="DARS-NIC-15504-X5K0H-v0"/>
    <s v="Alex Gibson"/>
    <x v="209"/>
    <s v="With HSCIC"/>
    <x v="0"/>
    <d v="2017-06-30T00:00:00"/>
    <s v="2c Initial Assessment"/>
    <s v="5a DSA Active"/>
    <x v="0"/>
    <s v="DARS-NIC-15504-X5K0H-v0.6"/>
    <s v="No"/>
    <s v="Yes"/>
    <x v="0"/>
    <x v="151"/>
    <x v="0"/>
    <s v="No"/>
    <x v="1"/>
    <s v=""/>
    <s v="Carla Howgate"/>
    <s v="Dave Cronin"/>
    <s v="No"/>
    <s v="Joanna Rose"/>
    <d v="2016-07-14T15:34:24"/>
    <d v="2016-05-16T10:04:53"/>
    <m/>
    <s v=""/>
    <d v="2016-02-11T00:00:00"/>
    <x v="0"/>
  </r>
  <r>
    <s v="1b8f84b5-a06d-44ff-ae50-15b925d67cda"/>
    <s v="/wGn4FywPG/HFM1JyfUj652JC7EruVq0Li3TfenuNDHRLa4PxOXHqhPpb1a0QWVpYCZA9cQh3IZG6DmFsR+Frg=="/>
    <d v="2016-08-02T09:49:04"/>
    <s v="DARS-NIC-15504-X5K0H-v0"/>
    <s v="Alex Gibson"/>
    <x v="209"/>
    <s v="With HSCIC"/>
    <x v="0"/>
    <d v="2017-06-30T00:00:00"/>
    <s v="5a DSA Active"/>
    <s v="5a DSA Active"/>
    <x v="2"/>
    <s v="DARS-NIC-15504-X5K0H-v0.7"/>
    <s v="Yes"/>
    <s v="Yes"/>
    <x v="0"/>
    <x v="151"/>
    <x v="89"/>
    <s v="No"/>
    <x v="1"/>
    <s v=""/>
    <s v="Carla Howgate"/>
    <s v="Dave Cronin"/>
    <s v="No"/>
    <s v="Joanna Rose"/>
    <d v="2016-08-02T09:49:04"/>
    <d v="2016-05-25T13:06:39"/>
    <d v="2016-07-14T00:00:00"/>
    <s v=""/>
    <d v="2016-02-11T00:00:00"/>
    <x v="1"/>
  </r>
  <r>
    <s v="24f4a81b-1af7-e511-8102-3863bb358f90"/>
    <s v="w16L/3UY0ZiENzsRxX1hXGxdQs886uDj7RHnAnNzlxWVMKdEgi9VrtvihTWG8ecPqo3ppJlQZ9XYmpF8Em6UjQ=="/>
    <d v="2017-02-10T12:46:02"/>
    <s v="DARS-NIC-15530-P7L1F-v0"/>
    <s v="Katharine Rimes"/>
    <x v="13"/>
    <s v="With HSCIC"/>
    <x v="0"/>
    <d v="2017-06-30T00:00:00"/>
    <s v="2c Initial Assessment"/>
    <s v="5a DSA Active"/>
    <x v="0"/>
    <s v="DARS-NIC-15530-P7L1F-v0.0"/>
    <s v="No"/>
    <s v="Yes"/>
    <x v="0"/>
    <x v="156"/>
    <x v="0"/>
    <s v="No"/>
    <x v="1"/>
    <s v="Medium"/>
    <s v="Dan Goodwin"/>
    <s v="Netta Hollings"/>
    <s v="No"/>
    <s v="Joanna Rose"/>
    <d v="2017-02-10T12:46:02"/>
    <d v="2016-03-31T08:25:24"/>
    <m/>
    <s v=""/>
    <d v="2016-02-18T00:00:00"/>
    <x v="0"/>
  </r>
  <r>
    <s v="a21d1223-5a04-44ef-a4d7-f8399107d2cb"/>
    <s v="xZ1c2/aYVqnny6aqDRAa1dwiOgpVBwrNDE4ewH74k8mhtjKOnc2foqXWm2QbiXJIykOdEi7FQio5VGA+0OvO0w=="/>
    <d v="2017-02-10T12:46:02"/>
    <s v="DARS-NIC-15530-P7L1F-v0"/>
    <s v="Katharine Rimes"/>
    <x v="13"/>
    <s v="With HSCIC"/>
    <x v="0"/>
    <d v="2017-06-30T00:00:00"/>
    <s v="2c Initial Assessment"/>
    <s v="5a DSA Active"/>
    <x v="0"/>
    <s v="DARS-NIC-15530-P7L1F-v0.1"/>
    <s v="No"/>
    <s v="Yes"/>
    <x v="0"/>
    <x v="156"/>
    <x v="0"/>
    <s v="No"/>
    <x v="1"/>
    <s v="Medium"/>
    <s v="Dan Goodwin"/>
    <s v="Netta Hollings"/>
    <s v="No"/>
    <s v="Joanna Rose"/>
    <d v="2017-02-10T12:46:02"/>
    <d v="2016-07-04T07:57:51"/>
    <m/>
    <s v=""/>
    <d v="2016-02-18T00:00:00"/>
    <x v="0"/>
  </r>
  <r>
    <s v="75824822-2b2d-4d0a-8b3a-fed0aa090f4b"/>
    <s v="k9fNU4OrekiDbuGZz+8OBon2BWDh7NyKgGCDTpHhBf+DCL9IcKMY0b6LV0AJRsZ/ciGtOdueITzqfgDdq94xpA=="/>
    <d v="2017-02-10T12:46:02"/>
    <s v="DARS-NIC-15530-P7L1F-v0"/>
    <s v="Katharine Rimes"/>
    <x v="13"/>
    <s v="With HSCIC"/>
    <x v="0"/>
    <d v="2017-06-30T00:00:00"/>
    <s v="2c Initial Assessment"/>
    <s v="5a DSA Active"/>
    <x v="0"/>
    <s v="DARS-NIC-15530-P7L1F-v0.2"/>
    <s v="No"/>
    <s v="Yes"/>
    <x v="0"/>
    <x v="156"/>
    <x v="0"/>
    <s v="No"/>
    <x v="1"/>
    <s v="Medium"/>
    <s v="Dan Goodwin"/>
    <s v="Netta Hollings"/>
    <s v="No"/>
    <s v="Joanna Rose"/>
    <d v="2017-02-10T12:46:02"/>
    <d v="2016-07-04T10:09:41"/>
    <m/>
    <s v=""/>
    <d v="2016-02-18T00:00:00"/>
    <x v="0"/>
  </r>
  <r>
    <s v="1d7f9f88-7c07-4e95-bafc-1a325a92a7e1"/>
    <s v="rTZ1fIA9lzCqUeLSVYa1Qk+OBbpURiGk0H4jasHO+ZR9WnDD/juVwMm9TgfQQAdXIf1T619hfSRKIYfWGCrC+A=="/>
    <d v="2017-02-10T12:46:07"/>
    <s v="DARS-NIC-15530-P7L1F-v0"/>
    <s v="Katharine Rimes"/>
    <x v="13"/>
    <s v="With HSCIC"/>
    <x v="0"/>
    <d v="2017-06-30T00:00:00"/>
    <s v="5a DSA Active"/>
    <s v="5a DSA Active"/>
    <x v="2"/>
    <s v="DARS-NIC-15530-P7L1F-v0.3"/>
    <s v="Yes"/>
    <s v="Yes"/>
    <x v="0"/>
    <x v="156"/>
    <x v="130"/>
    <s v="No"/>
    <x v="1"/>
    <s v="Medium"/>
    <s v="Dan Goodwin"/>
    <s v="Netta Hollings"/>
    <s v="No"/>
    <s v="Joanna Rose"/>
    <d v="2017-02-10T12:46:07"/>
    <d v="2017-02-07T15:56:34"/>
    <d v="2017-02-10T00:00:00"/>
    <s v=""/>
    <d v="2016-02-18T00:00:00"/>
    <x v="1"/>
  </r>
  <r>
    <s v="8ee9fcb0-2ca7-e611-80fa-5065f38bd5b1"/>
    <s v="c9F6TKGVkiNUPiZ7jVLT+/3ZS230nbY0F2rXj9Z+dFoQ/U4FevzcPvZZ1Erqxbco6jfKzW/mu6w6JzQpE9hrOA=="/>
    <d v="2017-04-25T10:41:45"/>
    <s v="DARS-NIC-155843-0MQMK-v1"/>
    <s v="Emma Russell"/>
    <x v="21"/>
    <s v="With Customer"/>
    <x v="0"/>
    <m/>
    <s v="1c Application In Progress"/>
    <s v="4e With Customer To Sign DSA"/>
    <x v="0"/>
    <s v="DARS-NIC-155843-0MQMK-v0"/>
    <s v="No"/>
    <s v="No"/>
    <x v="0"/>
    <x v="0"/>
    <x v="0"/>
    <s v="No"/>
    <x v="1"/>
    <s v=""/>
    <s v=""/>
    <s v=""/>
    <s v="Yes"/>
    <s v="Emma Russell"/>
    <d v="2017-04-25T10:41:45"/>
    <d v="2016-11-10T10:01:49"/>
    <m/>
    <s v=""/>
    <d v="2016-12-16T00:00:00"/>
    <x v="0"/>
  </r>
  <r>
    <s v="55274395-d264-4e41-af7a-b3d018a4ca85"/>
    <s v="hHhNrRFWsVawAID7iz1mmeXQ7l5OzYCW6MNcJWRrKIZpr5zlf9hiSDxw7zWqrZyKvQSNbv5BbX3aqQf6tHgadA=="/>
    <d v="2017-04-25T10:41:45"/>
    <s v="DARS-NIC-155843-0MQMK-v1"/>
    <s v="Emma Russell"/>
    <x v="21"/>
    <s v="With Customer"/>
    <x v="0"/>
    <d v="2015-07-31T00:00:00"/>
    <s v="2c Initial Assessment"/>
    <s v="4e With Customer To Sign DSA"/>
    <x v="0"/>
    <s v="DARS-NIC-155843-0MQMK-v0.1"/>
    <s v="No"/>
    <s v="No"/>
    <x v="0"/>
    <x v="49"/>
    <x v="0"/>
    <s v="No"/>
    <x v="1"/>
    <s v=""/>
    <s v="Nicola Bootland"/>
    <s v="Richard Langley"/>
    <s v="Yes"/>
    <s v="Emma Russell"/>
    <d v="2017-04-25T10:41:45"/>
    <d v="2016-11-10T10:20:22"/>
    <m/>
    <s v=""/>
    <d v="2016-12-16T00:00:00"/>
    <x v="0"/>
  </r>
  <r>
    <s v="15fda29f-8ba1-4e76-912d-6f67cce63aed"/>
    <s v="G3EVUrlMoge85eHAuToZ5ZNM7L11I0EjGx5ZQRCMJkEPG26NDeDT2LRB3doEfWynbm1eDFxLug9UL/q3Typ6Yg=="/>
    <d v="2017-04-25T10:41:45"/>
    <s v="DARS-NIC-155843-0MQMK-v1"/>
    <s v="Emma Russell"/>
    <x v="21"/>
    <s v="With Customer"/>
    <x v="0"/>
    <d v="2015-07-31T00:00:00"/>
    <s v="5a DSA Active"/>
    <s v="4e With Customer To Sign DSA"/>
    <x v="3"/>
    <s v="DARS-NIC-155843-0MQMK-v0.2"/>
    <s v="No"/>
    <s v="No"/>
    <x v="0"/>
    <x v="49"/>
    <x v="14"/>
    <s v="No"/>
    <x v="1"/>
    <s v=""/>
    <s v="Nicola Bootland"/>
    <s v="Gaynor Dalton"/>
    <s v="Yes"/>
    <s v="Emma Russell"/>
    <d v="2017-04-25T10:41:45"/>
    <d v="2016-11-10T10:24:38"/>
    <d v="2016-12-16T00:00:00"/>
    <s v=""/>
    <d v="2016-12-16T00:00:00"/>
    <x v="1"/>
  </r>
  <r>
    <s v="cbbb3315-285a-4f34-8f69-3953d3527f4a"/>
    <s v="8Yki3LyBNZRFZWMukH7J3QZaBLBhwgHe9EMvxW1A2dzDRgii0mMdopzRao7GOlEqP8yKoCrc51kOEw42rAkgHg=="/>
    <d v="2017-04-25T10:41:45"/>
    <s v="DARS-NIC-155843-0MQMK-v1"/>
    <s v="Emma Russell"/>
    <x v="21"/>
    <s v="With Customer"/>
    <x v="0"/>
    <m/>
    <s v="1c Application In Progress"/>
    <s v="4e With Customer To Sign DSA"/>
    <x v="0"/>
    <s v="DARS-NIC-155843-0MQMK-v1.0"/>
    <s v="No"/>
    <s v="No"/>
    <x v="0"/>
    <x v="49"/>
    <x v="0"/>
    <s v="No"/>
    <x v="1"/>
    <s v=""/>
    <s v="Nicola Bootland"/>
    <s v="Gaynor Dalton"/>
    <s v="Yes"/>
    <s v="Emma Russell"/>
    <d v="2017-04-25T10:41:45"/>
    <d v="2016-11-22T09:29:44"/>
    <d v="2016-11-21T00:00:00"/>
    <s v=""/>
    <d v="2016-12-16T00:00:00"/>
    <x v="0"/>
  </r>
  <r>
    <s v="5aca37d2-5476-495d-bed9-b6992b7f1289"/>
    <s v="kSilXvUsseZ6SsT7dy/jKT4Qn8D6PplL7hFkdF3QgMII38n6PSaaCRFZY4fSVxR4UlbRz50PDZBgh4NH5Q8pbw=="/>
    <d v="2017-04-25T10:41:46"/>
    <s v="DARS-NIC-155843-0MQMK-v1"/>
    <s v="Emma Russell"/>
    <x v="21"/>
    <s v="With Customer"/>
    <x v="0"/>
    <m/>
    <s v="1c Application In Progress"/>
    <s v="4e With Customer To Sign DSA"/>
    <x v="0"/>
    <s v="DARS-NIC-155843-0MQMK-v1.1"/>
    <s v="No"/>
    <s v="No"/>
    <x v="0"/>
    <x v="49"/>
    <x v="0"/>
    <s v="No"/>
    <x v="1"/>
    <s v=""/>
    <s v="Nicola Bootland"/>
    <s v="Gaynor Dalton"/>
    <s v="Yes"/>
    <s v="Emma Russell"/>
    <d v="2017-04-25T10:41:46"/>
    <d v="2016-11-25T10:01:21"/>
    <d v="2016-11-21T00:00:00"/>
    <s v=""/>
    <d v="2016-12-16T00:00:00"/>
    <x v="0"/>
  </r>
  <r>
    <s v="f6e816a3-df31-4d3e-a459-12b5dfd222f0"/>
    <s v="gDVnOTIMxNMJh+9Twgza2lC1zdYJT4bfwbtM/zCKaRksl5U4966HNf7nPEOo5v3cLnaSjqBzeIRXHmXX5g+RNA=="/>
    <d v="2017-04-25T10:41:45"/>
    <s v="DARS-NIC-155843-0MQMK-v1"/>
    <s v="Emma Russell"/>
    <x v="21"/>
    <s v="With Customer"/>
    <x v="0"/>
    <m/>
    <s v="1c Application In Progress"/>
    <s v="4e With Customer To Sign DSA"/>
    <x v="0"/>
    <s v="DARS-NIC-155843-0MQMK-v1.2"/>
    <s v="No"/>
    <s v="No"/>
    <x v="0"/>
    <x v="49"/>
    <x v="0"/>
    <s v="No"/>
    <x v="1"/>
    <s v=""/>
    <s v="Nicola Bootland"/>
    <s v="Gaynor Dalton"/>
    <s v="Yes"/>
    <s v="Emma Russell"/>
    <d v="2017-04-25T10:41:45"/>
    <d v="2016-12-05T10:52:57"/>
    <d v="2016-11-21T00:00:00"/>
    <s v=""/>
    <d v="2016-12-16T00:00:00"/>
    <x v="0"/>
  </r>
  <r>
    <s v="61967ab4-fb46-434b-ad1f-f0318767fef8"/>
    <s v="B8QGN6GUdWCyh9xkcTkT9X8IQL3KEPaMH91ylo+u+FCR6pWmrIPuj09EMhZZ6ew9Dpn7WSB35/pmY/gs6qK+rQ=="/>
    <d v="2017-04-25T10:41:46"/>
    <s v="DARS-NIC-155843-0MQMK-v1"/>
    <s v="Lesley Fairley"/>
    <x v="21"/>
    <s v="With Customer"/>
    <x v="0"/>
    <d v="2017-12-31T00:00:00"/>
    <s v="2c Initial Assessment"/>
    <s v="4e With Customer To Sign DSA"/>
    <x v="0"/>
    <s v="DARS-NIC-155843-0MQMK-v1.3"/>
    <s v="No"/>
    <s v="No"/>
    <x v="0"/>
    <x v="157"/>
    <x v="0"/>
    <s v="No"/>
    <x v="1"/>
    <s v="Medium"/>
    <s v="Dan Goodwin"/>
    <s v="Dave Cronin"/>
    <s v="Yes"/>
    <s v="Emma Russell"/>
    <d v="2017-04-25T10:41:46"/>
    <d v="2016-12-14T11:18:32"/>
    <m/>
    <s v="Release 2.3"/>
    <d v="2016-12-16T00:00:00"/>
    <x v="0"/>
  </r>
  <r>
    <s v="c20cb741-b8f9-4f6d-8e53-a19c0af14c41"/>
    <s v="Qugy1NsF28wQiyvrmrN5Rlsuoz02JbJA0IgKak+rXviaHtBCPmM8+hazkFlE+eNHYQlUnzoewmiBL6aZC7o8BQ=="/>
    <d v="2017-04-25T10:41:45"/>
    <s v="DARS-NIC-155843-0MQMK-v1"/>
    <s v="Lesley Fairley"/>
    <x v="21"/>
    <s v="With Customer"/>
    <x v="0"/>
    <d v="2019-12-31T00:00:00"/>
    <s v="2c Initial Assessment"/>
    <s v="4e With Customer To Sign DSA"/>
    <x v="0"/>
    <s v="DARS-NIC-155843-0MQMK-v1.4"/>
    <s v="No"/>
    <s v="No"/>
    <x v="0"/>
    <x v="157"/>
    <x v="0"/>
    <s v="No"/>
    <x v="1"/>
    <s v="Medium"/>
    <s v="Dan Goodwin"/>
    <s v="Dave Cronin"/>
    <s v="Yes"/>
    <s v="Emma Russell"/>
    <d v="2017-04-25T10:41:45"/>
    <d v="2016-12-23T12:41:20"/>
    <d v="2017-02-24T00:00:00"/>
    <s v=""/>
    <d v="2016-12-16T00:00:00"/>
    <x v="0"/>
  </r>
  <r>
    <s v="075ca832-292d-4390-a21a-a3e9d21fc5bd"/>
    <s v="MWKWhT3J0XHFBhcCxvxtlD419OiaC8FkJGqRhuaL+1Ca9tg9FCqflDRrNzfsBtMGb+s+BFoSEezECEODYrJeqg=="/>
    <d v="2017-04-25T10:41:45"/>
    <s v="DARS-NIC-155843-0MQMK-v1"/>
    <s v="Lesley Fairley"/>
    <x v="21"/>
    <s v="With Customer"/>
    <x v="0"/>
    <d v="2018-07-31T00:00:00"/>
    <s v="2c Initial Assessment"/>
    <s v="4e With Customer To Sign DSA"/>
    <x v="0"/>
    <s v="DARS-NIC-155843-0MQMK-v1.5"/>
    <s v="No"/>
    <s v="No"/>
    <x v="0"/>
    <x v="157"/>
    <x v="0"/>
    <s v="No"/>
    <x v="1"/>
    <s v="Medium"/>
    <s v="Dan Goodwin"/>
    <s v="Dave Cronin"/>
    <s v="Yes"/>
    <s v="Emma Russell"/>
    <d v="2017-04-25T10:41:45"/>
    <d v="2017-03-31T13:31:08"/>
    <d v="2017-02-24T00:00:00"/>
    <s v=""/>
    <d v="2016-12-16T00:00:00"/>
    <x v="0"/>
  </r>
  <r>
    <s v="4e64e147-4ef1-4190-80ab-b52746c4f863"/>
    <s v="qX4JC8tEWEhumzUOhgi5A+Q1odnr81WQDA0G+RTk+P/nSQOVUuBqsdVszFlpkuhmPuJtezbBSebouPONTR9aew=="/>
    <d v="2017-04-25T10:41:55"/>
    <s v="DARS-NIC-155843-0MQMK-v1"/>
    <s v="Lesley Fairley"/>
    <x v="21"/>
    <s v="With Customer"/>
    <x v="0"/>
    <d v="2018-07-31T00:00:00"/>
    <s v="4e With Customer To Sign DSA"/>
    <s v="4e With Customer To Sign DSA"/>
    <x v="4"/>
    <s v="DARS-NIC-155843-0MQMK-v1.6"/>
    <s v="Yes"/>
    <s v="No"/>
    <x v="0"/>
    <x v="157"/>
    <x v="0"/>
    <s v="No"/>
    <x v="1"/>
    <s v="Medium"/>
    <s v="Dan Goodwin"/>
    <s v="Dave Cronin"/>
    <s v="Yes"/>
    <s v="Emma Russell"/>
    <d v="2017-04-25T10:41:55"/>
    <d v="2017-04-25T07:41:01"/>
    <d v="2017-02-24T00:00:00"/>
    <s v=""/>
    <d v="2016-12-16T00:00:00"/>
    <x v="0"/>
  </r>
  <r>
    <s v="8fefe6fa-92df-e511-80f5-3863bb363030"/>
    <s v="U8f7o6WHvNk+6coKdsmPD5uVG68rwS8QaDtTyXpyhbQJXNeA+ZqEK7uLhBlf6nG0uRYv8lrojHQwo76Ujn+Skg=="/>
    <d v="2017-03-10T13:05:09"/>
    <s v="DARS-NIC-15625-T8K6L-v0"/>
    <s v="Heather Dorricott"/>
    <x v="48"/>
    <s v="With Customer"/>
    <x v="0"/>
    <m/>
    <s v=""/>
    <s v="1c Application In Progress"/>
    <x v="0"/>
    <s v="DARS-NIC-15625-T8K6L-v0.0"/>
    <s v=""/>
    <s v="Yes"/>
    <x v="0"/>
    <x v="0"/>
    <x v="0"/>
    <s v="No"/>
    <x v="6"/>
    <s v=""/>
    <s v=""/>
    <s v=""/>
    <s v="No"/>
    <s v="Alexandra Day"/>
    <d v="2017-03-10T13:05:09"/>
    <d v="2016-03-01T09:50:13"/>
    <m/>
    <s v=""/>
    <m/>
    <x v="0"/>
  </r>
  <r>
    <s v="292954d1-b90f-4140-a2b5-ae2dbd29cad9"/>
    <s v="nrfAwSXVp40buZL2QhHmijLNdFmSYncu2R4FdIrxTx6U9YpshNTq06/6IO/lv88AC7gkUGNQXQnJZnXd912rfg=="/>
    <d v="2017-03-10T13:05:09"/>
    <s v="DARS-NIC-15625-T8K6L-v0"/>
    <s v="Heather Dorricott"/>
    <x v="48"/>
    <s v="With Customer"/>
    <x v="0"/>
    <m/>
    <s v="1c Application In Progress"/>
    <s v="1c Application In Progress"/>
    <x v="0"/>
    <s v="DARS-NIC-15625-T8K6L-v0.1"/>
    <s v="No"/>
    <s v="Yes"/>
    <x v="0"/>
    <x v="151"/>
    <x v="0"/>
    <s v="No"/>
    <x v="6"/>
    <s v=""/>
    <s v="Helen Buckels"/>
    <s v="Richard Langley"/>
    <s v="No"/>
    <s v="Alexandra Day"/>
    <d v="2017-03-10T13:05:09"/>
    <d v="2016-03-17T12:38:50"/>
    <m/>
    <s v=""/>
    <m/>
    <x v="0"/>
  </r>
  <r>
    <s v="412e4005-7af5-4985-b811-1646654bcebe"/>
    <s v="7Ve9EhHY82HFLjlQ7TwlIvocpSqt2A2co2/6A8XMq5KMlTbnPZARUXdzC3w5KiiukMkXE9xCTOzKjexvxi84BQ=="/>
    <d v="2017-05-02T11:32:37"/>
    <s v="DARS-NIC-15625-T8K6L-v0"/>
    <s v="Antony Haworth"/>
    <x v="48"/>
    <s v="With Customer"/>
    <x v="0"/>
    <d v="2018-02-28T00:00:00"/>
    <s v="1c Application In Progress"/>
    <s v="1c Application In Progress"/>
    <x v="4"/>
    <s v="DARS-NIC-15625-T8K6L-v0.10"/>
    <s v="Yes"/>
    <s v="Yes"/>
    <x v="0"/>
    <x v="88"/>
    <x v="0"/>
    <s v="No"/>
    <x v="6"/>
    <s v="Complex"/>
    <s v="Nicola Bootland"/>
    <s v="Louise Dunn"/>
    <s v="No"/>
    <s v="Alexandra Day"/>
    <d v="2017-05-02T11:32:37"/>
    <d v="2017-03-02T16:43:35"/>
    <m/>
    <s v=""/>
    <m/>
    <x v="0"/>
  </r>
  <r>
    <s v="09d090e2-693b-48b5-9e12-ce37301c1b85"/>
    <s v="1FCfmPFEx7mAMS+8u+/R2NApd5R0krUyjeJ5RZCLTExp/R3wIUPsfPayak3st7nPH3JNWOulkLhL235e6SxzBA=="/>
    <d v="2017-03-10T13:05:09"/>
    <s v="DARS-NIC-15625-T8K6L-v0"/>
    <s v="Heather Dorricott"/>
    <x v="48"/>
    <s v="With Customer"/>
    <x v="0"/>
    <d v="2017-11-30T00:00:00"/>
    <s v="2c Initial Assessment"/>
    <s v="1c Application In Progress"/>
    <x v="0"/>
    <s v="DARS-NIC-15625-T8K6L-v0.2"/>
    <s v="No"/>
    <s v="Yes"/>
    <x v="0"/>
    <x v="88"/>
    <x v="0"/>
    <s v="No"/>
    <x v="6"/>
    <s v="Complex"/>
    <s v="Nicola Bootland"/>
    <s v="Richard Langley"/>
    <s v="No"/>
    <s v="Alexandra Day"/>
    <d v="2017-03-10T13:05:09"/>
    <d v="2016-10-27T16:19:54"/>
    <m/>
    <s v=""/>
    <m/>
    <x v="0"/>
  </r>
  <r>
    <s v="7316af2c-07ea-4a4b-82bb-3674af0362dd"/>
    <s v="pEZoLwG/0gvhj8eyozFiRwdq40CZAl11S7nQSQk5+PP5YlowwoLExNqr35YyI1WqGAU4daXI1JDVr6O09oAmAw=="/>
    <d v="2017-03-10T13:05:09"/>
    <s v="DARS-NIC-15625-T8K6L-v0"/>
    <s v="Stephen Mak"/>
    <x v="48"/>
    <s v="With Customer"/>
    <x v="0"/>
    <d v="2017-12-31T00:00:00"/>
    <s v="2c Initial Assessment"/>
    <s v="1c Application In Progress"/>
    <x v="0"/>
    <s v="DARS-NIC-15625-T8K6L-v0.3"/>
    <s v="No"/>
    <s v="Yes"/>
    <x v="0"/>
    <x v="88"/>
    <x v="0"/>
    <s v="No"/>
    <x v="6"/>
    <s v="Complex"/>
    <s v="Nicola Bootland"/>
    <s v="Louise Dunn"/>
    <s v="No"/>
    <s v="Alexandra Day"/>
    <d v="2017-03-10T13:05:09"/>
    <d v="2016-11-04T14:28:55"/>
    <m/>
    <s v=""/>
    <m/>
    <x v="0"/>
  </r>
  <r>
    <s v="0b2b4c06-366c-4962-b26c-7c2036010be5"/>
    <s v="FAoxBbQR5bX6iRhBEWUTnbu0qobVnHdUp5r+WgYJUt38kMVXeNQpVO7dVFNQC+UWFko6rxC0k80D4GWZiNdDQA=="/>
    <d v="2017-03-10T13:05:09"/>
    <s v="DARS-NIC-15625-T8K6L-v0"/>
    <s v="Stephen Mak"/>
    <x v="48"/>
    <s v="With Customer"/>
    <x v="0"/>
    <d v="2017-12-31T00:00:00"/>
    <s v="2c Initial Assessment"/>
    <s v="1c Application In Progress"/>
    <x v="0"/>
    <s v="DARS-NIC-15625-T8K6L-v0.4"/>
    <s v="No"/>
    <s v="Yes"/>
    <x v="0"/>
    <x v="88"/>
    <x v="0"/>
    <s v="No"/>
    <x v="6"/>
    <s v="Complex"/>
    <s v="Nicola Bootland"/>
    <s v="Louise Dunn"/>
    <s v="No"/>
    <s v="Alexandra Day"/>
    <d v="2017-03-10T13:05:09"/>
    <d v="2016-11-24T11:29:35"/>
    <m/>
    <s v=""/>
    <m/>
    <x v="0"/>
  </r>
  <r>
    <s v="536c2038-7d68-4e0d-b8b5-7fbf62921963"/>
    <s v="EmakUZmI6Ocudju5vCCvS0ftHUL9q31xtcXYcwAO7qjdM4aewY5UKz+Ee1Fv4+Zqny3J5YoHuGblft12Umxe5Q=="/>
    <d v="2017-03-10T13:05:09"/>
    <s v="DARS-NIC-15625-T8K6L-v0"/>
    <s v="Stephen Mak"/>
    <x v="48"/>
    <s v="With Customer"/>
    <x v="0"/>
    <d v="2017-12-31T00:00:00"/>
    <s v="2c Initial Assessment"/>
    <s v="1c Application In Progress"/>
    <x v="0"/>
    <s v="DARS-NIC-15625-T8K6L-v0.5"/>
    <s v="No"/>
    <s v="Yes"/>
    <x v="0"/>
    <x v="88"/>
    <x v="0"/>
    <s v="No"/>
    <x v="6"/>
    <s v="Complex"/>
    <s v="Nicola Bootland"/>
    <s v="Louise Dunn"/>
    <s v="No"/>
    <s v="Alexandra Day"/>
    <d v="2017-03-10T13:05:09"/>
    <d v="2016-11-30T14:58:32"/>
    <m/>
    <s v=""/>
    <m/>
    <x v="0"/>
  </r>
  <r>
    <s v="709b0117-6a68-45a5-9268-e3385344dd02"/>
    <s v="/VAoE5MX5YD0GKn16SG1hXH98NjdoQFb1oB5N2hxDtMwu0LrXDNRZeTbgXYSssQBksJNv1PvVI9c82WNAXY8zA=="/>
    <d v="2017-03-10T13:05:09"/>
    <s v="DARS-NIC-15625-T8K6L-v0"/>
    <s v="Stephen Mak"/>
    <x v="48"/>
    <s v="With Customer"/>
    <x v="0"/>
    <d v="2017-12-31T00:00:00"/>
    <s v="2c Initial Assessment"/>
    <s v="1c Application In Progress"/>
    <x v="0"/>
    <s v="DARS-NIC-15625-T8K6L-v0.6"/>
    <s v="No"/>
    <s v="Yes"/>
    <x v="0"/>
    <x v="88"/>
    <x v="0"/>
    <s v="No"/>
    <x v="6"/>
    <s v="Complex"/>
    <s v="Nicola Bootland"/>
    <s v="Louise Dunn"/>
    <s v="No"/>
    <s v="Alexandra Day"/>
    <d v="2017-03-10T13:05:09"/>
    <d v="2016-12-01T14:05:53"/>
    <m/>
    <s v=""/>
    <m/>
    <x v="0"/>
  </r>
  <r>
    <s v="a6ac128f-05f7-4887-a7b1-7d16bb4387de"/>
    <s v="2Uf9ssEupCsbMsm7LYu99qVg7XKHr6544XyJh9dSfhIsW/B4XAwe4r8QNYi1AtxIo4xK5Sv096DyasWKLrf7/g=="/>
    <d v="2017-04-10T13:07:50"/>
    <s v="DARS-NIC-15625-T8K6L-v0"/>
    <s v="Stephen Mak"/>
    <x v="48"/>
    <s v="With Customer"/>
    <x v="0"/>
    <d v="2018-01-31T00:00:00"/>
    <s v="2c Initial Assessment"/>
    <s v="1c Application In Progress"/>
    <x v="0"/>
    <s v="DARS-NIC-15625-T8K6L-v0.7"/>
    <s v="No"/>
    <s v="Yes"/>
    <x v="0"/>
    <x v="88"/>
    <x v="0"/>
    <s v="No"/>
    <x v="6"/>
    <s v="Complex"/>
    <s v="Nicola Bootland"/>
    <s v="Louise Dunn"/>
    <s v="No"/>
    <s v="Alexandra Day"/>
    <d v="2017-04-10T13:07:50"/>
    <d v="2016-12-13T13:24:02"/>
    <m/>
    <s v=""/>
    <m/>
    <x v="0"/>
  </r>
  <r>
    <s v="b180a64a-7cc0-4ca3-a7f3-8b61c5616973"/>
    <s v="FQLpOW7Ar7nWHMusUJ4oywttPAOCIxPG1lsT98Iv54WUOJmgwQBpG9T+YDdhrQhYnhYbbQBlnSqea2/lPFVgVQ=="/>
    <d v="2017-04-10T13:07:50"/>
    <s v="DARS-NIC-15625-T8K6L-v0"/>
    <s v="Stephen Mak"/>
    <x v="48"/>
    <s v="With Customer"/>
    <x v="0"/>
    <d v="2018-01-31T00:00:00"/>
    <s v="2c Initial Assessment"/>
    <s v="1c Application In Progress"/>
    <x v="0"/>
    <s v="DARS-NIC-15625-T8K6L-v0.8"/>
    <s v="No"/>
    <s v="Yes"/>
    <x v="0"/>
    <x v="88"/>
    <x v="0"/>
    <s v="No"/>
    <x v="6"/>
    <s v="Complex"/>
    <s v="Nicola Bootland"/>
    <s v="Louise Dunn"/>
    <s v="No"/>
    <s v="Alexandra Day"/>
    <d v="2017-04-10T13:07:50"/>
    <d v="2016-12-21T12:21:26"/>
    <m/>
    <s v=""/>
    <m/>
    <x v="0"/>
  </r>
  <r>
    <s v="bd0266d6-8fd5-4752-82d7-a8383a15a9c5"/>
    <s v="Ceohqgf4faGu0Ogn0oaGwwsD91bD+AfOP6O2AFiR99SV9k+na6AWyx4OyqmwDzr1fT0fn/aecXkWb7pjjVSc1A=="/>
    <d v="2017-04-10T13:07:51"/>
    <s v="DARS-NIC-15625-T8K6L-v0"/>
    <s v="Antony Haworth"/>
    <x v="48"/>
    <s v="With Customer"/>
    <x v="0"/>
    <d v="2018-02-28T00:00:00"/>
    <s v="2c Initial Assessment"/>
    <s v="1c Application In Progress"/>
    <x v="0"/>
    <s v="DARS-NIC-15625-T8K6L-v0.9"/>
    <s v="No"/>
    <s v="Yes"/>
    <x v="0"/>
    <x v="88"/>
    <x v="0"/>
    <s v="No"/>
    <x v="6"/>
    <s v="Complex"/>
    <s v="Nicola Bootland"/>
    <s v="Louise Dunn"/>
    <s v="No"/>
    <s v="Alexandra Day"/>
    <d v="2017-04-10T13:07:51"/>
    <d v="2017-01-04T10:23:41"/>
    <m/>
    <s v=""/>
    <m/>
    <x v="0"/>
  </r>
  <r>
    <s v="e3ae7ed1-ede5-e511-8104-1458d043a750"/>
    <s v="0FyUNoVe+eAxN2vl5sbHRTfQPKWnCgjoGaWBqAWqRjzs4899+Rtk8vqvJEhkBTkemptmiIZsBzyuYe9DEC4Wlw=="/>
    <d v="2016-12-28T15:03:41"/>
    <s v="DARS-NIC-156334-711SX-v1"/>
    <s v="Carmel Moore"/>
    <x v="71"/>
    <s v="With Customer"/>
    <x v="0"/>
    <d v="2017-10-08T00:00:00"/>
    <s v=""/>
    <s v="1c Application In Progress"/>
    <x v="2"/>
    <s v="DARS-NIC-156334-711SX-v0.0"/>
    <s v="No"/>
    <s v="Yes"/>
    <x v="0"/>
    <x v="0"/>
    <x v="17"/>
    <s v="No"/>
    <x v="1"/>
    <s v=""/>
    <s v="Vicki Hartley"/>
    <s v=""/>
    <s v="No"/>
    <s v="Joanna Rose"/>
    <d v="2016-12-28T15:03:41"/>
    <d v="2016-03-09T11:55:30"/>
    <m/>
    <s v=""/>
    <m/>
    <x v="0"/>
  </r>
  <r>
    <s v="a1cd2619-e9f5-4da3-aaab-4850ff47d76a"/>
    <s v="N4VngW5M0DOAc1tR1qQVexncg6wrI+D/9WC+rmHzr5F16o0rKNrT/2O0ie64Ut1fNYfiflFPQF6vMxoQnFmoCw=="/>
    <d v="2017-04-19T11:26:25"/>
    <s v="DARS-NIC-156334-711SX-v1"/>
    <s v="Carmel Moore"/>
    <x v="71"/>
    <s v="With Customer"/>
    <x v="0"/>
    <m/>
    <s v="1c Application In Progress"/>
    <s v="1c Application In Progress"/>
    <x v="4"/>
    <s v="DARS-NIC-156334-711SX-v1.0"/>
    <s v="Yes"/>
    <s v="Yes"/>
    <x v="0"/>
    <x v="0"/>
    <x v="0"/>
    <s v="No"/>
    <x v="1"/>
    <s v=""/>
    <s v="Vicki Hartley"/>
    <s v="Jennifer Redman"/>
    <s v="No"/>
    <s v="Joanna Rose"/>
    <d v="2017-04-19T11:26:25"/>
    <d v="2016-08-15T11:09:36"/>
    <m/>
    <s v=""/>
    <m/>
    <x v="0"/>
  </r>
  <r>
    <s v="c174d3f1-cfe9-e511-80f6-3863bb363030"/>
    <s v="jyNRcql4g/t/vrIJQsQoFeLg5lbaNwTxCTTPIjX/6KLsuTm5ITPS0Uj3JLTSgqXnnTfGs+weTkOaX4IF316nmw=="/>
    <d v="2016-08-30T10:39:41"/>
    <s v="DARS-NIC-156407-5KJ0Y-v0"/>
    <s v="Alistair Hall"/>
    <x v="69"/>
    <s v="With HSCIC"/>
    <x v="0"/>
    <d v="2020-08-09T00:00:00"/>
    <s v=""/>
    <s v="5a DSA Active"/>
    <x v="2"/>
    <s v="DARS-NIC-156407-5KJ0Y-v0.0"/>
    <s v="Yes"/>
    <s v="Yes"/>
    <x v="0"/>
    <x v="0"/>
    <x v="102"/>
    <s v="No"/>
    <x v="10"/>
    <s v=""/>
    <s v="James Gray"/>
    <s v=""/>
    <s v="No"/>
    <s v="Joanna Rose"/>
    <d v="2016-08-30T10:39:41"/>
    <d v="2016-03-14T10:31:46"/>
    <m/>
    <s v=""/>
    <m/>
    <x v="0"/>
  </r>
  <r>
    <s v="02cccbac-d3e9-e511-8105-1458d043a750"/>
    <s v="jCo4oVRZdea6KJ4Im9NW3TkLAS2z76G5PszLHn+JnGspq6X3aZWGJn8vtZfhyVrawr10JPER/uRV7JUTeVQ/7Q=="/>
    <d v="2017-04-13T13:30:30"/>
    <s v="DARS-NIC-156408-MJP0Y-v1"/>
    <s v="Gareth Dunning"/>
    <x v="18"/>
    <s v="With Customer"/>
    <x v="0"/>
    <d v="2017-03-30T00:00:00"/>
    <s v=""/>
    <s v="2d Action Plan Active"/>
    <x v="0"/>
    <s v="DARS-NIC-156408-MJP0Y-v0.0"/>
    <s v=""/>
    <s v="Yes"/>
    <x v="0"/>
    <x v="0"/>
    <x v="0"/>
    <s v="No"/>
    <x v="6"/>
    <s v=""/>
    <s v=""/>
    <s v=""/>
    <s v="No"/>
    <s v="Emma Russell"/>
    <d v="2017-04-13T13:30:30"/>
    <d v="2016-03-14T10:58:33"/>
    <m/>
    <s v=""/>
    <d v="2017-03-22T00:00:00"/>
    <x v="0"/>
  </r>
  <r>
    <s v="37c2b840-610c-44cf-a055-5433b10f4fd2"/>
    <s v="sy+p4G0IralgRxqQIs7pD/qY73JvDCga1jAZobal960n0WXxKswPdo+6eI5qbvVOpDXFXBQoK1NG6FbOSXPLWw=="/>
    <d v="2017-04-13T13:30:30"/>
    <s v="DARS-NIC-156408-MJP0Y-v1"/>
    <s v="Lesley Turner"/>
    <x v="23"/>
    <s v="With Customer"/>
    <x v="0"/>
    <d v="2018-03-30T00:00:00"/>
    <s v=""/>
    <s v="2d Action Plan Active"/>
    <x v="2"/>
    <s v="DARS-NIC-156408-MJP0Y-v0.1"/>
    <s v="No"/>
    <s v="Yes"/>
    <x v="0"/>
    <x v="0"/>
    <x v="108"/>
    <s v="No"/>
    <x v="5"/>
    <s v=""/>
    <s v="James Gray"/>
    <s v=""/>
    <s v="No"/>
    <s v="Emma Russell"/>
    <d v="2017-04-13T13:30:30"/>
    <d v="2016-03-30T14:37:00"/>
    <m/>
    <s v=""/>
    <d v="2017-03-22T00:00:00"/>
    <x v="0"/>
  </r>
  <r>
    <s v="2a160b4f-84dc-4250-abb0-3e406d801071"/>
    <s v="lSNeqTBk9uLDocF084KsghPKzjhvY5vyEj4ZpZ7TSYNKiB76kDWLk/cOH2U30ee4ulsmuYt2f/rRWaC1oJkBWw=="/>
    <d v="2017-04-13T13:30:30"/>
    <s v="DARS-NIC-156408-MJP0Y-v1"/>
    <s v="Lesley Turner"/>
    <x v="23"/>
    <s v="With Customer"/>
    <x v="0"/>
    <m/>
    <s v="1c Application In Progress"/>
    <s v="2d Action Plan Active"/>
    <x v="0"/>
    <s v="DARS-NIC-156408-MJP0Y-v1.0"/>
    <s v="No"/>
    <s v="Yes"/>
    <x v="0"/>
    <x v="0"/>
    <x v="0"/>
    <s v="No"/>
    <x v="5"/>
    <s v=""/>
    <s v="James Gray"/>
    <s v="Jennifer Redman"/>
    <s v="No"/>
    <s v="Emma Russell"/>
    <d v="2017-04-13T13:30:30"/>
    <d v="2017-01-03T13:25:46"/>
    <m/>
    <s v=""/>
    <d v="2017-03-22T00:00:00"/>
    <x v="0"/>
  </r>
  <r>
    <s v="765b0a8c-835d-41fd-87f9-fd257823c4e1"/>
    <s v="GyUwxpY5do0CuGpEZUZZry/CZIEgM4etACc9ENi3kwranAC1PFS+xMBMhOSNrOfho8UDgXtw9W6Fbc5c4gvCfA=="/>
    <d v="2017-04-13T13:30:39"/>
    <s v="DARS-NIC-156408-MJP0Y-v1"/>
    <s v="Lesley Turner"/>
    <x v="23"/>
    <s v="With Customer"/>
    <x v="0"/>
    <m/>
    <s v="2c Initial Assessment"/>
    <s v="2d Action Plan Active"/>
    <x v="0"/>
    <s v="DARS-NIC-156408-MJP0Y-v1.1"/>
    <s v="No"/>
    <s v="Yes"/>
    <x v="0"/>
    <x v="94"/>
    <x v="0"/>
    <s v="No"/>
    <x v="5"/>
    <s v=""/>
    <s v="Kirsty Oldroyd"/>
    <s v="Jennifer Donald"/>
    <s v="No"/>
    <s v="Emma Russell"/>
    <d v="2017-04-13T13:30:39"/>
    <d v="2017-03-14T15:33:11"/>
    <m/>
    <s v=""/>
    <d v="2017-03-22T00:00:00"/>
    <x v="0"/>
  </r>
  <r>
    <s v="ac994ba5-445c-4c1d-8374-c363c45c07cc"/>
    <s v="4USMRoWe28+ue4L+2IHycrnPZ94nFJV1vHoKJB5S7Q0usSc2rjLctkTod4V0kahz9BTTSDQYanow3pXszv7nUA=="/>
    <d v="2017-04-13T13:30:39"/>
    <s v="DARS-NIC-156408-MJP0Y-v1"/>
    <s v="Lesley Turner"/>
    <x v="23"/>
    <s v="With Customer"/>
    <x v="0"/>
    <m/>
    <s v="2c Initial Assessment"/>
    <s v="2d Action Plan Active"/>
    <x v="4"/>
    <s v="DARS-NIC-156408-MJP0Y-v1.2"/>
    <s v="Yes"/>
    <s v="Yes"/>
    <x v="0"/>
    <x v="94"/>
    <x v="0"/>
    <s v="No"/>
    <x v="5"/>
    <s v=""/>
    <s v="Kirsty Oldroyd"/>
    <s v="Jennifer Donald"/>
    <s v="No"/>
    <s v="Emma Russell"/>
    <d v="2017-04-13T13:30:39"/>
    <d v="2017-04-13T13:30:23"/>
    <m/>
    <s v=""/>
    <d v="2017-03-22T00:00:00"/>
    <x v="0"/>
  </r>
  <r>
    <s v="d9586a36-fbe5-e511-8100-3863bb358f90"/>
    <s v="EvblbzQ1a0AFtny7AN9CRV6xoDv0ifV0WwonK6OTyhPQ2Z57NFQnxKiqQ+tDSuYCaFxu+LTT2GZYc+guvZecsQ=="/>
    <d v="2016-08-30T10:39:41"/>
    <s v="DARS-NIC-156409-W056Z-v0"/>
    <s v="Krystyna Reczko"/>
    <x v="1"/>
    <s v="With HSCIC"/>
    <x v="0"/>
    <d v="2026-10-18T00:00:00"/>
    <s v=""/>
    <s v="5a DSA Active"/>
    <x v="2"/>
    <s v="DARS-NIC-156409-W056Z-v0.0"/>
    <s v="Yes"/>
    <s v="Yes"/>
    <x v="0"/>
    <x v="0"/>
    <x v="118"/>
    <s v="No"/>
    <x v="1"/>
    <s v=""/>
    <s v="James Gray"/>
    <s v=""/>
    <s v="No"/>
    <s v="Joanna Rose"/>
    <d v="2016-08-30T10:39:41"/>
    <d v="2016-03-09T13:31:25"/>
    <m/>
    <s v=""/>
    <m/>
    <x v="0"/>
  </r>
  <r>
    <s v="0a829185-59ef-e511-80f7-3863bb363030"/>
    <s v="2VO83emwfydPUlqeRDIKQaU3WJHTdD7d9g2nUzuKZYKoN2daEUG/jrQp5UPfxMR0KI9551NpyLF9DKy+FpiY9g=="/>
    <d v="2017-03-31T12:38:50"/>
    <s v="DARS-NIC-156411-42L16-v1"/>
    <s v="Lisa Lloyd"/>
    <x v="146"/>
    <s v="With Customer"/>
    <x v="0"/>
    <d v="2018-03-30T00:00:00"/>
    <s v=""/>
    <s v="1c Application In Progress"/>
    <x v="2"/>
    <s v="DARS-NIC-156411-42L16-v0.0"/>
    <s v="No"/>
    <s v="Yes"/>
    <x v="0"/>
    <x v="0"/>
    <x v="8"/>
    <s v="No"/>
    <x v="9"/>
    <s v=""/>
    <s v="James Gray"/>
    <s v=""/>
    <s v="No"/>
    <s v="Joanna Rose"/>
    <d v="2017-03-31T12:38:50"/>
    <d v="2016-03-21T11:39:16"/>
    <m/>
    <s v=""/>
    <m/>
    <x v="0"/>
  </r>
  <r>
    <s v="e4278e4e-f1cd-423d-8ac5-0719457bbabb"/>
    <s v="etXrAbEFTvvBKVGi9lbJ4SnAoU7KWMf3XJLRyuBsEZa5z+9u1QHxsBHnNyr1LPH24Ozk0KDhZ9isNBqW9YGfBQ=="/>
    <d v="2016-08-30T10:39:41"/>
    <s v="DARS-NIC-156411-42L16-v1"/>
    <s v="Lisa Lloyd"/>
    <x v="146"/>
    <s v="With Customer"/>
    <x v="0"/>
    <m/>
    <s v="1c Application In Progress"/>
    <s v="1c Application In Progress"/>
    <x v="4"/>
    <s v="DARS-NIC-156411-42L16-v1.0"/>
    <s v="Yes"/>
    <s v="Yes"/>
    <x v="0"/>
    <x v="0"/>
    <x v="0"/>
    <s v="No"/>
    <x v="9"/>
    <s v=""/>
    <s v="James Gray"/>
    <s v="Jennifer Redman"/>
    <s v="No"/>
    <s v="Joanna Rose"/>
    <d v="2016-08-30T10:39:41"/>
    <d v="2016-07-08T07:52:33"/>
    <m/>
    <s v=""/>
    <m/>
    <x v="0"/>
  </r>
  <r>
    <s v="282e9cff-c2e9-e511-8105-1458d043a750"/>
    <s v="UvenBCswp32OajxO5JleB0LOcVwaivgMAcHI+LqWFi5cmf/RSwJnVOS0xXkQAX7BMHgKi+5s2a92AJv3UprvxA=="/>
    <d v="2017-04-07T09:57:09"/>
    <s v="DARS-NIC-156412-QY9WM-v1"/>
    <s v="Rachel Iles"/>
    <x v="8"/>
    <s v="With Customer"/>
    <x v="0"/>
    <d v="2017-03-30T00:00:00"/>
    <s v=""/>
    <s v="1c Application In Progress"/>
    <x v="3"/>
    <s v="DARS-NIC-156412-QY9WM-v0.0"/>
    <s v="No"/>
    <s v="Yes"/>
    <x v="0"/>
    <x v="0"/>
    <x v="8"/>
    <s v="No"/>
    <x v="1"/>
    <s v=""/>
    <s v="James Gray"/>
    <s v=""/>
    <s v="No"/>
    <s v="Alexandra Day"/>
    <d v="2017-04-07T09:57:09"/>
    <d v="2016-03-14T08:59:09"/>
    <m/>
    <s v=""/>
    <m/>
    <x v="0"/>
  </r>
  <r>
    <s v="8a5d9e59-2d16-459c-9664-22576d7a6a33"/>
    <s v="E64x4XiC6mL9uQFUC+YNFEB8jNTCKJCPF/Tdwi5Gk8NpJ/1a8BCE6j5AkBdQWSz+I13NUBUFYIA9MXIAjkdRLg=="/>
    <d v="2016-12-05T09:25:49"/>
    <s v="DARS-NIC-156412-QY9WM-v1"/>
    <s v="Rachel Iles"/>
    <x v="8"/>
    <s v="With Customer"/>
    <x v="0"/>
    <m/>
    <s v="1c Application In Progress"/>
    <s v="1c Application In Progress"/>
    <x v="0"/>
    <s v="DARS-NIC-156412-QY9WM-v1.0"/>
    <s v="No"/>
    <s v="Yes"/>
    <x v="0"/>
    <x v="0"/>
    <x v="0"/>
    <s v="No"/>
    <x v="1"/>
    <s v=""/>
    <s v="James Gray"/>
    <s v="Jennifer Redman"/>
    <s v="No"/>
    <s v="Alexandra Day"/>
    <d v="2016-12-05T09:25:49"/>
    <d v="2016-11-15T13:08:21"/>
    <m/>
    <s v=""/>
    <m/>
    <x v="0"/>
  </r>
  <r>
    <s v="4768de35-ba48-42a6-bcac-366e6b74c461"/>
    <s v="c+fetmVfj2r6PiBnldGe/Y0MA2V/di6pKIhmds1WhvHvdXFuRDtR9GN4vJ7rxHunKH/aOh8Hq/fdJ1jTqtQ9MA=="/>
    <d v="2016-12-05T09:26:14"/>
    <s v="DARS-NIC-156412-QY9WM-v1"/>
    <s v="Rachel Iles"/>
    <x v="8"/>
    <s v="With Customer"/>
    <x v="0"/>
    <m/>
    <s v="1c Application In Progress"/>
    <s v="1c Application In Progress"/>
    <x v="0"/>
    <s v="DARS-NIC-156412-QY9WM-v1.1"/>
    <s v="No"/>
    <s v="Yes"/>
    <x v="0"/>
    <x v="0"/>
    <x v="0"/>
    <s v="No"/>
    <x v="1"/>
    <s v=""/>
    <s v="James Gray"/>
    <s v="Jennifer Redman"/>
    <s v="No"/>
    <s v="Alexandra Day"/>
    <d v="2016-12-05T09:26:14"/>
    <d v="2016-11-30T12:02:50"/>
    <m/>
    <s v=""/>
    <m/>
    <x v="0"/>
  </r>
  <r>
    <s v="cb6ec52d-4103-48de-b1ae-3e8fc8eeefc2"/>
    <s v="TpabbjFrtG8FDNboRPlC8ujS8RRuNpQytliiX5hrUllV/LhwTxlKcFp58z6GhUnOV1CaoOF2Do/44u8hJ+xvwQ=="/>
    <d v="2017-01-16T14:24:33"/>
    <s v="DARS-NIC-156412-QY9WM-v1"/>
    <s v="Rachel Iles"/>
    <x v="8"/>
    <s v="With Customer"/>
    <x v="0"/>
    <m/>
    <s v="1c Application In Progress"/>
    <s v="1c Application In Progress"/>
    <x v="4"/>
    <s v="DARS-NIC-156412-QY9WM-v1.2"/>
    <s v="Yes"/>
    <s v="Yes"/>
    <x v="0"/>
    <x v="0"/>
    <x v="0"/>
    <s v="No"/>
    <x v="1"/>
    <s v=""/>
    <s v="James Gray"/>
    <s v="Jennifer Redman"/>
    <s v="No"/>
    <s v="Alexandra Day"/>
    <d v="2017-01-16T14:24:33"/>
    <d v="2016-12-05T09:25:56"/>
    <m/>
    <s v=""/>
    <m/>
    <x v="0"/>
  </r>
  <r>
    <s v="d95f0c12-8eeb-e511-8101-3863bb358f90"/>
    <s v="U7iWnuHyPU5NI+yn790Iqd6YEbtwLyQ8H3XB4lEMhlwv2kBKvfpCONpmLXgvEB8yT2JNSbPqvqR9yAHHCQU4KA=="/>
    <d v="2016-08-30T10:39:41"/>
    <s v="DARS-NIC-157173-7HMF3-v0"/>
    <s v="Kirsty Sprange"/>
    <x v="53"/>
    <s v="With HSCIC"/>
    <x v="0"/>
    <d v="2017-10-08T00:00:00"/>
    <s v=""/>
    <s v="5a DSA Active"/>
    <x v="2"/>
    <s v="DARS-NIC-157173-7HMF3-v0.0"/>
    <s v="Yes"/>
    <s v="Yes"/>
    <x v="0"/>
    <x v="0"/>
    <x v="102"/>
    <s v="No"/>
    <x v="1"/>
    <s v=""/>
    <s v="Vicki Hartley"/>
    <s v=""/>
    <s v="No"/>
    <s v="Joanna Rose"/>
    <d v="2016-08-30T10:39:41"/>
    <d v="2016-03-16T15:45:21"/>
    <m/>
    <s v=""/>
    <m/>
    <x v="0"/>
  </r>
  <r>
    <s v="8d4611ce-c0f8-e511-8102-3863bb358f90"/>
    <s v="fsG0hCte+PQ5v++cwg0I1FqQEF8oGSWPief0Cs3MtWRc3N1LVNcWQvfqpZIPV/DYXmlTN6Pxv4wL0SaLOIAtoA=="/>
    <d v="2017-04-13T15:23:41"/>
    <s v="DARS-NIC-15721-Y4V1G-v2"/>
    <s v="Paul Kingswell"/>
    <x v="210"/>
    <s v="With HSCIC"/>
    <x v="0"/>
    <d v="2016-08-31T00:00:00"/>
    <s v=""/>
    <s v="5a DSA Active"/>
    <x v="1"/>
    <s v="DARS-NIC-15721-Y4V1G-v0.0"/>
    <s v="No"/>
    <s v="Yes"/>
    <x v="0"/>
    <x v="158"/>
    <x v="125"/>
    <s v="No"/>
    <x v="0"/>
    <s v=""/>
    <s v="Georgina Platt"/>
    <s v="Gaynor Dalton"/>
    <s v="No"/>
    <s v="Emma Russell"/>
    <d v="2017-04-13T15:23:41"/>
    <d v="2016-04-02T10:51:11"/>
    <d v="2016-09-05T00:00:00"/>
    <s v=""/>
    <d v="2017-03-07T00:00:00"/>
    <x v="0"/>
  </r>
  <r>
    <s v="7bde805a-11ff-49e7-8b6b-f3af72b01bfa"/>
    <s v="2BMFSopM1tGYxL9WviLKJED4aQn6TbVuDeGFnekdf9o06I56gK4/sph7UED9A9CErru+RnsspTqjRso1QIfsLg=="/>
    <d v="2017-04-13T15:23:41"/>
    <s v="DARS-NIC-15721-Y4V1G-v2"/>
    <s v="Paul Kingswell"/>
    <x v="210"/>
    <s v="With HSCIC"/>
    <x v="0"/>
    <m/>
    <s v="1c Application In Progress"/>
    <s v="5a DSA Active"/>
    <x v="0"/>
    <s v="DARS-NIC-15721-Y4V1G-v1.0"/>
    <s v="No"/>
    <s v="Yes"/>
    <x v="0"/>
    <x v="158"/>
    <x v="0"/>
    <s v="No"/>
    <x v="0"/>
    <s v=""/>
    <s v="Georgina Platt"/>
    <s v="Gaynor Dalton"/>
    <s v="No"/>
    <s v="Emma Russell"/>
    <d v="2017-04-13T15:23:41"/>
    <d v="2016-08-17T13:16:44"/>
    <d v="2016-08-17T00:00:00"/>
    <s v=""/>
    <d v="2017-03-07T00:00:00"/>
    <x v="0"/>
  </r>
  <r>
    <s v="785a55ef-9e67-400b-bfbc-2c556f6d584e"/>
    <s v="qtzjg70TuwhXlSJAyNRQVrSFaQyo9fnbG/d8kX3BXcngyiH3Vm6GKfoDP4WFlrr9UutX+CkDSCEZSBsB4arbxw=="/>
    <d v="2017-04-13T15:23:41"/>
    <s v="DARS-NIC-15721-Y4V1G-v2"/>
    <s v="Paul Kingswell"/>
    <x v="210"/>
    <s v="With HSCIC"/>
    <x v="0"/>
    <d v="2017-03-31T00:00:00"/>
    <s v="2c Initial Assessment"/>
    <s v="5a DSA Active"/>
    <x v="0"/>
    <s v="DARS-NIC-15721-Y4V1G-v1.1"/>
    <s v="No"/>
    <s v="Yes"/>
    <x v="0"/>
    <x v="18"/>
    <x v="0"/>
    <s v="No"/>
    <x v="0"/>
    <s v=""/>
    <s v="Adam Grindrod"/>
    <s v="Gaynor Dalton"/>
    <s v="No"/>
    <s v="Emma Russell"/>
    <d v="2017-04-13T15:23:41"/>
    <d v="2016-08-26T11:43:36"/>
    <d v="2016-08-26T00:00:00"/>
    <s v=""/>
    <d v="2017-03-07T00:00:00"/>
    <x v="0"/>
  </r>
  <r>
    <s v="f82a9bcc-26fc-4145-938a-6ffcc8e90734"/>
    <s v="WdYLZojoelBmD4Ncj/bwTbNkRu9+d/FyrQ3NwOF39+BkwpLFZiX1qeNeHMiCPvck3fd2ZQMASJ8jcxrzNsV1fg=="/>
    <d v="2017-04-13T15:23:31"/>
    <s v="DARS-NIC-15721-Y4V1G-v2"/>
    <s v="Paul Kingswell"/>
    <x v="210"/>
    <s v="With HSCIC"/>
    <x v="0"/>
    <d v="2017-03-31T00:00:00"/>
    <s v="5a DSA Active"/>
    <s v="5a DSA Active"/>
    <x v="1"/>
    <s v="DARS-NIC-15721-Y4V1G-v1.2"/>
    <s v="No"/>
    <s v="Yes"/>
    <x v="0"/>
    <x v="18"/>
    <x v="131"/>
    <s v="No"/>
    <x v="0"/>
    <s v=""/>
    <s v="Adam Grindrod"/>
    <s v="Gaynor Dalton"/>
    <s v="No"/>
    <s v="Emma Russell"/>
    <d v="2017-04-13T15:23:31"/>
    <d v="2016-08-26T11:51:43"/>
    <d v="2017-04-13T00:00:00"/>
    <s v=""/>
    <d v="2017-03-07T00:00:00"/>
    <x v="1"/>
  </r>
  <r>
    <s v="36b8eac3-4b0b-4155-8341-d829f605f5fd"/>
    <s v="7a7aMEAAkHAh3J3KXSGwSGUHOLKjfzy6HlFmB+ye/TYoeOWGcHAA/N5YlICLi7+h/zsjXZVOvLw/RwYWOcXBuQ=="/>
    <d v="2017-04-13T15:23:41"/>
    <s v="DARS-NIC-15721-Y4V1G-v2"/>
    <s v="Paul Kingswell"/>
    <x v="210"/>
    <s v="With HSCIC"/>
    <x v="0"/>
    <m/>
    <s v="1c Application In Progress"/>
    <s v="5a DSA Active"/>
    <x v="0"/>
    <s v="DARS-NIC-15721-Y4V1G-v2.0"/>
    <s v="No"/>
    <s v="Yes"/>
    <x v="0"/>
    <x v="18"/>
    <x v="0"/>
    <s v="No"/>
    <x v="0"/>
    <s v=""/>
    <s v="Adam Grindrod"/>
    <s v="Gaynor Dalton"/>
    <s v="No"/>
    <s v="Emma Russell"/>
    <d v="2017-04-13T15:23:41"/>
    <d v="2017-02-24T12:50:17"/>
    <m/>
    <s v=""/>
    <d v="2017-03-07T00:00:00"/>
    <x v="0"/>
  </r>
  <r>
    <s v="92d7e23c-05a5-44da-b8f9-3adcdc39c1e3"/>
    <s v="tD1TXR460YV1QVNLJVUmY2Hh1CThKJcFmzH4jz3uv+ayMpDYUyLkSbszqWCFNtNEhPHFrhpMCYOFB94jS5MHgA=="/>
    <d v="2017-04-13T15:23:41"/>
    <s v="DARS-NIC-15721-Y4V1G-v2"/>
    <s v="Paul Kingswell"/>
    <x v="210"/>
    <s v="With HSCIC"/>
    <x v="0"/>
    <d v="2018-04-01T00:00:00"/>
    <s v="2c Initial Assessment"/>
    <s v="5a DSA Active"/>
    <x v="0"/>
    <s v="DARS-NIC-15721-Y4V1G-v2.1"/>
    <s v="No"/>
    <s v="Yes"/>
    <x v="0"/>
    <x v="92"/>
    <x v="0"/>
    <s v="No"/>
    <x v="0"/>
    <s v="Medium"/>
    <s v="Malgorzata Bartkowska"/>
    <s v="Gaynor Dalton"/>
    <s v="No"/>
    <s v="Emma Russell"/>
    <d v="2017-04-13T15:23:41"/>
    <d v="2017-03-06T13:10:16"/>
    <m/>
    <s v=""/>
    <d v="2017-03-07T00:00:00"/>
    <x v="0"/>
  </r>
  <r>
    <s v="7a5c5162-1ca2-4ef3-a2d7-c5bd9ecd92d9"/>
    <s v="YTdTJrV03Ki+QbiB54vtaocTJ9DZ4GMnVN2gpASeWVIclEf+0m4XPivr4jeLNrrLsgu0vRlvhFHkb9DT/lEqsw=="/>
    <d v="2017-04-13T15:24:13"/>
    <s v="DARS-NIC-15721-Y4V1G-v2"/>
    <s v="Paul Kingswell"/>
    <x v="210"/>
    <s v="With HSCIC"/>
    <x v="0"/>
    <d v="2018-03-31T00:00:00"/>
    <s v="5a DSA Active"/>
    <s v="5a DSA Active"/>
    <x v="2"/>
    <s v="DARS-NIC-15721-Y4V1G-v2.2"/>
    <s v="Yes"/>
    <s v="Yes"/>
    <x v="0"/>
    <x v="92"/>
    <x v="3"/>
    <s v="No"/>
    <x v="0"/>
    <s v="Medium"/>
    <s v="Tracy Taylor"/>
    <s v="Duncan Easton"/>
    <s v="No"/>
    <s v="Emma Russell"/>
    <d v="2017-04-13T15:24:13"/>
    <d v="2017-03-14T15:57:16"/>
    <d v="2017-04-13T00:00:00"/>
    <s v=""/>
    <d v="2017-03-07T00:00:00"/>
    <x v="1"/>
  </r>
  <r>
    <s v="f8f24fad-65b2-e611-80fb-5065f38bd5b1"/>
    <s v="Pw9mkA08dM3YtIiecVA2P/OCDEjt2Zz1gRlqHl1kYFLpPi2qKHymPkd/s56WTT3W0Tv7P/A3ctHSmyVB1b28eg=="/>
    <d v="2017-02-17T13:30:18"/>
    <s v="DARS-NIC-15741-J6Y4L-v0"/>
    <s v="Alejandra Castanon"/>
    <x v="81"/>
    <s v="With HSCIC"/>
    <x v="0"/>
    <m/>
    <s v="1c Application In Progress"/>
    <s v="1c Application In Progress"/>
    <x v="0"/>
    <s v="DARS-NIC-15741-J6Y4L-v0"/>
    <s v="No"/>
    <s v="No"/>
    <x v="0"/>
    <x v="0"/>
    <x v="0"/>
    <s v="No"/>
    <x v="1"/>
    <s v=""/>
    <s v=""/>
    <s v=""/>
    <s v="Yes"/>
    <s v="Emma Russell"/>
    <d v="2017-02-17T13:30:18"/>
    <d v="2016-11-24T16:47:27"/>
    <m/>
    <s v=""/>
    <m/>
    <x v="0"/>
  </r>
  <r>
    <s v="48c282eb-25b7-4d98-83fc-ef58d0698577"/>
    <s v="7mjSF/77I8IkQWDEuqWXhw8LpNPNIdPN5q5BXBPjCqduqrKBt04MRA1YmARon6xzXssw096IdtBshGIbqUazAg=="/>
    <d v="2017-02-17T13:30:18"/>
    <s v="DARS-NIC-15741-J6Y4L-v0"/>
    <s v="Alejandra Castanon"/>
    <x v="81"/>
    <s v="With HSCIC"/>
    <x v="0"/>
    <m/>
    <s v="2c Initial Assessment"/>
    <s v="1c Application In Progress"/>
    <x v="0"/>
    <s v="DARS-NIC-15741-J6Y4L-v0.1"/>
    <s v="No"/>
    <s v="No"/>
    <x v="0"/>
    <x v="159"/>
    <x v="0"/>
    <s v="No"/>
    <x v="1"/>
    <s v="Complex"/>
    <s v="Emma Lawler"/>
    <s v="Jennifer Donald"/>
    <s v="Yes"/>
    <s v="Emma Russell"/>
    <d v="2017-02-17T13:30:18"/>
    <d v="2016-12-09T12:02:27"/>
    <m/>
    <s v=""/>
    <m/>
    <x v="0"/>
  </r>
  <r>
    <s v="64441856-2879-4767-9710-b232fe5b3771"/>
    <s v="xY+UpYjJ0bhQnGG7pBYCFPyiCPR204e8PJKZ5PSotN3+lJMCtg7/f4ehfzC7baxhw/qFkIst90UGrZA2MCOp4w=="/>
    <d v="2017-02-17T13:30:21"/>
    <s v="DARS-NIC-15741-J6Y4L-v0"/>
    <s v="Alejandra Castanon"/>
    <x v="81"/>
    <s v="With HSCIC"/>
    <x v="0"/>
    <d v="2018-01-31T00:00:00"/>
    <s v="1c Application In Progress"/>
    <s v="1c Application In Progress"/>
    <x v="4"/>
    <s v="DARS-NIC-15741-J6Y4L-v0.2"/>
    <s v="Yes"/>
    <s v="No"/>
    <x v="0"/>
    <x v="159"/>
    <x v="0"/>
    <s v="No"/>
    <x v="1"/>
    <s v="Complex"/>
    <s v="Emma Lawler"/>
    <s v="Jennifer Donald"/>
    <s v="Yes"/>
    <s v="Emma Russell"/>
    <d v="2017-02-17T13:30:21"/>
    <d v="2017-01-04T14:10:54"/>
    <m/>
    <s v=""/>
    <m/>
    <x v="0"/>
  </r>
  <r>
    <s v="1bb84b48-e2e5-e511-80f5-3863bb363030"/>
    <s v="TcGt5M9PIA4XWqOCUe9MYpH5FBzM1+H1iLlVBzmVdBJqR+vlh+PnzCxIuSDjKRtbVjJGh7RaTuM5aoD8SWTTGg=="/>
    <d v="2016-05-18T12:07:05"/>
    <s v="DARS-NIC-157949-43K23-v0"/>
    <s v="Ghasem Yadegarfar"/>
    <x v="77"/>
    <s v="With HSCIC"/>
    <x v="0"/>
    <d v="2016-03-13T00:00:00"/>
    <s v=""/>
    <s v="5a DSA Active"/>
    <x v="0"/>
    <s v="DARS-NIC-157949-43K23-v0.0"/>
    <s v=""/>
    <s v="Yes"/>
    <x v="0"/>
    <x v="0"/>
    <x v="0"/>
    <s v="No"/>
    <x v="1"/>
    <s v=""/>
    <s v=""/>
    <s v=""/>
    <s v="No"/>
    <s v="Joanna Rose"/>
    <d v="2016-05-18T12:07:05"/>
    <d v="2016-03-09T10:32:56"/>
    <m/>
    <s v=""/>
    <m/>
    <x v="0"/>
  </r>
  <r>
    <s v="c538def7-0a4c-402a-bdd6-80d961fbd4e3"/>
    <s v="6Jz6ttDczgUtLYkbzy9iea+7E6c+Wan3zBCNWGdbfUo8MmtyeQ/bqRXOCMmJaEA1qocbA0udZM/SV5RIK36bXA=="/>
    <d v="2016-05-18T12:07:05"/>
    <s v="DARS-NIC-157949-43K23-v0"/>
    <s v="Ghasem Yadegarfar"/>
    <x v="77"/>
    <s v="With HSCIC"/>
    <x v="0"/>
    <d v="2016-03-13T00:00:00"/>
    <s v=""/>
    <s v="5a DSA Active"/>
    <x v="0"/>
    <s v="DARS-NIC-157949-43K23-v0.1"/>
    <s v=""/>
    <s v="Yes"/>
    <x v="0"/>
    <x v="0"/>
    <x v="0"/>
    <s v="No"/>
    <x v="1"/>
    <s v=""/>
    <s v=""/>
    <s v=""/>
    <s v="No"/>
    <s v="Joanna Rose"/>
    <d v="2016-05-18T12:07:05"/>
    <d v="2016-03-21T09:56:22"/>
    <m/>
    <s v=""/>
    <m/>
    <x v="0"/>
  </r>
  <r>
    <s v="9e5b6943-3cbc-41cb-8956-fa74abd46c3a"/>
    <s v="CNxpxgS5DAnh1e5NjCr+0xMgLzNqkg48gQaZVtrSwHGUEGBSIuETmtuG3V1TY7BkSe7DztwF3SF0w2apYVEPHA=="/>
    <d v="2016-08-30T10:39:41"/>
    <s v="DARS-NIC-157949-43K23-v0"/>
    <s v="Ghasem Yadegarfar"/>
    <x v="77"/>
    <s v="With HSCIC"/>
    <x v="0"/>
    <d v="2016-03-13T00:00:00"/>
    <s v=""/>
    <s v="5a DSA Active"/>
    <x v="3"/>
    <s v="DARS-NIC-157949-43K23-v0.2"/>
    <s v="Yes"/>
    <s v="Yes"/>
    <x v="0"/>
    <x v="0"/>
    <x v="8"/>
    <s v="No"/>
    <x v="1"/>
    <s v=""/>
    <s v="Vicki Hartley"/>
    <s v=""/>
    <s v="No"/>
    <s v="Joanna Rose"/>
    <d v="2016-08-30T10:39:41"/>
    <d v="2016-03-24T10:41:29"/>
    <m/>
    <s v=""/>
    <m/>
    <x v="0"/>
  </r>
  <r>
    <s v="3b5a908b-def0-e511-80f7-3863bb363030"/>
    <s v="mqbBvLQea/BvZoNYWcegFzQ47XgGzUKiyQWAdxb3xAtOvLTn2xhKOVuAz6MX5htMrxFW4SSaQZOwcEVP2mh0JA=="/>
    <d v="2016-10-31T15:54:21"/>
    <s v="DARS-NIC-158008-SLQBT-v0"/>
    <s v="Peter Whincup"/>
    <x v="211"/>
    <s v="With HSCIC"/>
    <x v="1"/>
    <m/>
    <s v=""/>
    <s v="2a Case Admin Check"/>
    <x v="0"/>
    <s v="DARS-NIC-158008-SLQBT-v0.0"/>
    <s v=""/>
    <s v="Yes"/>
    <x v="1"/>
    <x v="0"/>
    <x v="0"/>
    <s v="No"/>
    <x v="1"/>
    <s v=""/>
    <s v=""/>
    <s v=""/>
    <s v="No"/>
    <s v="Joanna Rose"/>
    <d v="2016-10-31T15:54:21"/>
    <d v="2016-03-23T10:03:55"/>
    <m/>
    <s v=""/>
    <m/>
    <x v="0"/>
  </r>
  <r>
    <s v="57fdc063-86e0-e511-80f5-3863bb363030"/>
    <s v="yGAqOyUUlTAJuvVPnf/v+x2ADPRYB7rp2Xir7miYEdtLOU4lLKnfM4ZB3L0+JYMPMrMM+DTjsfT+boejPMgM6g=="/>
    <d v="2017-05-02T10:00:03"/>
    <s v="DARS-NIC-15814-C6W9R-v6"/>
    <s v="Kirsty Benn-Harris"/>
    <x v="54"/>
    <s v="With HSCIC"/>
    <x v="0"/>
    <d v="2017-02-28T00:00:00"/>
    <s v=""/>
    <s v="4a Gateway Approval"/>
    <x v="0"/>
    <s v="DARS-NIC-15814-C6W9R-v0.0"/>
    <s v="No"/>
    <s v="No"/>
    <x v="0"/>
    <x v="151"/>
    <x v="0"/>
    <s v="No"/>
    <x v="6"/>
    <s v="Complex"/>
    <s v="Dan Goodwin"/>
    <s v="Richard Langley"/>
    <s v="No"/>
    <s v=""/>
    <d v="2017-05-02T10:00:03"/>
    <d v="2016-03-02T14:52:34"/>
    <m/>
    <s v=""/>
    <d v="2017-04-28T00:00:00"/>
    <x v="0"/>
  </r>
  <r>
    <s v="6cec37d9-1739-426b-83fb-47bf2ec2ace4"/>
    <s v="rcTw/lBalGyxMIZOqjjDYFDC20/49iNhoJPbGXv7qcvFqguWcbRsiiaKpjXASjgujyvU7NSMWCDaAJrpVqPzXw=="/>
    <d v="2017-05-02T10:00:03"/>
    <s v="DARS-NIC-15814-C6W9R-v6"/>
    <s v="Kirsty Benn-Harris"/>
    <x v="54"/>
    <s v="With HSCIC"/>
    <x v="0"/>
    <d v="2017-02-28T00:00:00"/>
    <s v=""/>
    <s v="4a Gateway Approval"/>
    <x v="0"/>
    <s v="DARS-NIC-15814-C6W9R-v0.1"/>
    <s v="No"/>
    <s v="No"/>
    <x v="0"/>
    <x v="151"/>
    <x v="0"/>
    <s v="No"/>
    <x v="6"/>
    <s v="Complex"/>
    <s v="Dan Goodwin"/>
    <s v="Richard Langley"/>
    <s v="No"/>
    <s v=""/>
    <d v="2017-05-02T10:00:03"/>
    <d v="2016-05-05T11:01:27"/>
    <m/>
    <s v=""/>
    <d v="2017-04-28T00:00:00"/>
    <x v="0"/>
  </r>
  <r>
    <s v="51dc6a9a-d41c-443f-a9fe-4b1ccfef31ca"/>
    <s v="/HlNTWCDKtGpHOdrKDyty0AEEiVdt9HkXZmcgmDiGY1pzdaqG8V6SaNyrpGhf9mtkKcdp5DbQU0+EtkZTcziXQ=="/>
    <d v="2017-05-02T10:00:04"/>
    <s v="DARS-NIC-15814-C6W9R-v6"/>
    <s v="Kirsty Benn-Harris"/>
    <x v="54"/>
    <s v="With HSCIC"/>
    <x v="0"/>
    <d v="2017-02-28T00:00:00"/>
    <s v=""/>
    <s v="4a Gateway Approval"/>
    <x v="1"/>
    <s v="DARS-NIC-15814-C6W9R-v0.2"/>
    <s v="No"/>
    <s v="No"/>
    <x v="0"/>
    <x v="151"/>
    <x v="11"/>
    <s v="No"/>
    <x v="6"/>
    <s v="Complex"/>
    <s v="Dan Goodwin"/>
    <s v="Richard Langley"/>
    <s v="No"/>
    <s v=""/>
    <d v="2017-05-02T10:00:04"/>
    <d v="2016-05-05T11:16:12"/>
    <d v="2016-08-23T00:00:00"/>
    <s v=""/>
    <d v="2017-04-28T00:00:00"/>
    <x v="1"/>
  </r>
  <r>
    <s v="b9ea55b3-d933-4b22-872b-6b6b9609e636"/>
    <s v="6mnjZCzz8sUdGyFoLd12D/vvaOJ81KUeu58Y4mm+VDuroqEF2rGaPClmJswkSSTMHFH2QtWzki40M74Wg0Yd7A=="/>
    <d v="2017-05-02T10:00:04"/>
    <s v="DARS-NIC-15814-C6W9R-v6"/>
    <s v="Kirsty Benn-Harris"/>
    <x v="54"/>
    <s v="With HSCIC"/>
    <x v="0"/>
    <d v="2017-02-28T00:00:00"/>
    <s v="1c Application In Progress"/>
    <s v="4a Gateway Approval"/>
    <x v="0"/>
    <s v="DARS-NIC-15814-C6W9R-v1.0"/>
    <s v="No"/>
    <s v="No"/>
    <x v="0"/>
    <x v="151"/>
    <x v="0"/>
    <s v="No"/>
    <x v="6"/>
    <s v="Complex"/>
    <s v="Dan Goodwin"/>
    <s v="Richard Langley"/>
    <s v="No"/>
    <s v=""/>
    <d v="2017-05-02T10:00:04"/>
    <d v="2016-06-22T12:04:48"/>
    <m/>
    <s v=""/>
    <d v="2017-04-28T00:00:00"/>
    <x v="0"/>
  </r>
  <r>
    <s v="b1cd2ad5-dade-41d7-b6e3-f71298277ef8"/>
    <s v="TUWjqV9r5BQvnl9PevkBoBaHOxtIKmd9qHI9gTRX1mPn7X13UC5jGdA6nuFktfZmV9ktqzzRgNAmnIh7uruMmQ=="/>
    <d v="2017-05-02T10:00:04"/>
    <s v="DARS-NIC-15814-C6W9R-v6"/>
    <s v="Kirsty Benn-Harris"/>
    <x v="54"/>
    <s v="With HSCIC"/>
    <x v="0"/>
    <d v="2017-03-31T00:00:00"/>
    <s v="2c Initial Assessment"/>
    <s v="4a Gateway Approval"/>
    <x v="0"/>
    <s v="DARS-NIC-15814-C6W9R-v1.1"/>
    <s v="No"/>
    <s v="No"/>
    <x v="0"/>
    <x v="151"/>
    <x v="0"/>
    <s v="No"/>
    <x v="6"/>
    <s v="Complex"/>
    <s v="Dan Goodwin"/>
    <s v="Richard Langley"/>
    <s v="No"/>
    <s v=""/>
    <d v="2017-05-02T10:00:04"/>
    <d v="2016-08-03T11:26:02"/>
    <m/>
    <s v="Release 2.3"/>
    <d v="2017-04-28T00:00:00"/>
    <x v="0"/>
  </r>
  <r>
    <s v="25ccf348-9455-481c-bd29-74422e3181d3"/>
    <s v="NqfISfDnHuhDlevU1lSaNM2NUff6Fa2GfuYG4EsJtfdie1vLmhj0XAtZnNQZ0sM6AWv7d4EJC7e9s39eqEsBzQ=="/>
    <d v="2017-05-02T10:00:04"/>
    <s v="DARS-NIC-15814-C6W9R-v6"/>
    <s v="Kirsty Benn-Harris"/>
    <x v="54"/>
    <s v="With HSCIC"/>
    <x v="0"/>
    <d v="2017-03-31T00:00:00"/>
    <s v="5a DSA Active"/>
    <s v="4a Gateway Approval"/>
    <x v="1"/>
    <s v="DARS-NIC-15814-C6W9R-v1.2"/>
    <s v="No"/>
    <s v="No"/>
    <x v="0"/>
    <x v="151"/>
    <x v="132"/>
    <s v="No"/>
    <x v="6"/>
    <s v="Complex"/>
    <s v="Dan Goodwin"/>
    <s v="Richard Langley"/>
    <s v="No"/>
    <s v=""/>
    <d v="2017-05-02T10:00:04"/>
    <d v="2016-08-04T12:39:57"/>
    <d v="2016-10-13T00:00:00"/>
    <s v=""/>
    <d v="2017-04-28T00:00:00"/>
    <x v="1"/>
  </r>
  <r>
    <s v="7e9099ee-276f-4829-994a-fdf9bccc1a2d"/>
    <s v="pICdsLDbIJ5MiLmWlf1v/C/XDfzklEjLx47+e6Cykx6tfTRqa0wWwIs1iLcwqZDDN63gWJT5MLjDkvdfekIR1A=="/>
    <d v="2017-05-02T10:00:04"/>
    <s v="DARS-NIC-15814-C6W9R-v6"/>
    <s v="Kirsty Benn-Harris"/>
    <x v="54"/>
    <s v="With HSCIC"/>
    <x v="0"/>
    <m/>
    <s v="1c Application In Progress"/>
    <s v="4a Gateway Approval"/>
    <x v="0"/>
    <s v="DARS-NIC-15814-C6W9R-v2.0"/>
    <s v="No"/>
    <s v="No"/>
    <x v="0"/>
    <x v="151"/>
    <x v="0"/>
    <s v="No"/>
    <x v="6"/>
    <s v="Complex"/>
    <s v="Dan Goodwin"/>
    <s v="Richard Langley"/>
    <s v="No"/>
    <s v=""/>
    <d v="2017-05-02T10:00:04"/>
    <d v="2016-10-04T10:14:43"/>
    <d v="2016-08-23T00:00:00"/>
    <s v=""/>
    <d v="2017-04-28T00:00:00"/>
    <x v="0"/>
  </r>
  <r>
    <s v="9c3e2e40-e847-4d7a-ae20-be1808ed2fa1"/>
    <s v="TWTPUVa+Zf9uPO68wAzfy+UYGZrwF60K34E8tMIbinYn7rhc5r6bUUfhpAQVCkeCMr5lmq6xhEi4pdP9+wUDtQ=="/>
    <d v="2017-05-02T10:00:04"/>
    <s v="DARS-NIC-15814-C6W9R-v6"/>
    <s v="Kirsty Benn-Harris"/>
    <x v="54"/>
    <s v="With HSCIC"/>
    <x v="0"/>
    <d v="2017-03-31T00:00:00"/>
    <s v="2c Initial Assessment"/>
    <s v="4a Gateway Approval"/>
    <x v="0"/>
    <s v="DARS-NIC-15814-C6W9R-v2.1"/>
    <s v="No"/>
    <s v="No"/>
    <x v="0"/>
    <x v="25"/>
    <x v="0"/>
    <s v="No"/>
    <x v="6"/>
    <s v="Complex"/>
    <s v="Dan Goodwin"/>
    <s v="Richard Langley"/>
    <s v="No"/>
    <s v=""/>
    <d v="2017-05-02T10:00:04"/>
    <d v="2016-10-04T10:28:11"/>
    <d v="2016-08-23T00:00:00"/>
    <s v=""/>
    <d v="2017-04-28T00:00:00"/>
    <x v="0"/>
  </r>
  <r>
    <s v="4ecc6ec7-c044-455d-ada1-132a738acafd"/>
    <s v="LceUDa8MAByvZIKBysUpTaUt1kAJseJgxOLigrZKEa8aD+U9cQ5OV6FkRdtG9wFavHmdrR7KDqs4WkpqiGrOtQ=="/>
    <d v="2017-05-02T10:00:03"/>
    <s v="DARS-NIC-15814-C6W9R-v6"/>
    <s v="Kirsty Benn-Harris"/>
    <x v="54"/>
    <s v="With HSCIC"/>
    <x v="0"/>
    <d v="2017-03-31T00:00:00"/>
    <s v="5a DSA Active"/>
    <s v="4a Gateway Approval"/>
    <x v="1"/>
    <s v="DARS-NIC-15814-C6W9R-v2.2"/>
    <s v="No"/>
    <s v="No"/>
    <x v="0"/>
    <x v="25"/>
    <x v="133"/>
    <s v="No"/>
    <x v="6"/>
    <s v="Complex"/>
    <s v="Dan Goodwin"/>
    <s v="Richard Langley"/>
    <s v="No"/>
    <s v=""/>
    <d v="2017-05-02T10:00:03"/>
    <d v="2016-10-04T13:03:14"/>
    <d v="2016-11-24T00:00:00"/>
    <s v=""/>
    <d v="2017-04-28T00:00:00"/>
    <x v="1"/>
  </r>
  <r>
    <s v="918c4059-8cbd-490b-bc35-3eff690742df"/>
    <s v="QcsOk8K3lfKkUJ7uQaelX/IvjWzUyEAaRe94BDLbd+YCIx4AsoA5vLQnqe0K7LhcHR5fG1TCQM0Fz7y358Y4QQ=="/>
    <d v="2017-05-02T10:00:03"/>
    <s v="DARS-NIC-15814-C6W9R-v6"/>
    <s v="Kirsty Benn-Harris"/>
    <x v="54"/>
    <s v="With HSCIC"/>
    <x v="0"/>
    <m/>
    <s v="1c Application In Progress"/>
    <s v="4a Gateway Approval"/>
    <x v="0"/>
    <s v="DARS-NIC-15814-C6W9R-v3.0"/>
    <s v="No"/>
    <s v="No"/>
    <x v="0"/>
    <x v="25"/>
    <x v="0"/>
    <s v="No"/>
    <x v="6"/>
    <s v="Complex"/>
    <s v="Dan Goodwin"/>
    <s v="Richard Langley"/>
    <s v="No"/>
    <s v=""/>
    <d v="2017-05-02T10:00:03"/>
    <d v="2016-11-16T12:04:52"/>
    <d v="2016-11-16T00:00:00"/>
    <s v=""/>
    <d v="2017-04-28T00:00:00"/>
    <x v="0"/>
  </r>
  <r>
    <s v="9fba23c3-634b-4e51-a4f7-58b9319c0b71"/>
    <s v="F52Lp17TGlvgkR4JatvNsM9O+DKppz6c7m3mwkvmcmkOdqSshu2KBOMnZl9NDZAgEW5O94LPgec1nZ8PyoWpfw=="/>
    <d v="2017-05-02T10:00:04"/>
    <s v="DARS-NIC-15814-C6W9R-v6"/>
    <s v="Kirsty Benn-Harris"/>
    <x v="54"/>
    <s v="With HSCIC"/>
    <x v="0"/>
    <d v="2017-03-31T00:00:00"/>
    <s v="2c Initial Assessment"/>
    <s v="4a Gateway Approval"/>
    <x v="0"/>
    <s v="DARS-NIC-15814-C6W9R-v3.1"/>
    <s v="No"/>
    <s v="No"/>
    <x v="0"/>
    <x v="160"/>
    <x v="0"/>
    <s v="No"/>
    <x v="6"/>
    <s v="Complex"/>
    <s v="Dan Goodwin"/>
    <s v="Richard Langley"/>
    <s v="No"/>
    <s v=""/>
    <d v="2017-05-02T10:00:04"/>
    <d v="2016-11-16T12:58:04"/>
    <d v="2016-11-16T00:00:00"/>
    <s v=""/>
    <d v="2017-04-28T00:00:00"/>
    <x v="0"/>
  </r>
  <r>
    <s v="f22a6104-afaf-4f35-8b63-6fa55c9cf661"/>
    <s v="5j+UfgteZnux6iLAJwr1fvtDF4WwcmxUz5zlyu4mVzKgZ9GJbK9KymoYRHdkn+T0Z6h2QqiET74P1FU71suSHg=="/>
    <d v="2017-05-02T10:00:04"/>
    <s v="DARS-NIC-15814-C6W9R-v6"/>
    <s v="Kirsty Benn-Harris"/>
    <x v="54"/>
    <s v="With HSCIC"/>
    <x v="0"/>
    <d v="2017-03-31T00:00:00"/>
    <s v="5a DSA Active"/>
    <s v="4a Gateway Approval"/>
    <x v="1"/>
    <s v="DARS-NIC-15814-C6W9R-v3.2"/>
    <s v="No"/>
    <s v="No"/>
    <x v="0"/>
    <x v="160"/>
    <x v="134"/>
    <s v="No"/>
    <x v="6"/>
    <s v="Complex"/>
    <s v="Dan Goodwin"/>
    <s v="Richard Langley"/>
    <s v="No"/>
    <s v=""/>
    <d v="2017-05-02T10:00:04"/>
    <d v="2016-11-16T14:44:03"/>
    <d v="2017-02-06T00:00:00"/>
    <s v=""/>
    <d v="2017-04-28T00:00:00"/>
    <x v="1"/>
  </r>
  <r>
    <s v="a04cc591-748b-4788-a97c-d02251d00c2c"/>
    <s v="nU1JdCl38+E6KWr2a9ohKSpU7i/x4qsd4AaivRDxqyqTsGoOvuw8D7/8jpJv4bFvWuLEz+XAWwHeGTUFG/0VIA=="/>
    <d v="2017-05-02T10:00:04"/>
    <s v="DARS-NIC-15814-C6W9R-v6"/>
    <s v="Kirsty Benn-Harris"/>
    <x v="54"/>
    <s v="With HSCIC"/>
    <x v="0"/>
    <m/>
    <s v="1c Application In Progress"/>
    <s v="4a Gateway Approval"/>
    <x v="0"/>
    <s v="DARS-NIC-15814-C6W9R-v4.0"/>
    <s v="No"/>
    <s v="No"/>
    <x v="0"/>
    <x v="160"/>
    <x v="0"/>
    <s v="No"/>
    <x v="6"/>
    <s v="Complex"/>
    <s v="Dan Goodwin"/>
    <s v="Richard Langley"/>
    <s v="No"/>
    <s v=""/>
    <d v="2017-05-02T10:00:04"/>
    <d v="2016-12-02T10:07:10"/>
    <m/>
    <s v=""/>
    <d v="2017-04-28T00:00:00"/>
    <x v="0"/>
  </r>
  <r>
    <s v="b53bb11b-8975-40d0-a52c-942c60c4d91d"/>
    <s v="COuvkL4KG1vU9sZJjSjiSj1FiLK/wgwmycwaGNNaaZSgatdCQ5hYFw5X+jTK1w8RSfB6zWXJpfEjf5JlVpdI0g=="/>
    <d v="2017-05-02T10:00:04"/>
    <s v="DARS-NIC-15814-C6W9R-v6"/>
    <s v="Kirsty Benn-Harris"/>
    <x v="54"/>
    <s v="With HSCIC"/>
    <x v="0"/>
    <d v="2017-03-31T00:00:00"/>
    <s v="2c Initial Assessment"/>
    <s v="4a Gateway Approval"/>
    <x v="0"/>
    <s v="DARS-NIC-15814-C6W9R-v4.1"/>
    <s v="No"/>
    <s v="No"/>
    <x v="0"/>
    <x v="161"/>
    <x v="0"/>
    <s v="No"/>
    <x v="6"/>
    <s v="Complex"/>
    <s v="Dan Goodwin"/>
    <s v="Richard Langley"/>
    <s v="No"/>
    <s v=""/>
    <d v="2017-05-02T10:00:04"/>
    <d v="2016-12-02T10:37:30"/>
    <m/>
    <s v=""/>
    <d v="2017-04-28T00:00:00"/>
    <x v="0"/>
  </r>
  <r>
    <s v="6bf5c0ba-9785-495f-a236-168cf6c5ccc2"/>
    <s v="IrynvcZ0MyQrATJ2VP8r6pR9ZmliXi3MTzDqgOuDPj5maJLbFYmXyRdSDEKvRd1rtsc5NzbbuuzM8efAZWgzgg=="/>
    <d v="2017-05-02T10:00:03"/>
    <s v="DARS-NIC-15814-C6W9R-v6"/>
    <s v="Kirsty Benn-Harris"/>
    <x v="54"/>
    <s v="With HSCIC"/>
    <x v="0"/>
    <d v="2017-03-31T00:00:00"/>
    <s v="2c Initial Assessment"/>
    <s v="4a Gateway Approval"/>
    <x v="0"/>
    <s v="DARS-NIC-15814-C6W9R-v4.2"/>
    <s v="No"/>
    <s v="No"/>
    <x v="0"/>
    <x v="161"/>
    <x v="0"/>
    <s v="No"/>
    <x v="6"/>
    <s v="Complex"/>
    <s v="Dan Goodwin"/>
    <s v="Richard Langley"/>
    <s v="No"/>
    <s v=""/>
    <d v="2017-05-02T10:00:03"/>
    <d v="2016-12-09T13:52:33"/>
    <m/>
    <s v=""/>
    <d v="2017-04-28T00:00:00"/>
    <x v="0"/>
  </r>
  <r>
    <s v="d86e6bf9-7b7f-45fa-96da-cdc07e8a2583"/>
    <s v="13sX0lNRW3P18WcYuXgwi0GnF07uqI7dOVU3VKJ+VnpbZr+RZARamqUoqxEMoTmdvppNrxJlBuijEq8dLYXx7g=="/>
    <d v="2017-05-02T10:00:04"/>
    <s v="DARS-NIC-15814-C6W9R-v6"/>
    <s v="Kirsty Benn-Harris"/>
    <x v="54"/>
    <s v="With HSCIC"/>
    <x v="0"/>
    <d v="2017-03-31T00:00:00"/>
    <s v="5a DSA Active"/>
    <s v="4a Gateway Approval"/>
    <x v="1"/>
    <s v="DARS-NIC-15814-C6W9R-v4.3"/>
    <s v="No"/>
    <s v="No"/>
    <x v="0"/>
    <x v="161"/>
    <x v="135"/>
    <s v="No"/>
    <x v="6"/>
    <s v="Complex"/>
    <s v="Dan Goodwin"/>
    <s v="Louise Dunn"/>
    <s v="No"/>
    <s v=""/>
    <d v="2017-05-02T10:00:04"/>
    <d v="2016-12-21T08:49:32"/>
    <d v="2017-04-28T00:00:00"/>
    <s v=""/>
    <d v="2017-04-28T00:00:00"/>
    <x v="1"/>
  </r>
  <r>
    <s v="8a7f7980-e7b3-47f6-9a06-9e9f470af275"/>
    <s v="UxF4G728dfp/vs8GZ9b0JA10rioZsFIOQO8pPKR7hWTUVrsCWmriJ641/TieSeIG+CbNQbOJe/eVOXQfibd7HA=="/>
    <d v="2017-05-02T10:00:04"/>
    <s v="DARS-NIC-15814-C6W9R-v6"/>
    <s v="Kirsty Benn-Harris"/>
    <x v="54"/>
    <s v="With HSCIC"/>
    <x v="0"/>
    <m/>
    <s v="1c Application In Progress"/>
    <s v="4a Gateway Approval"/>
    <x v="0"/>
    <s v="DARS-NIC-15814-C6W9R-v5.0"/>
    <s v="No"/>
    <s v="No"/>
    <x v="0"/>
    <x v="161"/>
    <x v="0"/>
    <s v="No"/>
    <x v="6"/>
    <s v="Complex"/>
    <s v="Dan Goodwin"/>
    <s v="Louise Dunn"/>
    <s v="No"/>
    <s v=""/>
    <d v="2017-05-02T10:00:04"/>
    <d v="2017-03-02T13:52:36"/>
    <m/>
    <s v=""/>
    <d v="2017-04-28T00:00:00"/>
    <x v="0"/>
  </r>
  <r>
    <s v="84fa2704-b093-415f-912c-a1dc13d6d67d"/>
    <s v="Yyo0BSJueJwQaLIpAkwvbkvsIskih86pP9A2gdMsESlB631Ytlkn0qlK0CzZ2bTO7ZpUV/CTrSh0RCGCvDeUBg=="/>
    <d v="2017-05-02T10:00:04"/>
    <s v="DARS-NIC-15814-C6W9R-v6"/>
    <s v="Kirsty Benn-Harris"/>
    <x v="54"/>
    <s v="With HSCIC"/>
    <x v="0"/>
    <d v="2017-05-31T00:00:00"/>
    <s v="2c Initial Assessment"/>
    <s v="4a Gateway Approval"/>
    <x v="0"/>
    <s v="DARS-NIC-15814-C6W9R-v5.1"/>
    <s v="No"/>
    <s v="No"/>
    <x v="0"/>
    <x v="39"/>
    <x v="0"/>
    <s v="No"/>
    <x v="6"/>
    <s v="Complex"/>
    <s v="Dan Goodwin"/>
    <s v="Louise Dunn"/>
    <s v="No"/>
    <s v=""/>
    <d v="2017-05-02T10:00:04"/>
    <d v="2017-03-08T09:50:55"/>
    <m/>
    <s v=""/>
    <d v="2017-04-28T00:00:00"/>
    <x v="0"/>
  </r>
  <r>
    <s v="cd19f476-83d1-4eaf-9105-ee9e6bb8d1d2"/>
    <s v="Mh010LF2J7NoVmhL0Yy5IYMrPmn66Db+2LFzlocKTojKxicV3WIP3mwiKNkpnHfd1tcxrACU+5YMgYjhVOymlg=="/>
    <d v="2017-05-02T10:00:04"/>
    <s v="DARS-NIC-15814-C6W9R-v6"/>
    <s v="Kirsty Benn-Harris"/>
    <x v="54"/>
    <s v="With HSCIC"/>
    <x v="0"/>
    <d v="2017-05-31T00:00:00"/>
    <s v="5a DSA Active"/>
    <s v="4a Gateway Approval"/>
    <x v="2"/>
    <s v="DARS-NIC-15814-C6W9R-v5.2"/>
    <s v="No"/>
    <s v="No"/>
    <x v="0"/>
    <x v="39"/>
    <x v="6"/>
    <s v="No"/>
    <x v="6"/>
    <s v="Complex"/>
    <s v="Dan Goodwin"/>
    <s v="Louise Dunn"/>
    <s v="No"/>
    <s v=""/>
    <d v="2017-05-02T10:00:04"/>
    <d v="2017-04-07T20:19:22"/>
    <d v="2017-04-28T00:00:00"/>
    <s v=""/>
    <d v="2017-04-28T00:00:00"/>
    <x v="1"/>
  </r>
  <r>
    <s v="dc5a5f34-5e76-4e93-80b7-2660748c438e"/>
    <s v="HqQ1zJogjdSJP7M4/MFDvG625ndXWalfI5I7QA348YeGQ3pNgb3NYNLdv2oGoL4IPrZWdJazVG7W/+P2mWmWGA=="/>
    <d v="2017-05-02T10:00:03"/>
    <s v="DARS-NIC-15814-C6W9R-v6"/>
    <s v="Kirsty Benn-Harris"/>
    <x v="54"/>
    <s v="With HSCIC"/>
    <x v="0"/>
    <m/>
    <s v="1c Application In Progress"/>
    <s v="4a Gateway Approval"/>
    <x v="0"/>
    <s v="DARS-NIC-15814-C6W9R-v6.0"/>
    <s v="No"/>
    <s v="No"/>
    <x v="0"/>
    <x v="0"/>
    <x v="0"/>
    <s v="No"/>
    <x v="6"/>
    <s v="Complex"/>
    <s v=""/>
    <s v=""/>
    <s v="No"/>
    <s v=""/>
    <d v="2017-05-02T10:00:03"/>
    <d v="2017-04-28T13:21:09"/>
    <m/>
    <s v=""/>
    <d v="2017-04-28T00:00:00"/>
    <x v="0"/>
  </r>
  <r>
    <s v="db00c819-b50d-4378-83fb-fd9faad2f91e"/>
    <s v="ItVcLPc1Ygm19IgagTs73bpDnCQrcZEY4GYMi/95F81EvqnfwkF2BDk37vXvvRRTOI5I6+sgWje8spJxNw73ng=="/>
    <d v="2017-05-02T10:00:04"/>
    <s v="DARS-NIC-15814-C6W9R-v6"/>
    <s v="Kirsty Benn-Harris"/>
    <x v="54"/>
    <s v="With HSCIC"/>
    <x v="0"/>
    <d v="2018-03-31T00:00:00"/>
    <s v="2c Initial Assessment"/>
    <s v="4a Gateway Approval"/>
    <x v="0"/>
    <s v="DARS-NIC-15814-C6W9R-v6.1"/>
    <s v="No"/>
    <s v="No"/>
    <x v="0"/>
    <x v="162"/>
    <x v="0"/>
    <s v="No"/>
    <x v="6"/>
    <s v="Complex"/>
    <s v="Dan Goodwin"/>
    <s v="Louise Dunn"/>
    <s v="No"/>
    <s v=""/>
    <d v="2017-05-02T10:00:04"/>
    <d v="2017-04-28T13:30:12"/>
    <m/>
    <s v=""/>
    <d v="2017-04-28T00:00:00"/>
    <x v="0"/>
  </r>
  <r>
    <s v="253780d1-2ad2-49bc-ba05-bc976acb9a52"/>
    <s v="McHZ2puLCUoz4XhjU9xKer2HGZPUoM4pybztvq0fkFB+6BT5ak/4Xgy+vFv7W/XKPWBGttt8py3tqt5pE73Pyw=="/>
    <d v="2017-05-02T14:00:42"/>
    <s v="DARS-NIC-15814-C6W9R-v6"/>
    <s v="Kirsty Benn-Harris"/>
    <x v="54"/>
    <s v="With HSCIC"/>
    <x v="0"/>
    <d v="2018-03-31T00:00:00"/>
    <s v="4a Gateway Approval"/>
    <s v="4a Gateway Approval"/>
    <x v="4"/>
    <s v="DARS-NIC-15814-C6W9R-v6.2"/>
    <s v="Yes"/>
    <s v="No"/>
    <x v="0"/>
    <x v="162"/>
    <x v="0"/>
    <s v="No"/>
    <x v="6"/>
    <s v="Complex"/>
    <s v="Dan Goodwin"/>
    <s v="Louise Dunn"/>
    <s v="No"/>
    <s v=""/>
    <d v="2017-05-02T14:00:42"/>
    <d v="2017-05-02T09:40:06"/>
    <m/>
    <s v=""/>
    <d v="2017-04-28T00:00:00"/>
    <x v="0"/>
  </r>
  <r>
    <s v="b42b19d2-91df-e511-80f7-3863bb357fa0"/>
    <s v="aJRTYkgDsX38kg4sfqihQHlfFYgGZqQ5LIMm5TMjdCgzE5B+WT5UrbZwl6yctyMIT/PiD56P9CCfKm8w2KGMQg=="/>
    <d v="2017-04-27T15:11:16"/>
    <s v="DARS-NIC-16016-Y9H1D-v1"/>
    <s v="Chris Rolfe"/>
    <x v="113"/>
    <s v="With HSCIC"/>
    <x v="0"/>
    <m/>
    <s v=""/>
    <s v="2a Case Admin Check"/>
    <x v="0"/>
    <s v="DARS-NIC-16016-Y9H1D-v0.0"/>
    <s v=""/>
    <s v="Yes"/>
    <x v="0"/>
    <x v="0"/>
    <x v="0"/>
    <s v="No"/>
    <x v="6"/>
    <s v=""/>
    <s v="Adam Grindrod"/>
    <s v="Richard Langley"/>
    <s v="No"/>
    <s v="Emma Russell"/>
    <d v="2017-04-27T15:11:16"/>
    <d v="2016-03-01T09:41:50"/>
    <m/>
    <s v=""/>
    <m/>
    <x v="0"/>
  </r>
  <r>
    <s v="3d453187-2f76-43e9-8a3e-b07091fe64b4"/>
    <s v="tasy0J2tG6Zz2XUQguoXciCruCAEFUOekgyBFcfXktnnm+bAFnI1i78cnrtRHPy141lYZAQ/rFT3Fx/k0tLHZw=="/>
    <d v="2017-04-27T15:11:16"/>
    <s v="DARS-NIC-16016-Y9H1D-v1"/>
    <s v="Chris Rolfe"/>
    <x v="113"/>
    <s v="With HSCIC"/>
    <x v="0"/>
    <m/>
    <s v=""/>
    <s v="2a Case Admin Check"/>
    <x v="0"/>
    <s v="DARS-NIC-16016-Y9H1D-v0.1"/>
    <s v=""/>
    <s v="Yes"/>
    <x v="0"/>
    <x v="158"/>
    <x v="0"/>
    <s v="No"/>
    <x v="6"/>
    <s v=""/>
    <s v="Adam Grindrod"/>
    <s v="Richard Langley"/>
    <s v="No"/>
    <s v="Emma Russell"/>
    <d v="2017-04-27T15:11:16"/>
    <d v="2016-04-11T08:31:33"/>
    <m/>
    <s v=""/>
    <m/>
    <x v="0"/>
  </r>
  <r>
    <s v="d9dcc975-bb27-4291-8c65-b0888d816297"/>
    <s v="ut4akUqed11/1NgxpmEia3cFucRvIaPWKGXepwnLThh97emwmYzPjuCP8Y8MjCKszOF0H2pLdzDDSjNYfZa4TA=="/>
    <d v="2017-04-27T15:11:16"/>
    <s v="DARS-NIC-16016-Y9H1D-v1"/>
    <s v="Chris Rolfe"/>
    <x v="113"/>
    <s v="With HSCIC"/>
    <x v="0"/>
    <m/>
    <s v=""/>
    <s v="2a Case Admin Check"/>
    <x v="0"/>
    <s v="DARS-NIC-16016-Y9H1D-v0.2"/>
    <s v=""/>
    <s v="Yes"/>
    <x v="0"/>
    <x v="158"/>
    <x v="0"/>
    <s v="No"/>
    <x v="6"/>
    <s v=""/>
    <s v="Adam Grindrod"/>
    <s v="Richard Langley"/>
    <s v="No"/>
    <s v="Emma Russell"/>
    <d v="2017-04-27T15:11:16"/>
    <d v="2016-04-15T13:46:12"/>
    <m/>
    <s v=""/>
    <m/>
    <x v="0"/>
  </r>
  <r>
    <s v="d15f7c19-b075-48c3-af19-a78d043b7229"/>
    <s v="94kA19W12T5sueeu2VGIp2wCXbZ3vcueAlGkWJVBazOr9XibpKq8q2thWAsWyRCU1v1baIuxNO2ZKActATMv0A=="/>
    <d v="2017-04-27T15:11:16"/>
    <s v="DARS-NIC-16016-Y9H1D-v1"/>
    <s v="Chris Rolfe"/>
    <x v="113"/>
    <s v="With HSCIC"/>
    <x v="0"/>
    <m/>
    <s v=""/>
    <s v="2a Case Admin Check"/>
    <x v="0"/>
    <s v="DARS-NIC-16016-Y9H1D-v0.3"/>
    <s v=""/>
    <s v="Yes"/>
    <x v="0"/>
    <x v="158"/>
    <x v="0"/>
    <s v="No"/>
    <x v="6"/>
    <s v=""/>
    <s v="Adam Grindrod"/>
    <s v="Richard Langley"/>
    <s v="No"/>
    <s v="Emma Russell"/>
    <d v="2017-04-27T15:11:16"/>
    <d v="2016-04-15T14:58:45"/>
    <m/>
    <s v=""/>
    <m/>
    <x v="0"/>
  </r>
  <r>
    <s v="44dde835-e77c-4c75-aaa2-bb49a13f4b3b"/>
    <s v="N+j8fBtWT8TG07RG/vbsQ37t2U6EpXEbGThiCzojeh3LcRGrTByQmKIK+V4S2VNW6U4+Vz9yRQPTxieQiQC7xA=="/>
    <d v="2017-04-27T15:11:16"/>
    <s v="DARS-NIC-16016-Y9H1D-v1"/>
    <s v="Chris Rolfe"/>
    <x v="113"/>
    <s v="With HSCIC"/>
    <x v="0"/>
    <m/>
    <s v="2c Initial Assessment"/>
    <s v="2a Case Admin Check"/>
    <x v="0"/>
    <s v="DARS-NIC-16016-Y9H1D-v0.4"/>
    <s v="No"/>
    <s v="Yes"/>
    <x v="0"/>
    <x v="158"/>
    <x v="0"/>
    <s v="No"/>
    <x v="6"/>
    <s v=""/>
    <s v="Adam Grindrod"/>
    <s v="Richard Langley"/>
    <s v="No"/>
    <s v="Emma Russell"/>
    <d v="2017-04-27T15:11:16"/>
    <d v="2016-05-05T11:13:56"/>
    <m/>
    <s v=""/>
    <m/>
    <x v="0"/>
  </r>
  <r>
    <s v="33f73a12-b4b8-4276-b219-4613117c1967"/>
    <s v="2eksHJyvaCmlWexUAhh9pthHlBc19Wilo7vmTjoaqAki8LW5bBvqF/1J7OCI2u43DbB1OkrYNF2IJkMx2cEPpg=="/>
    <d v="2017-04-27T15:11:16"/>
    <s v="DARS-NIC-16016-Y9H1D-v1"/>
    <s v="Chris Rolfe"/>
    <x v="113"/>
    <s v="With HSCIC"/>
    <x v="0"/>
    <m/>
    <s v="2c Initial Assessment"/>
    <s v="2a Case Admin Check"/>
    <x v="0"/>
    <s v="DARS-NIC-16016-Y9H1D-v0.5"/>
    <s v="No"/>
    <s v="Yes"/>
    <x v="0"/>
    <x v="158"/>
    <x v="0"/>
    <s v="No"/>
    <x v="6"/>
    <s v=""/>
    <s v="Adam Grindrod"/>
    <s v="Richard Langley"/>
    <s v="No"/>
    <s v="Emma Russell"/>
    <d v="2017-04-27T15:11:16"/>
    <d v="2016-05-09T10:05:40"/>
    <m/>
    <s v=""/>
    <m/>
    <x v="0"/>
  </r>
  <r>
    <s v="5c6b7451-5f31-41bb-9a79-99dc6c3d16c6"/>
    <s v="W3pk++hLEmIK9z6iETkj10BwEYhhvF35R92UL7osyRSiRSF5AFI0L0b60bhff1StDik1c5oT8S2Zz8WYVdclkA=="/>
    <d v="2017-04-27T15:11:16"/>
    <s v="DARS-NIC-16016-Y9H1D-v1"/>
    <s v="Chris Rolfe"/>
    <x v="113"/>
    <s v="With HSCIC"/>
    <x v="0"/>
    <d v="2017-05-31T00:00:00"/>
    <s v="2c Initial Assessment"/>
    <s v="2a Case Admin Check"/>
    <x v="0"/>
    <s v="DARS-NIC-16016-Y9H1D-v0.6"/>
    <s v="No"/>
    <s v="Yes"/>
    <x v="0"/>
    <x v="158"/>
    <x v="0"/>
    <s v="No"/>
    <x v="6"/>
    <s v=""/>
    <s v="Adam Grindrod"/>
    <s v="Richard Langley"/>
    <s v="No"/>
    <s v="Emma Russell"/>
    <d v="2017-04-27T15:11:16"/>
    <d v="2016-05-23T09:17:25"/>
    <m/>
    <s v=""/>
    <m/>
    <x v="0"/>
  </r>
  <r>
    <s v="781542a2-55d1-43c6-8a1c-0de7f03dd4e7"/>
    <s v="TI/NU/534uXAOWmZFmzEpNpJfKQBdSX18SHHGguldw7nt2JGsHMV+MFXvuRkvBAjnDyv+VA6lit/ROYwA5CtLg=="/>
    <d v="2017-04-27T15:11:15"/>
    <s v="DARS-NIC-16016-Y9H1D-v1"/>
    <s v="Chris Rolfe"/>
    <x v="113"/>
    <s v="With HSCIC"/>
    <x v="0"/>
    <d v="2017-05-31T00:00:00"/>
    <s v="5a DSA Active"/>
    <s v="2a Case Admin Check"/>
    <x v="2"/>
    <s v="DARS-NIC-16016-Y9H1D-v0.7"/>
    <s v="No"/>
    <s v="Yes"/>
    <x v="0"/>
    <x v="158"/>
    <x v="22"/>
    <s v="No"/>
    <x v="6"/>
    <s v=""/>
    <s v="Adam Grindrod"/>
    <s v="Richard Langley"/>
    <s v="No"/>
    <s v="Emma Russell"/>
    <d v="2017-04-27T15:11:15"/>
    <d v="2016-06-03T13:58:57"/>
    <m/>
    <s v=""/>
    <m/>
    <x v="1"/>
  </r>
  <r>
    <s v="b454893c-9556-47d0-a611-92f81f1d9ccc"/>
    <s v="JzRONQv2HEnUKG4M4veo/ddmpfu2ZAqhdAW5cZLFUCU5ht5y4QxGCkGwDtd6JJJzRmouojtaKJt9GnQK6MSikQ=="/>
    <d v="2017-04-27T15:12:36"/>
    <s v="DARS-NIC-16016-Y9H1D-v1"/>
    <s v="Chris Rolfe"/>
    <x v="113"/>
    <s v="With HSCIC"/>
    <x v="0"/>
    <m/>
    <s v="1c Application In Progress"/>
    <s v="2a Case Admin Check"/>
    <x v="0"/>
    <s v="DARS-NIC-16016-Y9H1D-v1.0"/>
    <s v="No"/>
    <s v="Yes"/>
    <x v="0"/>
    <x v="0"/>
    <x v="0"/>
    <s v="No"/>
    <x v="6"/>
    <s v=""/>
    <s v=""/>
    <s v=""/>
    <s v="No"/>
    <s v="Emma Russell"/>
    <d v="2017-04-27T15:12:36"/>
    <d v="2017-04-24T16:07:27"/>
    <m/>
    <s v=""/>
    <m/>
    <x v="0"/>
  </r>
  <r>
    <s v="1f2671e0-ccc3-4681-b1ad-0dd4937b35c3"/>
    <s v="QfTDTujPlFhKks8PGw/092J3T4tYjkUPqeI369Wk5c+8iSLq6Qoh+6uebDb28Wkn6oeREN0uQtyJ/sMGIGL72g=="/>
    <d v="2017-05-02T13:58:21"/>
    <s v="DARS-NIC-16016-Y9H1D-v1"/>
    <s v="Chris Rolfe"/>
    <x v="113"/>
    <s v="With HSCIC"/>
    <x v="0"/>
    <m/>
    <s v="1c Application In Progress"/>
    <s v="2a Case Admin Check"/>
    <x v="4"/>
    <s v="DARS-NIC-16016-Y9H1D-v1.1"/>
    <s v="Yes"/>
    <s v="Yes"/>
    <x v="0"/>
    <x v="0"/>
    <x v="0"/>
    <s v="No"/>
    <x v="6"/>
    <s v=""/>
    <s v=""/>
    <s v=""/>
    <s v="No"/>
    <s v="Emma Russell"/>
    <d v="2017-05-02T13:58:21"/>
    <d v="2017-04-27T15:10:55"/>
    <m/>
    <s v=""/>
    <m/>
    <x v="0"/>
  </r>
  <r>
    <s v="f7fd4925-adf5-e511-8102-3863bb358f90"/>
    <s v="f0A+S4wEtcw+6xIrHKN1cWJHexKVDbmfPXHUbzIPrUmDy/RTOdwrvlCDMrrmnHG0d/jGc/KBfdUETpqme6059g=="/>
    <d v="2017-04-07T09:57:09"/>
    <s v="DARS-NIC-160361-NDZKG-v1"/>
    <s v="Rebecca Braybrooke"/>
    <x v="186"/>
    <s v="With Customer"/>
    <x v="0"/>
    <d v="2017-03-24T00:00:00"/>
    <s v=""/>
    <s v="2d Action Plan Active"/>
    <x v="3"/>
    <s v="DARS-NIC-160361-NDZKG-v0.0"/>
    <s v="No"/>
    <s v="Yes"/>
    <x v="0"/>
    <x v="0"/>
    <x v="108"/>
    <s v="No"/>
    <x v="1"/>
    <s v=""/>
    <s v="Vicki Hartley"/>
    <s v=""/>
    <s v="No"/>
    <s v="Emma Russell"/>
    <d v="2017-04-07T09:57:09"/>
    <d v="2016-03-29T12:53:00"/>
    <m/>
    <s v=""/>
    <d v="2017-01-30T00:00:00"/>
    <x v="0"/>
  </r>
  <r>
    <s v="41cd7228-c793-477d-b3d5-9cb636e11688"/>
    <s v="1vO15UjQ4P82QjYoh8L2+kuOXONYncny7t2TfGpSvEV3ehbNcTNOpEsJHeVb6r0y19/H886gnj9nkoboCj/XMQ=="/>
    <d v="2017-02-02T13:29:11"/>
    <s v="DARS-NIC-160361-NDZKG-v1"/>
    <s v="Rebecca Braybrooke"/>
    <x v="186"/>
    <s v="With Customer"/>
    <x v="0"/>
    <m/>
    <s v="1c Application In Progress"/>
    <s v="2d Action Plan Active"/>
    <x v="0"/>
    <s v="DARS-NIC-160361-NDZKG-v1.0"/>
    <s v="No"/>
    <s v="Yes"/>
    <x v="0"/>
    <x v="0"/>
    <x v="0"/>
    <s v="No"/>
    <x v="1"/>
    <s v=""/>
    <s v="Vicki Hartley"/>
    <s v="Jennifer Redman"/>
    <s v="No"/>
    <s v="Emma Russell"/>
    <d v="2017-02-02T13:29:11"/>
    <d v="2017-01-06T13:26:31"/>
    <m/>
    <s v=""/>
    <d v="2017-01-30T00:00:00"/>
    <x v="0"/>
  </r>
  <r>
    <s v="145a3a20-e1fc-48a4-919b-f4ab0fe5d3d7"/>
    <s v="OrdtQGhc8M9e7/PYb890Z7rj4YyJBPXOmJm0KTbGvqRF5Ow0JDgQgrUg9xGDBIN1Pw/KK/mP+vvTGZ2kBj02NQ=="/>
    <d v="2017-02-02T13:29:32"/>
    <s v="DARS-NIC-160361-NDZKG-v1"/>
    <s v="Rebecca Braybrooke"/>
    <x v="186"/>
    <s v="With Customer"/>
    <x v="0"/>
    <d v="2018-03-24T00:00:00"/>
    <s v="2c Initial Assessment"/>
    <s v="2d Action Plan Active"/>
    <x v="0"/>
    <s v="DARS-NIC-160361-NDZKG-v1.1"/>
    <s v="No"/>
    <s v="Yes"/>
    <x v="0"/>
    <x v="56"/>
    <x v="0"/>
    <s v="No"/>
    <x v="1"/>
    <s v="Complex"/>
    <s v="Dan Goodwin"/>
    <s v="Dave Cronin"/>
    <s v="No"/>
    <s v="Emma Russell"/>
    <d v="2017-02-02T13:29:32"/>
    <d v="2017-01-24T10:27:46"/>
    <m/>
    <s v=""/>
    <d v="2017-01-30T00:00:00"/>
    <x v="0"/>
  </r>
  <r>
    <s v="f704a1db-2441-454e-958a-e882a8dbff5e"/>
    <s v="Q0I1GQctAI2B2Hl7tWj9JjHQ1WFEq67F99nyuus8Fp407PytQtK9IEMKn2uiLNKdUFLeqDv2v/iyI2pqirZ3kA=="/>
    <d v="2017-03-29T13:02:22"/>
    <s v="DARS-NIC-160361-NDZKG-v1"/>
    <s v="Rebecca Braybrooke"/>
    <x v="186"/>
    <s v="With Customer"/>
    <x v="0"/>
    <d v="2018-03-24T00:00:00"/>
    <s v="2c Initial Assessment"/>
    <s v="2d Action Plan Active"/>
    <x v="4"/>
    <s v="DARS-NIC-160361-NDZKG-v1.2"/>
    <s v="Yes"/>
    <s v="Yes"/>
    <x v="0"/>
    <x v="56"/>
    <x v="0"/>
    <s v="No"/>
    <x v="1"/>
    <s v="Complex"/>
    <s v="Dan Goodwin"/>
    <s v="Dave Cronin"/>
    <s v="No"/>
    <s v="Emma Russell"/>
    <d v="2017-03-29T13:02:22"/>
    <d v="2017-02-02T13:29:15"/>
    <m/>
    <s v=""/>
    <d v="2017-01-30T00:00:00"/>
    <x v="0"/>
  </r>
  <r>
    <s v="328926e9-91df-e511-80fe-3863bb358f90"/>
    <s v="ASUBXdkWYqHxKc0EV/5muu2zVK++oNUKVEb6WSUodsCdadbFM7fgJQ44fuipCPEK1N/Yo7MvwbNfzI+APxiF6Q=="/>
    <d v="2016-11-07T12:41:16"/>
    <s v="DARS-NIC-16068-V9H0M-v2"/>
    <s v="Glyn Thompson"/>
    <x v="212"/>
    <s v="With Customer"/>
    <x v="0"/>
    <m/>
    <s v=""/>
    <s v="1c Application In Progress"/>
    <x v="0"/>
    <s v="DARS-NIC-16068-V9H0M-v0.0"/>
    <s v=""/>
    <s v="Yes"/>
    <x v="0"/>
    <x v="0"/>
    <x v="0"/>
    <s v="No"/>
    <x v="0"/>
    <s v=""/>
    <s v=""/>
    <s v=""/>
    <s v="No"/>
    <s v="Joanna Rose"/>
    <d v="2016-11-07T12:41:16"/>
    <d v="2016-03-01T09:42:29"/>
    <m/>
    <s v=""/>
    <m/>
    <x v="0"/>
  </r>
  <r>
    <s v="4e1ac886-be71-4c4a-9519-e37389cba2a4"/>
    <s v="SkbN9jM7APFHeKQIGARdYb2/BpE2/RPZtE3xtkE9qRWUxItMh8SC9P1b4HtH1+9gi8Uj/tNjRKsze9+oYvsgGA=="/>
    <d v="2016-11-07T12:41:16"/>
    <s v="DARS-NIC-16068-V9H0M-v2"/>
    <s v="Glyn Thompson"/>
    <x v="212"/>
    <s v="With Customer"/>
    <x v="0"/>
    <m/>
    <s v=""/>
    <s v="1c Application In Progress"/>
    <x v="0"/>
    <s v="DARS-NIC-16068-V9H0M-v0.1"/>
    <s v=""/>
    <s v="Yes"/>
    <x v="0"/>
    <x v="0"/>
    <x v="0"/>
    <s v="No"/>
    <x v="0"/>
    <s v=""/>
    <s v=""/>
    <s v=""/>
    <s v="No"/>
    <s v="Joanna Rose"/>
    <d v="2016-11-07T12:41:16"/>
    <d v="2016-03-21T16:15:53"/>
    <m/>
    <s v=""/>
    <m/>
    <x v="0"/>
  </r>
  <r>
    <s v="6e8e3e98-9fb3-4505-8538-30f6de6bc2a7"/>
    <s v="rqlpbXGrDnSj1LwSIGFmf7v+mZpy5AA7v+PyDwSPYxhnNNCwqdAIgHupQd9uRRSejeF5Yq7BLPm55Hdhc1DGXQ=="/>
    <d v="2016-11-07T12:41:16"/>
    <s v="DARS-NIC-16068-V9H0M-v2"/>
    <s v="Glyn Thompson"/>
    <x v="212"/>
    <s v="With Customer"/>
    <x v="0"/>
    <m/>
    <s v=""/>
    <s v="1c Application In Progress"/>
    <x v="0"/>
    <s v="DARS-NIC-16068-V9H0M-v0.2"/>
    <s v=""/>
    <s v="Yes"/>
    <x v="0"/>
    <x v="0"/>
    <x v="0"/>
    <s v="No"/>
    <x v="0"/>
    <s v=""/>
    <s v=""/>
    <s v=""/>
    <s v="No"/>
    <s v="Joanna Rose"/>
    <d v="2016-11-07T12:41:16"/>
    <d v="2016-03-21T16:17:19"/>
    <m/>
    <s v=""/>
    <m/>
    <x v="0"/>
  </r>
  <r>
    <s v="2b89b575-4aa3-4f6e-ac48-c4ee892f0bb7"/>
    <s v="S40pBiuAXek+jnqOASSZmuRmStqdeEFcBz1YtlO/6N6/XSVWpA/QwPZfl0LnLlqhHZQkBXECL3cT1GtC+IH7mA=="/>
    <d v="2016-11-07T12:41:16"/>
    <s v="DARS-NIC-16068-V9H0M-v2"/>
    <s v="Glyn Thompson"/>
    <x v="212"/>
    <s v="With Customer"/>
    <x v="0"/>
    <m/>
    <s v=""/>
    <s v="1c Application In Progress"/>
    <x v="0"/>
    <s v="DARS-NIC-16068-V9H0M-v0.3"/>
    <s v=""/>
    <s v="Yes"/>
    <x v="0"/>
    <x v="0"/>
    <x v="0"/>
    <s v="No"/>
    <x v="0"/>
    <s v=""/>
    <s v=""/>
    <s v=""/>
    <s v="No"/>
    <s v="Joanna Rose"/>
    <d v="2016-11-07T12:41:16"/>
    <d v="2016-03-21T16:17:30"/>
    <m/>
    <s v=""/>
    <m/>
    <x v="0"/>
  </r>
  <r>
    <s v="2af35f30-4b42-4860-ac34-0e97af5a39ea"/>
    <s v="ZQS++zSL/7dtlDlQcYQ3ToCtdEMCae0k736D4xVxENMDvwdJRVP9aL3m4ECYOZavJzRP8QF2DTMlSJFVh9RghQ=="/>
    <d v="2016-11-07T12:41:16"/>
    <s v="DARS-NIC-16068-V9H0M-v2"/>
    <s v="Glyn Thompson"/>
    <x v="212"/>
    <s v="With Customer"/>
    <x v="0"/>
    <d v="2016-08-31T00:00:00"/>
    <s v="5a DSA Active"/>
    <s v="1c Application In Progress"/>
    <x v="1"/>
    <s v="DARS-NIC-16068-V9H0M-v0.4"/>
    <s v="No"/>
    <s v="Yes"/>
    <x v="0"/>
    <x v="156"/>
    <x v="64"/>
    <s v="No"/>
    <x v="0"/>
    <s v=""/>
    <s v="Adam Grindrod"/>
    <s v="Gaynor Dalton"/>
    <s v="No"/>
    <s v="Joanna Rose"/>
    <d v="2016-11-07T12:41:16"/>
    <d v="2016-03-21T16:18:13"/>
    <d v="2016-09-16T00:00:00"/>
    <s v=""/>
    <m/>
    <x v="1"/>
  </r>
  <r>
    <s v="f65d7979-ccb4-4773-9599-24f5e3a5e83c"/>
    <s v="WBKjGh8KEObR9CADFLw5Q378xiDxRdgMckTli3D/dgy+dPw6UPrRsphdOLJXZi4sm2Ag+6SyfmthwEsvx8TjKQ=="/>
    <d v="2016-11-07T12:41:16"/>
    <s v="DARS-NIC-16068-V9H0M-v2"/>
    <s v="Glyn Thompson"/>
    <x v="212"/>
    <s v="With Customer"/>
    <x v="0"/>
    <m/>
    <s v="1c Application In Progress"/>
    <s v="1c Application In Progress"/>
    <x v="0"/>
    <s v="DARS-NIC-16068-V9H0M-v1.0"/>
    <s v="No"/>
    <s v="Yes"/>
    <x v="0"/>
    <x v="156"/>
    <x v="0"/>
    <s v="No"/>
    <x v="0"/>
    <s v=""/>
    <s v="Adam Grindrod"/>
    <s v="Gaynor Dalton"/>
    <s v="No"/>
    <s v="Joanna Rose"/>
    <d v="2016-11-07T12:41:16"/>
    <d v="2016-08-25T14:40:22"/>
    <m/>
    <s v=""/>
    <m/>
    <x v="0"/>
  </r>
  <r>
    <s v="76438a91-0672-4b23-a096-b6c3ef26edab"/>
    <s v="CFfdlmCOvvk/3oqLblsaAJ6CpsH3daUQoyRqkpf+vAvQfvTgHjGTGSszIE3Fqz4dcTNgoSSOGh/d1qGt8tRb9g=="/>
    <d v="2016-11-07T12:41:16"/>
    <s v="DARS-NIC-16068-V9H0M-v2"/>
    <s v="Glyn Thompson"/>
    <x v="212"/>
    <s v="With Customer"/>
    <x v="0"/>
    <d v="2017-03-31T00:00:00"/>
    <s v="2c Initial Assessment"/>
    <s v="1c Application In Progress"/>
    <x v="0"/>
    <s v="DARS-NIC-16068-V9H0M-v1.1"/>
    <s v="No"/>
    <s v="Yes"/>
    <x v="0"/>
    <x v="14"/>
    <x v="0"/>
    <s v="No"/>
    <x v="0"/>
    <s v=""/>
    <s v="Tracy Taylor"/>
    <s v="Gaynor Dalton"/>
    <s v="No"/>
    <s v="Joanna Rose"/>
    <d v="2016-11-07T12:41:16"/>
    <d v="2016-08-25T14:44:53"/>
    <m/>
    <s v=""/>
    <m/>
    <x v="0"/>
  </r>
  <r>
    <s v="1472564c-d684-497d-bb6b-b29eba396f82"/>
    <s v="JSaWH8fWTWCK99y+/zVbRIYHGvOoCRB4rBYbOPYZnxZ2iki/hPd11zcb0wao1So6WBMAEt7BtADlvqjMUQ7Dwg=="/>
    <d v="2017-04-07T09:57:09"/>
    <s v="DARS-NIC-16068-V9H0M-v2"/>
    <s v="Glyn Thompson"/>
    <x v="212"/>
    <s v="With Customer"/>
    <x v="0"/>
    <d v="2017-03-31T00:00:00"/>
    <s v="5a DSA Active"/>
    <s v="1c Application In Progress"/>
    <x v="3"/>
    <s v="DARS-NIC-16068-V9H0M-v1.2"/>
    <s v="No"/>
    <s v="Yes"/>
    <x v="0"/>
    <x v="14"/>
    <x v="61"/>
    <s v="No"/>
    <x v="0"/>
    <s v=""/>
    <s v="Tracy Taylor"/>
    <s v="Gaynor Dalton"/>
    <s v="No"/>
    <s v="Joanna Rose"/>
    <d v="2017-04-07T09:57:09"/>
    <d v="2016-08-25T14:46:51"/>
    <d v="2016-09-16T00:00:00"/>
    <s v=""/>
    <m/>
    <x v="1"/>
  </r>
  <r>
    <s v="42781cd2-4d7e-4828-a80e-839ad518aa57"/>
    <s v="d4nd8fNaCzV0PrGR0o7XKWt4vI/uKu1Kfnj283XT2rv4fTCjc6ltTogg1iV/Z/UYgmYUmAd3C+EvZow3ilK23Q=="/>
    <d v="2016-11-07T12:41:48"/>
    <s v="DARS-NIC-16068-V9H0M-v2"/>
    <s v="Glyn Thompson"/>
    <x v="212"/>
    <s v="With Customer"/>
    <x v="0"/>
    <m/>
    <s v="1c Application In Progress"/>
    <s v="1c Application In Progress"/>
    <x v="4"/>
    <s v="DARS-NIC-16068-V9H0M-v2.0"/>
    <s v="Yes"/>
    <s v="Yes"/>
    <x v="0"/>
    <x v="14"/>
    <x v="0"/>
    <s v="No"/>
    <x v="0"/>
    <s v=""/>
    <s v="Tracy Taylor"/>
    <s v="Gaynor Dalton"/>
    <s v="No"/>
    <s v="Joanna Rose"/>
    <d v="2016-11-07T12:41:48"/>
    <d v="2016-11-07T12:41:01"/>
    <d v="2016-09-16T00:00:00"/>
    <s v=""/>
    <m/>
    <x v="0"/>
  </r>
  <r>
    <s v="478a8353-e244-e611-80ed-5065f38aaa91"/>
    <s v="4wNcbHYhZLfMgYnNtJD2ubfMhvG0/VMOxO461TxMRg8xsbU8MZC09NhOrqudt//q2+86MCM6iyyZLme+gKPNNA=="/>
    <d v="2016-12-12T12:21:47"/>
    <s v="DARS-NIC-161339-RC2NB-v1"/>
    <s v="Angus Ramsay"/>
    <x v="1"/>
    <s v="With HSCIC"/>
    <x v="0"/>
    <m/>
    <s v="1c Application In Progress"/>
    <s v="5a DSA Active"/>
    <x v="0"/>
    <s v="DARS-NIC-161339-RC2NB-v0"/>
    <s v="No"/>
    <s v="No"/>
    <x v="0"/>
    <x v="0"/>
    <x v="0"/>
    <s v="No"/>
    <x v="1"/>
    <s v=""/>
    <s v=""/>
    <s v=""/>
    <s v="Yes"/>
    <s v="Alexandra Day"/>
    <d v="2016-12-12T12:21:47"/>
    <d v="2016-07-08T08:02:42"/>
    <m/>
    <s v=""/>
    <d v="2016-09-22T00:00:00"/>
    <x v="0"/>
  </r>
  <r>
    <s v="d50e8a57-f368-4548-bb40-7b14c4eb6ac4"/>
    <s v="p7Y6uUvO/QSplAWroI3Dq+D6CFLP2oY7/0VVAkLtw7z/kpbKNpRCV4Xeg1Gi4xWcORLVxKhrePH1rmZHKp+d7w=="/>
    <d v="2016-12-12T12:21:47"/>
    <s v="DARS-NIC-161339-RC2NB-v1"/>
    <s v="Angus Ramsay"/>
    <x v="1"/>
    <s v="With HSCIC"/>
    <x v="0"/>
    <m/>
    <s v="2c Initial Assessment"/>
    <s v="5a DSA Active"/>
    <x v="0"/>
    <s v="DARS-NIC-161339-RC2NB-v0.1"/>
    <s v="No"/>
    <s v="No"/>
    <x v="0"/>
    <x v="163"/>
    <x v="0"/>
    <s v="No"/>
    <x v="1"/>
    <s v=""/>
    <s v="Vicki Hartley"/>
    <s v="Louise Dunn"/>
    <s v="Yes"/>
    <s v="Alexandra Day"/>
    <d v="2016-12-12T12:21:47"/>
    <d v="2016-07-08T09:32:27"/>
    <m/>
    <s v=""/>
    <d v="2016-09-22T00:00:00"/>
    <x v="0"/>
  </r>
  <r>
    <s v="85d91655-e3bb-4827-bd39-ef58b051e48d"/>
    <s v="CYMYKtdURECK/3jOHiolzZxOztsqsIs3lWv6BPn814aOZ19wGLerA3Aby0Wnf5gR6vj/16RMH5ng3qfyrvUvgg=="/>
    <d v="2016-12-12T12:22:08"/>
    <s v="DARS-NIC-161339-RC2NB-v1"/>
    <s v="Angus Ramsay"/>
    <x v="1"/>
    <s v="With HSCIC"/>
    <x v="0"/>
    <d v="2016-10-12T00:00:00"/>
    <s v="5a DSA Active"/>
    <s v="5a DSA Active"/>
    <x v="1"/>
    <s v="DARS-NIC-161339-RC2NB-v0.2"/>
    <s v="No"/>
    <s v="No"/>
    <x v="0"/>
    <x v="163"/>
    <x v="38"/>
    <s v="No"/>
    <x v="1"/>
    <s v=""/>
    <s v="Vicki Hartley"/>
    <s v="Richard Langley"/>
    <s v="Yes"/>
    <s v="Alexandra Day"/>
    <d v="2016-12-12T12:22:08"/>
    <d v="2016-07-08T09:41:38"/>
    <d v="2016-12-12T00:00:00"/>
    <s v=""/>
    <d v="2016-09-22T00:00:00"/>
    <x v="1"/>
  </r>
  <r>
    <s v="a305cb13-1582-4387-8cf3-d9cc9509cf0d"/>
    <s v="I1Bmj76/XCSTYghyuroaQSr7eyjY/v90/Nw5hmJW/RwLqR6LR0FWuIrUHDN8JjfkAtf5bleYiixTWEvE7VvYoQ=="/>
    <d v="2016-12-12T12:21:47"/>
    <s v="DARS-NIC-161339-RC2NB-v1"/>
    <s v="Angus Ramsay"/>
    <x v="1"/>
    <s v="With HSCIC"/>
    <x v="0"/>
    <m/>
    <s v="1c Application In Progress"/>
    <s v="5a DSA Active"/>
    <x v="0"/>
    <s v="DARS-NIC-161339-RC2NB-v1.0"/>
    <s v="No"/>
    <s v="No"/>
    <x v="0"/>
    <x v="163"/>
    <x v="0"/>
    <s v="No"/>
    <x v="1"/>
    <s v=""/>
    <s v="Vicki Hartley"/>
    <s v="Richard Langley"/>
    <s v="Yes"/>
    <s v="Alexandra Day"/>
    <d v="2016-12-12T12:21:47"/>
    <d v="2016-08-09T09:18:02"/>
    <d v="2016-07-21T00:00:00"/>
    <s v=""/>
    <d v="2016-09-22T00:00:00"/>
    <x v="0"/>
  </r>
  <r>
    <s v="c04c7cd3-cdae-40aa-a006-796b5ceb1646"/>
    <s v="dxHkenLGSrbeeb6JjCGAtffwq6ayJ9w+cW9sAt7Gi02BZxD2suKCDYajeZj4EqDCZLjN+0EwC44XfyDhenfSkw=="/>
    <d v="2016-12-12T12:21:47"/>
    <s v="DARS-NIC-161339-RC2NB-v1"/>
    <s v="Angus Ramsay"/>
    <x v="1"/>
    <s v="With HSCIC"/>
    <x v="0"/>
    <m/>
    <s v="2c Initial Assessment"/>
    <s v="5a DSA Active"/>
    <x v="0"/>
    <s v="DARS-NIC-161339-RC2NB-v1.1"/>
    <s v="No"/>
    <s v="No"/>
    <x v="0"/>
    <x v="164"/>
    <x v="0"/>
    <s v="No"/>
    <x v="1"/>
    <s v=""/>
    <s v="Carla Howgate"/>
    <s v="Dave Cronin"/>
    <s v="Yes"/>
    <s v="Alexandra Day"/>
    <d v="2016-12-12T12:21:47"/>
    <d v="2016-09-21T14:13:14"/>
    <d v="2016-07-21T00:00:00"/>
    <s v=""/>
    <d v="2016-09-22T00:00:00"/>
    <x v="0"/>
  </r>
  <r>
    <s v="8574edb2-52ed-481d-83b8-0fd75de20ae4"/>
    <s v="CXKKsxGEqmT39mf4Q03al8fcbA6H9ktIfFcrDKKA+/yTATjTAO9flfcsdo+U52ewyw0gxLPiC4GrEyrP31hIzg=="/>
    <d v="2016-12-12T12:21:47"/>
    <s v="DARS-NIC-161339-RC2NB-v1"/>
    <s v="Angus Ramsay"/>
    <x v="1"/>
    <s v="With HSCIC"/>
    <x v="0"/>
    <m/>
    <s v="2c Initial Assessment"/>
    <s v="5a DSA Active"/>
    <x v="0"/>
    <s v="DARS-NIC-161339-RC2NB-v1.2"/>
    <s v="No"/>
    <s v="No"/>
    <x v="0"/>
    <x v="164"/>
    <x v="0"/>
    <s v="No"/>
    <x v="1"/>
    <s v=""/>
    <s v="Carla Howgate"/>
    <s v="Dave Cronin"/>
    <s v="Yes"/>
    <s v="Alexandra Day"/>
    <d v="2016-12-12T12:21:47"/>
    <d v="2016-09-30T14:01:59"/>
    <d v="2016-07-21T00:00:00"/>
    <s v=""/>
    <d v="2016-09-22T00:00:00"/>
    <x v="0"/>
  </r>
  <r>
    <s v="1159ee3e-f75a-460d-be76-352b9a548399"/>
    <s v="3Z9oASDl6R+T5zLjGr7qR5G+zjqCpExwaHyBVBGoyEr3fCt/X58Ux4dBR2s8wvXyFiGImF7+aQd2iaHd/+SX+g=="/>
    <d v="2016-12-12T12:21:47"/>
    <s v="DARS-NIC-161339-RC2NB-v1"/>
    <s v="Angus Ramsay"/>
    <x v="1"/>
    <s v="With HSCIC"/>
    <x v="0"/>
    <d v="2017-11-21T00:00:00"/>
    <s v="2c Initial Assessment"/>
    <s v="5a DSA Active"/>
    <x v="0"/>
    <s v="DARS-NIC-161339-RC2NB-v1.3"/>
    <s v="No"/>
    <s v="No"/>
    <x v="0"/>
    <x v="164"/>
    <x v="0"/>
    <s v="No"/>
    <x v="1"/>
    <s v=""/>
    <s v="Carla Howgate"/>
    <s v="Dave Cronin"/>
    <s v="Yes"/>
    <s v="Alexandra Day"/>
    <d v="2016-12-12T12:21:47"/>
    <d v="2016-10-12T12:46:36"/>
    <d v="2016-07-21T00:00:00"/>
    <s v=""/>
    <d v="2016-09-22T00:00:00"/>
    <x v="0"/>
  </r>
  <r>
    <s v="4ad1d727-6ac6-4ad9-9fb2-65611735eb20"/>
    <s v="I8n+e/PFe8VYg2vZa3tMVeOzJVm1h5NF3uafM+yC0OAIjPlo9+PjL/mR6WqU/a9UOw4krsmM6rWPSD/h2hgQFA=="/>
    <d v="2016-12-12T12:21:47"/>
    <s v="DARS-NIC-161339-RC2NB-v1"/>
    <s v="Angus Ramsay"/>
    <x v="1"/>
    <s v="With HSCIC"/>
    <x v="0"/>
    <d v="2017-11-21T00:00:00"/>
    <s v="2c Initial Assessment"/>
    <s v="5a DSA Active"/>
    <x v="0"/>
    <s v="DARS-NIC-161339-RC2NB-v1.4"/>
    <s v="No"/>
    <s v="No"/>
    <x v="0"/>
    <x v="164"/>
    <x v="0"/>
    <s v="No"/>
    <x v="1"/>
    <s v=""/>
    <s v="Carla Howgate"/>
    <s v="Dave Cronin"/>
    <s v="Yes"/>
    <s v="Alexandra Day"/>
    <d v="2016-12-12T12:21:47"/>
    <d v="2016-10-31T14:41:46"/>
    <d v="2016-07-21T00:00:00"/>
    <s v=""/>
    <d v="2016-09-22T00:00:00"/>
    <x v="0"/>
  </r>
  <r>
    <s v="bdd94779-3a50-4209-a53c-15c8c14a51c7"/>
    <s v="Lt2UdqZmw80ZFFLgahmBa4ZpwqFx1x9e0441GjZlikgxSbCxZPdMUeazAO+pT23GK4wcqKatEiEop30Ru0SPQw=="/>
    <d v="2016-12-12T12:21:47"/>
    <s v="DARS-NIC-161339-RC2NB-v1"/>
    <s v="Angus Ramsay"/>
    <x v="1"/>
    <s v="With HSCIC"/>
    <x v="0"/>
    <d v="2017-11-21T00:00:00"/>
    <s v="2c Initial Assessment"/>
    <s v="5a DSA Active"/>
    <x v="0"/>
    <s v="DARS-NIC-161339-RC2NB-v1.5"/>
    <s v="No"/>
    <s v="No"/>
    <x v="0"/>
    <x v="164"/>
    <x v="0"/>
    <s v="No"/>
    <x v="1"/>
    <s v=""/>
    <s v="Carla Howgate"/>
    <s v="Dave Cronin"/>
    <s v="Yes"/>
    <s v="Alexandra Day"/>
    <d v="2016-12-12T12:21:47"/>
    <d v="2016-11-11T11:50:10"/>
    <d v="2016-07-21T00:00:00"/>
    <s v=""/>
    <d v="2016-09-22T00:00:00"/>
    <x v="0"/>
  </r>
  <r>
    <s v="17351bf4-6260-4401-849f-5b0382ade079"/>
    <s v="QaSRxAUiAxpkvExYZGmo4kkZQ7TKTw2XOUPuL1DsbnVQ55hXUR6S/HoBfqWfq4XAVkQ8812jnQcbeIufi1mjmw=="/>
    <d v="2017-04-05T14:06:03"/>
    <s v="DARS-NIC-161339-RC2NB-v1"/>
    <s v="Angus Ramsay"/>
    <x v="1"/>
    <s v="With HSCIC"/>
    <x v="0"/>
    <d v="2017-11-21T00:00:00"/>
    <s v="5a DSA Active"/>
    <s v="5a DSA Active"/>
    <x v="2"/>
    <s v="DARS-NIC-161339-RC2NB-v1.6"/>
    <s v="Yes"/>
    <s v="No"/>
    <x v="0"/>
    <x v="164"/>
    <x v="136"/>
    <s v="No"/>
    <x v="1"/>
    <s v=""/>
    <s v="Vicki Hartley"/>
    <s v="Dave Cronin"/>
    <s v="Yes"/>
    <s v="Alexandra Day"/>
    <d v="2017-04-05T14:06:03"/>
    <d v="2016-11-14T13:14:30"/>
    <d v="2016-12-12T00:00:00"/>
    <s v=""/>
    <d v="2016-09-22T00:00:00"/>
    <x v="1"/>
  </r>
  <r>
    <s v="452aa4c9-f9e1-e511-80f7-3863bb357fa0"/>
    <s v="1dQl5if0b7Ex77PjtmOhBeUpD7PCeQIn+qAcg3jOmvnA7a+LiASYCzZ+knuzSZgxcH0QsoxF7wVk/DyilyKKlg=="/>
    <d v="2016-10-31T15:54:21"/>
    <s v="DARS-NIC-161718-5ZSMV-v0"/>
    <s v="Jo Lockett"/>
    <x v="213"/>
    <s v="With HSCIC"/>
    <x v="1"/>
    <m/>
    <s v=""/>
    <s v=""/>
    <x v="0"/>
    <s v="DARS-NIC-161718-5ZSMV-v0.0"/>
    <s v=""/>
    <s v="Yes"/>
    <x v="1"/>
    <x v="0"/>
    <x v="0"/>
    <s v="No"/>
    <x v="1"/>
    <s v=""/>
    <s v=""/>
    <s v=""/>
    <s v="Yes"/>
    <s v=""/>
    <d v="2016-10-31T15:54:21"/>
    <d v="2016-03-04T11:11:11"/>
    <m/>
    <s v=""/>
    <m/>
    <x v="0"/>
  </r>
  <r>
    <s v="319ea265-47f6-e511-80fa-3863bb357fa0"/>
    <s v="FKAipXVtaXo8JX2NcziicUt49P1FVafsmYKvEDqSYcGnbmrgpnJDeXE7JZL2KD12nzqFtVp+3BpacupJEAK0Cg=="/>
    <d v="2016-05-18T12:07:07"/>
    <s v="DARS-NIC-162006-G8T6K-v0"/>
    <s v="Sonya Gardiner"/>
    <x v="188"/>
    <s v="With HSCIC"/>
    <x v="0"/>
    <m/>
    <s v=""/>
    <s v="5a DSA Active"/>
    <x v="0"/>
    <s v="DARS-NIC-162006-G8T6K-v0.0"/>
    <s v=""/>
    <s v="Yes"/>
    <x v="0"/>
    <x v="0"/>
    <x v="0"/>
    <s v="No"/>
    <x v="13"/>
    <s v=""/>
    <s v=""/>
    <s v=""/>
    <s v="Yes"/>
    <s v="Joanna Rose"/>
    <d v="2016-05-18T12:07:07"/>
    <d v="2016-03-30T07:17:04"/>
    <m/>
    <s v=""/>
    <m/>
    <x v="0"/>
  </r>
  <r>
    <s v="2095234a-1010-44f1-9679-0a84d7edf5d5"/>
    <s v="c/5qUeBCNjpF8KFDzMvjOTKc7I0sHeLg5DYZ3BEwq0mT1ZouVZMJrBw/t73IhdUeowUQNt1YzBJ/ojWZyNITng=="/>
    <d v="2017-01-09T15:15:25"/>
    <s v="DARS-NIC-162006-G8T6K-v0"/>
    <s v="Sonya Gardiner"/>
    <x v="214"/>
    <s v="With HSCIC"/>
    <x v="0"/>
    <d v="2015-01-21T00:00:00"/>
    <s v=""/>
    <s v="5a DSA Active"/>
    <x v="3"/>
    <s v="DARS-NIC-162006-G8T6K-v0.1"/>
    <s v="Yes"/>
    <s v="Yes"/>
    <x v="0"/>
    <x v="0"/>
    <x v="108"/>
    <s v="No"/>
    <x v="5"/>
    <s v=""/>
    <s v="Vicki Hartley"/>
    <s v=""/>
    <s v="No"/>
    <s v="Joanna Rose"/>
    <d v="2017-01-09T15:15:25"/>
    <d v="2016-03-30T08:09:33"/>
    <m/>
    <s v=""/>
    <m/>
    <x v="0"/>
  </r>
  <r>
    <s v="3ebf7edf-91df-e511-80f5-3863bb363030"/>
    <s v="L5BN/NlN/YOtR2UoIgNR5miDHoUSQY/6w3iexBY6MYocd0rPEdGodFPvCgk4xXzCp1hBemacEL9t966AHxpizw=="/>
    <d v="2016-11-22T11:17:24"/>
    <s v="DARS-NIC-16274-J8H5T-v0"/>
    <s v="Ravi Maheswaran"/>
    <x v="53"/>
    <s v="With HSCIC"/>
    <x v="0"/>
    <m/>
    <s v=""/>
    <s v="5a DSA Active"/>
    <x v="0"/>
    <s v="DARS-NIC-16274-J8H5T-v0.0"/>
    <s v=""/>
    <s v="Yes"/>
    <x v="0"/>
    <x v="0"/>
    <x v="0"/>
    <s v="No"/>
    <x v="1"/>
    <s v=""/>
    <s v=""/>
    <s v=""/>
    <s v="No"/>
    <s v="Joanna Rose"/>
    <d v="2016-11-22T11:17:24"/>
    <d v="2016-03-01T09:42:13"/>
    <m/>
    <s v=""/>
    <d v="2016-02-15T00:00:00"/>
    <x v="0"/>
  </r>
  <r>
    <s v="f599327c-e2a6-43d3-a4a7-d463e26ddf06"/>
    <s v="AFJ/hEjOoQCjxGETKA7rA+gz+fWAvIcgxM/2mrEOaoH8j4qcr/AS8J6+VNXzGhMWu6UtpHuhhojxMBFp5ExU3A=="/>
    <d v="2016-11-22T11:17:24"/>
    <s v="DARS-NIC-16274-J8H5T-v0"/>
    <s v="Ravi Maheswaran"/>
    <x v="53"/>
    <s v="With HSCIC"/>
    <x v="0"/>
    <m/>
    <s v=""/>
    <s v="5a DSA Active"/>
    <x v="0"/>
    <s v="DARS-NIC-16274-J8H5T-v0.1"/>
    <s v=""/>
    <s v="Yes"/>
    <x v="0"/>
    <x v="0"/>
    <x v="0"/>
    <s v="No"/>
    <x v="1"/>
    <s v=""/>
    <s v=""/>
    <s v=""/>
    <s v="No"/>
    <s v="Joanna Rose"/>
    <d v="2016-11-22T11:17:24"/>
    <d v="2016-03-16T13:19:18"/>
    <m/>
    <s v=""/>
    <d v="2016-02-15T00:00:00"/>
    <x v="0"/>
  </r>
  <r>
    <s v="5f9e3a27-cafa-4a72-a69b-a7787c31b8bd"/>
    <s v="TT/Mh2FKlTpQ26ELV6KPo3CHyQUiIIEoWra5pDoVmEp5XB1w4PCvWUog9NJulSiQ6pWJByKpF7XmX+vS1dPEIw=="/>
    <d v="2016-11-22T11:17:24"/>
    <s v="DARS-NIC-16274-J8H5T-v0"/>
    <s v="Ravi Maheswaran"/>
    <x v="53"/>
    <s v="With HSCIC"/>
    <x v="0"/>
    <m/>
    <s v=""/>
    <s v="5a DSA Active"/>
    <x v="0"/>
    <s v="DARS-NIC-16274-J8H5T-v0.2"/>
    <s v=""/>
    <s v="Yes"/>
    <x v="0"/>
    <x v="158"/>
    <x v="0"/>
    <s v="No"/>
    <x v="1"/>
    <s v=""/>
    <s v=""/>
    <s v=""/>
    <s v="No"/>
    <s v="Joanna Rose"/>
    <d v="2016-11-22T11:17:24"/>
    <d v="2016-03-24T11:20:49"/>
    <m/>
    <s v=""/>
    <d v="2016-02-15T00:00:00"/>
    <x v="0"/>
  </r>
  <r>
    <s v="07a6a253-b05c-4e4a-ba2d-e3ceb3693d4a"/>
    <s v="wFobQ0nTs5Qa7HngXzLM9Of5x+sh0VLLf+Zds6UpeyVMtUpelc7LMHVfWyHTbB/8pWXg8lVCZlFdc56BHsxrbQ=="/>
    <d v="2016-11-22T11:17:24"/>
    <s v="DARS-NIC-16274-J8H5T-v0"/>
    <s v="Ravi Maheswaran"/>
    <x v="53"/>
    <s v="With HSCIC"/>
    <x v="0"/>
    <m/>
    <s v=""/>
    <s v="5a DSA Active"/>
    <x v="0"/>
    <s v="DARS-NIC-16274-J8H5T-v0.3"/>
    <s v=""/>
    <s v="Yes"/>
    <x v="0"/>
    <x v="158"/>
    <x v="0"/>
    <s v="No"/>
    <x v="1"/>
    <s v=""/>
    <s v=""/>
    <s v=""/>
    <s v="No"/>
    <s v="Joanna Rose"/>
    <d v="2016-11-22T11:17:24"/>
    <d v="2016-04-14T13:01:02"/>
    <m/>
    <s v=""/>
    <d v="2016-02-15T00:00:00"/>
    <x v="0"/>
  </r>
  <r>
    <s v="7ec31e3e-de49-4d5c-a1a7-f5c481d3e2c5"/>
    <s v="pfVWoYJvqW8dll5bousuJb0aFHZZLnbBtghiT631nJal2Hrwwp1PfFp1F/sGMKUGUxMo8w66On6Jcz2GvVYSvg=="/>
    <d v="2017-04-23T00:00:20"/>
    <s v="DARS-NIC-16274-J8H5T-v0"/>
    <s v="Ravi Maheswaran"/>
    <x v="53"/>
    <s v="With HSCIC"/>
    <x v="0"/>
    <d v="2017-04-22T00:00:00"/>
    <s v="5a DSA Active"/>
    <s v="5a DSA Active"/>
    <x v="3"/>
    <s v="DARS-NIC-16274-J8H5T-v0.4"/>
    <s v="Yes"/>
    <s v="Yes"/>
    <x v="0"/>
    <x v="158"/>
    <x v="137"/>
    <s v="No"/>
    <x v="1"/>
    <s v=""/>
    <s v="Adam Grindrod"/>
    <s v="Richard Langley"/>
    <s v="No"/>
    <s v="Joanna Rose"/>
    <d v="2017-04-23T00:00:20"/>
    <d v="2016-04-22T10:12:44"/>
    <d v="2016-11-22T00:00:00"/>
    <s v=""/>
    <d v="2016-02-15T00:00:00"/>
    <x v="1"/>
  </r>
  <r>
    <s v="d2d88beb-f9e1-e511-8100-3863bb358f90"/>
    <s v="Btgll7KDhn3Wzg5uW9eTR4bTdi0YXzaUm5cVlNUDjEUBvyK4EtTM2AsctHOtzZ1VNyI7a+SIp8rxTeXjPs/PdA=="/>
    <d v="2016-10-31T15:54:21"/>
    <s v="DARS-NIC-163110-ZQ7GS-v0"/>
    <s v="Neill Moloney"/>
    <x v="215"/>
    <s v="With HSCIC"/>
    <x v="1"/>
    <m/>
    <s v=""/>
    <s v=""/>
    <x v="0"/>
    <s v="DARS-NIC-163110-ZQ7GS-v0.0"/>
    <s v=""/>
    <s v="Yes"/>
    <x v="1"/>
    <x v="0"/>
    <x v="0"/>
    <s v="No"/>
    <x v="4"/>
    <s v=""/>
    <s v=""/>
    <s v=""/>
    <s v="Yes"/>
    <s v=""/>
    <d v="2016-10-31T15:54:21"/>
    <d v="2016-03-04T11:12:08"/>
    <m/>
    <s v=""/>
    <m/>
    <x v="0"/>
  </r>
  <r>
    <s v="8318edd5-f9e1-e511-80f7-3863bb357fa0"/>
    <s v="9u04xBEEce60OyR3Jo7VKkXpNPngekmtJ5N2PB8hrccr9NWPcOG1JVl2xjrSdyxmKh3ll0zhb/66c3llR6lt7A=="/>
    <d v="2016-08-02T09:49:05"/>
    <s v="DARS-NIC-163556-YTNPJ-v0"/>
    <s v="Katie Brookes"/>
    <x v="216"/>
    <s v="With HSCIC"/>
    <x v="0"/>
    <d v="2015-09-30T00:00:00"/>
    <s v=""/>
    <s v="5a DSA Active"/>
    <x v="3"/>
    <s v="DARS-NIC-163556-YTNPJ-v0.0"/>
    <s v="Yes"/>
    <s v="Yes"/>
    <x v="0"/>
    <x v="0"/>
    <x v="7"/>
    <s v="No"/>
    <x v="3"/>
    <s v=""/>
    <s v="Nicola Bootland"/>
    <s v=""/>
    <s v="No"/>
    <s v="Joanna Rose"/>
    <d v="2016-08-02T09:49:05"/>
    <d v="2016-03-04T11:11:31"/>
    <m/>
    <s v=""/>
    <m/>
    <x v="0"/>
  </r>
  <r>
    <s v="0e728516-03e2-e511-80f4-3863bb358e28"/>
    <s v="fHl9e5KYs4kOFif0vqm7AsgnNXPLpAnP13jmBUAM/WOoV2QU1+SsglIvEutUW+3TjYYDhZp9/gRx+iugZEIHvg=="/>
    <d v="2016-08-02T09:49:05"/>
    <s v="DARS-NIC-164132-C45WP-v0"/>
    <s v="William Hollingworth"/>
    <x v="123"/>
    <s v="With HSCIC"/>
    <x v="0"/>
    <d v="2016-02-28T00:00:00"/>
    <s v=""/>
    <s v="5a DSA Active"/>
    <x v="3"/>
    <s v="DARS-NIC-164132-C45WP-v0.0"/>
    <s v="Yes"/>
    <s v="Yes"/>
    <x v="0"/>
    <x v="0"/>
    <x v="120"/>
    <s v="No"/>
    <x v="1"/>
    <s v=""/>
    <s v="Mansoor Sahibzada"/>
    <s v=""/>
    <s v="No"/>
    <s v="Joanna Rose"/>
    <d v="2016-08-02T09:49:05"/>
    <d v="2016-03-04T12:17:43"/>
    <m/>
    <s v=""/>
    <m/>
    <x v="0"/>
  </r>
  <r>
    <s v="971cf143-fae1-e511-80f7-3863bb357fa0"/>
    <s v="4xpUsj1ii3xcbqeZhH0NHX99xlbolrAzkdgn97todCHn+1zrNPSKrWX58ub6+mATe2gbKiK4eTVEMny2NEwEjw=="/>
    <d v="2016-03-15T11:32:49"/>
    <s v="DARS-NIC-164992-WZVVK-v0"/>
    <s v="Bob Tullock"/>
    <x v="217"/>
    <s v="With HSCIC"/>
    <x v="1"/>
    <m/>
    <s v=""/>
    <s v="1a Enquiry"/>
    <x v="7"/>
    <s v="DARS-NIC-164992-WZVVK-v0.0"/>
    <s v=""/>
    <s v="Yes"/>
    <x v="1"/>
    <x v="0"/>
    <x v="0"/>
    <s v="No"/>
    <x v="8"/>
    <s v=""/>
    <s v=""/>
    <s v=""/>
    <s v="Yes"/>
    <s v=""/>
    <d v="2016-03-15T11:32:49"/>
    <d v="2016-03-04T11:14:31"/>
    <m/>
    <s v=""/>
    <m/>
    <x v="0"/>
  </r>
  <r>
    <s v="9ca65444-1be2-e511-80f5-3863bb363030"/>
    <s v="W9MVNdTHr7l78wXX8jUAHn3rsWxyDQVm9guHxuBtJOL2Sg3kJPMco8Ar0G60ntWBNMXAbiaWdh3B/wWGQmHKvg=="/>
    <d v="2017-03-05T00:00:12"/>
    <s v="DARS-NIC-165012-9JHGZ-v0"/>
    <s v="James Campbell"/>
    <x v="82"/>
    <s v="With HSCIC"/>
    <x v="1"/>
    <d v="2017-03-04T00:00:00"/>
    <s v=""/>
    <s v="5a DSA Active"/>
    <x v="3"/>
    <s v="DARS-NIC-165012-9JHGZ-v0.0"/>
    <s v="Yes"/>
    <s v="Yes"/>
    <x v="1"/>
    <x v="0"/>
    <x v="44"/>
    <s v="No"/>
    <x v="1"/>
    <s v=""/>
    <s v="Vicki Hartley"/>
    <s v="Jennifer Donald"/>
    <s v="No"/>
    <s v="Joanna Rose"/>
    <d v="2017-03-05T00:00:12"/>
    <d v="2016-03-04T15:10:47"/>
    <m/>
    <s v=""/>
    <m/>
    <x v="0"/>
  </r>
  <r>
    <s v="aecbd167-fbf0-e511-8101-3863bb358f90"/>
    <s v="vXus9wMP/RqNNY0K7eBazcqeriIEinfTM5/rUkgIuyJma6xoTxwseoqXLGYGlZWQVlB83dqCNe3e1GcYog49Jg=="/>
    <d v="2016-08-02T09:49:05"/>
    <s v="DARS-NIC-165168-WQ41X-v0"/>
    <s v="Caroline Brett"/>
    <x v="46"/>
    <s v="With HSCIC"/>
    <x v="0"/>
    <d v="2016-05-31T00:00:00"/>
    <s v=""/>
    <s v="5a DSA Active"/>
    <x v="3"/>
    <s v="DARS-NIC-165168-WQ41X-v0.0"/>
    <s v="Yes"/>
    <s v="Yes"/>
    <x v="0"/>
    <x v="0"/>
    <x v="8"/>
    <s v="No"/>
    <x v="1"/>
    <s v=""/>
    <s v="Julie Preston"/>
    <s v=""/>
    <s v="No"/>
    <s v="Joanna Rose"/>
    <d v="2016-08-02T09:49:05"/>
    <d v="2016-03-23T13:30:36"/>
    <m/>
    <s v=""/>
    <m/>
    <x v="0"/>
  </r>
  <r>
    <s v="7e609d95-f9e1-e511-80f5-3863bb363030"/>
    <s v="hEz8cwCs4PqwGh/4Q+mFm7uEGtQhxSTS6aUAl3FbLMW1tFBH9+zukOGGHll0SQROIgXFhvECDlXLZrEbTHsLvQ=="/>
    <d v="2016-08-02T09:49:05"/>
    <s v="DARS-NIC-165885-BZ5JP-v0"/>
    <s v="Alberto Vidal"/>
    <x v="211"/>
    <s v="With HSCIC"/>
    <x v="0"/>
    <d v="2015-10-31T00:00:00"/>
    <s v=""/>
    <s v="5a DSA Active"/>
    <x v="3"/>
    <s v="DARS-NIC-165885-BZ5JP-v0.0"/>
    <s v="Yes"/>
    <s v="Yes"/>
    <x v="0"/>
    <x v="0"/>
    <x v="101"/>
    <s v="No"/>
    <x v="1"/>
    <s v=""/>
    <s v="Nicola Bootland"/>
    <s v=""/>
    <s v="No"/>
    <s v="Joanna Rose"/>
    <d v="2016-08-02T09:49:05"/>
    <d v="2016-03-04T11:09:44"/>
    <m/>
    <s v=""/>
    <m/>
    <x v="0"/>
  </r>
  <r>
    <s v="3f3882e5-f9e1-e511-8100-3863bb358f90"/>
    <s v="hUDI6RjxvSzzPVygpMZbmA1x5rjtmhPOOZ07Y/CFGXa3xAzg9VqkUMrExRjeoTCH8jDXU6/5WJAEY+Hcof7K2A=="/>
    <d v="2016-08-02T09:49:05"/>
    <s v="DARS-NIC-166107-GT9RJ-v0"/>
    <s v="Tim Coleman"/>
    <x v="186"/>
    <s v="With HSCIC"/>
    <x v="0"/>
    <d v="2015-10-31T00:00:00"/>
    <s v=""/>
    <s v="5a DSA Active"/>
    <x v="3"/>
    <s v="DARS-NIC-166107-GT9RJ-v0.0"/>
    <s v="Yes"/>
    <s v="Yes"/>
    <x v="0"/>
    <x v="0"/>
    <x v="7"/>
    <s v="No"/>
    <x v="1"/>
    <s v=""/>
    <s v="Nicola Bootland"/>
    <s v=""/>
    <s v="No"/>
    <s v="Joanna Rose"/>
    <d v="2016-08-02T09:49:05"/>
    <d v="2016-03-04T11:11:58"/>
    <m/>
    <s v=""/>
    <m/>
    <x v="0"/>
  </r>
  <r>
    <s v="6ad6f83d-fae1-e511-80f7-3863bb357fa0"/>
    <s v="sk0JWjt/T6ohvAyBHJHdFgZzu7ZQPX3tYdxo0BuG4iOaA+S4p28OqRTUexiPMughFJwopF8R5w5yvtMtHhYvpg=="/>
    <d v="2016-10-31T15:54:21"/>
    <s v="DARS-NIC-166284-S6F1Z-v0"/>
    <s v="Carole Morris"/>
    <x v="109"/>
    <s v="With HSCIC"/>
    <x v="1"/>
    <m/>
    <s v=""/>
    <s v=""/>
    <x v="0"/>
    <s v="DARS-NIC-166284-S6F1Z-v0.0"/>
    <s v=""/>
    <s v="Yes"/>
    <x v="1"/>
    <x v="0"/>
    <x v="0"/>
    <s v="No"/>
    <x v="6"/>
    <s v=""/>
    <s v=""/>
    <s v=""/>
    <s v="Yes"/>
    <s v=""/>
    <d v="2016-10-31T15:54:21"/>
    <d v="2016-03-04T11:14:23"/>
    <m/>
    <s v=""/>
    <m/>
    <x v="0"/>
  </r>
  <r>
    <s v="0a24738d-92df-e511-8103-1458d043a750"/>
    <s v="W+CxlvCqJwaE3r3BAJgZl0bxTQnyAf2pdIY6FgTTD1BfEGGsOKXbPBpc8eW1/9W7/XlLX62LV9O+DjC/Y9U9ZA=="/>
    <d v="2016-10-26T09:11:11"/>
    <s v="DARS-NIC-16656-D9B5T-v0"/>
    <s v="Ben Barr"/>
    <x v="77"/>
    <s v="With HSCIC"/>
    <x v="0"/>
    <m/>
    <s v=""/>
    <s v="5a DSA Active"/>
    <x v="0"/>
    <s v="DARS-NIC-16656-D9B5T-v0.0"/>
    <s v=""/>
    <s v="Yes"/>
    <x v="0"/>
    <x v="0"/>
    <x v="0"/>
    <s v="No"/>
    <x v="1"/>
    <s v=""/>
    <s v=""/>
    <s v=""/>
    <s v="Yes"/>
    <s v="Joanna Rose"/>
    <d v="2016-10-26T09:11:11"/>
    <d v="2016-03-01T09:47:05"/>
    <m/>
    <s v=""/>
    <d v="2016-07-04T00:00:00"/>
    <x v="0"/>
  </r>
  <r>
    <s v="05c708e5-f64d-4e75-a47b-e8c5de537dd2"/>
    <s v="o1pQt9Wq3IXQxDvRG8zRqZ1/sDYH7n3SEy1Axf3xHETnJk9hEbDAcvGvy0N/1JuvpGlUTWOuimuqIDxc8trNTg=="/>
    <d v="2016-10-26T09:11:12"/>
    <s v="DARS-NIC-16656-D9B5T-v0"/>
    <s v="Ben Barr"/>
    <x v="77"/>
    <s v="With HSCIC"/>
    <x v="0"/>
    <m/>
    <s v=""/>
    <s v="5a DSA Active"/>
    <x v="0"/>
    <s v="DARS-NIC-16656-D9B5T-v0.1"/>
    <s v=""/>
    <s v="Yes"/>
    <x v="0"/>
    <x v="0"/>
    <x v="0"/>
    <s v="No"/>
    <x v="1"/>
    <s v=""/>
    <s v=""/>
    <s v=""/>
    <s v="Yes"/>
    <s v="Joanna Rose"/>
    <d v="2016-10-26T09:11:12"/>
    <d v="2016-03-16T11:06:12"/>
    <m/>
    <s v=""/>
    <d v="2016-07-04T00:00:00"/>
    <x v="0"/>
  </r>
  <r>
    <s v="9ff98b76-371c-4594-bb92-505cfcd16186"/>
    <s v="3pO60lqPiTAU41QCmLj4umozXlCJ/aBLgPhvuwpQ/sVX5/N3gU5n+0tPXH9qb977BwoYFdaadfJmSzPR8PeWjQ=="/>
    <d v="2016-10-26T09:11:11"/>
    <s v="DARS-NIC-16656-D9B5T-v0"/>
    <s v="Ben Barr"/>
    <x v="77"/>
    <s v="With HSCIC"/>
    <x v="0"/>
    <d v="2019-05-15T00:00:00"/>
    <s v="2c Initial Assessment"/>
    <s v="5a DSA Active"/>
    <x v="0"/>
    <s v="DARS-NIC-16656-D9B5T-v0.10"/>
    <s v="No"/>
    <s v="Yes"/>
    <x v="0"/>
    <x v="124"/>
    <x v="0"/>
    <s v="No"/>
    <x v="1"/>
    <s v="Medium"/>
    <s v="Georgina Platt"/>
    <s v="Gaynor Dalton"/>
    <s v="No"/>
    <s v="Joanna Rose"/>
    <d v="2016-10-26T09:11:11"/>
    <d v="2016-07-01T10:38:00"/>
    <m/>
    <s v=""/>
    <d v="2016-07-04T00:00:00"/>
    <x v="0"/>
  </r>
  <r>
    <s v="fadd0797-4c3b-4e2f-8911-4331a41dde5b"/>
    <s v="P0aPnnZWHPQ46X9aNJlVhtQw9/8tSVbtVTgyVK7d60tJR6Wt1gTUpu25+Ttn9ZT3WHYY8ULb5eUonPFaAFYUVg=="/>
    <d v="2016-10-26T09:11:11"/>
    <s v="DARS-NIC-16656-D9B5T-v0"/>
    <s v="Ben Barr"/>
    <x v="77"/>
    <s v="With HSCIC"/>
    <x v="0"/>
    <d v="2019-05-15T00:00:00"/>
    <s v="2c Initial Assessment"/>
    <s v="5a DSA Active"/>
    <x v="0"/>
    <s v="DARS-NIC-16656-D9B5T-v0.11"/>
    <s v="No"/>
    <s v="Yes"/>
    <x v="0"/>
    <x v="124"/>
    <x v="0"/>
    <s v="No"/>
    <x v="1"/>
    <s v="Medium"/>
    <s v="Georgina Platt"/>
    <s v="Gaynor Dalton"/>
    <s v="No"/>
    <s v="Joanna Rose"/>
    <d v="2016-10-26T09:11:11"/>
    <d v="2016-07-19T09:25:39"/>
    <m/>
    <s v=""/>
    <d v="2016-07-04T00:00:00"/>
    <x v="0"/>
  </r>
  <r>
    <s v="cc383d41-b414-4e27-88d4-55099a6b0516"/>
    <s v="JVLzYFB1TbFUmnqgjYnwX7AsXfSYq0i1DSE783BiIY8sc3UXyEPxwLIfaZO9jiHqE3OVOB5RQYEI2PwngsDDZg=="/>
    <d v="2016-10-26T09:11:12"/>
    <s v="DARS-NIC-16656-D9B5T-v0"/>
    <s v="Ben Barr"/>
    <x v="77"/>
    <s v="With HSCIC"/>
    <x v="0"/>
    <d v="2019-07-31T00:00:00"/>
    <s v="2c Initial Assessment"/>
    <s v="5a DSA Active"/>
    <x v="0"/>
    <s v="DARS-NIC-16656-D9B5T-v0.12"/>
    <s v="No"/>
    <s v="Yes"/>
    <x v="0"/>
    <x v="124"/>
    <x v="0"/>
    <s v="No"/>
    <x v="1"/>
    <s v="Medium"/>
    <s v="Georgina Platt"/>
    <s v="Gaynor Dalton"/>
    <s v="No"/>
    <s v="Joanna Rose"/>
    <d v="2016-10-26T09:11:12"/>
    <d v="2016-07-20T17:00:05"/>
    <m/>
    <s v=""/>
    <d v="2016-07-04T00:00:00"/>
    <x v="0"/>
  </r>
  <r>
    <s v="dabb499d-d929-4a92-ae15-426432a8cf9f"/>
    <s v="t2f/cKLRr60bcYFUW96EutHNtBQD+wgvv0VwBGBPnPam52gZ2s0IiOPM7p4KJXRCGcixxPVPJx1QYwJ5GX/eRg=="/>
    <d v="2016-10-26T09:12:31"/>
    <s v="DARS-NIC-16656-D9B5T-v0"/>
    <s v="Ben Barr"/>
    <x v="77"/>
    <s v="With HSCIC"/>
    <x v="0"/>
    <d v="2019-07-31T00:00:00"/>
    <s v="5a DSA Active"/>
    <s v="5a DSA Active"/>
    <x v="2"/>
    <s v="DARS-NIC-16656-D9B5T-v0.13"/>
    <s v="Yes"/>
    <s v="Yes"/>
    <x v="0"/>
    <x v="124"/>
    <x v="40"/>
    <s v="No"/>
    <x v="1"/>
    <s v="Medium"/>
    <s v="Georgina Platt"/>
    <s v="Gaynor Dalton"/>
    <s v="No"/>
    <s v="Joanna Rose"/>
    <d v="2016-10-26T09:12:31"/>
    <d v="2016-08-08T11:09:03"/>
    <d v="2016-10-26T00:00:00"/>
    <s v=""/>
    <d v="2016-07-04T00:00:00"/>
    <x v="1"/>
  </r>
  <r>
    <s v="e1252839-dc03-4b19-88f4-81281fb3480a"/>
    <s v="Tb7WEWecu/dyK2C/jsQ9k+JdXmrkz9LIhl5Soqr4w9cpqbkl377AGXj1lpFjg2lgVUEf1KzBFjOw/q2GqxKVew=="/>
    <d v="2016-10-26T09:11:12"/>
    <s v="DARS-NIC-16656-D9B5T-v0"/>
    <s v="Ben Barr"/>
    <x v="77"/>
    <s v="With HSCIC"/>
    <x v="0"/>
    <m/>
    <s v=""/>
    <s v="5a DSA Active"/>
    <x v="0"/>
    <s v="DARS-NIC-16656-D9B5T-v0.2"/>
    <s v=""/>
    <s v="Yes"/>
    <x v="0"/>
    <x v="156"/>
    <x v="0"/>
    <s v="No"/>
    <x v="1"/>
    <s v=""/>
    <s v=""/>
    <s v=""/>
    <s v="No"/>
    <s v="Joanna Rose"/>
    <d v="2016-10-26T09:11:12"/>
    <d v="2016-03-24T10:46:14"/>
    <m/>
    <s v=""/>
    <d v="2016-07-04T00:00:00"/>
    <x v="0"/>
  </r>
  <r>
    <s v="c8655c87-639e-488f-ac18-6016fe05f34c"/>
    <s v="mqLz4tGd0269R57D2Sr4Qaqb7/9ydF8YhxNsCxBE4con3YmLYKgjXXyjyDGGBLk/GSmcOmSZVq0z/PWb9i18MA=="/>
    <d v="2016-10-26T09:11:12"/>
    <s v="DARS-NIC-16656-D9B5T-v0"/>
    <s v="Ben Barr"/>
    <x v="77"/>
    <s v="With HSCIC"/>
    <x v="0"/>
    <m/>
    <s v=""/>
    <s v="5a DSA Active"/>
    <x v="0"/>
    <s v="DARS-NIC-16656-D9B5T-v0.3"/>
    <s v=""/>
    <s v="Yes"/>
    <x v="0"/>
    <x v="156"/>
    <x v="0"/>
    <s v="No"/>
    <x v="1"/>
    <s v="Medium"/>
    <s v=""/>
    <s v=""/>
    <s v="No"/>
    <s v="Joanna Rose"/>
    <d v="2016-10-26T09:11:12"/>
    <d v="2016-04-13T08:52:08"/>
    <m/>
    <s v=""/>
    <d v="2016-07-04T00:00:00"/>
    <x v="0"/>
  </r>
  <r>
    <s v="249fdbc5-7410-43a9-bbaf-d3ab5dab1264"/>
    <s v="Yhd9Q+IZCXyG8eTh1ynVFysNMekWYVZ1q8JbYqxn8dF6NgxJxcC6Effb3TBQaGstohgafnAranqe16Q6cuuTcQ=="/>
    <d v="2016-10-26T09:11:12"/>
    <s v="DARS-NIC-16656-D9B5T-v0"/>
    <s v="Ben Barr"/>
    <x v="77"/>
    <s v="With HSCIC"/>
    <x v="0"/>
    <m/>
    <s v=""/>
    <s v="5a DSA Active"/>
    <x v="0"/>
    <s v="DARS-NIC-16656-D9B5T-v0.4"/>
    <s v=""/>
    <s v="Yes"/>
    <x v="0"/>
    <x v="156"/>
    <x v="0"/>
    <s v="No"/>
    <x v="1"/>
    <s v="Medium"/>
    <s v="Georgina Platt"/>
    <s v=""/>
    <s v="No"/>
    <s v="Joanna Rose"/>
    <d v="2016-10-26T09:11:12"/>
    <d v="2016-04-27T10:03:28"/>
    <m/>
    <s v=""/>
    <d v="2016-07-04T00:00:00"/>
    <x v="0"/>
  </r>
  <r>
    <s v="0e6b5406-3274-4879-9c1d-1fd5472e7f07"/>
    <s v="tkIpYaC4Gc5pxddZYhpwfpasVB6WcJAHarEr/RQxawbiZoLM+zvGdf4D2HAlkqqHKyPFaT2h1jcUauwpBorpFQ=="/>
    <d v="2016-10-26T09:11:11"/>
    <s v="DARS-NIC-16656-D9B5T-v0"/>
    <s v="Ben Barr"/>
    <x v="77"/>
    <s v="With HSCIC"/>
    <x v="0"/>
    <m/>
    <s v=""/>
    <s v="5a DSA Active"/>
    <x v="0"/>
    <s v="DARS-NIC-16656-D9B5T-v0.5"/>
    <s v=""/>
    <s v="Yes"/>
    <x v="0"/>
    <x v="156"/>
    <x v="0"/>
    <s v="No"/>
    <x v="1"/>
    <s v="Medium"/>
    <s v="Georgina Platt"/>
    <s v=""/>
    <s v="No"/>
    <s v="Joanna Rose"/>
    <d v="2016-10-26T09:11:11"/>
    <d v="2016-04-29T14:05:30"/>
    <m/>
    <s v=""/>
    <d v="2016-07-04T00:00:00"/>
    <x v="0"/>
  </r>
  <r>
    <s v="acdea17c-9f29-47c8-8ff8-286925de0ffb"/>
    <s v="Fq4JzLPGd+Vz08WWzi/rPfDSD4EVqlwqYJ2zl4v5ix8jesLtaOYf/RZavm8HpkQiyO1QlohcCLPwr+sI6emMwA=="/>
    <d v="2016-10-26T09:11:11"/>
    <s v="DARS-NIC-16656-D9B5T-v0"/>
    <s v="Ben Barr"/>
    <x v="77"/>
    <s v="With HSCIC"/>
    <x v="0"/>
    <m/>
    <s v=""/>
    <s v="5a DSA Active"/>
    <x v="0"/>
    <s v="DARS-NIC-16656-D9B5T-v0.6"/>
    <s v="No"/>
    <s v="Yes"/>
    <x v="0"/>
    <x v="156"/>
    <x v="0"/>
    <s v="No"/>
    <x v="1"/>
    <s v="Medium"/>
    <s v="Georgina Platt"/>
    <s v=""/>
    <s v="No"/>
    <s v="Joanna Rose"/>
    <d v="2016-10-26T09:11:11"/>
    <d v="2016-05-05T13:24:38"/>
    <m/>
    <s v=""/>
    <d v="2016-07-04T00:00:00"/>
    <x v="0"/>
  </r>
  <r>
    <s v="50415932-3cbb-4530-ad8d-1f9a8af80380"/>
    <s v="KTW9NXSg/Z89XDPjquLyaWz4JHE/6MqVX8A/M+F/GBBFXctEXZI0qC1628fBOhf09DkFcQaYsYQKkE9iAP8UWQ=="/>
    <d v="2016-10-26T09:11:11"/>
    <s v="DARS-NIC-16656-D9B5T-v0"/>
    <s v="Ben Barr"/>
    <x v="77"/>
    <s v="With HSCIC"/>
    <x v="0"/>
    <m/>
    <s v="2c Initial Assessment"/>
    <s v="5a DSA Active"/>
    <x v="0"/>
    <s v="DARS-NIC-16656-D9B5T-v0.7"/>
    <s v="No"/>
    <s v="Yes"/>
    <x v="0"/>
    <x v="156"/>
    <x v="0"/>
    <s v="No"/>
    <x v="1"/>
    <s v="Medium"/>
    <s v="Georgina Platt"/>
    <s v=""/>
    <s v="No"/>
    <s v="Joanna Rose"/>
    <d v="2016-10-26T09:11:11"/>
    <d v="2016-05-06T14:43:03"/>
    <m/>
    <s v=""/>
    <d v="2016-07-04T00:00:00"/>
    <x v="0"/>
  </r>
  <r>
    <s v="641d6272-f95f-46fb-8b4e-e0716d6420a6"/>
    <s v="WUP8QLBSkpvdWuSxVipvZCfd73tEHq4JxHkGGbOZCz4Mb0cT6SQ6i3HXoF4nsmuZiS6BXSI9MscYs6mkzCpD6g=="/>
    <d v="2016-10-26T09:11:12"/>
    <s v="DARS-NIC-16656-D9B5T-v0"/>
    <s v="Ben Barr"/>
    <x v="77"/>
    <s v="With HSCIC"/>
    <x v="0"/>
    <d v="2019-05-15T00:00:00"/>
    <s v="2a Case Admin Check"/>
    <s v="5a DSA Active"/>
    <x v="0"/>
    <s v="DARS-NIC-16656-D9B5T-v0.8"/>
    <s v="No"/>
    <s v="Yes"/>
    <x v="0"/>
    <x v="156"/>
    <x v="0"/>
    <s v="No"/>
    <x v="1"/>
    <s v="Medium"/>
    <s v="Georgina Platt"/>
    <s v=""/>
    <s v="No"/>
    <s v="Joanna Rose"/>
    <d v="2016-10-26T09:11:12"/>
    <d v="2016-05-06T15:41:27"/>
    <m/>
    <s v=""/>
    <d v="2016-07-04T00:00:00"/>
    <x v="0"/>
  </r>
  <r>
    <s v="6fbc055e-4e61-4e4f-9f40-efbd26da474e"/>
    <s v="2QtsE8CjBEit8xxwNvBVQvDCOobwB9fDw3MKETWdelYQltSt4CFZViUHdR0OWcv/gQ/oeN1PZeTLP1Af+fKQkA=="/>
    <d v="2016-10-26T09:11:12"/>
    <s v="DARS-NIC-16656-D9B5T-v0"/>
    <s v="Ben Barr"/>
    <x v="77"/>
    <s v="With HSCIC"/>
    <x v="0"/>
    <d v="2019-05-15T00:00:00"/>
    <s v="1c Application In Progress"/>
    <s v="5a DSA Active"/>
    <x v="0"/>
    <s v="DARS-NIC-16656-D9B5T-v0.9"/>
    <s v="No"/>
    <s v="Yes"/>
    <x v="0"/>
    <x v="156"/>
    <x v="0"/>
    <s v="No"/>
    <x v="1"/>
    <s v="Medium"/>
    <s v="Georgina Platt"/>
    <s v=""/>
    <s v="No"/>
    <s v="Joanna Rose"/>
    <d v="2016-10-26T09:11:12"/>
    <d v="2016-06-08T10:36:15"/>
    <m/>
    <s v=""/>
    <d v="2016-07-04T00:00:00"/>
    <x v="0"/>
  </r>
  <r>
    <s v="8dd13b80-7be7-e511-80f7-3863bb357fa0"/>
    <s v="Z2+ZKzP1g0WEEIqn+JhOUY2VBOv3vJzCfSE97RiDXp5nKNIUAxA+YZsT9LcgQHHJ+cBPhQuDV9B/f7dXa2tGgg=="/>
    <d v="2016-05-18T12:07:09"/>
    <s v="DARS-NIC-167752-82PRV-v0"/>
    <s v="Steve Harris"/>
    <x v="87"/>
    <s v="With HSCIC"/>
    <x v="0"/>
    <m/>
    <s v=""/>
    <s v="5a DSA Active"/>
    <x v="0"/>
    <s v="DARS-NIC-167752-82PRV-v0.0"/>
    <s v=""/>
    <s v="Yes"/>
    <x v="0"/>
    <x v="0"/>
    <x v="0"/>
    <s v="No"/>
    <x v="9"/>
    <s v=""/>
    <s v=""/>
    <s v=""/>
    <s v="Yes"/>
    <s v="Joanna Rose"/>
    <d v="2016-05-18T12:07:09"/>
    <d v="2016-03-11T11:22:15"/>
    <m/>
    <s v=""/>
    <m/>
    <x v="0"/>
  </r>
  <r>
    <s v="32060388-d5ee-4e9e-8258-01a19e953844"/>
    <s v="Fkca1TLk5nc1gu3dEr3/dci6ai6cCJ0lyw0oooLrZYEuM8AG035hNWPIhjWnukhwcuT2AsQBgZjXVUL0MDc63g=="/>
    <d v="2017-03-10T00:01:06"/>
    <s v="DARS-NIC-167752-82PRV-v0"/>
    <s v="Steve Harris"/>
    <x v="87"/>
    <s v="With HSCIC"/>
    <x v="0"/>
    <d v="2017-03-09T00:00:00"/>
    <s v=""/>
    <s v="5a DSA Active"/>
    <x v="3"/>
    <s v="DARS-NIC-167752-82PRV-v0.1"/>
    <s v="Yes"/>
    <s v="Yes"/>
    <x v="0"/>
    <x v="0"/>
    <x v="8"/>
    <s v="No"/>
    <x v="9"/>
    <s v=""/>
    <s v="Vicki Hartley"/>
    <s v=""/>
    <s v="No"/>
    <s v="Joanna Rose"/>
    <d v="2017-03-10T00:01:06"/>
    <d v="2016-03-18T15:47:12"/>
    <d v="2017-01-09T00:00:00"/>
    <s v=""/>
    <m/>
    <x v="0"/>
  </r>
  <r>
    <s v="30866f37-03e2-e511-80f4-3863bb358e28"/>
    <s v="KxKSOMiEx+pMQpVLf2YtxRGlqBg9xpXJCDydDHilMo7kwJRW/Sz6Sj2dLtaAwQqI657EMje89U7QpdFe8ibvrQ=="/>
    <d v="2016-10-31T15:54:21"/>
    <s v="DARS-NIC-169119-6CD1P-v0"/>
    <s v="David Morton"/>
    <x v="218"/>
    <s v="With HSCIC"/>
    <x v="1"/>
    <d v="2015-10-31T00:00:00"/>
    <s v=""/>
    <s v="3a With DAO"/>
    <x v="0"/>
    <s v="DARS-NIC-169119-6CD1P-v0.0"/>
    <s v=""/>
    <s v="Yes"/>
    <x v="1"/>
    <x v="0"/>
    <x v="0"/>
    <s v="No"/>
    <x v="8"/>
    <s v=""/>
    <s v="CMoors #"/>
    <s v=""/>
    <s v="No"/>
    <s v="Joanna Rose"/>
    <d v="2016-10-31T15:54:21"/>
    <d v="2016-03-04T12:18:36"/>
    <m/>
    <s v=""/>
    <m/>
    <x v="0"/>
  </r>
  <r>
    <s v="2427dabd-fde1-e511-80f4-3863bb358e28"/>
    <s v="aAU3ABwcbRX5mDHDnxyR2tBeKO+zWBbR/4yUq5lbV+wvU8gm5ao3L0vjcmmuiw7FHqKMzQN+VkW/VoMy7coAUw=="/>
    <d v="2016-03-15T11:32:49"/>
    <s v="DARS-NIC-169718-MKTHH-v0"/>
    <s v="Judy Aldred"/>
    <x v="5"/>
    <s v="With HSCIC"/>
    <x v="1"/>
    <m/>
    <s v=""/>
    <s v="1a Enquiry"/>
    <x v="7"/>
    <s v="DARS-NIC-169718-MKTHH-v0.0"/>
    <s v=""/>
    <s v="Yes"/>
    <x v="1"/>
    <x v="0"/>
    <x v="0"/>
    <s v="No"/>
    <x v="3"/>
    <s v=""/>
    <s v="Claire Cookman"/>
    <s v=""/>
    <s v="Yes"/>
    <s v=""/>
    <d v="2016-03-15T11:32:49"/>
    <d v="2016-03-04T11:39:31"/>
    <m/>
    <s v=""/>
    <m/>
    <x v="0"/>
  </r>
  <r>
    <s v="39a3fd5f-f9e1-e511-8104-1458d043a750"/>
    <s v="h2w6QtCymSSXEqeTWXOPYkvlT4Cmsuzx6JqI0dPRlN1Py+XZYJ1JaXSQNEcts4/7FkAdCqYapS7P3QdKsY25Uw=="/>
    <d v="2016-08-02T09:49:05"/>
    <s v="DARS-NIC-169801-X6GMX-v0"/>
    <s v="Kaz Khundakar"/>
    <x v="49"/>
    <s v="With HSCIC"/>
    <x v="0"/>
    <d v="2016-03-31T00:00:00"/>
    <s v=""/>
    <s v="5a DSA Active"/>
    <x v="3"/>
    <s v="DARS-NIC-169801-X6GMX-v0.0"/>
    <s v="Yes"/>
    <s v="Yes"/>
    <x v="0"/>
    <x v="0"/>
    <x v="83"/>
    <s v="No"/>
    <x v="6"/>
    <s v=""/>
    <s v="Nicola Bootland"/>
    <s v=""/>
    <s v="No"/>
    <s v="Joanna Rose"/>
    <d v="2016-08-02T09:49:05"/>
    <d v="2016-03-04T11:08:09"/>
    <m/>
    <s v=""/>
    <m/>
    <x v="0"/>
  </r>
  <r>
    <s v="ea262f67-fbe1-e511-80f5-3863bb363030"/>
    <s v="hRc9wn17UBVeXtkEbOnPBOuAFT3LcOqgjuGQVARo6QSQOSMO5NKkG4GXEuzDhQ7cB2zfSS3knp/BUgF6ozEOug=="/>
    <d v="2016-10-31T15:54:21"/>
    <s v="DARS-NIC-170952-S1KZC-v0"/>
    <s v="Jo Steranka"/>
    <x v="202"/>
    <s v="With HSCIC"/>
    <x v="1"/>
    <d v="2015-12-31T00:00:00"/>
    <s v=""/>
    <s v="5a DSA Active"/>
    <x v="0"/>
    <s v="DARS-NIC-170952-S1KZC-v0.0"/>
    <s v=""/>
    <s v="Yes"/>
    <x v="1"/>
    <x v="0"/>
    <x v="120"/>
    <s v="No"/>
    <x v="5"/>
    <s v=""/>
    <s v=""/>
    <s v=""/>
    <s v="No"/>
    <s v="Joanna Rose"/>
    <d v="2016-10-31T15:54:21"/>
    <d v="2016-03-04T11:22:41"/>
    <m/>
    <s v=""/>
    <m/>
    <x v="0"/>
  </r>
  <r>
    <s v="16b35b4e-4aeb-e511-80f8-3863bb357fa0"/>
    <s v="HOOlmq0lKC1Q8yVGu2SHxtvTPt3ufiLzPuOZAO1CFCUT1DiT9SqsYYw+a0tHOxbJT9HBRzJgchPpZ/ZCEENoCw=="/>
    <d v="2016-08-02T09:49:06"/>
    <s v="DARS-NIC-171094-6GZMY-v1"/>
    <s v="Nigel Clarkson"/>
    <x v="219"/>
    <s v="With Customer"/>
    <x v="0"/>
    <d v="2016-06-30T00:00:00"/>
    <s v=""/>
    <s v="1c Application In Progress"/>
    <x v="3"/>
    <s v="DARS-NIC-171094-6GZMY-v0.0"/>
    <s v="No"/>
    <s v="Yes"/>
    <x v="0"/>
    <x v="0"/>
    <x v="122"/>
    <s v="No"/>
    <x v="3"/>
    <s v=""/>
    <s v=""/>
    <s v=""/>
    <s v="No"/>
    <s v="Joanna Rose"/>
    <d v="2016-08-02T09:49:06"/>
    <d v="2016-03-16T07:40:12"/>
    <m/>
    <s v=""/>
    <m/>
    <x v="0"/>
  </r>
  <r>
    <s v="71dd0004-2657-474d-b7e6-08dc920b51d3"/>
    <s v="ysWpz0BQj35UL6c9aJ3mwNG5FOpILGW7ouRK4oHlKxwlY7FLILUuYlvwSbXBvC6nNK0iPhZpMa3e3ZFuCxYb+w=="/>
    <d v="2016-05-13T11:33:14"/>
    <s v="DARS-NIC-171094-6GZMY-v1"/>
    <s v="Nigel Clarkson"/>
    <x v="219"/>
    <s v="With Customer"/>
    <x v="0"/>
    <d v="2016-06-30T00:00:00"/>
    <s v=""/>
    <s v="1c Application In Progress"/>
    <x v="0"/>
    <s v="DARS-NIC-171094-6GZMY-v1.0"/>
    <s v=""/>
    <s v="Yes"/>
    <x v="0"/>
    <x v="0"/>
    <x v="0"/>
    <s v="No"/>
    <x v="3"/>
    <s v=""/>
    <s v=""/>
    <s v=""/>
    <s v="No"/>
    <s v="Joanna Rose"/>
    <d v="2016-05-13T11:33:14"/>
    <d v="2016-04-14T08:34:54"/>
    <m/>
    <s v=""/>
    <m/>
    <x v="0"/>
  </r>
  <r>
    <s v="501be961-6ea0-4f76-b565-2d4dddf67752"/>
    <s v="w2Z/QZ1HzEAMvJ8HYVs9FXhReNA/PMmpW5dJrArVO6g5nrgSz+MlDJSg88FKkng0YfwbZZ6XEoca1r5Dp7hFsg=="/>
    <d v="2016-08-30T10:39:41"/>
    <s v="DARS-NIC-171094-6GZMY-v1"/>
    <s v="Nigel Clarkson"/>
    <x v="219"/>
    <s v="With Customer"/>
    <x v="0"/>
    <d v="2016-06-30T00:00:00"/>
    <s v=""/>
    <s v="1c Application In Progress"/>
    <x v="4"/>
    <s v="DARS-NIC-171094-6GZMY-v1.1"/>
    <s v="Yes"/>
    <s v="Yes"/>
    <x v="0"/>
    <x v="0"/>
    <x v="0"/>
    <s v="No"/>
    <x v="3"/>
    <s v=""/>
    <s v=""/>
    <s v=""/>
    <s v="No"/>
    <s v="Joanna Rose"/>
    <d v="2016-08-30T10:39:41"/>
    <d v="2016-04-14T08:35:05"/>
    <m/>
    <s v=""/>
    <m/>
    <x v="0"/>
  </r>
  <r>
    <s v="fa345fea-93df-e511-8103-1458d043a750"/>
    <s v="lysJHANWEIbeCtJAiLYs2nf9cPd2kzyTN4rf+n53fyMIRBPeHbWbTm6XLQAJ1kYr/zDwSXBzhPT2P44g0s1i2g=="/>
    <d v="2017-03-01T15:07:54"/>
    <s v="DARS-NIC-17218-B0W9X-v1"/>
    <s v="Gearoid Garvey"/>
    <x v="31"/>
    <s v="With Customer"/>
    <x v="0"/>
    <m/>
    <s v=""/>
    <s v="2d Action Plan Active"/>
    <x v="0"/>
    <s v="DARS-NIC-17218-B0W9X-v0.0"/>
    <s v=""/>
    <s v="Yes"/>
    <x v="0"/>
    <x v="0"/>
    <x v="0"/>
    <s v="No"/>
    <x v="1"/>
    <s v=""/>
    <s v=""/>
    <s v=""/>
    <s v="No"/>
    <s v="Emma Russell"/>
    <d v="2017-03-01T15:07:54"/>
    <d v="2016-03-01T09:56:55"/>
    <m/>
    <s v=""/>
    <d v="2017-02-17T00:00:00"/>
    <x v="0"/>
  </r>
  <r>
    <s v="c6187d76-19b4-4752-9b1b-e568efc4e913"/>
    <s v="lUvX5YJ8mGq5D6lIRYYUbMEleXsT9HqlYZuY1WmWjxWHHAQBljaslY3UNXGIcKXeHRcHuOxtf7o60kpif3lj3A=="/>
    <d v="2017-03-01T15:07:54"/>
    <s v="DARS-NIC-17218-B0W9X-v1"/>
    <s v="Gearoid Garvey"/>
    <x v="31"/>
    <s v="With Customer"/>
    <x v="0"/>
    <m/>
    <s v=""/>
    <s v="2d Action Plan Active"/>
    <x v="0"/>
    <s v="DARS-NIC-17218-B0W9X-v0.1"/>
    <s v=""/>
    <s v="Yes"/>
    <x v="0"/>
    <x v="0"/>
    <x v="0"/>
    <s v="No"/>
    <x v="1"/>
    <s v=""/>
    <s v=""/>
    <s v=""/>
    <s v="No"/>
    <s v="Emma Russell"/>
    <d v="2017-03-01T15:07:54"/>
    <d v="2016-03-23T16:38:29"/>
    <m/>
    <s v=""/>
    <d v="2017-02-17T00:00:00"/>
    <x v="0"/>
  </r>
  <r>
    <s v="ae2eefe5-6a77-48f0-8af5-28bb9908f989"/>
    <s v="SiByeJrtfSgD225qoDrezWnPnxv9zQZB6f9DPSFliDwRF016vD80EJPe1L7+J581ts60K7KAj+ntno0Ht5vNgw=="/>
    <d v="2017-03-01T15:07:54"/>
    <s v="DARS-NIC-17218-B0W9X-v1"/>
    <s v="Gearoid Garvey"/>
    <x v="31"/>
    <s v="With Customer"/>
    <x v="0"/>
    <m/>
    <s v=""/>
    <s v="2d Action Plan Active"/>
    <x v="0"/>
    <s v="DARS-NIC-17218-B0W9X-v0.2"/>
    <s v=""/>
    <s v="Yes"/>
    <x v="0"/>
    <x v="156"/>
    <x v="0"/>
    <s v="No"/>
    <x v="1"/>
    <s v=""/>
    <s v=""/>
    <s v=""/>
    <s v="No"/>
    <s v="Emma Russell"/>
    <d v="2017-03-01T15:07:54"/>
    <d v="2016-04-11T08:33:32"/>
    <m/>
    <s v=""/>
    <d v="2017-02-17T00:00:00"/>
    <x v="0"/>
  </r>
  <r>
    <s v="e4b0ab7c-4581-4638-a304-e4b787033178"/>
    <s v="uSVrpazoH1VBltl8Nh8Z6w9Y/CSajh52mfrCxvCankAgLyv8Nem4W3eg4jC1tOdBX4Cwrj53tjih0QxJhNFvlg=="/>
    <d v="2017-03-01T15:07:54"/>
    <s v="DARS-NIC-17218-B0W9X-v1"/>
    <s v="Gearoid Garvey"/>
    <x v="31"/>
    <s v="With Customer"/>
    <x v="0"/>
    <d v="2016-08-31T00:00:00"/>
    <s v="2c Initial Assessment"/>
    <s v="2d Action Plan Active"/>
    <x v="0"/>
    <s v="DARS-NIC-17218-B0W9X-v0.3"/>
    <s v="No"/>
    <s v="Yes"/>
    <x v="0"/>
    <x v="156"/>
    <x v="0"/>
    <s v="No"/>
    <x v="1"/>
    <s v=""/>
    <s v="Richard Webster"/>
    <s v="Gaynor Dalton"/>
    <s v="Yes"/>
    <s v="Emma Russell"/>
    <d v="2017-03-01T15:07:54"/>
    <d v="2016-04-15T15:24:01"/>
    <m/>
    <s v=""/>
    <d v="2017-02-17T00:00:00"/>
    <x v="0"/>
  </r>
  <r>
    <s v="c43a46a4-9b5f-48ef-8209-2e80705bb6de"/>
    <s v="c+g6XH9CKpLutYlAQ3fpTHlGbOkm91QWVrGaHHBiB86kNMj/NvKAog/zq8nMLNBxv3D9SsEHXwKHOfhbLNc6xA=="/>
    <d v="2017-03-01T15:07:54"/>
    <s v="DARS-NIC-17218-B0W9X-v1"/>
    <s v="Gearoid Garvey"/>
    <x v="31"/>
    <s v="With Customer"/>
    <x v="0"/>
    <d v="2016-08-31T00:00:00"/>
    <s v="5a DSA Active"/>
    <s v="2d Action Plan Active"/>
    <x v="3"/>
    <s v="DARS-NIC-17218-B0W9X-v0.4"/>
    <s v="No"/>
    <s v="Yes"/>
    <x v="0"/>
    <x v="156"/>
    <x v="76"/>
    <s v="No"/>
    <x v="1"/>
    <s v=""/>
    <s v="Richard Webster"/>
    <s v="Gaynor Dalton"/>
    <s v="Yes"/>
    <s v="Emma Russell"/>
    <d v="2017-03-01T15:07:54"/>
    <d v="2016-05-11T09:21:05"/>
    <m/>
    <s v=""/>
    <d v="2017-02-17T00:00:00"/>
    <x v="1"/>
  </r>
  <r>
    <s v="32f4a456-9ad6-408b-a624-57d4c4b3c0dc"/>
    <s v="2jm+y9QSVPqsadEz+oqmLuDcYxTVapaTz9QsISYmh4eKYPYFU7FoA7rdRO2fIhGkTSJz+6SgZskHUVFKoRc6GQ=="/>
    <d v="2017-03-01T15:07:54"/>
    <s v="DARS-NIC-17218-B0W9X-v1"/>
    <s v="Gearoid Garvey"/>
    <x v="31"/>
    <s v="With Customer"/>
    <x v="0"/>
    <m/>
    <s v="1c Application In Progress"/>
    <s v="2d Action Plan Active"/>
    <x v="0"/>
    <s v="DARS-NIC-17218-B0W9X-v1.0"/>
    <s v="No"/>
    <s v="Yes"/>
    <x v="0"/>
    <x v="156"/>
    <x v="0"/>
    <s v="No"/>
    <x v="1"/>
    <s v=""/>
    <s v="Richard Webster"/>
    <s v="Gaynor Dalton"/>
    <s v="Yes"/>
    <s v="Emma Russell"/>
    <d v="2017-03-01T15:07:54"/>
    <d v="2017-01-18T10:51:43"/>
    <m/>
    <s v=""/>
    <d v="2017-02-17T00:00:00"/>
    <x v="0"/>
  </r>
  <r>
    <s v="e0a4f5ed-1272-453c-beea-463b2f510e37"/>
    <s v="uW91slaS+zj4lC90hhYO2ppkPfcfyATtCkhEgDKC/bjFjLesPHot5Lo8MtQwRrvVCFwWSIVJFGk/qh/OdWweEg=="/>
    <d v="2017-03-01T15:08:32"/>
    <s v="DARS-NIC-17218-B0W9X-v1"/>
    <s v="Gearoid Garvey"/>
    <x v="31"/>
    <s v="With Customer"/>
    <x v="0"/>
    <m/>
    <s v="2c Initial Assessment"/>
    <s v="2d Action Plan Active"/>
    <x v="0"/>
    <s v="DARS-NIC-17218-B0W9X-v1.1"/>
    <s v="No"/>
    <s v="Yes"/>
    <x v="0"/>
    <x v="165"/>
    <x v="0"/>
    <s v="No"/>
    <x v="1"/>
    <s v="Medium"/>
    <s v="Elizabeth Flaherty"/>
    <s v="Gaynor Dalton"/>
    <s v="Yes"/>
    <s v="Emma Russell"/>
    <d v="2017-03-01T15:08:32"/>
    <d v="2017-02-16T10:56:19"/>
    <m/>
    <s v=""/>
    <d v="2017-02-17T00:00:00"/>
    <x v="0"/>
  </r>
  <r>
    <s v="4c7ce311-2e7b-4957-a264-d89f40f1c93d"/>
    <s v="eZmai/diX14Kha7lEeZjnUuzKJli+OpZoRmXt9oxB62NRWifHz/xppfglen0nBpqxeatpxIDVswncPuA2agQ6A=="/>
    <d v="2017-05-02T12:08:24"/>
    <s v="DARS-NIC-17218-B0W9X-v1"/>
    <s v="Gearoid Garvey"/>
    <x v="31"/>
    <s v="With Customer"/>
    <x v="0"/>
    <m/>
    <s v="2c Initial Assessment"/>
    <s v="2d Action Plan Active"/>
    <x v="4"/>
    <s v="DARS-NIC-17218-B0W9X-v1.2"/>
    <s v="Yes"/>
    <s v="Yes"/>
    <x v="0"/>
    <x v="165"/>
    <x v="0"/>
    <s v="No"/>
    <x v="1"/>
    <s v="Medium"/>
    <s v="Elizabeth Flaherty"/>
    <s v="Gaynor Dalton"/>
    <s v="Yes"/>
    <s v="Emma Russell"/>
    <d v="2017-05-02T12:08:24"/>
    <d v="2017-03-01T15:08:05"/>
    <m/>
    <s v=""/>
    <d v="2017-02-17T00:00:00"/>
    <x v="0"/>
  </r>
  <r>
    <s v="92ab2b77-f9e1-e511-8100-3863bb358f90"/>
    <s v="vbfrA71oFlyTof4DY9qYAEK9InmY8yaCjQXgB+p08dkl+WJyY9ciSCzSl4hSBFqdNLZUnK6uqIkLgFKcbCzAGA=="/>
    <d v="2016-03-15T11:32:49"/>
    <s v="DARS-NIC-172841-LFR3H-v0"/>
    <s v="Lauren Bevan"/>
    <x v="220"/>
    <s v="With HSCIC"/>
    <x v="1"/>
    <m/>
    <s v=""/>
    <s v="1a Enquiry"/>
    <x v="7"/>
    <s v="DARS-NIC-172841-LFR3H-v0.0"/>
    <s v=""/>
    <s v="Yes"/>
    <x v="1"/>
    <x v="0"/>
    <x v="0"/>
    <s v="No"/>
    <x v="2"/>
    <s v=""/>
    <s v=""/>
    <s v=""/>
    <s v="Yes"/>
    <s v=""/>
    <d v="2016-03-15T11:32:49"/>
    <d v="2016-03-04T11:08:48"/>
    <m/>
    <s v=""/>
    <m/>
    <x v="0"/>
  </r>
  <r>
    <s v="9cbd1e7b-f9e1-e511-8104-1458d043a750"/>
    <s v="JoQsc4wYIUL7uuDzXk/YkxqxUG0ToMG3rYyq2G9OmU0ZCcyOtvqRoCQ+vx3asUNe0LBrnX1uB3xZ1gOicjMw8g=="/>
    <d v="2016-05-13T11:33:21"/>
    <s v="DARS-NIC-173083-28968-v0"/>
    <s v="Jüergen Stausberg"/>
    <x v="221"/>
    <s v="With HSCIC"/>
    <x v="0"/>
    <m/>
    <s v=""/>
    <s v="2a Case Admin Check"/>
    <x v="0"/>
    <s v="DARS-NIC-173083-28968-v0.0"/>
    <s v=""/>
    <s v="Yes"/>
    <x v="1"/>
    <x v="0"/>
    <x v="0"/>
    <s v="No"/>
    <x v="1"/>
    <s v=""/>
    <s v=""/>
    <s v=""/>
    <s v="No"/>
    <s v="Joanna Rose"/>
    <d v="2016-05-13T11:33:21"/>
    <d v="2016-03-04T11:08:59"/>
    <m/>
    <s v=""/>
    <m/>
    <x v="0"/>
  </r>
  <r>
    <s v="def15683-f9e1-e511-8100-3863bb358f90"/>
    <s v="tbILC4QPZStHWq4Fg9BGUE3rfVywX5cUuWeUNe8YfsLPnETmdPdNt50fnO2I4mVNUgQy8ChOFT5iwfa9MTyLDg=="/>
    <d v="2016-08-02T09:49:06"/>
    <s v="DARS-NIC-173354-PG4CD-v0"/>
    <s v="Aylif Kingston"/>
    <x v="222"/>
    <s v="With HSCIC"/>
    <x v="0"/>
    <d v="2016-03-31T00:00:00"/>
    <s v=""/>
    <s v="5a DSA Active"/>
    <x v="3"/>
    <s v="DARS-NIC-173354-PG4CD-v0.0"/>
    <s v="Yes"/>
    <s v="Yes"/>
    <x v="0"/>
    <x v="0"/>
    <x v="25"/>
    <s v="No"/>
    <x v="0"/>
    <s v=""/>
    <s v="Nicola Bootland"/>
    <s v=""/>
    <s v="Yes"/>
    <s v="Joanna Rose"/>
    <d v="2016-08-02T09:49:06"/>
    <d v="2016-03-04T11:09:13"/>
    <m/>
    <s v=""/>
    <m/>
    <x v="0"/>
  </r>
  <r>
    <s v="2e0378ad-f9e1-e511-8104-1458d043a750"/>
    <s v="NnJqRjyOAkaIqYnV3bogdMT3QGIaxXfbBKcVXyWlERe9Wn3SvhFYNacBYjhR3nqscnOmAUBkcL90OhlIc51LZw=="/>
    <d v="2016-10-31T15:54:21"/>
    <s v="DARS-NIC-173359-06PCQ-v0"/>
    <s v="Stephen Hodgson"/>
    <x v="219"/>
    <s v="With HSCIC"/>
    <x v="1"/>
    <m/>
    <s v=""/>
    <s v=""/>
    <x v="0"/>
    <s v="DARS-NIC-173359-06PCQ-v0.0"/>
    <s v=""/>
    <s v="Yes"/>
    <x v="1"/>
    <x v="0"/>
    <x v="0"/>
    <s v="No"/>
    <x v="3"/>
    <s v=""/>
    <s v=""/>
    <s v=""/>
    <s v="Yes"/>
    <s v=""/>
    <d v="2016-10-31T15:54:21"/>
    <d v="2016-03-04T11:10:24"/>
    <m/>
    <s v=""/>
    <m/>
    <x v="0"/>
  </r>
  <r>
    <s v="cdd46179-fae1-e511-8100-3863bb358f90"/>
    <s v="y4hwhxf2AJZY0FUd+YvoIh59dGoFjUDrXMQMBmjv3No3+3ImjKTK0WkT/W98uoX5ELj3j0jTCY5LKwfkCKY8qg=="/>
    <d v="2016-08-02T09:49:06"/>
    <s v="DARS-NIC-173903-8R42D-v0"/>
    <s v="Elaine Taylor-Whilde"/>
    <x v="223"/>
    <s v="With HSCIC"/>
    <x v="0"/>
    <d v="2015-12-31T00:00:00"/>
    <s v=""/>
    <s v="5a DSA Active"/>
    <x v="3"/>
    <s v="DARS-NIC-173903-8R42D-v0.0"/>
    <s v="Yes"/>
    <s v="Yes"/>
    <x v="0"/>
    <x v="0"/>
    <x v="30"/>
    <s v="No"/>
    <x v="9"/>
    <s v=""/>
    <s v="Nicola Bootland"/>
    <s v=""/>
    <s v="No"/>
    <s v="Joanna Rose"/>
    <d v="2016-08-02T09:49:06"/>
    <d v="2016-03-04T11:16:08"/>
    <m/>
    <s v=""/>
    <m/>
    <x v="0"/>
  </r>
  <r>
    <s v="6dfadda9-f9e1-e511-8100-3863bb358f90"/>
    <s v="qymW+zl0476LJimYAGD+2F6yytXRRcESkSzwHzPwDSkSLfQAOjt8yyKpPAh+2Z6Aiswqxe/D2UGQ7zdLRQWkNA=="/>
    <d v="2016-10-31T15:54:21"/>
    <s v="DARS-NIC-173929-9JS72-v0"/>
    <s v="Nathan Byne"/>
    <x v="224"/>
    <s v="With HSCIC"/>
    <x v="1"/>
    <m/>
    <s v=""/>
    <s v=""/>
    <x v="0"/>
    <s v="DARS-NIC-173929-9JS72-v0.0"/>
    <s v=""/>
    <s v="Yes"/>
    <x v="1"/>
    <x v="0"/>
    <x v="0"/>
    <s v="No"/>
    <x v="3"/>
    <s v=""/>
    <s v=""/>
    <s v=""/>
    <s v="Yes"/>
    <s v=""/>
    <d v="2016-10-31T15:54:21"/>
    <d v="2016-03-04T11:10:13"/>
    <m/>
    <s v=""/>
    <m/>
    <x v="0"/>
  </r>
  <r>
    <s v="3f7fc445-fae1-e511-8100-3863bb358f90"/>
    <s v="xsI993j8ib/tYQ8ZSFpNWVEFT/4ZPBnydvN/M2EEp5Incn1mTV49i6e3/KdD+GeBWZ93hSDztSmJYt2JU7fpoA=="/>
    <d v="2017-04-27T15:25:03"/>
    <s v="DARS-NIC-175251-DYDW4-v1"/>
    <s v="Shakoor Hajat"/>
    <x v="87"/>
    <s v="With Customer"/>
    <x v="0"/>
    <d v="2015-12-31T00:00:00"/>
    <s v=""/>
    <s v="4e With Customer To Sign DSA"/>
    <x v="3"/>
    <s v="DARS-NIC-175251-DYDW4-v0.0"/>
    <s v="No"/>
    <s v="Yes"/>
    <x v="0"/>
    <x v="0"/>
    <x v="120"/>
    <s v="No"/>
    <x v="9"/>
    <s v="Complex"/>
    <s v="Nicola Bootland"/>
    <s v=""/>
    <s v="No"/>
    <s v="Emma Russell"/>
    <d v="2017-04-27T15:25:03"/>
    <d v="2016-03-04T11:14:43"/>
    <m/>
    <s v=""/>
    <d v="2016-12-09T00:00:00"/>
    <x v="0"/>
  </r>
  <r>
    <s v="b8e500d3-e44f-4428-8e2e-6b8a9ee88f96"/>
    <s v="fNMHrvHFeOwi6EyqLszkiKISc1pPsgEgBN01Gtl1FZQX08X3fvKnzAA4kFmBtaZ79ZfeSQWICN7CLRp+o1nfOA=="/>
    <d v="2017-04-27T15:25:03"/>
    <s v="DARS-NIC-175251-DYDW4-v1"/>
    <s v="Shakoor Hajat"/>
    <x v="87"/>
    <s v="With Customer"/>
    <x v="0"/>
    <d v="2015-12-31T00:00:00"/>
    <s v="1c Application In Progress"/>
    <s v="4e With Customer To Sign DSA"/>
    <x v="0"/>
    <s v="DARS-NIC-175251-DYDW4-v1.0"/>
    <s v="No"/>
    <s v="Yes"/>
    <x v="0"/>
    <x v="0"/>
    <x v="0"/>
    <s v="No"/>
    <x v="9"/>
    <s v=""/>
    <s v="Nicola Bootland"/>
    <s v=""/>
    <s v="No"/>
    <s v="Emma Russell"/>
    <d v="2017-04-27T15:25:03"/>
    <d v="2016-06-03T07:19:46"/>
    <m/>
    <s v=""/>
    <d v="2016-12-09T00:00:00"/>
    <x v="0"/>
  </r>
  <r>
    <s v="3c8798c3-31e9-49d3-831e-279a3f29bbcf"/>
    <s v="2xmxiskTj00HKA7Mm27BPg0hfEoF2wyecwhWn8HXANIOBpCeE0MREKDxG/637Zr6Zt8Fc0YqMoLHAQiEjn8HlA=="/>
    <d v="2017-04-27T15:25:03"/>
    <s v="DARS-NIC-175251-DYDW4-v1"/>
    <s v="Shakoor Hajat"/>
    <x v="87"/>
    <s v="With Customer"/>
    <x v="0"/>
    <d v="2015-12-31T00:00:00"/>
    <s v="2a Case Admin Check"/>
    <s v="4e With Customer To Sign DSA"/>
    <x v="0"/>
    <s v="DARS-NIC-175251-DYDW4-v1.1"/>
    <s v="No"/>
    <s v="Yes"/>
    <x v="0"/>
    <x v="0"/>
    <x v="0"/>
    <s v="No"/>
    <x v="9"/>
    <s v=""/>
    <s v="Nicola Bootland"/>
    <s v=""/>
    <s v="No"/>
    <s v="Emma Russell"/>
    <d v="2017-04-27T15:25:03"/>
    <d v="2016-06-08T13:54:27"/>
    <m/>
    <s v=""/>
    <d v="2016-12-09T00:00:00"/>
    <x v="0"/>
  </r>
  <r>
    <s v="11718527-dcdd-4121-bc24-9affe1e52f6e"/>
    <s v="ynxBMwhswCk8pwjwGUVnLXKHpUkTfyCXfx0fs4TgIieuzBwuNX2zjlHLdKz9ys1MgcU4ZUr7KpRR3l1X4Ccvmw=="/>
    <d v="2017-04-27T15:25:03"/>
    <s v="DARS-NIC-175251-DYDW4-v1"/>
    <s v="Shakoor Hajat"/>
    <x v="87"/>
    <s v="With Customer"/>
    <x v="0"/>
    <d v="2018-12-31T00:00:00"/>
    <s v="2c Initial Assessment"/>
    <s v="4e With Customer To Sign DSA"/>
    <x v="0"/>
    <s v="DARS-NIC-175251-DYDW4-v1.10"/>
    <s v="No"/>
    <s v="Yes"/>
    <x v="0"/>
    <x v="138"/>
    <x v="0"/>
    <s v="No"/>
    <x v="9"/>
    <s v="Complex"/>
    <s v="Nicola Bootland"/>
    <s v="Gaynor Dalton"/>
    <s v="No"/>
    <s v="Emma Russell"/>
    <d v="2017-04-27T15:25:03"/>
    <d v="2017-03-23T11:26:18"/>
    <m/>
    <s v=""/>
    <d v="2016-12-09T00:00:00"/>
    <x v="0"/>
  </r>
  <r>
    <s v="66a1f793-ff2a-4e26-bb5e-4e8041f47551"/>
    <s v="swXLZSIrxEDuJHXFHPjdoH5WSfwviH6PjULNZR3MuGWY3XxxgI1Z48hT4nhj+/IsnYO+v6f2+MTpHsh8wPgCWQ=="/>
    <d v="2017-04-27T15:25:15"/>
    <s v="DARS-NIC-175251-DYDW4-v1"/>
    <s v="Shakoor Hajat"/>
    <x v="87"/>
    <s v="With Customer"/>
    <x v="0"/>
    <d v="2018-12-31T00:00:00"/>
    <s v="4e With Customer To Sign DSA"/>
    <s v="4e With Customer To Sign DSA"/>
    <x v="4"/>
    <s v="DARS-NIC-175251-DYDW4-v1.11"/>
    <s v="Yes"/>
    <s v="Yes"/>
    <x v="0"/>
    <x v="138"/>
    <x v="0"/>
    <s v="No"/>
    <x v="9"/>
    <s v="Complex"/>
    <s v="Nicola Bootland"/>
    <s v="Gaynor Dalton"/>
    <s v="No"/>
    <s v="Emma Russell"/>
    <d v="2017-04-27T15:25:15"/>
    <d v="2017-03-28T12:26:03"/>
    <m/>
    <s v=""/>
    <d v="2016-12-09T00:00:00"/>
    <x v="0"/>
  </r>
  <r>
    <s v="24ec9f09-1021-4dba-8fd4-2180d49d96d4"/>
    <s v="1+nAJ99c3TsYStMlU7gwcVaMZ1A0NIDpUNJRDSFT0ztnrS31xrJDeJXLmeTFiTWMvL+QJEU1NGP5BNMwCc5K/Q=="/>
    <d v="2017-04-27T15:25:03"/>
    <s v="DARS-NIC-175251-DYDW4-v1"/>
    <s v="Shakoor Hajat"/>
    <x v="87"/>
    <s v="With Customer"/>
    <x v="0"/>
    <d v="2015-12-31T00:00:00"/>
    <s v="1c Application In Progress"/>
    <s v="4e With Customer To Sign DSA"/>
    <x v="0"/>
    <s v="DARS-NIC-175251-DYDW4-v1.2"/>
    <s v="No"/>
    <s v="Yes"/>
    <x v="0"/>
    <x v="0"/>
    <x v="0"/>
    <s v="No"/>
    <x v="9"/>
    <s v=""/>
    <s v="Nicola Bootland"/>
    <s v=""/>
    <s v="No"/>
    <s v="Emma Russell"/>
    <d v="2017-04-27T15:25:03"/>
    <d v="2016-06-10T08:42:01"/>
    <m/>
    <s v=""/>
    <d v="2016-12-09T00:00:00"/>
    <x v="0"/>
  </r>
  <r>
    <s v="afe75cf6-43ce-4823-a6a6-da79e328a198"/>
    <s v="+P/x75TJcXvdRAYmEVk7xXevMpcEEqPRs/1rXtBTsSHFpLU0qPXCUEU3vPNaq4LKMFqk90eng7xH3RN+8CCcgg=="/>
    <d v="2017-04-27T15:25:03"/>
    <s v="DARS-NIC-175251-DYDW4-v1"/>
    <s v="Shakoor Hajat"/>
    <x v="87"/>
    <s v="With Customer"/>
    <x v="0"/>
    <d v="2015-12-31T00:00:00"/>
    <s v="1c Application In Progress"/>
    <s v="4e With Customer To Sign DSA"/>
    <x v="0"/>
    <s v="DARS-NIC-175251-DYDW4-v1.3"/>
    <s v="No"/>
    <s v="Yes"/>
    <x v="0"/>
    <x v="0"/>
    <x v="0"/>
    <s v="No"/>
    <x v="9"/>
    <s v=""/>
    <s v="Nicola Bootland"/>
    <s v="Jennifer Redman"/>
    <s v="No"/>
    <s v="Emma Russell"/>
    <d v="2017-04-27T15:25:03"/>
    <d v="2016-11-24T16:51:22"/>
    <m/>
    <s v=""/>
    <d v="2016-12-09T00:00:00"/>
    <x v="0"/>
  </r>
  <r>
    <s v="9f0e7c74-7a08-4800-943d-ba07ffbd50b5"/>
    <s v="S3o6BfHgjQ5Bnsj2rZ1JylGuwrqkiYrXTMrwtSNyEjRjlP/DvxHDVJRJbVqmO4xKIBMCjLqZ9Zkj3sHG4McZ/g=="/>
    <d v="2017-04-27T15:25:03"/>
    <s v="DARS-NIC-175251-DYDW4-v1"/>
    <s v="Shakoor Hajat"/>
    <x v="87"/>
    <s v="With Customer"/>
    <x v="0"/>
    <d v="2015-12-31T00:00:00"/>
    <s v="1c Application In Progress"/>
    <s v="4e With Customer To Sign DSA"/>
    <x v="0"/>
    <s v="DARS-NIC-175251-DYDW4-v1.4"/>
    <s v="No"/>
    <s v="Yes"/>
    <x v="0"/>
    <x v="0"/>
    <x v="0"/>
    <s v="No"/>
    <x v="9"/>
    <s v=""/>
    <s v="Nicola Bootland"/>
    <s v="Jennifer Redman"/>
    <s v="No"/>
    <s v="Emma Russell"/>
    <d v="2017-04-27T15:25:03"/>
    <d v="2016-11-25T10:58:51"/>
    <m/>
    <s v=""/>
    <d v="2016-12-09T00:00:00"/>
    <x v="0"/>
  </r>
  <r>
    <s v="cd7fbfd5-1980-4811-b2d5-68e8afbd0769"/>
    <s v="qkymzl6VADhooX5CQcfA0d1nPKIXuimC0LkYT3F4Myz3eQurXZfT/B4c7NdDiRvHExQXHtm+K5gsEcBS7bPjLg=="/>
    <d v="2017-04-27T15:25:03"/>
    <s v="DARS-NIC-175251-DYDW4-v1"/>
    <s v="Shakoor Hajat"/>
    <x v="87"/>
    <s v="With Customer"/>
    <x v="0"/>
    <d v="2018-12-31T00:00:00"/>
    <s v="2c Initial Assessment"/>
    <s v="4e With Customer To Sign DSA"/>
    <x v="0"/>
    <s v="DARS-NIC-175251-DYDW4-v1.5"/>
    <s v="No"/>
    <s v="Yes"/>
    <x v="0"/>
    <x v="138"/>
    <x v="0"/>
    <s v="No"/>
    <x v="9"/>
    <s v=""/>
    <s v="Nicola Bootland"/>
    <s v="Jennifer Redman"/>
    <s v="No"/>
    <s v="Emma Russell"/>
    <d v="2017-04-27T15:25:03"/>
    <d v="2016-12-07T14:20:52"/>
    <m/>
    <s v=""/>
    <d v="2016-12-09T00:00:00"/>
    <x v="0"/>
  </r>
  <r>
    <s v="a1cae832-606d-4e2a-89e0-3f62b2504df8"/>
    <s v="+wsoxf2rZ3+H8OsomtPUN/lsOEpAWxvlvC2TsJMExznnbRoEV8YaFYR9+Ep7hp7bW/fJ53Bz4N0RfX9aHaSNEQ=="/>
    <d v="2017-04-27T15:25:03"/>
    <s v="DARS-NIC-175251-DYDW4-v1"/>
    <s v="Shakoor Hajat"/>
    <x v="87"/>
    <s v="With Customer"/>
    <x v="0"/>
    <d v="2018-12-31T00:00:00"/>
    <s v="2c Initial Assessment"/>
    <s v="4e With Customer To Sign DSA"/>
    <x v="0"/>
    <s v="DARS-NIC-175251-DYDW4-v1.6"/>
    <s v="No"/>
    <s v="Yes"/>
    <x v="0"/>
    <x v="138"/>
    <x v="0"/>
    <s v="No"/>
    <x v="9"/>
    <s v="Complex"/>
    <s v="Nicola Bootland"/>
    <s v="Gaynor Dalton"/>
    <s v="No"/>
    <s v="Emma Russell"/>
    <d v="2017-04-27T15:25:03"/>
    <d v="2016-12-22T15:14:02"/>
    <m/>
    <s v=""/>
    <d v="2016-12-09T00:00:00"/>
    <x v="0"/>
  </r>
  <r>
    <s v="15bcc713-a19b-4e66-8859-8f1dbf66aedb"/>
    <s v="mKLW1M/gaKKmtvYfgReo/Cf4nhWouY1miPYetA5wIuFdIRZZ706xFbG8/2zpxSt2w9wa2b4w1o++/Gb9F03Hzw=="/>
    <d v="2017-04-27T15:25:03"/>
    <s v="DARS-NIC-175251-DYDW4-v1"/>
    <s v="Shakoor Hajat"/>
    <x v="87"/>
    <s v="With Customer"/>
    <x v="0"/>
    <d v="2018-12-31T00:00:00"/>
    <s v="2c Initial Assessment"/>
    <s v="4e With Customer To Sign DSA"/>
    <x v="0"/>
    <s v="DARS-NIC-175251-DYDW4-v1.7"/>
    <s v="No"/>
    <s v="Yes"/>
    <x v="0"/>
    <x v="138"/>
    <x v="0"/>
    <s v="No"/>
    <x v="9"/>
    <s v="Complex"/>
    <s v="Nicola Bootland"/>
    <s v="Gaynor Dalton"/>
    <s v="No"/>
    <s v="Emma Russell"/>
    <d v="2017-04-27T15:25:03"/>
    <d v="2017-03-07T17:06:28"/>
    <m/>
    <s v=""/>
    <d v="2016-12-09T00:00:00"/>
    <x v="0"/>
  </r>
  <r>
    <s v="199f19be-9fbd-47f5-87f8-56557c1ec4df"/>
    <s v="hxJ2SK6Nixd/j+TTu2thzDtg2xTinRQ4ynT5GlpVY76B4eDnVDcPCSXluERrSGo0IdGhXbabPSI0C82OpnxC+g=="/>
    <d v="2017-04-27T15:25:03"/>
    <s v="DARS-NIC-175251-DYDW4-v1"/>
    <s v="Shakoor Hajat"/>
    <x v="87"/>
    <s v="With Customer"/>
    <x v="0"/>
    <d v="2018-12-31T00:00:00"/>
    <s v="2c Initial Assessment"/>
    <s v="4e With Customer To Sign DSA"/>
    <x v="0"/>
    <s v="DARS-NIC-175251-DYDW4-v1.8"/>
    <s v="No"/>
    <s v="Yes"/>
    <x v="0"/>
    <x v="138"/>
    <x v="0"/>
    <s v="No"/>
    <x v="9"/>
    <s v="Complex"/>
    <s v="Nicola Bootland"/>
    <s v="Gaynor Dalton"/>
    <s v="No"/>
    <s v="Emma Russell"/>
    <d v="2017-04-27T15:25:03"/>
    <d v="2017-03-10T12:07:56"/>
    <m/>
    <s v=""/>
    <d v="2016-12-09T00:00:00"/>
    <x v="0"/>
  </r>
  <r>
    <s v="9fef94c3-bf7b-4fc2-a814-f01c09518f72"/>
    <s v="ZjiUsOWStdtlR2/Ud7AGEz2axPBRoya9RhG3UKfs/0bsJlnOgS6rd8CJEalp0yqdEbpzbRHiTVqpm6Mx02EQHA=="/>
    <d v="2017-04-27T15:25:03"/>
    <s v="DARS-NIC-175251-DYDW4-v1"/>
    <s v="Shakoor Hajat"/>
    <x v="87"/>
    <s v="With Customer"/>
    <x v="0"/>
    <d v="2018-12-31T00:00:00"/>
    <s v="2c Initial Assessment"/>
    <s v="4e With Customer To Sign DSA"/>
    <x v="0"/>
    <s v="DARS-NIC-175251-DYDW4-v1.9"/>
    <s v="No"/>
    <s v="Yes"/>
    <x v="0"/>
    <x v="138"/>
    <x v="0"/>
    <s v="No"/>
    <x v="9"/>
    <s v="Complex"/>
    <s v="Nicola Bootland"/>
    <s v="Gaynor Dalton"/>
    <s v="No"/>
    <s v="Emma Russell"/>
    <d v="2017-04-27T15:25:03"/>
    <d v="2017-03-21T14:37:44"/>
    <m/>
    <s v=""/>
    <d v="2016-12-09T00:00:00"/>
    <x v="0"/>
  </r>
  <r>
    <s v="6a8099c2-f9e1-e511-8104-1458d043a750"/>
    <s v="qOWxK5bcpdzrfqWRBwS1Xcoi+KHsb5k69ktWHrLdebR/05Uc7m/LEK7BC5181cNz2vrNQ5XxVcJXS2ABAd3Eqg=="/>
    <d v="2016-08-02T09:49:06"/>
    <s v="DARS-NIC-175294-04K01-v0"/>
    <s v="Yasir Hassan"/>
    <x v="204"/>
    <s v="With HSCIC"/>
    <x v="0"/>
    <d v="2015-12-31T00:00:00"/>
    <s v=""/>
    <s v="5a DSA Active"/>
    <x v="3"/>
    <s v="DARS-NIC-175294-04K01-v0.0"/>
    <s v="Yes"/>
    <s v="Yes"/>
    <x v="0"/>
    <x v="0"/>
    <x v="120"/>
    <s v="No"/>
    <x v="9"/>
    <s v=""/>
    <s v="Nicola Bootland"/>
    <s v=""/>
    <s v="No"/>
    <s v="Joanna Rose"/>
    <d v="2016-08-02T09:49:06"/>
    <d v="2016-03-04T11:10:59"/>
    <m/>
    <s v=""/>
    <m/>
    <x v="0"/>
  </r>
  <r>
    <s v="8c91fd21-fee1-e511-80f4-3863bb358e28"/>
    <s v="5Hjmzwn6kXPdsusdFimsY3uDcMbbR9zP3KV2gkzidvVQ6gmxeHs+EnQ81v2jp1Mg/SH/XJD3gUMC8XXfLoUPUA=="/>
    <d v="2016-03-15T11:32:49"/>
    <s v="DARS-NIC-175516-3W3J8-v0"/>
    <s v="Linda Jackson"/>
    <x v="128"/>
    <s v="With HSCIC"/>
    <x v="1"/>
    <m/>
    <s v=""/>
    <s v="1a Enquiry"/>
    <x v="7"/>
    <s v="DARS-NIC-175516-3W3J8-v0.0"/>
    <s v=""/>
    <s v="Yes"/>
    <x v="1"/>
    <x v="0"/>
    <x v="0"/>
    <s v="No"/>
    <x v="3"/>
    <s v=""/>
    <s v="Diane Pryce"/>
    <s v=""/>
    <s v="Yes"/>
    <s v=""/>
    <d v="2016-03-15T11:32:49"/>
    <d v="2016-03-04T11:42:21"/>
    <m/>
    <s v=""/>
    <m/>
    <x v="0"/>
  </r>
  <r>
    <s v="9a43178a-fae1-e511-8104-1458d043a750"/>
    <s v="T4ZIAd89esT9eWVbr1fMxoK1+LwhT6w6sd0yb/5op+YPymhBH6+yndv4oblxp77kjSxkyar6a9WTltnUThrS7w=="/>
    <d v="2016-10-31T15:54:21"/>
    <s v="DARS-NIC-175964-0F36G-v0"/>
    <s v="Paul Anderson"/>
    <x v="225"/>
    <s v="With HSCIC"/>
    <x v="1"/>
    <m/>
    <s v=""/>
    <s v=""/>
    <x v="0"/>
    <s v="DARS-NIC-175964-0F36G-v0.0"/>
    <s v=""/>
    <s v="Yes"/>
    <x v="1"/>
    <x v="0"/>
    <x v="0"/>
    <s v="No"/>
    <x v="1"/>
    <s v=""/>
    <s v=""/>
    <s v=""/>
    <s v="Yes"/>
    <s v=""/>
    <d v="2016-10-31T15:54:21"/>
    <d v="2016-03-04T11:16:29"/>
    <m/>
    <s v=""/>
    <m/>
    <x v="0"/>
  </r>
  <r>
    <s v="49850332-fae1-e511-80f7-3863bb357fa0"/>
    <s v="bzk6mEjSZytvnlPlkFiloLYSN/FpvwErbKL7g+98OvTZ+nvwCOrYgHFXabSu1+GhGC/8g7/OG2z4QRCeTpET2Q=="/>
    <d v="2016-08-02T09:49:06"/>
    <s v="DARS-NIC-176098-009C8-v0"/>
    <s v="Rupert Coles"/>
    <x v="131"/>
    <s v="With HSCIC"/>
    <x v="0"/>
    <d v="2015-12-31T00:00:00"/>
    <s v=""/>
    <s v="5a DSA Active"/>
    <x v="3"/>
    <s v="DARS-NIC-176098-009C8-v0.0"/>
    <s v="Yes"/>
    <s v="Yes"/>
    <x v="0"/>
    <x v="0"/>
    <x v="30"/>
    <s v="No"/>
    <x v="4"/>
    <s v=""/>
    <s v="Nicola Bootland"/>
    <s v=""/>
    <s v="No"/>
    <s v="Joanna Rose"/>
    <d v="2016-08-02T09:49:06"/>
    <d v="2016-03-04T11:14:01"/>
    <m/>
    <s v=""/>
    <m/>
    <x v="0"/>
  </r>
  <r>
    <s v="210865d4-3c1c-e611-810d-3863bb35cfc0"/>
    <s v="ob2milmxcFfb0hyqrtIYcd/1wwq8xe3FYDFU7ocXNoDOsf4RQI9Dv58yrhJtBr9YJ8weRE6iJ44bBXurdNLbAQ=="/>
    <d v="2017-03-01T16:58:34"/>
    <s v="DARS-NIC-17649-G0X4B-v0"/>
    <s v="Marlous Hall"/>
    <x v="21"/>
    <s v="With HSCIC"/>
    <x v="0"/>
    <m/>
    <s v="1c Application In Progress"/>
    <s v="5a DSA Active"/>
    <x v="0"/>
    <s v="DARS-NIC-17649-G0X4B-v0.0"/>
    <s v="No"/>
    <s v="No"/>
    <x v="0"/>
    <x v="0"/>
    <x v="0"/>
    <s v="No"/>
    <x v="1"/>
    <s v=""/>
    <s v=""/>
    <s v=""/>
    <s v="Yes"/>
    <s v="Emma Russell"/>
    <d v="2017-03-01T16:58:34"/>
    <d v="2016-05-17T14:37:08"/>
    <m/>
    <s v=""/>
    <d v="2016-08-19T00:00:00"/>
    <x v="0"/>
  </r>
  <r>
    <s v="946c602c-cbfd-4632-9f6e-d23834f0ef15"/>
    <s v="uQbopAgKUdgiNLTziz1g8fSh3Q9uAj58TYVs7OJ5iYl+S1F16/SulUs0buejjltoosU+A+BohfHRljpJRUGCxg=="/>
    <d v="2017-03-01T16:58:34"/>
    <s v="DARS-NIC-17649-G0X4B-v0"/>
    <s v="Marlous Hall"/>
    <x v="21"/>
    <s v="With HSCIC"/>
    <x v="0"/>
    <d v="2019-08-31T00:00:00"/>
    <s v="2c Initial Assessment"/>
    <s v="5a DSA Active"/>
    <x v="0"/>
    <s v="DARS-NIC-17649-G0X4B-v0.1"/>
    <s v="No"/>
    <s v="No"/>
    <x v="0"/>
    <x v="166"/>
    <x v="0"/>
    <s v="No"/>
    <x v="1"/>
    <s v="Medium"/>
    <s v="Dan Goodwin"/>
    <s v="Dave Cronin"/>
    <s v="Yes"/>
    <s v="Emma Russell"/>
    <d v="2017-03-01T16:58:34"/>
    <d v="2016-08-17T11:36:23"/>
    <m/>
    <s v=""/>
    <d v="2016-08-19T00:00:00"/>
    <x v="0"/>
  </r>
  <r>
    <s v="29d2241a-0ce2-4eaa-8255-34dae1e76a83"/>
    <s v="3YDtbAtcksHBxI/mA3hXkBDy0oSf7J0Kvz8oZEROhndPVgkX9g6msZHq9gQY2DTAN6zr0O42pQpWZo4jn95IAg=="/>
    <d v="2017-03-01T16:58:34"/>
    <s v="DARS-NIC-17649-G0X4B-v0"/>
    <s v="Marlous Hall"/>
    <x v="21"/>
    <s v="With HSCIC"/>
    <x v="0"/>
    <d v="2019-08-31T00:00:00"/>
    <s v="2c Initial Assessment"/>
    <s v="5a DSA Active"/>
    <x v="0"/>
    <s v="DARS-NIC-17649-G0X4B-v0.2"/>
    <s v="No"/>
    <s v="No"/>
    <x v="0"/>
    <x v="166"/>
    <x v="0"/>
    <s v="No"/>
    <x v="1"/>
    <s v="Medium"/>
    <s v="Dan Goodwin"/>
    <s v="Dave Cronin"/>
    <s v="Yes"/>
    <s v="Emma Russell"/>
    <d v="2017-03-01T16:58:34"/>
    <d v="2016-08-30T07:24:56"/>
    <m/>
    <s v=""/>
    <d v="2016-08-19T00:00:00"/>
    <x v="0"/>
  </r>
  <r>
    <s v="43da366b-6c4a-4760-93c4-507c64970420"/>
    <s v="B2T00qFnZqj/AeHNZC2jdHWmAcPwg9apfE9cLAEd3vmWYPsQaAtXgLjIY7o6UBbrfJtT7sYavDpzcZgNb1li4Q=="/>
    <d v="2017-03-01T16:58:34"/>
    <s v="DARS-NIC-17649-G0X4B-v0"/>
    <s v="Marlous Hall"/>
    <x v="21"/>
    <s v="With HSCIC"/>
    <x v="0"/>
    <d v="2019-09-30T00:00:00"/>
    <s v="2c Initial Assessment"/>
    <s v="5a DSA Active"/>
    <x v="0"/>
    <s v="DARS-NIC-17649-G0X4B-v0.3"/>
    <s v="No"/>
    <s v="No"/>
    <x v="0"/>
    <x v="166"/>
    <x v="0"/>
    <s v="No"/>
    <x v="1"/>
    <s v="Medium"/>
    <s v="Dan Goodwin"/>
    <s v="Dave Cronin"/>
    <s v="Yes"/>
    <s v="Emma Russell"/>
    <d v="2017-03-01T16:58:34"/>
    <d v="2016-09-08T10:37:29"/>
    <m/>
    <s v="Release 2.3"/>
    <d v="2016-08-19T00:00:00"/>
    <x v="0"/>
  </r>
  <r>
    <s v="14570d85-5318-438d-8ce2-d3a3c6434e9f"/>
    <s v="drWlq4LUzDw1Lm8u0INp6yN0sjotHuFuI8Ibukf9zRYJDuV6rz9iGi9Bcp7agKuXBR1THS361rC8FUbNJQ3dNQ=="/>
    <d v="2017-03-01T16:58:34"/>
    <s v="DARS-NIC-17649-G0X4B-v0"/>
    <s v="Marlous Hall"/>
    <x v="21"/>
    <s v="With HSCIC"/>
    <x v="0"/>
    <d v="2019-10-31T00:00:00"/>
    <s v="2c Initial Assessment"/>
    <s v="5a DSA Active"/>
    <x v="0"/>
    <s v="DARS-NIC-17649-G0X4B-v0.4"/>
    <s v="No"/>
    <s v="No"/>
    <x v="0"/>
    <x v="166"/>
    <x v="0"/>
    <s v="No"/>
    <x v="1"/>
    <s v="Medium"/>
    <s v="Dan Goodwin"/>
    <s v="Dave Cronin"/>
    <s v="Yes"/>
    <s v="Emma Russell"/>
    <d v="2017-03-01T16:58:34"/>
    <d v="2016-10-13T13:30:25"/>
    <m/>
    <s v="Release 2.3"/>
    <d v="2016-08-19T00:00:00"/>
    <x v="0"/>
  </r>
  <r>
    <s v="9ade27b0-018d-4bc7-a0ba-0046d9b3a57c"/>
    <s v="qT83+qXEV4XqCCbNb+8+ADpvoD+iPVVkaKEOT6sJnBqFji/7oHu7B4W+bVI4zYV8ABX8SMraBDT4bZaH54bWEw=="/>
    <d v="2017-03-01T16:58:34"/>
    <s v="DARS-NIC-17649-G0X4B-v0"/>
    <s v="Marlous Hall"/>
    <x v="21"/>
    <s v="With HSCIC"/>
    <x v="0"/>
    <d v="2019-11-30T00:00:00"/>
    <s v="2c Initial Assessment"/>
    <s v="5a DSA Active"/>
    <x v="0"/>
    <s v="DARS-NIC-17649-G0X4B-v0.5"/>
    <s v="No"/>
    <s v="No"/>
    <x v="0"/>
    <x v="166"/>
    <x v="0"/>
    <s v="No"/>
    <x v="1"/>
    <s v="Medium"/>
    <s v="Dan Goodwin"/>
    <s v="Dave Cronin"/>
    <s v="Yes"/>
    <s v="Emma Russell"/>
    <d v="2017-03-01T16:58:34"/>
    <d v="2016-11-10T14:46:33"/>
    <m/>
    <s v="Release 2.3"/>
    <d v="2016-08-19T00:00:00"/>
    <x v="0"/>
  </r>
  <r>
    <s v="425b5898-737c-4df4-ab0a-5fd367e5b4e8"/>
    <s v="8Mm+fkgtseaEJPngDRD3WuUzFcIPXle+A+htu8LDPFrpCLxGZl0K4n5eLbP4+Ij9+iXl5avxlfQqaRdRAjKZbQ=="/>
    <d v="2017-03-01T16:59:00"/>
    <s v="DARS-NIC-17649-G0X4B-v0"/>
    <s v="Marlous Hall"/>
    <x v="21"/>
    <s v="With HSCIC"/>
    <x v="0"/>
    <d v="2020-02-12T00:00:00"/>
    <s v="5a DSA Active"/>
    <s v="5a DSA Active"/>
    <x v="2"/>
    <s v="DARS-NIC-17649-G0X4B-v0.6"/>
    <s v="Yes"/>
    <s v="No"/>
    <x v="0"/>
    <x v="166"/>
    <x v="62"/>
    <s v="No"/>
    <x v="1"/>
    <s v="Medium"/>
    <s v="Dan Goodwin"/>
    <s v="Dave Cronin"/>
    <s v="Yes"/>
    <s v="Emma Russell"/>
    <d v="2017-03-01T16:59:00"/>
    <d v="2016-12-07T08:47:54"/>
    <d v="2017-03-01T00:00:00"/>
    <s v="Release 2.3"/>
    <d v="2016-08-19T00:00:00"/>
    <x v="1"/>
  </r>
  <r>
    <s v="2882902b-fbe1-e511-80f5-3863bb363030"/>
    <s v="VDM61WazZNtBDGKV1Zrqx+Lm0OPZchLwaA+OL54O1EZct3PJsr4KwfaMajlevyDKiuynb2lmOpRqNaJ4WOuzAA=="/>
    <d v="2016-08-02T09:49:06"/>
    <s v="DARS-NIC-177106-NF5PK-v0"/>
    <s v="Nikki Coghill"/>
    <x v="123"/>
    <s v="With HSCIC"/>
    <x v="0"/>
    <d v="2016-03-31T00:00:00"/>
    <s v=""/>
    <s v="5a DSA Active"/>
    <x v="3"/>
    <s v="DARS-NIC-177106-NF5PK-v0.0"/>
    <s v="Yes"/>
    <s v="Yes"/>
    <x v="0"/>
    <x v="0"/>
    <x v="101"/>
    <s v="No"/>
    <x v="1"/>
    <s v=""/>
    <s v="Richard Webster"/>
    <s v=""/>
    <s v="No"/>
    <s v="Joanna Rose"/>
    <d v="2016-08-02T09:49:06"/>
    <d v="2016-03-04T11:21:00"/>
    <m/>
    <s v=""/>
    <m/>
    <x v="0"/>
  </r>
  <r>
    <s v="478cf26a-fae1-e511-80f7-3863bb357fa0"/>
    <s v="wd2p6cCulSUDatFevHBtbDAKd2M2Q5kRnFqV1SCyQdZGuB7/G3cLtBFIqTp4M6iY3+edjkVT5pslMrqIbjXXLw=="/>
    <d v="2016-10-31T15:54:21"/>
    <s v="DARS-NIC-177232-4NJ7H-v0"/>
    <s v="Petra Westlake"/>
    <x v="113"/>
    <s v="With HSCIC"/>
    <x v="1"/>
    <m/>
    <s v=""/>
    <s v=""/>
    <x v="0"/>
    <s v="DARS-NIC-177232-4NJ7H-v0.0"/>
    <s v=""/>
    <s v="Yes"/>
    <x v="1"/>
    <x v="0"/>
    <x v="0"/>
    <s v="No"/>
    <x v="6"/>
    <s v=""/>
    <s v=""/>
    <s v=""/>
    <s v="Yes"/>
    <s v=""/>
    <d v="2016-10-31T15:54:21"/>
    <d v="2016-03-04T11:15:42"/>
    <m/>
    <s v=""/>
    <m/>
    <x v="0"/>
  </r>
  <r>
    <s v="63ca4370-415d-e611-80ef-5065f38a0b11"/>
    <s v="AD1K38Oto4vUpYr0m7i7H7cRad3WiALc6T+Vx9YmSBFUImkZO1nzKdUVm55P/r1bklHQE3FMe3D6FmkPiJpN1Q=="/>
    <d v="2016-08-08T09:15:35"/>
    <s v="DARS-NIC-177626-3QZSH-v0"/>
    <s v="Julie Bruce"/>
    <x v="163"/>
    <s v="With HSCIC"/>
    <x v="0"/>
    <m/>
    <s v=""/>
    <s v="2a Case Admin Check"/>
    <x v="0"/>
    <s v="DARS-NIC-177626-3QZSH-v0"/>
    <s v="No"/>
    <s v="No"/>
    <x v="1"/>
    <x v="0"/>
    <x v="0"/>
    <s v="Yes"/>
    <x v="1"/>
    <s v=""/>
    <s v=""/>
    <s v=""/>
    <s v="Yes"/>
    <s v="Emma Russell"/>
    <d v="2016-08-08T09:15:35"/>
    <d v="2016-08-08T08:23:54"/>
    <m/>
    <s v=""/>
    <m/>
    <x v="0"/>
  </r>
  <r>
    <s v="30fdcfa1-5857-4c9f-b737-c9196314a77b"/>
    <s v="8u7lpZaBBnGzI+t6RdkBZks3YutpkDZoT+5fP70kOFuOr9SerfkKdAGaRN2HVGtjAupnDvI6aCXyruM6GvxzcQ=="/>
    <d v="2016-08-08T10:06:02"/>
    <s v="DARS-NIC-177626-3QZSH-v0"/>
    <s v="Julie Bruce"/>
    <x v="163"/>
    <s v="With HSCIC"/>
    <x v="0"/>
    <m/>
    <s v=""/>
    <s v="2a Case Admin Check"/>
    <x v="5"/>
    <s v="DARS-NIC-177626-3QZSH-v0.1"/>
    <s v="Yes"/>
    <s v="No"/>
    <x v="1"/>
    <x v="0"/>
    <x v="0"/>
    <s v="Yes"/>
    <x v="1"/>
    <s v=""/>
    <s v=""/>
    <s v=""/>
    <s v="Yes"/>
    <s v="Emma Russell"/>
    <d v="2016-08-08T10:06:02"/>
    <d v="2016-08-08T09:15:22"/>
    <d v="2016-08-08T00:00:00"/>
    <s v=""/>
    <m/>
    <x v="0"/>
  </r>
  <r>
    <s v="94dda268-9ae3-e511-80f5-3863bb363030"/>
    <s v="FqCpRPqFcs8yv/SgP/E/Cx2HyH6apRjYpy7AjrjXKvZ9ThHwDqdG7wiyhcmDDI/AgZP9tYtFFiKmtx7KIkvc/g=="/>
    <d v="2016-10-31T15:54:21"/>
    <s v="DARS-NIC-177734-XR2S6-v0"/>
    <s v="Andrew Smith"/>
    <x v="9"/>
    <s v="With HSCIC"/>
    <x v="1"/>
    <d v="2016-03-07T00:00:00"/>
    <s v=""/>
    <s v="3a With DAO"/>
    <x v="0"/>
    <s v="DARS-NIC-177734-XR2S6-v0.0"/>
    <s v=""/>
    <s v="Yes"/>
    <x v="1"/>
    <x v="0"/>
    <x v="0"/>
    <s v="No"/>
    <x v="1"/>
    <s v=""/>
    <s v=""/>
    <s v=""/>
    <s v="No"/>
    <s v="Joanna Rose"/>
    <d v="2016-10-31T15:54:21"/>
    <d v="2016-03-06T12:53:25"/>
    <m/>
    <s v=""/>
    <m/>
    <x v="0"/>
  </r>
  <r>
    <s v="e74dbca4-95e3-e511-80f5-3863bb363030"/>
    <s v="oq+RHpgjZCrSwqvUsfkOfNk/8l2E60IF9/yo+IfJ8d1GBImH4nqRWe6V+4hy/feJIHRsX74bASqPQe3GpJg2Cw=="/>
    <d v="2017-01-09T15:45:52"/>
    <s v="DARS-NIC-177797-NGPP0-v0"/>
    <s v="Aleksander Kempny"/>
    <x v="147"/>
    <s v="With HSCIC"/>
    <x v="0"/>
    <d v="2016-06-14T00:00:00"/>
    <s v=""/>
    <s v="5a DSA Active"/>
    <x v="3"/>
    <s v="DARS-NIC-177797-NGPP0-v0.0"/>
    <s v="Yes"/>
    <s v="Yes"/>
    <x v="0"/>
    <x v="0"/>
    <x v="8"/>
    <s v="No"/>
    <x v="10"/>
    <s v=""/>
    <s v="Nicola Bootland"/>
    <s v=""/>
    <s v="No"/>
    <s v="Joanna Rose"/>
    <d v="2017-01-09T15:45:52"/>
    <d v="2016-03-06T12:19:24"/>
    <m/>
    <s v=""/>
    <m/>
    <x v="0"/>
  </r>
  <r>
    <s v="401795a4-f9e1-e511-8104-1458d043a750"/>
    <s v="oUpgg026TlGwoDji+imIjsGwSEDS0h5tEQDOcXFzDr69orF82i2tE20MFmNPiw/iQ8QC1kzL4kKdbYYE+UJxmA=="/>
    <d v="2016-08-02T09:49:06"/>
    <s v="DARS-NIC-177854-56CBY-v1"/>
    <s v="Christophe Sarran"/>
    <x v="122"/>
    <s v="With Customer"/>
    <x v="0"/>
    <d v="2016-01-31T00:00:00"/>
    <s v=""/>
    <s v="1c Application In Progress"/>
    <x v="3"/>
    <s v="DARS-NIC-177854-56CBY-v0.0"/>
    <s v="No"/>
    <s v="Yes"/>
    <x v="0"/>
    <x v="0"/>
    <x v="120"/>
    <s v="No"/>
    <x v="6"/>
    <s v=""/>
    <s v=""/>
    <s v=""/>
    <s v="No"/>
    <s v="Joanna Rose"/>
    <d v="2016-08-02T09:49:06"/>
    <d v="2016-03-04T11:10:04"/>
    <m/>
    <s v=""/>
    <m/>
    <x v="0"/>
  </r>
  <r>
    <s v="858a0483-dfb0-48d5-82ce-6d00423e8bf3"/>
    <s v="cdcGF+5km1RrynXDQ6W0s0Xpa982fgPH335JTgyhGo9ELUVABviMxbqDnNr6iyM63M1oDGP+fKlrI/gO3ux3jw=="/>
    <d v="2016-08-02T09:49:06"/>
    <s v="DARS-NIC-177854-56CBY-v1"/>
    <s v="Christophe Sarran"/>
    <x v="122"/>
    <s v="With Customer"/>
    <x v="0"/>
    <d v="2016-01-31T00:00:00"/>
    <s v=""/>
    <s v="1c Application In Progress"/>
    <x v="4"/>
    <s v="DARS-NIC-177854-56CBY-v1.0"/>
    <s v="Yes"/>
    <s v="Yes"/>
    <x v="0"/>
    <x v="0"/>
    <x v="0"/>
    <s v="No"/>
    <x v="6"/>
    <s v=""/>
    <s v="Nicola Bootland"/>
    <s v=""/>
    <s v="No"/>
    <s v="Joanna Rose"/>
    <d v="2016-08-02T09:49:06"/>
    <d v="2016-04-14T20:03:35"/>
    <m/>
    <s v=""/>
    <m/>
    <x v="0"/>
  </r>
  <r>
    <s v="1d64f4af-45ec-e511-80f6-3863bb363030"/>
    <s v="rd4xtk9fXFBdu/UvkwJTDNuVt3avTMwjejhqyRSA6tCgbSWHchJQRO9uNhm0sXtjGjorkh9uWzMPAUhpL4bvzg=="/>
    <d v="2017-01-17T12:10:17"/>
    <s v="DARS-NIC-17810-Z6Q3H-v0"/>
    <s v="Peter Tyrer"/>
    <x v="3"/>
    <s v="With Customer"/>
    <x v="1"/>
    <m/>
    <s v=""/>
    <s v="2d Action Plan Active"/>
    <x v="0"/>
    <s v="DARS-NIC-17810-Z6Q3H-v0.0"/>
    <s v=""/>
    <s v="Yes"/>
    <x v="1"/>
    <x v="0"/>
    <x v="0"/>
    <s v="Yes"/>
    <x v="1"/>
    <s v=""/>
    <s v=""/>
    <s v=""/>
    <s v="No"/>
    <s v="Joanna Rose"/>
    <d v="2017-01-17T12:10:17"/>
    <d v="2016-03-17T13:39:39"/>
    <m/>
    <s v=""/>
    <d v="2016-02-24T00:00:00"/>
    <x v="0"/>
  </r>
  <r>
    <s v="fae937bd-87db-412a-81db-c63f0dc8ebc3"/>
    <s v="zajZ0eItKcHYFXIFN1kYmUu9P/Ls1AhbsFB4cUo4vp4QiKPTNh3hHvI7fskBhZvUIJFWNNVVcuuY/tbYkbeViQ=="/>
    <d v="2017-01-17T12:10:17"/>
    <s v="DARS-NIC-17810-Z6Q3H-v0"/>
    <s v="Peter Tyrer"/>
    <x v="3"/>
    <s v="With Customer"/>
    <x v="1"/>
    <m/>
    <s v=""/>
    <s v="2d Action Plan Active"/>
    <x v="0"/>
    <s v="DARS-NIC-17810-Z6Q3H-v0.1"/>
    <s v=""/>
    <s v="Yes"/>
    <x v="1"/>
    <x v="0"/>
    <x v="0"/>
    <s v="Yes"/>
    <x v="1"/>
    <s v=""/>
    <s v=""/>
    <s v=""/>
    <s v="No"/>
    <s v="Joanna Rose"/>
    <d v="2017-01-17T12:10:17"/>
    <d v="2016-03-21T12:15:03"/>
    <m/>
    <s v=""/>
    <d v="2016-02-24T00:00:00"/>
    <x v="0"/>
  </r>
  <r>
    <s v="82e3c274-3748-4e77-b30e-10d8982fa8f0"/>
    <s v="xEDQ+jPn6MNiGF7tW9HmmaQiJbyijdi5WMdhqgvnStFCw4IEsjODGsQrsq+Kx11gwAMwIjqGpWbcTNIqj854Xg=="/>
    <d v="2017-01-17T12:10:18"/>
    <s v="DARS-NIC-17810-Z6Q3H-v0"/>
    <s v="Peter Tyrer"/>
    <x v="3"/>
    <s v="With Customer"/>
    <x v="1"/>
    <m/>
    <s v=""/>
    <s v="2d Action Plan Active"/>
    <x v="5"/>
    <s v="DARS-NIC-17810-Z6Q3H-v0.2"/>
    <s v="Yes"/>
    <s v="Yes"/>
    <x v="1"/>
    <x v="17"/>
    <x v="0"/>
    <s v="Yes"/>
    <x v="1"/>
    <s v=""/>
    <s v="Dan Goodwin"/>
    <s v="Dave Cronin"/>
    <s v="No"/>
    <s v="Joanna Rose"/>
    <d v="2017-01-17T12:10:18"/>
    <d v="2016-04-11T08:34:18"/>
    <m/>
    <s v=""/>
    <d v="2016-02-24T00:00:00"/>
    <x v="0"/>
  </r>
  <r>
    <s v="f5d35981-58e4-e511-8104-1458d043a750"/>
    <s v="BtMgV9SxIAXlv9VWX2dvChu8CU3sx4dUPle62BXuLBhKjz8BMJvMEYudfV5w/xwL3OFHAYReTEh7+jMGwwSjMw=="/>
    <d v="2017-04-07T09:57:09"/>
    <s v="DARS-NIC-178135-HJSFF-v1"/>
    <s v="Alexandra Vince"/>
    <x v="8"/>
    <s v="With Customer"/>
    <x v="0"/>
    <d v="2017-03-16T00:00:00"/>
    <s v=""/>
    <s v="1c Application In Progress"/>
    <x v="3"/>
    <s v="DARS-NIC-178135-HJSFF-v0.0"/>
    <s v="No"/>
    <s v="Yes"/>
    <x v="0"/>
    <x v="0"/>
    <x v="8"/>
    <s v="No"/>
    <x v="1"/>
    <s v=""/>
    <s v="Vicki Hartley"/>
    <s v=""/>
    <s v="No"/>
    <s v="Joanna Rose"/>
    <d v="2017-04-07T09:57:09"/>
    <d v="2016-03-07T11:34:14"/>
    <m/>
    <s v=""/>
    <m/>
    <x v="0"/>
  </r>
  <r>
    <s v="ecc4965a-768b-4082-985f-bf17d14adba3"/>
    <s v="iyaG+ULACD36YhSeA4nDLCItvlXLzJoPXXypKX/IJ2xkNaWb/ZK4J1kqIwHRpAlqssSnr+SzAoY12t0qaPOekg=="/>
    <d v="2017-03-01T12:57:41"/>
    <s v="DARS-NIC-178135-HJSFF-v1"/>
    <s v="Alexandra Vince"/>
    <x v="8"/>
    <s v="With Customer"/>
    <x v="0"/>
    <m/>
    <s v="1c Application In Progress"/>
    <s v="1c Application In Progress"/>
    <x v="4"/>
    <s v="DARS-NIC-178135-HJSFF-v1.0"/>
    <s v="Yes"/>
    <s v="Yes"/>
    <x v="0"/>
    <x v="0"/>
    <x v="0"/>
    <s v="No"/>
    <x v="1"/>
    <s v=""/>
    <s v="Vicki Hartley"/>
    <s v="Jennifer Redman"/>
    <s v="No"/>
    <s v="Joanna Rose"/>
    <d v="2017-03-01T12:57:41"/>
    <d v="2017-02-14T15:03:42"/>
    <m/>
    <s v=""/>
    <m/>
    <x v="0"/>
  </r>
  <r>
    <s v="64df764c-94df-e511-80f5-3863bb363030"/>
    <s v="bw1+5DGRJ3/AZuQcdwQTnhp51HtVhebc9Tk6lkit73T0lPBfAtF15oIRiK29LwWCgQV5AHAKZV8zTxUNynlUGw=="/>
    <d v="2017-04-24T13:41:10"/>
    <s v="DARS-NIC-17824-V9F2B-v1"/>
    <s v="Elaine Kelly"/>
    <x v="226"/>
    <s v="With HSCIC"/>
    <x v="0"/>
    <m/>
    <s v=""/>
    <s v="3a With DAO"/>
    <x v="0"/>
    <s v="DARS-NIC-17824-V9F2B-v0.0"/>
    <s v=""/>
    <s v="Yes"/>
    <x v="0"/>
    <x v="0"/>
    <x v="0"/>
    <s v="No"/>
    <x v="9"/>
    <s v=""/>
    <s v=""/>
    <s v=""/>
    <s v="No"/>
    <s v="Emma Russell"/>
    <d v="2017-04-24T13:41:10"/>
    <d v="2016-03-01T09:59:39"/>
    <m/>
    <s v=""/>
    <d v="2016-11-22T00:00:00"/>
    <x v="0"/>
  </r>
  <r>
    <s v="6c2a8f5c-045c-4614-a63e-1f4acdbbf3de"/>
    <s v="xC6cOaQ2mQxhY661f1Onbo1WEPbBImwbeLXZ8RDemaRVC+fySk/oQ21rCm3D2aYVaxz8MDrzzh/kn4rNeJigdQ=="/>
    <d v="2017-04-24T13:41:10"/>
    <s v="DARS-NIC-17824-V9F2B-v1"/>
    <s v="Elaine Kelly"/>
    <x v="226"/>
    <s v="With HSCIC"/>
    <x v="0"/>
    <m/>
    <s v=""/>
    <s v="3a With DAO"/>
    <x v="0"/>
    <s v="DARS-NIC-17824-V9F2B-v0.1"/>
    <s v=""/>
    <s v="Yes"/>
    <x v="0"/>
    <x v="17"/>
    <x v="0"/>
    <s v="No"/>
    <x v="9"/>
    <s v=""/>
    <s v=""/>
    <s v=""/>
    <s v="No"/>
    <s v="Emma Russell"/>
    <d v="2017-04-24T13:41:10"/>
    <d v="2016-04-11T08:36:15"/>
    <m/>
    <s v=""/>
    <d v="2016-11-22T00:00:00"/>
    <x v="0"/>
  </r>
  <r>
    <s v="7a44e173-e2ea-4c93-bd98-e8572021bbd6"/>
    <s v="E2ixd6UmaanMK1RNCyQWEy1+85QtHl8ekuO5hWE/gXTEcPxdl6VNxdJtA5lhsGgy+On3My2Sdc0b4+rNgQpTJw=="/>
    <d v="2017-04-24T13:41:11"/>
    <s v="DARS-NIC-17824-V9F2B-v1"/>
    <s v="Elaine Kelly"/>
    <x v="226"/>
    <s v="With HSCIC"/>
    <x v="0"/>
    <m/>
    <s v=""/>
    <s v="3a With DAO"/>
    <x v="0"/>
    <s v="DARS-NIC-17824-V9F2B-v0.2"/>
    <s v=""/>
    <s v="Yes"/>
    <x v="0"/>
    <x v="17"/>
    <x v="0"/>
    <s v="No"/>
    <x v="9"/>
    <s v="Medium"/>
    <s v="Tracy Taylor"/>
    <s v="Jennifer Donald"/>
    <s v="No"/>
    <s v="Emma Russell"/>
    <d v="2017-04-24T13:41:11"/>
    <d v="2016-04-18T10:47:52"/>
    <m/>
    <s v=""/>
    <d v="2016-11-22T00:00:00"/>
    <x v="0"/>
  </r>
  <r>
    <s v="22570581-bf01-48f8-a44d-24bc85f9edb0"/>
    <s v="IINjuf0/xKzgNMmsvD6I6veunCePr69Pg+B4yGvA3iFrcIaYHGyHAeuZi+pzsM2xJOU5XK4IVta7mnEtmsj8rQ=="/>
    <d v="2017-04-24T13:41:10"/>
    <s v="DARS-NIC-17824-V9F2B-v1"/>
    <s v="Elaine Kelly"/>
    <x v="226"/>
    <s v="With HSCIC"/>
    <x v="0"/>
    <d v="2017-04-30T00:00:00"/>
    <s v=""/>
    <s v="3a With DAO"/>
    <x v="0"/>
    <s v="DARS-NIC-17824-V9F2B-v0.3"/>
    <s v=""/>
    <s v="Yes"/>
    <x v="0"/>
    <x v="17"/>
    <x v="0"/>
    <s v="No"/>
    <x v="9"/>
    <s v="Medium"/>
    <s v="Tracy Taylor"/>
    <s v="Jennifer Donald"/>
    <s v="No"/>
    <s v="Emma Russell"/>
    <d v="2017-04-24T13:41:10"/>
    <d v="2016-04-20T09:25:52"/>
    <m/>
    <s v=""/>
    <d v="2016-11-22T00:00:00"/>
    <x v="0"/>
  </r>
  <r>
    <s v="15e70007-2dfe-4001-84de-b7482239b330"/>
    <s v="RLxNv2aKBKCbVUanCe/JwDQ7t7pL/QxSQtIVy1ov/k61zyHeMiVYqnaSzKBo3/3p3SsjKgpWYPDV3AtdFeihOw=="/>
    <d v="2017-04-24T13:41:11"/>
    <s v="DARS-NIC-17824-V9F2B-v1"/>
    <s v="Elaine Kelly"/>
    <x v="226"/>
    <s v="With HSCIC"/>
    <x v="0"/>
    <d v="2017-04-30T00:00:00"/>
    <s v=""/>
    <s v="3a With DAO"/>
    <x v="0"/>
    <s v="DARS-NIC-17824-V9F2B-v0.4"/>
    <s v=""/>
    <s v="Yes"/>
    <x v="0"/>
    <x v="17"/>
    <x v="0"/>
    <s v="No"/>
    <x v="9"/>
    <s v="Medium"/>
    <s v="Tracy Taylor"/>
    <s v="Jennifer Donald"/>
    <s v="No"/>
    <s v="Emma Russell"/>
    <d v="2017-04-24T13:41:11"/>
    <d v="2016-04-21T08:58:37"/>
    <m/>
    <s v=""/>
    <d v="2016-11-22T00:00:00"/>
    <x v="0"/>
  </r>
  <r>
    <s v="49bdf039-1376-48fc-91cb-742d848919d4"/>
    <s v="q2cpXe9YuYaYUJW8RrfKoqs8vkUQWqFL9TAd8I9iVw/7J0ci1vq/EHWf2Juh1UsbEhT+SwOAb1MCc2ni9wohhw=="/>
    <d v="2017-05-02T07:53:20"/>
    <s v="DARS-NIC-17824-V9F2B-v1"/>
    <s v="Elaine Kelly"/>
    <x v="226"/>
    <s v="With HSCIC"/>
    <x v="0"/>
    <d v="2017-05-01T00:00:00"/>
    <s v="5a DSA Active"/>
    <s v="3a With DAO"/>
    <x v="3"/>
    <s v="DARS-NIC-17824-V9F2B-v0.5"/>
    <s v="No"/>
    <s v="Yes"/>
    <x v="0"/>
    <x v="17"/>
    <x v="138"/>
    <s v="No"/>
    <x v="9"/>
    <s v="Medium"/>
    <s v="Tracy Taylor"/>
    <s v="Jennifer Donald"/>
    <s v="No"/>
    <s v="Emma Russell"/>
    <d v="2017-05-02T07:53:20"/>
    <d v="2016-04-21T10:21:49"/>
    <m/>
    <s v=""/>
    <d v="2016-11-22T00:00:00"/>
    <x v="1"/>
  </r>
  <r>
    <s v="672e8fdb-1791-4c1f-9fae-4de9e93ba41a"/>
    <s v="SZdD/YqLlqhLYrmHIsqB5MbV70DbN8R5/EEq953UP62mqgmdzVMEJqS3PBCmIFaMH2mieZU31AW8Ss16ebM8bg=="/>
    <d v="2017-04-24T13:41:11"/>
    <s v="DARS-NIC-17824-V9F2B-v1"/>
    <s v="Elaine Kelly"/>
    <x v="226"/>
    <s v="With HSCIC"/>
    <x v="0"/>
    <m/>
    <s v="1c Application In Progress"/>
    <s v="3a With DAO"/>
    <x v="0"/>
    <s v="DARS-NIC-17824-V9F2B-v1.0"/>
    <s v="No"/>
    <s v="Yes"/>
    <x v="0"/>
    <x v="17"/>
    <x v="0"/>
    <s v="No"/>
    <x v="9"/>
    <s v="Medium"/>
    <s v="Tracy Taylor"/>
    <s v="Jennifer Donald"/>
    <s v="No"/>
    <s v="Emma Russell"/>
    <d v="2017-04-24T13:41:11"/>
    <d v="2016-11-21T08:43:39"/>
    <m/>
    <s v=""/>
    <d v="2016-11-22T00:00:00"/>
    <x v="0"/>
  </r>
  <r>
    <s v="18cfe259-4d52-4bd8-9ce5-68aee5b09538"/>
    <s v="D2C6kXj9uv1RQTXJW7IeTJJOfHXyafRxD6JVa1rzW4ZHtwgGTLcmJZdLBz++8aGaqmMCgsO6d2CujsOsubkwsA=="/>
    <d v="2017-04-24T13:41:11"/>
    <s v="DARS-NIC-17824-V9F2B-v1"/>
    <s v="Elaine Kelly"/>
    <x v="226"/>
    <s v="With HSCIC"/>
    <x v="0"/>
    <d v="2017-11-30T00:00:00"/>
    <s v="2c Initial Assessment"/>
    <s v="3a With DAO"/>
    <x v="0"/>
    <s v="DARS-NIC-17824-V9F2B-v1.1"/>
    <s v="No"/>
    <s v="Yes"/>
    <x v="0"/>
    <x v="28"/>
    <x v="0"/>
    <s v="No"/>
    <x v="9"/>
    <s v="Complex"/>
    <s v="Tracy Taylor"/>
    <s v="Jennifer Donald"/>
    <s v="No"/>
    <s v="Emma Russell"/>
    <d v="2017-04-24T13:41:11"/>
    <d v="2016-11-21T14:16:16"/>
    <m/>
    <s v=""/>
    <d v="2016-11-22T00:00:00"/>
    <x v="0"/>
  </r>
  <r>
    <s v="3023088e-788f-4432-b380-996f6e0b73ad"/>
    <s v="flWvzwGd8IWVGhHzsFdUWoTcmbWlTL+DVhNc5oh+ODoh/5dMorFNPjQjnQou8H+tTOMKHllO5OTc2RCFhMEn2A=="/>
    <d v="2017-04-24T13:41:11"/>
    <s v="DARS-NIC-17824-V9F2B-v1"/>
    <s v="Elaine Kelly"/>
    <x v="226"/>
    <s v="With HSCIC"/>
    <x v="0"/>
    <d v="2017-11-30T00:00:00"/>
    <s v="2c Initial Assessment"/>
    <s v="3a With DAO"/>
    <x v="0"/>
    <s v="DARS-NIC-17824-V9F2B-v1.2"/>
    <s v="No"/>
    <s v="Yes"/>
    <x v="0"/>
    <x v="28"/>
    <x v="0"/>
    <s v="No"/>
    <x v="9"/>
    <s v="Complex"/>
    <s v="Tracy Taylor"/>
    <s v="Jennifer Donald"/>
    <s v="No"/>
    <s v="Emma Russell"/>
    <d v="2017-04-24T13:41:11"/>
    <d v="2016-12-01T13:42:08"/>
    <m/>
    <s v=""/>
    <d v="2016-11-22T00:00:00"/>
    <x v="0"/>
  </r>
  <r>
    <s v="129dd506-89ba-484b-9557-aa837de8d424"/>
    <s v="Zo7tUv1RwNygIGB+Bi1N38yzKZMc8e6V8ZOMtIivCpFZp97ER1sjugf46o1zrNDpSMDlakP8y3S79IBfaGDKuQ=="/>
    <d v="2017-04-24T13:41:11"/>
    <s v="DARS-NIC-17824-V9F2B-v1"/>
    <s v="Elaine Kelly"/>
    <x v="226"/>
    <s v="With HSCIC"/>
    <x v="0"/>
    <d v="2018-04-30T00:00:00"/>
    <s v="2c Initial Assessment"/>
    <s v="3a With DAO"/>
    <x v="0"/>
    <s v="DARS-NIC-17824-V9F2B-v1.3"/>
    <s v="No"/>
    <s v="Yes"/>
    <x v="0"/>
    <x v="28"/>
    <x v="0"/>
    <s v="No"/>
    <x v="9"/>
    <s v="Complex"/>
    <s v="Tracy Taylor"/>
    <s v="Jennifer Donald"/>
    <s v="No"/>
    <s v="Emma Russell"/>
    <d v="2017-04-24T13:41:11"/>
    <d v="2017-02-24T14:15:39"/>
    <m/>
    <s v=""/>
    <d v="2016-11-22T00:00:00"/>
    <x v="0"/>
  </r>
  <r>
    <s v="aa11d9e1-7f07-49f7-8035-4f027f2c6412"/>
    <s v="sB41V2vMma3a++JjjsD/ktg7HqCOLwuURGbwJfeUPeHc0Jxzc7ma1cLczHbspi46ANds27ODNT9hJMHYIptBkA=="/>
    <d v="2017-04-24T13:41:46"/>
    <s v="DARS-NIC-17824-V9F2B-v1"/>
    <s v="Elaine Kelly"/>
    <x v="226"/>
    <s v="With HSCIC"/>
    <x v="0"/>
    <d v="2018-04-30T00:00:00"/>
    <s v="3a With DAO"/>
    <s v="3a With DAO"/>
    <x v="4"/>
    <s v="DARS-NIC-17824-V9F2B-v1.4"/>
    <s v="Yes"/>
    <s v="Yes"/>
    <x v="0"/>
    <x v="28"/>
    <x v="0"/>
    <s v="No"/>
    <x v="9"/>
    <s v="Complex"/>
    <s v="Tracy Taylor"/>
    <s v="Jennifer Donald"/>
    <s v="No"/>
    <s v="Emma Russell"/>
    <d v="2017-04-24T13:41:46"/>
    <d v="2017-04-24T13:29:53"/>
    <m/>
    <s v=""/>
    <d v="2016-11-22T00:00:00"/>
    <x v="0"/>
  </r>
  <r>
    <s v="7970ed8e-8b21-e611-80e4-5065f38b06d1"/>
    <s v="40qH/neoR1WUzb+ObLVaBmeqyVGYQqSubEQVFWfuvCtnVMeDpqE/6HBSaLr87uWuXCN6lDc4INxU8FA7dmCItQ=="/>
    <d v="2017-04-11T10:30:57"/>
    <s v="DARS-NIC-17875-X7K1V-v1"/>
    <s v="John Busby"/>
    <x v="123"/>
    <s v="With HSCIC"/>
    <x v="0"/>
    <d v="2018-03-14T00:00:00"/>
    <s v="1c Application In Progress"/>
    <s v="2c Initial Assessment"/>
    <x v="0"/>
    <s v="DARS-NIC-17875-X7K1V-v0.0"/>
    <s v="No"/>
    <s v="No"/>
    <x v="0"/>
    <x v="0"/>
    <x v="0"/>
    <s v="No"/>
    <x v="1"/>
    <s v=""/>
    <s v=""/>
    <s v=""/>
    <s v="Yes"/>
    <s v="Emma Russell"/>
    <d v="2017-04-11T10:30:57"/>
    <d v="2016-05-24T08:43:17"/>
    <m/>
    <s v=""/>
    <d v="2016-12-19T00:00:00"/>
    <x v="0"/>
  </r>
  <r>
    <s v="c863f375-dcb2-49c2-8b19-34edca6330e0"/>
    <s v="oafBH86yVdyJ8q+mgCgzNg6rHwe4UnJMDCFZVdsazAlCumosBdCPjXzsZgskmidyWX8EaI9ZDsOPWakR9F+2sA=="/>
    <d v="2017-04-11T10:30:57"/>
    <s v="DARS-NIC-17875-X7K1V-v1"/>
    <s v="John Busby"/>
    <x v="123"/>
    <s v="With HSCIC"/>
    <x v="0"/>
    <d v="2018-03-14T00:00:00"/>
    <s v="2c Initial Assessment"/>
    <s v="2c Initial Assessment"/>
    <x v="0"/>
    <s v="DARS-NIC-17875-X7K1V-v0.1"/>
    <s v="No"/>
    <s v="No"/>
    <x v="0"/>
    <x v="0"/>
    <x v="0"/>
    <s v="No"/>
    <x v="1"/>
    <s v=""/>
    <s v="Helen Buckels"/>
    <s v=""/>
    <s v="Yes"/>
    <s v="Emma Russell"/>
    <d v="2017-04-11T10:30:57"/>
    <d v="2016-05-24T09:06:05"/>
    <m/>
    <s v=""/>
    <d v="2016-12-19T00:00:00"/>
    <x v="0"/>
  </r>
  <r>
    <s v="1ef70c97-9458-480e-b9a5-90ad38e1266a"/>
    <s v="fYrphVQVHd0vAf1wV8Zp527f/dMu0K8PNalH+9CvSRZbK6wBH7tE+AyDoBwIiT35avcv+bdq2IB7Tf5VOA5mOg=="/>
    <d v="2017-04-11T10:30:57"/>
    <s v="DARS-NIC-17875-X7K1V-v1"/>
    <s v="John Busby"/>
    <x v="123"/>
    <s v="With HSCIC"/>
    <x v="0"/>
    <d v="2018-03-14T00:00:00"/>
    <s v="5a DSA Active"/>
    <s v="2c Initial Assessment"/>
    <x v="2"/>
    <s v="DARS-NIC-17875-X7K1V-v0.2"/>
    <s v="No"/>
    <s v="No"/>
    <x v="0"/>
    <x v="0"/>
    <x v="47"/>
    <s v="No"/>
    <x v="1"/>
    <s v=""/>
    <s v="Helen Buckels"/>
    <s v=""/>
    <s v="No"/>
    <s v="Emma Russell"/>
    <d v="2017-04-11T10:30:57"/>
    <d v="2016-05-24T09:16:36"/>
    <m/>
    <s v=""/>
    <d v="2016-12-19T00:00:00"/>
    <x v="1"/>
  </r>
  <r>
    <s v="54204b45-a106-4b61-853e-562e89804719"/>
    <s v="69QLR0SorNvXF9k1WeGKEC6AusDNqZrbwbKRnN3znWd7IIcU1QHbOkF+PLYfnw195RFy91WcBGn/UEjf+A7RtQ=="/>
    <d v="2017-04-11T10:30:57"/>
    <s v="DARS-NIC-17875-X7K1V-v1"/>
    <s v="John Busby"/>
    <x v="123"/>
    <s v="With HSCIC"/>
    <x v="0"/>
    <m/>
    <s v="1c Application In Progress"/>
    <s v="2c Initial Assessment"/>
    <x v="0"/>
    <s v="DARS-NIC-17875-X7K1V-v1.0"/>
    <s v="No"/>
    <s v="No"/>
    <x v="0"/>
    <x v="0"/>
    <x v="0"/>
    <s v="No"/>
    <x v="1"/>
    <s v=""/>
    <s v="Helen Buckels"/>
    <s v="Jennifer Redman"/>
    <s v="No"/>
    <s v="Emma Russell"/>
    <d v="2017-04-11T10:30:57"/>
    <d v="2016-12-09T12:06:35"/>
    <m/>
    <s v=""/>
    <d v="2016-12-19T00:00:00"/>
    <x v="0"/>
  </r>
  <r>
    <s v="91a4d1af-803a-456f-ad2f-95a0c315d9b5"/>
    <s v="ykD+ncRw6EYKWkrlqmSkvQBoegkzfj4ot1MkNe+lkFV57pqVsxMfXP+UWOg1ojWFYrw+8EoghuBVz3o5jYk6kg=="/>
    <d v="2017-04-11T10:30:57"/>
    <s v="DARS-NIC-17875-X7K1V-v1"/>
    <s v="John Busby"/>
    <x v="123"/>
    <s v="With HSCIC"/>
    <x v="0"/>
    <m/>
    <s v="2c Initial Assessment"/>
    <s v="2c Initial Assessment"/>
    <x v="0"/>
    <s v="DARS-NIC-17875-X7K1V-v1.1"/>
    <s v="No"/>
    <s v="No"/>
    <x v="0"/>
    <x v="159"/>
    <x v="0"/>
    <s v="No"/>
    <x v="1"/>
    <s v="Medium"/>
    <s v="Georgina Platt"/>
    <s v="Louise Dunn"/>
    <s v="No"/>
    <s v="Emma Russell"/>
    <d v="2017-04-11T10:30:57"/>
    <d v="2016-12-09T12:20:40"/>
    <m/>
    <s v=""/>
    <d v="2016-12-19T00:00:00"/>
    <x v="0"/>
  </r>
  <r>
    <s v="4a71fdb9-9d44-4914-be17-d9833b5c5aab"/>
    <s v="JQL+E/HqNaklKUQLW3IigXHlEWGvkqEssn0oMr4kPQH0uXlUhLnAHczucd12UWBeIGM5RNwSG93JEFHGwlS3Yg=="/>
    <d v="2017-04-13T10:50:03"/>
    <s v="DARS-NIC-17875-X7K1V-v1"/>
    <s v="John Busby"/>
    <x v="123"/>
    <s v="With HSCIC"/>
    <x v="0"/>
    <d v="2018-03-14T00:00:00"/>
    <s v="2c Initial Assessment"/>
    <s v="2c Initial Assessment"/>
    <x v="4"/>
    <s v="DARS-NIC-17875-X7K1V-v1.2"/>
    <s v="Yes"/>
    <s v="No"/>
    <x v="0"/>
    <x v="159"/>
    <x v="0"/>
    <s v="No"/>
    <x v="1"/>
    <s v="Medium"/>
    <s v="Georgina Platt"/>
    <s v="Louise Dunn"/>
    <s v="No"/>
    <s v="Emma Russell"/>
    <d v="2017-04-13T10:50:03"/>
    <d v="2017-01-17T19:03:06"/>
    <m/>
    <s v=""/>
    <d v="2016-12-19T00:00:00"/>
    <x v="0"/>
  </r>
  <r>
    <s v="6ef2516a-c607-e611-810c-3863bb35cfc0"/>
    <s v="QhhEnQACeldiqxmg2Q/4GQE7qzcoy6JqZ6ic9/J8eDUf6M9jTKui36lZm+MhZnsl0t0f1l0P5Bznhvd/q6t9ZQ=="/>
    <d v="2017-04-10T16:14:11"/>
    <s v="DARS-NIC-17920-W6Z1F-v0"/>
    <s v="Ian Canadine"/>
    <x v="227"/>
    <s v="With HSCIC"/>
    <x v="0"/>
    <m/>
    <s v=""/>
    <s v="1c Application In Progress"/>
    <x v="0"/>
    <s v="DARS-NIC-17920-W6Z1F-v0.0"/>
    <s v="No"/>
    <s v="No"/>
    <x v="0"/>
    <x v="0"/>
    <x v="0"/>
    <s v="No"/>
    <x v="11"/>
    <s v=""/>
    <s v=""/>
    <s v=""/>
    <s v="Yes"/>
    <s v="Emma Russell"/>
    <d v="2017-04-10T16:14:11"/>
    <d v="2016-04-21T13:39:12"/>
    <m/>
    <s v=""/>
    <m/>
    <x v="0"/>
  </r>
  <r>
    <s v="9d0d375c-ac8e-4d5f-9397-db9398431027"/>
    <s v="DGsDX9ceikhPsO+3kfDD57FdbbbG52BpTXBJGiSH+c9BvSALIUAScLf4vFjO3LhowdxIHLu7Id9VW2n4QiW9bA=="/>
    <d v="2017-04-10T16:14:11"/>
    <s v="DARS-NIC-17920-W6Z1F-v0"/>
    <s v="Ian Canadine"/>
    <x v="227"/>
    <s v="With HSCIC"/>
    <x v="0"/>
    <m/>
    <s v="2c Initial Assessment"/>
    <s v="1c Application In Progress"/>
    <x v="0"/>
    <s v="DARS-NIC-17920-W6Z1F-v0.1"/>
    <s v="No"/>
    <s v="No"/>
    <x v="0"/>
    <x v="44"/>
    <x v="0"/>
    <s v="No"/>
    <x v="11"/>
    <s v="Complex"/>
    <s v="Richard Webster"/>
    <s v="Dave Cronin"/>
    <s v="Yes"/>
    <s v="Emma Russell"/>
    <d v="2017-04-10T16:14:11"/>
    <d v="2017-01-10T15:41:33"/>
    <m/>
    <s v=""/>
    <m/>
    <x v="0"/>
  </r>
  <r>
    <s v="895e7b69-e202-473d-b01e-b133fbc46fef"/>
    <s v="J1PEgKcjr9hl+fuInH4tjfDaC9HoVhDcg1GNrzoh+xVDykKzHA4XgZ0f7oH453tlvcM9vvKJSc1+GfkZWmJObw=="/>
    <d v="2017-04-18T08:14:46"/>
    <s v="DARS-NIC-17920-W6Z1F-v0"/>
    <s v="Ian Canadine"/>
    <x v="227"/>
    <s v="With HSCIC"/>
    <x v="0"/>
    <m/>
    <s v="1c Application In Progress"/>
    <s v="1c Application In Progress"/>
    <x v="6"/>
    <s v="DARS-NIC-17920-W6Z1F-v0.2"/>
    <s v="Yes"/>
    <s v="No"/>
    <x v="0"/>
    <x v="44"/>
    <x v="0"/>
    <s v="No"/>
    <x v="11"/>
    <s v="Complex"/>
    <s v="Richard Webster"/>
    <s v="Dave Cronin"/>
    <s v="Yes"/>
    <s v="Emma Russell"/>
    <d v="2017-04-18T08:14:46"/>
    <d v="2017-03-02T15:47:18"/>
    <d v="2017-04-18T00:00:00"/>
    <s v=""/>
    <m/>
    <x v="0"/>
  </r>
  <r>
    <s v="b09ca566-c8ed-e511-8105-1458d043a750"/>
    <s v="4HLLjUnU8hplzntqIlAy4TODuUVO0EQsGWhoB/rQGweZy1XL0QRw3zOezJ8pN5Kn6Pci2qazKIh3qOvh+SogUA=="/>
    <d v="2017-03-19T00:00:11"/>
    <s v="DARS-NIC-179285-7RS6G-v0"/>
    <s v="Emily Sutton"/>
    <x v="9"/>
    <s v="With HSCIC"/>
    <x v="0"/>
    <d v="2017-03-18T00:00:00"/>
    <s v=""/>
    <s v="5a DSA Active"/>
    <x v="3"/>
    <s v="DARS-NIC-179285-7RS6G-v0.0"/>
    <s v="Yes"/>
    <s v="Yes"/>
    <x v="0"/>
    <x v="0"/>
    <x v="8"/>
    <s v="No"/>
    <x v="1"/>
    <s v=""/>
    <s v="Georgina Platt"/>
    <s v=""/>
    <s v="No"/>
    <s v="Joanna Rose"/>
    <d v="2017-03-19T00:00:11"/>
    <d v="2016-03-19T11:47:51"/>
    <m/>
    <s v=""/>
    <m/>
    <x v="0"/>
  </r>
  <r>
    <s v="746b3657-03e2-e511-80f4-3863bb358e28"/>
    <s v="5ujmwpw0f4BLqNW2iR0VXxh0izvN31QfNh1PnvzHGch3zqwSGDoZhF+jXP8CW7/rCcHAgNYC6a92Ht2eajRfMA=="/>
    <d v="2016-03-15T11:32:49"/>
    <s v="DARS-NIC-179291-176YL-v0"/>
    <s v="Harald Braun"/>
    <x v="228"/>
    <s v="With HSCIC"/>
    <x v="1"/>
    <m/>
    <s v=""/>
    <s v="1a Enquiry"/>
    <x v="7"/>
    <s v="DARS-NIC-179291-176YL-v0.0"/>
    <s v=""/>
    <s v="Yes"/>
    <x v="1"/>
    <x v="0"/>
    <x v="0"/>
    <s v="No"/>
    <x v="2"/>
    <s v=""/>
    <s v="Jennifer Redman"/>
    <s v=""/>
    <s v="Yes"/>
    <s v=""/>
    <d v="2016-03-15T11:32:49"/>
    <d v="2016-03-04T12:19:37"/>
    <m/>
    <s v=""/>
    <m/>
    <x v="0"/>
  </r>
  <r>
    <s v="85802580-93df-e511-80f5-3863bb363030"/>
    <s v="bWb7veYXU++wdXTLc/Jhv8KdLAIoIkGNucVG73Uy2wgvQg2HxR+ndamu4s2NoNAS8msB0x9xDWn4lK6XmHjRFQ=="/>
    <d v="2017-03-20T11:29:24"/>
    <s v="DARS-NIC-17931-M2B4J-v3"/>
    <s v="Lincoln Sargeant"/>
    <x v="229"/>
    <s v="With HSCIC"/>
    <x v="0"/>
    <m/>
    <s v=""/>
    <s v="5a DSA Active"/>
    <x v="0"/>
    <s v="DARS-NIC-17931-M2B4J-v0.0"/>
    <s v=""/>
    <s v="Yes"/>
    <x v="0"/>
    <x v="0"/>
    <x v="0"/>
    <s v="No"/>
    <x v="0"/>
    <s v=""/>
    <s v=""/>
    <s v=""/>
    <s v="No"/>
    <s v="Emma Russell"/>
    <d v="2017-03-20T11:29:24"/>
    <d v="2016-03-01T09:53:54"/>
    <m/>
    <s v=""/>
    <d v="2017-01-20T00:00:00"/>
    <x v="0"/>
  </r>
  <r>
    <s v="f42ca3b8-4f90-4349-8e23-9dbfd86d6551"/>
    <s v="HleaPoiOAmF+KuJQDb8CsGlnL+Vu2aSLQT5PjXwRSXf3jRcXw/G6467FVZZ7+Su6cqroTcBiVdno2cMSbq+kqg=="/>
    <d v="2017-03-20T11:29:24"/>
    <s v="DARS-NIC-17931-M2B4J-v3"/>
    <s v="Lincoln Sargeant"/>
    <x v="229"/>
    <s v="With HSCIC"/>
    <x v="0"/>
    <m/>
    <s v=""/>
    <s v="5a DSA Active"/>
    <x v="0"/>
    <s v="DARS-NIC-17931-M2B4J-v0.1"/>
    <s v=""/>
    <s v="Yes"/>
    <x v="0"/>
    <x v="0"/>
    <x v="0"/>
    <s v="No"/>
    <x v="0"/>
    <s v=""/>
    <s v=""/>
    <s v=""/>
    <s v="No"/>
    <s v="Emma Russell"/>
    <d v="2017-03-20T11:29:24"/>
    <d v="2016-03-22T11:34:28"/>
    <m/>
    <s v=""/>
    <d v="2017-01-20T00:00:00"/>
    <x v="0"/>
  </r>
  <r>
    <s v="8559fa70-50c4-484e-b47c-353e84cd4811"/>
    <s v="XAp+E3U8kSOxwt2P327ujOSVH3OeCLCWnJgwUNpmNpRSWrjHc34BzQynX4lJF1SWcGfGieFXpxlTtiu7Re5Hyg=="/>
    <d v="2017-03-20T11:29:24"/>
    <s v="DARS-NIC-17931-M2B4J-v3"/>
    <s v="Lincoln Sargeant"/>
    <x v="229"/>
    <s v="With HSCIC"/>
    <x v="0"/>
    <m/>
    <s v=""/>
    <s v="5a DSA Active"/>
    <x v="0"/>
    <s v="DARS-NIC-17931-M2B4J-v0.2"/>
    <s v=""/>
    <s v="Yes"/>
    <x v="0"/>
    <x v="0"/>
    <x v="0"/>
    <s v="No"/>
    <x v="0"/>
    <s v=""/>
    <s v=""/>
    <s v=""/>
    <s v="No"/>
    <s v="Emma Russell"/>
    <d v="2017-03-20T11:29:24"/>
    <d v="2016-03-29T10:49:44"/>
    <m/>
    <s v=""/>
    <d v="2017-01-20T00:00:00"/>
    <x v="0"/>
  </r>
  <r>
    <s v="5539dd2a-e054-42af-a90e-24edb817b51d"/>
    <s v="a5vkpKNaFMp7EmZ0arL3jrwLS5ncl6+ARjRhD09kXqkQSv+TtARt2Dr9jwZCXKzUHfkxclLyXCtwbuFOXcAM0A=="/>
    <d v="2017-03-20T11:29:24"/>
    <s v="DARS-NIC-17931-M2B4J-v3"/>
    <s v="Lincoln Sargeant"/>
    <x v="229"/>
    <s v="With HSCIC"/>
    <x v="0"/>
    <m/>
    <s v=""/>
    <s v="5a DSA Active"/>
    <x v="0"/>
    <s v="DARS-NIC-17931-M2B4J-v0.3"/>
    <s v=""/>
    <s v="Yes"/>
    <x v="0"/>
    <x v="17"/>
    <x v="0"/>
    <s v="No"/>
    <x v="0"/>
    <s v="Medium"/>
    <s v="Tracy Taylor"/>
    <s v="Jennifer Donald"/>
    <s v="No"/>
    <s v="Emma Russell"/>
    <d v="2017-03-20T11:29:24"/>
    <d v="2016-04-11T08:37:31"/>
    <m/>
    <s v=""/>
    <d v="2017-01-20T00:00:00"/>
    <x v="0"/>
  </r>
  <r>
    <s v="de8f9123-3f82-420d-9d25-854dc8557336"/>
    <s v="z03b2i6dYVVr+rD68doXsw3bIybzHoiSdvJjLMtYqwRTxCjeJWvNbtgaVX1Y+zqm+g5+IKGuBuQsmKithLEUyA=="/>
    <d v="2017-03-20T11:29:24"/>
    <s v="DARS-NIC-17931-M2B4J-v3"/>
    <s v="Lincoln Sargeant"/>
    <x v="229"/>
    <s v="With HSCIC"/>
    <x v="0"/>
    <m/>
    <s v=""/>
    <s v="5a DSA Active"/>
    <x v="0"/>
    <s v="DARS-NIC-17931-M2B4J-v0.4"/>
    <s v=""/>
    <s v="Yes"/>
    <x v="0"/>
    <x v="17"/>
    <x v="0"/>
    <s v="No"/>
    <x v="0"/>
    <s v="Medium"/>
    <s v="Tracy Taylor"/>
    <s v="Jennifer Donald"/>
    <s v="No"/>
    <s v="Emma Russell"/>
    <d v="2017-03-20T11:29:24"/>
    <d v="2016-04-19T15:12:55"/>
    <m/>
    <s v=""/>
    <d v="2017-01-20T00:00:00"/>
    <x v="0"/>
  </r>
  <r>
    <s v="28acf963-19f0-4703-8dd9-06ca71bfa611"/>
    <s v="ktDVQhgyQgsWAFWctN8zzF60JB+CsJS3uND+3eK992nKer07wHoupuW7BL3/HB67ALjqsAlDYGYReFBmaUNocw=="/>
    <d v="2017-03-20T11:29:24"/>
    <s v="DARS-NIC-17931-M2B4J-v3"/>
    <s v="Lincoln Sargeant"/>
    <x v="229"/>
    <s v="With HSCIC"/>
    <x v="0"/>
    <d v="2016-08-31T00:00:00"/>
    <s v=""/>
    <s v="5a DSA Active"/>
    <x v="1"/>
    <s v="DARS-NIC-17931-M2B4J-v0.5"/>
    <s v="No"/>
    <s v="Yes"/>
    <x v="0"/>
    <x v="17"/>
    <x v="29"/>
    <s v="No"/>
    <x v="0"/>
    <s v="Medium"/>
    <s v="Tracy Taylor"/>
    <s v="Jennifer Donald"/>
    <s v="No"/>
    <s v="Emma Russell"/>
    <d v="2017-03-20T11:29:24"/>
    <d v="2016-04-20T09:52:32"/>
    <d v="2016-08-09T00:00:00"/>
    <s v=""/>
    <d v="2017-01-20T00:00:00"/>
    <x v="1"/>
  </r>
  <r>
    <s v="1dbc1064-6bd8-4d70-8cdc-32cb0f2c7074"/>
    <s v="pZbQrooUUduZ/SQ014xma2Srf9lBicQlzT6ve8QXYKkXre83UefXgUMHSHdL7yih1kuPubGp7rDALxORythXng=="/>
    <d v="2017-03-20T11:29:24"/>
    <s v="DARS-NIC-17931-M2B4J-v3"/>
    <s v="Lincoln Sargeant"/>
    <x v="229"/>
    <s v="With HSCIC"/>
    <x v="0"/>
    <m/>
    <s v="1c Application In Progress"/>
    <s v="5a DSA Active"/>
    <x v="0"/>
    <s v="DARS-NIC-17931-M2B4J-v1.0"/>
    <s v="No"/>
    <s v="Yes"/>
    <x v="0"/>
    <x v="17"/>
    <x v="0"/>
    <s v="No"/>
    <x v="0"/>
    <s v="Medium"/>
    <s v="Tracy Taylor"/>
    <s v="Jennifer Donald"/>
    <s v="No"/>
    <s v="Emma Russell"/>
    <d v="2017-03-20T11:29:24"/>
    <d v="2016-05-11T13:05:16"/>
    <m/>
    <s v=""/>
    <d v="2017-01-20T00:00:00"/>
    <x v="0"/>
  </r>
  <r>
    <s v="0d700e47-6a54-4afc-90e5-6bf659a8acda"/>
    <s v="k2f1CmhWFORkCFQxJW+qsqQn/f3HKIQgNTvSBKCFMSocLeXQZUlfVM3vw0STNszYvITkxxCYnY3JP4ukORq3Mw=="/>
    <d v="2017-03-20T11:29:24"/>
    <s v="DARS-NIC-17931-M2B4J-v3"/>
    <s v="Lincoln Sargeant"/>
    <x v="229"/>
    <s v="With HSCIC"/>
    <x v="0"/>
    <m/>
    <s v="2c Initial Assessment"/>
    <s v="5a DSA Active"/>
    <x v="0"/>
    <s v="DARS-NIC-17931-M2B4J-v1.1"/>
    <s v="No"/>
    <s v="Yes"/>
    <x v="0"/>
    <x v="17"/>
    <x v="0"/>
    <s v="No"/>
    <x v="0"/>
    <s v="Medium"/>
    <s v="Tracy Taylor"/>
    <s v="Jennifer Donald"/>
    <s v="No"/>
    <s v="Emma Russell"/>
    <d v="2017-03-20T11:29:24"/>
    <d v="2016-05-11T13:10:53"/>
    <m/>
    <s v=""/>
    <d v="2017-01-20T00:00:00"/>
    <x v="0"/>
  </r>
  <r>
    <s v="f5e7f06a-254a-475d-b98f-3edf97e95e3c"/>
    <s v="tvZAEbpppr5LWcVrmU9lPEY/MRDBKnH2W8hwaGtrmeoCMnj8sjG3WUo20vJ/4wo5SK1qcAfPU2jtqkl4GQnZdw=="/>
    <d v="2017-03-20T11:29:24"/>
    <s v="DARS-NIC-17931-M2B4J-v3"/>
    <s v="Lincoln Sargeant"/>
    <x v="229"/>
    <s v="With HSCIC"/>
    <x v="0"/>
    <d v="2016-08-31T00:00:00"/>
    <s v="5a DSA Active"/>
    <s v="5a DSA Active"/>
    <x v="1"/>
    <s v="DARS-NIC-17931-M2B4J-v1.2"/>
    <s v="No"/>
    <s v="Yes"/>
    <x v="0"/>
    <x v="17"/>
    <x v="139"/>
    <s v="No"/>
    <x v="0"/>
    <s v="Medium"/>
    <s v="Tracy Taylor"/>
    <s v="Jennifer Donald"/>
    <s v="No"/>
    <s v="Emma Russell"/>
    <d v="2017-03-20T11:29:24"/>
    <d v="2016-05-17T10:27:21"/>
    <d v="2016-09-06T00:00:00"/>
    <s v=""/>
    <d v="2017-01-20T00:00:00"/>
    <x v="1"/>
  </r>
  <r>
    <s v="260effa4-fb0c-480d-8096-4a7ca55f3952"/>
    <s v="Mbguf316AnVy2QgYMVSF7KG31lhEPauEBEG26fTnMzkCGeXiYjWvtcGMPBJFEwwS6Si0aMk8EfxTXFj87Vj6tw=="/>
    <d v="2017-03-20T11:29:24"/>
    <s v="DARS-NIC-17931-M2B4J-v3"/>
    <s v="Lincoln Sargeant"/>
    <x v="229"/>
    <s v="With HSCIC"/>
    <x v="0"/>
    <m/>
    <s v="1c Application In Progress"/>
    <s v="5a DSA Active"/>
    <x v="0"/>
    <s v="DARS-NIC-17931-M2B4J-v2.0"/>
    <s v="No"/>
    <s v="Yes"/>
    <x v="0"/>
    <x v="17"/>
    <x v="0"/>
    <s v="No"/>
    <x v="0"/>
    <s v="Medium"/>
    <s v="Tracy Taylor"/>
    <s v="Jennifer Donald"/>
    <s v="No"/>
    <s v="Emma Russell"/>
    <d v="2017-03-20T11:29:24"/>
    <d v="2016-08-25T15:04:07"/>
    <d v="2016-08-09T00:00:00"/>
    <s v=""/>
    <d v="2017-01-20T00:00:00"/>
    <x v="0"/>
  </r>
  <r>
    <s v="adf975c3-b6f4-4572-85ac-07d985a0ab55"/>
    <s v="NoY0RDdX241E2IVq3MnTrAO+M4anmVqJ5Fhp48KJt9aZAOJ0GroW2YdIooV9sOQccFw/aJ9MWzVDBlFTKsDlpQ=="/>
    <d v="2017-03-20T11:29:24"/>
    <s v="DARS-NIC-17931-M2B4J-v3"/>
    <s v="Lincoln Sargeant"/>
    <x v="229"/>
    <s v="With HSCIC"/>
    <x v="0"/>
    <d v="2017-03-31T00:00:00"/>
    <s v="2c Initial Assessment"/>
    <s v="5a DSA Active"/>
    <x v="0"/>
    <s v="DARS-NIC-17931-M2B4J-v2.1"/>
    <s v="No"/>
    <s v="Yes"/>
    <x v="0"/>
    <x v="14"/>
    <x v="0"/>
    <s v="No"/>
    <x v="0"/>
    <s v="Medium"/>
    <s v="Tracy Taylor"/>
    <s v="Gaynor Dalton"/>
    <s v="No"/>
    <s v="Emma Russell"/>
    <d v="2017-03-20T11:29:24"/>
    <d v="2016-08-25T15:07:47"/>
    <d v="2016-08-09T00:00:00"/>
    <s v=""/>
    <d v="2017-01-20T00:00:00"/>
    <x v="0"/>
  </r>
  <r>
    <s v="7d97eb7d-7204-4a00-b5fa-09dbd7d81909"/>
    <s v="G5vzC+liR4ATGiAGKoCmcTiktFxzo5fIjw5L5wkwNiXEz4Phnr2ouwiIiLGglOjiC4lJU5e3QnejxXqihFte/Q=="/>
    <d v="2017-03-20T11:30:22"/>
    <s v="DARS-NIC-17931-M2B4J-v3"/>
    <s v="Lincoln Sargeant"/>
    <x v="229"/>
    <s v="With HSCIC"/>
    <x v="0"/>
    <d v="2017-03-31T00:00:00"/>
    <s v="5a DSA Active"/>
    <s v="5a DSA Active"/>
    <x v="1"/>
    <s v="DARS-NIC-17931-M2B4J-v2.2"/>
    <s v="No"/>
    <s v="Yes"/>
    <x v="0"/>
    <x v="14"/>
    <x v="54"/>
    <s v="No"/>
    <x v="0"/>
    <s v="Medium"/>
    <s v="Tracy Taylor"/>
    <s v="Jennifer Donald"/>
    <s v="No"/>
    <s v="Emma Russell"/>
    <d v="2017-03-20T11:30:22"/>
    <d v="2016-08-25T15:10:13"/>
    <d v="2017-03-20T00:00:00"/>
    <s v=""/>
    <d v="2017-01-20T00:00:00"/>
    <x v="1"/>
  </r>
  <r>
    <s v="2d4b3955-955f-47b1-95c8-f3287835c9f2"/>
    <s v="R9EriAIBkk1eH0BfRJSKvDdGZi3Lez9IiGHzWbqL5gEwynWWymZoIEtcnbfr+GPK6BRfkdwqAYdKeCyjg0scrA=="/>
    <d v="2017-03-20T11:29:24"/>
    <s v="DARS-NIC-17931-M2B4J-v3"/>
    <s v="Lincoln Sargeant"/>
    <x v="229"/>
    <s v="With HSCIC"/>
    <x v="0"/>
    <m/>
    <s v="1c Application In Progress"/>
    <s v="5a DSA Active"/>
    <x v="0"/>
    <s v="DARS-NIC-17931-M2B4J-v3.0"/>
    <s v="No"/>
    <s v="Yes"/>
    <x v="0"/>
    <x v="14"/>
    <x v="0"/>
    <s v="No"/>
    <x v="0"/>
    <s v="Medium"/>
    <s v="Tracy Taylor"/>
    <s v="Jennifer Donald"/>
    <s v="No"/>
    <s v="Emma Russell"/>
    <d v="2017-03-20T11:29:24"/>
    <d v="2017-01-18T09:10:35"/>
    <m/>
    <s v=""/>
    <d v="2017-01-20T00:00:00"/>
    <x v="0"/>
  </r>
  <r>
    <s v="3963de84-91aa-4c6c-baeb-b3fa6d0ef6fb"/>
    <s v="QzxfD/e5OqjU+l8TfqrTx/oBJBZO1fN/hkpfPfIhX4lKoB+7sbJIpe/bloWvwilLga7J9VKGMCr6YvMsLCHm+Q=="/>
    <d v="2017-03-20T11:29:24"/>
    <s v="DARS-NIC-17931-M2B4J-v3"/>
    <s v="Lincoln Sargeant"/>
    <x v="229"/>
    <s v="With HSCIC"/>
    <x v="0"/>
    <d v="2018-03-31T00:00:00"/>
    <s v="2c Initial Assessment"/>
    <s v="5a DSA Active"/>
    <x v="0"/>
    <s v="DARS-NIC-17931-M2B4J-v3.1"/>
    <s v="No"/>
    <s v="Yes"/>
    <x v="0"/>
    <x v="106"/>
    <x v="0"/>
    <s v="No"/>
    <x v="0"/>
    <s v="Medium"/>
    <s v="Alexandra Day"/>
    <s v="Louise Dunn"/>
    <s v="No"/>
    <s v="Emma Russell"/>
    <d v="2017-03-20T11:29:24"/>
    <d v="2017-01-19T16:24:03"/>
    <m/>
    <s v=""/>
    <d v="2017-01-20T00:00:00"/>
    <x v="0"/>
  </r>
  <r>
    <s v="6c0f46ca-2329-486c-a694-70e791ed1c2d"/>
    <s v="FRM040rz4uxZdk9s4CsCJuHKIDAfyADbKLYtMWW1JYntiUvoZbXCDaPxbtsQrO4pr4CfzBG2Fx4G2hocE4ABkg=="/>
    <d v="2017-03-20T11:29:24"/>
    <s v="DARS-NIC-17931-M2B4J-v3"/>
    <s v="Lincoln Sargeant"/>
    <x v="229"/>
    <s v="With HSCIC"/>
    <x v="0"/>
    <d v="2018-03-31T00:00:00"/>
    <s v="2c Initial Assessment"/>
    <s v="5a DSA Active"/>
    <x v="0"/>
    <s v="DARS-NIC-17931-M2B4J-v3.2"/>
    <s v="No"/>
    <s v="Yes"/>
    <x v="0"/>
    <x v="106"/>
    <x v="0"/>
    <s v="No"/>
    <x v="0"/>
    <s v="Medium"/>
    <s v="Alexandra Day"/>
    <s v="Louise Dunn"/>
    <s v="No"/>
    <s v="Emma Russell"/>
    <d v="2017-03-20T11:29:24"/>
    <d v="2017-02-01T11:45:36"/>
    <m/>
    <s v=""/>
    <d v="2017-01-20T00:00:00"/>
    <x v="0"/>
  </r>
  <r>
    <s v="4d329265-3139-4caa-b313-a592fc7538d1"/>
    <s v="5rPq9o9u20DoxkRhy5t6l4z86b+a71+ddfPHDal4D1byiYbOs/alBhKgkgF5vSmTU99uXgsOak4K5+NICU54Kg=="/>
    <d v="2017-03-20T11:29:24"/>
    <s v="DARS-NIC-17931-M2B4J-v3"/>
    <s v="Lincoln Sargeant"/>
    <x v="229"/>
    <s v="With HSCIC"/>
    <x v="0"/>
    <d v="2018-03-31T00:00:00"/>
    <s v="2c Initial Assessment"/>
    <s v="5a DSA Active"/>
    <x v="0"/>
    <s v="DARS-NIC-17931-M2B4J-v3.3"/>
    <s v="No"/>
    <s v="Yes"/>
    <x v="0"/>
    <x v="106"/>
    <x v="0"/>
    <s v="No"/>
    <x v="0"/>
    <s v="Medium"/>
    <s v="Alexandra Day"/>
    <s v="Louise Dunn"/>
    <s v="No"/>
    <s v="Emma Russell"/>
    <d v="2017-03-20T11:29:24"/>
    <d v="2017-02-08T11:20:28"/>
    <m/>
    <s v=""/>
    <d v="2017-01-20T00:00:00"/>
    <x v="0"/>
  </r>
  <r>
    <s v="7cc8e90a-ca30-4884-95a1-3dc610939ed1"/>
    <s v="soAfQkZJUS/JHFUOUJC7f4AybGFUXmiE0a3g/ECjWubJMXdeFlaRPH/eKlK0hEkfXjZ9RbCeW3tFH6a7r0yDOQ=="/>
    <d v="2017-03-20T11:30:36"/>
    <s v="DARS-NIC-17931-M2B4J-v3"/>
    <s v="Lincoln Sargeant"/>
    <x v="229"/>
    <s v="With HSCIC"/>
    <x v="0"/>
    <d v="2018-03-31T00:00:00"/>
    <s v="5a DSA Active"/>
    <s v="5a DSA Active"/>
    <x v="2"/>
    <s v="DARS-NIC-17931-M2B4J-v3.4"/>
    <s v="Yes"/>
    <s v="Yes"/>
    <x v="0"/>
    <x v="106"/>
    <x v="140"/>
    <s v="No"/>
    <x v="0"/>
    <s v="Medium"/>
    <s v="Alexandra Day"/>
    <s v="Louise Dunn"/>
    <s v="No"/>
    <s v="Emma Russell"/>
    <d v="2017-03-20T11:30:36"/>
    <d v="2017-02-17T13:15:43"/>
    <d v="2017-03-20T00:00:00"/>
    <s v=""/>
    <d v="2017-01-20T00:00:00"/>
    <x v="1"/>
  </r>
  <r>
    <s v="18eaef43-05e6-e511-80f7-3863bb357fa0"/>
    <s v="nk86hluHvJEJk2AFq3WBrfroowEml3Epp+qV79GCDN5v6USBgJrwlJhOJq2PO75v7BTzZmvCg27GHbH8HAbGAA=="/>
    <d v="2017-01-10T15:38:43"/>
    <s v="DARS-NIC-179438-WCHHZ-v1"/>
    <s v="Antoinette Edwards"/>
    <x v="9"/>
    <s v="With Customer"/>
    <x v="0"/>
    <d v="2018-02-17T00:00:00"/>
    <s v=""/>
    <s v="1c Application In Progress"/>
    <x v="2"/>
    <s v="DARS-NIC-179438-WCHHZ-v0.0"/>
    <s v="No"/>
    <s v="Yes"/>
    <x v="0"/>
    <x v="0"/>
    <x v="8"/>
    <s v="No"/>
    <x v="1"/>
    <s v=""/>
    <s v="Vicki Hartley"/>
    <s v=""/>
    <s v="No"/>
    <s v="Joanna Rose"/>
    <d v="2017-01-10T15:38:43"/>
    <d v="2016-03-09T14:43:22"/>
    <m/>
    <s v=""/>
    <m/>
    <x v="0"/>
  </r>
  <r>
    <s v="0b779871-c3da-4d6f-a73e-92313ade812d"/>
    <s v="grn1ShedUwUBAAxXj1WgApUbvULKvOAcQg0YF4DzkxrjEzjSm1SretXw0e2qhvl+NQRVMT9DG1V5sjjrdRUfGA=="/>
    <d v="2017-01-10T15:39:52"/>
    <s v="DARS-NIC-179438-WCHHZ-v1"/>
    <s v="Antoinette Edwards"/>
    <x v="9"/>
    <s v="With Customer"/>
    <x v="0"/>
    <m/>
    <s v="1c Application In Progress"/>
    <s v="1c Application In Progress"/>
    <x v="4"/>
    <s v="DARS-NIC-179438-WCHHZ-v1.0"/>
    <s v="Yes"/>
    <s v="Yes"/>
    <x v="0"/>
    <x v="0"/>
    <x v="0"/>
    <s v="No"/>
    <x v="1"/>
    <s v=""/>
    <s v="Vicki Hartley"/>
    <s v="Jennifer Redman"/>
    <s v="No"/>
    <s v="Joanna Rose"/>
    <d v="2017-01-10T15:39:52"/>
    <d v="2016-11-15T09:21:42"/>
    <m/>
    <s v=""/>
    <m/>
    <x v="0"/>
  </r>
  <r>
    <s v="84e71457-a528-e611-80ed-5065f38a99f1"/>
    <s v="SLpxPEb9JjJKsWTYKg753CMkFQyidBNtrBklcsiuof/uUSjBZtBM2UI51vLN5vodn7xaea6geGy3vJDeztHLOg=="/>
    <d v="2016-08-17T13:57:08"/>
    <s v="DARS-NIC-17947-Q8T8C-v0"/>
    <s v="Christos Grigoroglou"/>
    <x v="9"/>
    <s v="With Customer"/>
    <x v="0"/>
    <m/>
    <s v=""/>
    <s v="2d Action Plan Active"/>
    <x v="0"/>
    <s v="DARS-NIC-17947-Q8T8C-v0.0"/>
    <s v="No"/>
    <s v="No"/>
    <x v="0"/>
    <x v="0"/>
    <x v="0"/>
    <s v="Yes"/>
    <x v="1"/>
    <s v=""/>
    <s v=""/>
    <s v=""/>
    <s v="Yes"/>
    <s v="Alexandra Day"/>
    <d v="2016-08-17T13:57:08"/>
    <d v="2016-06-02T09:35:31"/>
    <m/>
    <s v=""/>
    <d v="2016-07-19T00:00:00"/>
    <x v="0"/>
  </r>
  <r>
    <s v="4b120cdc-e08b-4ff1-8b03-fb8575922764"/>
    <s v="yvi0UrmiAGJ8UbcHqN53gYTg9FjOGl6W0v7NR8W6equBtG+N9CnS8Y1HD98uDFr4sF4qeh6NWEO/hyVdGc2X3Q=="/>
    <d v="2016-08-17T13:57:08"/>
    <s v="DARS-NIC-17947-Q8T8C-v0"/>
    <s v="Christos Grigoroglou"/>
    <x v="9"/>
    <s v="With Customer"/>
    <x v="0"/>
    <m/>
    <s v="2c Initial Assessment"/>
    <s v="2d Action Plan Active"/>
    <x v="0"/>
    <s v="DARS-NIC-17947-Q8T8C-v0.1"/>
    <s v="No"/>
    <s v="No"/>
    <x v="0"/>
    <x v="167"/>
    <x v="0"/>
    <s v="Yes"/>
    <x v="1"/>
    <s v=""/>
    <s v="Amanda Parkin"/>
    <s v="Richard Langley"/>
    <s v="Yes"/>
    <s v="Alexandra Day"/>
    <d v="2016-08-17T13:57:08"/>
    <d v="2016-07-18T18:50:58"/>
    <m/>
    <s v=""/>
    <d v="2016-07-19T00:00:00"/>
    <x v="0"/>
  </r>
  <r>
    <s v="e854c481-7cb0-46fb-ace2-6ae27042edd5"/>
    <s v="GVBl6PACcnrp2qIzW9D2IrJPk59yFgzc/LVP28YUg6j+xSUTPXJXnAT51jTHHmCeyZHg9jsu+57/kuhQ4SJM0A=="/>
    <d v="2016-08-17T13:57:08"/>
    <s v="DARS-NIC-17947-Q8T8C-v0"/>
    <s v="Christos Grigoroglou"/>
    <x v="9"/>
    <s v="With Customer"/>
    <x v="0"/>
    <m/>
    <s v="2c Initial Assessment"/>
    <s v="2d Action Plan Active"/>
    <x v="0"/>
    <s v="DARS-NIC-17947-Q8T8C-v0.2"/>
    <s v="No"/>
    <s v="No"/>
    <x v="0"/>
    <x v="167"/>
    <x v="0"/>
    <s v="Yes"/>
    <x v="1"/>
    <s v=""/>
    <s v="Amanda Parkin"/>
    <s v="Richard Langley"/>
    <s v="Yes"/>
    <s v="Alexandra Day"/>
    <d v="2016-08-17T13:57:08"/>
    <d v="2016-08-17T13:38:33"/>
    <m/>
    <s v=""/>
    <d v="2016-07-19T00:00:00"/>
    <x v="0"/>
  </r>
  <r>
    <s v="4d55060f-970e-4d71-af19-5bef16da32ea"/>
    <s v="0JXjMr9ySjsYOZ7gJdsXhh2QV80BE+ZIAXWxofe5dmFvDgR1CYV2y3MQ3QQN7xrWfgOOMuD6UZByuRM+sfhUeA=="/>
    <d v="2016-08-17T13:57:26"/>
    <s v="DARS-NIC-17947-Q8T8C-v0"/>
    <s v="Christos Grigoroglou"/>
    <x v="9"/>
    <s v="With Customer"/>
    <x v="0"/>
    <m/>
    <s v="2c Initial Assessment"/>
    <s v="2d Action Plan Active"/>
    <x v="0"/>
    <s v="DARS-NIC-17947-Q8T8C-v0.3"/>
    <s v="No"/>
    <s v="No"/>
    <x v="0"/>
    <x v="167"/>
    <x v="0"/>
    <s v="Yes"/>
    <x v="1"/>
    <s v=""/>
    <s v="Amanda Parkin"/>
    <s v="Richard Langley"/>
    <s v="Yes"/>
    <s v="Alexandra Day"/>
    <d v="2016-08-17T13:57:26"/>
    <d v="2016-08-17T13:49:18"/>
    <m/>
    <s v=""/>
    <d v="2016-07-19T00:00:00"/>
    <x v="0"/>
  </r>
  <r>
    <s v="e72aa755-7149-4cfd-9f8e-6c1fdbb919c5"/>
    <s v="XuMF/UIRr22/M6avFyIAI1QIxD/pNrQWsLv2coQxcxxK4vw6sn8tPi7cw3g82nrK1IcUFJFd3+wFcfvS5GDhEA=="/>
    <d v="2016-10-24T13:12:55"/>
    <s v="DARS-NIC-17947-Q8T8C-v0"/>
    <s v="Christos Grigoroglou"/>
    <x v="9"/>
    <s v="With Customer"/>
    <x v="0"/>
    <m/>
    <s v="2c Initial Assessment"/>
    <s v="2d Action Plan Active"/>
    <x v="5"/>
    <s v="DARS-NIC-17947-Q8T8C-v0.4"/>
    <s v="Yes"/>
    <s v="No"/>
    <x v="0"/>
    <x v="167"/>
    <x v="0"/>
    <s v="Yes"/>
    <x v="1"/>
    <s v=""/>
    <s v="Amanda Parkin"/>
    <s v="Richard Langley"/>
    <s v="Yes"/>
    <s v="Alexandra Day"/>
    <d v="2016-10-24T13:12:55"/>
    <d v="2016-08-17T13:57:13"/>
    <d v="2016-10-24T00:00:00"/>
    <s v=""/>
    <d v="2016-07-19T00:00:00"/>
    <x v="0"/>
  </r>
  <r>
    <s v="4e4c3744-16e2-e511-80f5-3863bb363030"/>
    <s v="DDI1tLkelGfIZceA86tbnixVLXnFv6QV+VQnMYNuWYvYWp3GJ/vmCjHTKfRZdX7Hkk7b3yfCJS2CLbDzJbz9/g=="/>
    <d v="2017-02-14T17:47:16"/>
    <s v="DARS-NIC-180665-GJMW5-v1"/>
    <s v="Carrie Williams"/>
    <x v="1"/>
    <s v="With Customer"/>
    <x v="0"/>
    <d v="2017-01-18T00:00:00"/>
    <s v=""/>
    <s v="2d Action Plan Active"/>
    <x v="3"/>
    <s v="DARS-NIC-180665-GJMW5-v0.0"/>
    <s v="No"/>
    <s v="Yes"/>
    <x v="0"/>
    <x v="0"/>
    <x v="7"/>
    <s v="No"/>
    <x v="1"/>
    <s v=""/>
    <s v="Charlotte Skinner"/>
    <s v=""/>
    <s v="No"/>
    <s v="Emma Russell"/>
    <d v="2017-02-14T17:47:16"/>
    <d v="2016-03-04T14:35:00"/>
    <d v="2016-09-06T00:00:00"/>
    <s v=""/>
    <d v="2016-10-20T00:00:00"/>
    <x v="0"/>
  </r>
  <r>
    <s v="dffbb748-ad10-43d2-988c-d4dee2d77cdc"/>
    <s v="RKU1ctZ3IocD+hgsjGvmZDJRzfjY7+KwpxPJgvmWXMTjPEB+u3LpWSBbivV9T0HgiLLswgv4O1GR/N08N6MFuw=="/>
    <d v="2017-02-14T17:47:16"/>
    <s v="DARS-NIC-180665-GJMW5-v1"/>
    <s v="Carrie Williams"/>
    <x v="1"/>
    <s v="With Customer"/>
    <x v="0"/>
    <d v="2016-05-31T00:00:00"/>
    <s v="1c Application In Progress"/>
    <s v="2d Action Plan Active"/>
    <x v="0"/>
    <s v="DARS-NIC-180665-GJMW5-v1.0"/>
    <s v="No"/>
    <s v="Yes"/>
    <x v="0"/>
    <x v="0"/>
    <x v="0"/>
    <s v="No"/>
    <x v="1"/>
    <s v=""/>
    <s v="Charlotte Skinner"/>
    <s v=""/>
    <s v="No"/>
    <s v="Emma Russell"/>
    <d v="2017-02-14T17:47:16"/>
    <d v="2016-06-07T21:32:46"/>
    <m/>
    <s v=""/>
    <d v="2016-10-20T00:00:00"/>
    <x v="0"/>
  </r>
  <r>
    <s v="7d364579-a548-4312-be6f-6da551ab2d6c"/>
    <s v="n9Jq0bKdFweY8uuXrRci7lmc7sMX67SfEAIUktApL2N4ZPscTQkT0MTfe7TDxYLySqne0z+pVktLOAp4c+LYhQ=="/>
    <d v="2017-02-14T17:47:16"/>
    <s v="DARS-NIC-180665-GJMW5-v1"/>
    <s v="Carrie Williams"/>
    <x v="1"/>
    <s v="With Customer"/>
    <x v="0"/>
    <d v="2016-05-31T00:00:00"/>
    <s v="2a Case Admin Check"/>
    <s v="2d Action Plan Active"/>
    <x v="0"/>
    <s v="DARS-NIC-180665-GJMW5-v1.1"/>
    <s v="No"/>
    <s v="Yes"/>
    <x v="0"/>
    <x v="0"/>
    <x v="0"/>
    <s v="No"/>
    <x v="1"/>
    <s v=""/>
    <s v="Charlotte Skinner"/>
    <s v=""/>
    <s v="No"/>
    <s v="Emma Russell"/>
    <d v="2017-02-14T17:47:16"/>
    <d v="2016-06-07T21:44:52"/>
    <m/>
    <s v=""/>
    <d v="2016-10-20T00:00:00"/>
    <x v="0"/>
  </r>
  <r>
    <s v="0d1c1a93-afe4-44e2-81f4-6efefcd3c389"/>
    <s v="XQpC/HpbLbKwDNqq3uHF3v6j0ScL8pZkRyMaWSbDLhxAMU0DgTkn01Mj+CiEbAh/mR4y+TXKy5Fm486faWfutw=="/>
    <d v="2017-02-14T17:47:16"/>
    <s v="DARS-NIC-180665-GJMW5-v1"/>
    <s v="Carrie Williams"/>
    <x v="1"/>
    <s v="With Customer"/>
    <x v="0"/>
    <d v="2016-05-31T00:00:00"/>
    <s v="1c Application In Progress"/>
    <s v="2d Action Plan Active"/>
    <x v="0"/>
    <s v="DARS-NIC-180665-GJMW5-v1.2"/>
    <s v="No"/>
    <s v="Yes"/>
    <x v="0"/>
    <x v="0"/>
    <x v="0"/>
    <s v="No"/>
    <x v="1"/>
    <s v=""/>
    <s v="Charlotte Skinner"/>
    <s v=""/>
    <s v="No"/>
    <s v="Emma Russell"/>
    <d v="2017-02-14T17:47:16"/>
    <d v="2016-06-08T12:32:29"/>
    <m/>
    <s v=""/>
    <d v="2016-10-20T00:00:00"/>
    <x v="0"/>
  </r>
  <r>
    <s v="f1fbb39f-8d38-42fa-8a06-a47d99362c91"/>
    <s v="3UaC4yD7zdtmZdY2NgRsUs9v8pyGU2nmSdIkhLVZULa51/Z9oWrdbTuln5tklnqr8ghWlgzzTNi9cprwnlmToA=="/>
    <d v="2017-02-14T17:47:16"/>
    <s v="DARS-NIC-180665-GJMW5-v1"/>
    <s v="Carrie Williams"/>
    <x v="1"/>
    <s v="With Customer"/>
    <x v="0"/>
    <d v="2017-11-09T00:00:00"/>
    <s v="2c Initial Assessment"/>
    <s v="2d Action Plan Active"/>
    <x v="0"/>
    <s v="DARS-NIC-180665-GJMW5-v1.3"/>
    <s v="No"/>
    <s v="Yes"/>
    <x v="0"/>
    <x v="168"/>
    <x v="0"/>
    <s v="No"/>
    <x v="1"/>
    <s v="Complex"/>
    <s v="Amanda Parkin"/>
    <s v="Jennifer Donald"/>
    <s v="No"/>
    <s v="Emma Russell"/>
    <d v="2017-02-14T17:47:16"/>
    <d v="2016-10-14T11:18:19"/>
    <m/>
    <s v=""/>
    <d v="2016-10-20T00:00:00"/>
    <x v="0"/>
  </r>
  <r>
    <s v="1858ab24-c2a7-4f84-87ec-355956180d4a"/>
    <s v="s7+pgclKUvKbUP1jJoj/3KnBGrwhA+nl0gppTTzcb1LV1jF0joK0Cu7BRFPzvAZ6wlKnhir6B9qBizKzrY4yOw=="/>
    <d v="2017-02-14T17:47:47"/>
    <s v="DARS-NIC-180665-GJMW5-v1"/>
    <s v="Carrie Williams"/>
    <x v="1"/>
    <s v="With Customer"/>
    <x v="0"/>
    <d v="2017-11-09T00:00:00"/>
    <s v="2c Initial Assessment"/>
    <s v="2d Action Plan Active"/>
    <x v="0"/>
    <s v="DARS-NIC-180665-GJMW5-v1.4"/>
    <s v="No"/>
    <s v="Yes"/>
    <x v="0"/>
    <x v="168"/>
    <x v="0"/>
    <s v="No"/>
    <x v="1"/>
    <s v="Complex"/>
    <s v="Amanda Parkin"/>
    <s v="Jennifer Donald"/>
    <s v="No"/>
    <s v="Emma Russell"/>
    <d v="2017-02-14T17:47:47"/>
    <d v="2016-12-13T15:21:30"/>
    <m/>
    <s v=""/>
    <d v="2016-10-20T00:00:00"/>
    <x v="0"/>
  </r>
  <r>
    <s v="ade5be28-5c59-4e52-9b8e-aae0ea48d8f5"/>
    <s v="Dk8VybG0oNpRxeJhAdWAAxtZY+Jrf3Mhv0+w3QqBKrFRM7R5iSDP3xCUFfFFq7igwn6Ofk0h7gpeVk6MAbwsug=="/>
    <d v="2017-03-28T14:25:40"/>
    <s v="DARS-NIC-180665-GJMW5-v1"/>
    <s v="Carrie Williams"/>
    <x v="1"/>
    <s v="With Customer"/>
    <x v="0"/>
    <d v="2017-11-09T00:00:00"/>
    <s v="2c Initial Assessment"/>
    <s v="2d Action Plan Active"/>
    <x v="4"/>
    <s v="DARS-NIC-180665-GJMW5-v1.5"/>
    <s v="Yes"/>
    <s v="Yes"/>
    <x v="0"/>
    <x v="168"/>
    <x v="0"/>
    <s v="No"/>
    <x v="1"/>
    <s v="Complex"/>
    <s v="Amanda Parkin"/>
    <s v="Jennifer Donald"/>
    <s v="No"/>
    <s v="Emma Russell"/>
    <d v="2017-03-28T14:25:40"/>
    <d v="2017-02-14T17:47:26"/>
    <m/>
    <s v=""/>
    <d v="2016-10-20T00:00:00"/>
    <x v="0"/>
  </r>
  <r>
    <s v="a040beb8-f9e1-e511-8100-3863bb358f90"/>
    <s v="OJsEGvPMnX/SIXbeGTq17tnc//eL5RIkuRBgL0L6hnWWfa0S4X2P0zylGu3Q3aGHfiYqWRYWqfsN4sVHsTHjXQ=="/>
    <d v="2016-03-15T11:32:50"/>
    <s v="DARS-NIC-180685-D5TPB-v0"/>
    <s v="Gary Calderwood"/>
    <x v="121"/>
    <s v="With HSCIC"/>
    <x v="1"/>
    <m/>
    <s v=""/>
    <s v="1a Enquiry"/>
    <x v="7"/>
    <s v="DARS-NIC-180685-D5TPB-v0.0"/>
    <s v=""/>
    <s v="Yes"/>
    <x v="1"/>
    <x v="0"/>
    <x v="0"/>
    <s v="No"/>
    <x v="2"/>
    <s v=""/>
    <s v=""/>
    <s v=""/>
    <s v="Yes"/>
    <s v=""/>
    <d v="2016-03-15T11:32:50"/>
    <d v="2016-03-04T11:10:38"/>
    <m/>
    <s v=""/>
    <m/>
    <x v="0"/>
  </r>
  <r>
    <s v="494d385b-30dd-e511-8101-1458d043a570"/>
    <s v="oC8xlsRgIYNgd3frNpoVMk9d99hRRJiMLeP4Gvw2I5x/VrLq2ZiUjf0MPenZAm5lKaoth0yzKZoXb1P8HBFECA=="/>
    <d v="2017-04-13T14:27:16"/>
    <s v="DARS-NIC-18089-C7M8J-v3"/>
    <s v="Rachel Bell"/>
    <x v="230"/>
    <s v="With HSCIC"/>
    <x v="0"/>
    <m/>
    <s v=""/>
    <s v="5a DSA Active"/>
    <x v="0"/>
    <s v="DARS-NIC-18089-C7M8J-v0.0"/>
    <s v=""/>
    <s v="Yes"/>
    <x v="0"/>
    <x v="0"/>
    <x v="0"/>
    <s v="No"/>
    <x v="0"/>
    <s v=""/>
    <s v=""/>
    <s v=""/>
    <s v="No"/>
    <s v="Emma Russell"/>
    <d v="2017-04-13T14:27:16"/>
    <d v="2016-02-27T08:59:08"/>
    <m/>
    <s v=""/>
    <d v="2017-03-17T00:00:00"/>
    <x v="0"/>
  </r>
  <r>
    <s v="79d2a831-fa41-4f98-b5fd-bece8c4a53af"/>
    <s v="kiAGXWPQdehRzUQ5v+6PX+3phTj52HVTFL4XV005DhstF3Nw2yZrqPuv9rr6AbSkz6tFyMixR9WcCdRC5IRDoA=="/>
    <d v="2017-04-13T14:27:17"/>
    <s v="DARS-NIC-18089-C7M8J-v3"/>
    <s v="Rachel Bell"/>
    <x v="230"/>
    <s v="With HSCIC"/>
    <x v="0"/>
    <d v="2016-08-31T00:00:00"/>
    <s v=""/>
    <s v="5a DSA Active"/>
    <x v="1"/>
    <s v="DARS-NIC-18089-C7M8J-v0.1"/>
    <s v="No"/>
    <s v="Yes"/>
    <x v="0"/>
    <x v="17"/>
    <x v="11"/>
    <s v="No"/>
    <x v="0"/>
    <s v=""/>
    <s v="Emma Lawler"/>
    <s v="Jennifer Donald"/>
    <s v="No"/>
    <s v="Emma Russell"/>
    <d v="2017-04-13T14:27:17"/>
    <d v="2016-03-22T14:28:28"/>
    <m/>
    <s v=""/>
    <d v="2017-03-17T00:00:00"/>
    <x v="1"/>
  </r>
  <r>
    <s v="c758dba3-2585-4f24-aa0b-fb11885e6b8b"/>
    <s v="bZAaNq7gtWgJHNGKxbY4nIs/JHkLRiU57vJR5tXG4Rs199kSH2cIFysL5/JdMFrSvBUKNGrMy9tRUKZgkbl2Zg=="/>
    <d v="2017-04-13T14:27:17"/>
    <s v="DARS-NIC-18089-C7M8J-v3"/>
    <s v="Rachel Bell"/>
    <x v="230"/>
    <s v="With HSCIC"/>
    <x v="0"/>
    <m/>
    <s v="1c Application In Progress"/>
    <s v="5a DSA Active"/>
    <x v="0"/>
    <s v="DARS-NIC-18089-C7M8J-v1.0"/>
    <s v="No"/>
    <s v="Yes"/>
    <x v="0"/>
    <x v="17"/>
    <x v="0"/>
    <s v="No"/>
    <x v="0"/>
    <s v=""/>
    <s v="Emma Lawler"/>
    <s v="Jennifer Donald"/>
    <s v="No"/>
    <s v="Emma Russell"/>
    <d v="2017-04-13T14:27:17"/>
    <d v="2016-05-12T09:44:11"/>
    <m/>
    <s v=""/>
    <d v="2017-03-17T00:00:00"/>
    <x v="0"/>
  </r>
  <r>
    <s v="4a5a27f5-56e0-47e2-8407-f127dfed620b"/>
    <s v="TLDfoBfzewege5OiHMCxMJEgITDYJUiNKPK5Nrw+2bgno5hJ6q20jYrOxpjQ7Ex9wfTaLhmc8yZY9r8zad2Jeg=="/>
    <d v="2017-04-13T14:27:17"/>
    <s v="DARS-NIC-18089-C7M8J-v3"/>
    <s v="Rachel Bell"/>
    <x v="230"/>
    <s v="With HSCIC"/>
    <x v="0"/>
    <m/>
    <s v="2c Initial Assessment"/>
    <s v="5a DSA Active"/>
    <x v="0"/>
    <s v="DARS-NIC-18089-C7M8J-v1.1"/>
    <s v="No"/>
    <s v="Yes"/>
    <x v="0"/>
    <x v="17"/>
    <x v="0"/>
    <s v="No"/>
    <x v="0"/>
    <s v=""/>
    <s v="Emma Lawler"/>
    <s v="Jennifer Donald"/>
    <s v="No"/>
    <s v="Emma Russell"/>
    <d v="2017-04-13T14:27:17"/>
    <d v="2016-05-12T09:49:02"/>
    <m/>
    <s v=""/>
    <d v="2017-03-17T00:00:00"/>
    <x v="0"/>
  </r>
  <r>
    <s v="201a9aa3-b82b-42eb-8917-ce3706eda509"/>
    <s v="4Q0vaPnkJbHQzapso+b5N/49BydqxkVSaLNCR/5TQ0yoOoANR+7/eYq8ncqmXWffbZHOGrQuoN6MziIPvNfK6g=="/>
    <d v="2017-04-13T14:27:17"/>
    <s v="DARS-NIC-18089-C7M8J-v3"/>
    <s v="Rachel Bell"/>
    <x v="230"/>
    <s v="With HSCIC"/>
    <x v="0"/>
    <d v="2016-08-31T00:00:00"/>
    <s v="5a DSA Active"/>
    <s v="5a DSA Active"/>
    <x v="1"/>
    <s v="DARS-NIC-18089-C7M8J-v1.2"/>
    <s v="No"/>
    <s v="Yes"/>
    <x v="0"/>
    <x v="17"/>
    <x v="141"/>
    <s v="No"/>
    <x v="0"/>
    <s v=""/>
    <s v="Emma Lawler"/>
    <s v="Jennifer Donald"/>
    <s v="No"/>
    <s v="Emma Russell"/>
    <d v="2017-04-13T14:27:17"/>
    <d v="2016-05-17T10:31:42"/>
    <d v="2016-09-05T00:00:00"/>
    <s v=""/>
    <d v="2017-03-17T00:00:00"/>
    <x v="1"/>
  </r>
  <r>
    <s v="ebdd4420-1c9e-4e2f-ae65-f458a9abdbb7"/>
    <s v="MWchvrmUAMLH4XwGcHMcgEi80XLiE39XSVa6l/bF52vRDONcW8inOIKj20GdZCCfNHBULOikrcpqzus+bzgpTA=="/>
    <d v="2017-04-13T14:27:17"/>
    <s v="DARS-NIC-18089-C7M8J-v3"/>
    <s v="Rachel Bell"/>
    <x v="230"/>
    <s v="With HSCIC"/>
    <x v="0"/>
    <m/>
    <s v="1c Application In Progress"/>
    <s v="5a DSA Active"/>
    <x v="0"/>
    <s v="DARS-NIC-18089-C7M8J-v2.0"/>
    <s v="No"/>
    <s v="Yes"/>
    <x v="0"/>
    <x v="17"/>
    <x v="0"/>
    <s v="No"/>
    <x v="0"/>
    <s v=""/>
    <s v="Emma Lawler"/>
    <s v="Jennifer Donald"/>
    <s v="No"/>
    <s v="Emma Russell"/>
    <d v="2017-04-13T14:27:17"/>
    <d v="2016-08-26T10:40:53"/>
    <m/>
    <s v=""/>
    <d v="2017-03-17T00:00:00"/>
    <x v="0"/>
  </r>
  <r>
    <s v="0f661426-a536-47df-8436-6547485d5b72"/>
    <s v="X11Pvb/YBquthPgpOBzE6WHffcXUdzZMY8Y1tF3yszIl0yaeCGeq+JNRBF7IEfSel1ec2bnx1NpR4QiqUFCbIQ=="/>
    <d v="2017-04-13T14:27:16"/>
    <s v="DARS-NIC-18089-C7M8J-v3"/>
    <s v="Rachel Bell"/>
    <x v="230"/>
    <s v="With HSCIC"/>
    <x v="0"/>
    <d v="2017-03-31T00:00:00"/>
    <s v="2c Initial Assessment"/>
    <s v="5a DSA Active"/>
    <x v="0"/>
    <s v="DARS-NIC-18089-C7M8J-v2.1"/>
    <s v="No"/>
    <s v="Yes"/>
    <x v="0"/>
    <x v="18"/>
    <x v="0"/>
    <s v="No"/>
    <x v="0"/>
    <s v=""/>
    <s v="Adam Grindrod"/>
    <s v="Gaynor Dalton"/>
    <s v="No"/>
    <s v="Emma Russell"/>
    <d v="2017-04-13T14:27:16"/>
    <d v="2016-08-26T10:45:13"/>
    <m/>
    <s v=""/>
    <d v="2017-03-17T00:00:00"/>
    <x v="0"/>
  </r>
  <r>
    <s v="0e7aac6f-3ab2-4027-963c-2cd6f910bb51"/>
    <s v="kY2ecypbDC99dZWYWVvJgb7h797KytqbcM8VdrjNrdSBhpfkrbmeI13q31an3faVA/ZDDJJuSH8qwzFM2NMj9w=="/>
    <d v="2017-04-13T14:27:07"/>
    <s v="DARS-NIC-18089-C7M8J-v3"/>
    <s v="Rachel Bell"/>
    <x v="230"/>
    <s v="With HSCIC"/>
    <x v="0"/>
    <d v="2017-03-31T00:00:00"/>
    <s v="5a DSA Active"/>
    <s v="5a DSA Active"/>
    <x v="1"/>
    <s v="DARS-NIC-18089-C7M8J-v2.2"/>
    <s v="No"/>
    <s v="Yes"/>
    <x v="0"/>
    <x v="18"/>
    <x v="131"/>
    <s v="No"/>
    <x v="0"/>
    <s v=""/>
    <s v="Adam Grindrod"/>
    <s v="Gaynor Dalton"/>
    <s v="No"/>
    <s v="Emma Russell"/>
    <d v="2017-04-13T14:27:07"/>
    <d v="2016-08-26T10:47:12"/>
    <d v="2017-04-13T00:00:00"/>
    <s v=""/>
    <d v="2017-03-17T00:00:00"/>
    <x v="1"/>
  </r>
  <r>
    <s v="19edab80-8ea4-4f5a-84be-58acf6fe86f4"/>
    <s v="2URAVhJh73Zd2xXDqFYZHQFD6eK7uIUfdz6XGwg3Gt1yxR5IAYrZU5xBZn1xnW+JeKD/8vFv/kwkoalBMuOuAg=="/>
    <d v="2017-04-13T14:27:16"/>
    <s v="DARS-NIC-18089-C7M8J-v3"/>
    <s v="Rachel Bell"/>
    <x v="230"/>
    <s v="With HSCIC"/>
    <x v="0"/>
    <m/>
    <s v="1c Application In Progress"/>
    <s v="5a DSA Active"/>
    <x v="0"/>
    <s v="DARS-NIC-18089-C7M8J-v3.0"/>
    <s v="No"/>
    <s v="Yes"/>
    <x v="0"/>
    <x v="18"/>
    <x v="0"/>
    <s v="No"/>
    <x v="0"/>
    <s v=""/>
    <s v="Adam Grindrod"/>
    <s v="Gaynor Dalton"/>
    <s v="No"/>
    <s v="Emma Russell"/>
    <d v="2017-04-13T14:27:16"/>
    <d v="2017-01-16T10:19:38"/>
    <m/>
    <s v=""/>
    <d v="2017-03-17T00:00:00"/>
    <x v="0"/>
  </r>
  <r>
    <s v="8333e1b5-ff9b-4015-9301-a60950e367c3"/>
    <s v="TPMIYGZOO8UpBVcC8caz0jaXos5HPDTYO7KtjNLgpPtrVR7PkqgQLRvacaD6oar5zoh7ASk9kiwqlsPiZClB4Q=="/>
    <d v="2017-04-13T14:27:16"/>
    <s v="DARS-NIC-18089-C7M8J-v3"/>
    <s v="Rachel Bell"/>
    <x v="230"/>
    <s v="With HSCIC"/>
    <x v="0"/>
    <m/>
    <s v="2c Initial Assessment"/>
    <s v="5a DSA Active"/>
    <x v="0"/>
    <s v="DARS-NIC-18089-C7M8J-v3.1"/>
    <s v="No"/>
    <s v="Yes"/>
    <x v="0"/>
    <x v="169"/>
    <x v="0"/>
    <s v="No"/>
    <x v="0"/>
    <s v=""/>
    <s v="Alexandra Day"/>
    <s v="Duncan Easton"/>
    <s v="No"/>
    <s v="Emma Russell"/>
    <d v="2017-04-13T14:27:16"/>
    <d v="2017-03-16T12:41:07"/>
    <m/>
    <s v=""/>
    <d v="2017-03-17T00:00:00"/>
    <x v="0"/>
  </r>
  <r>
    <s v="9808b372-7255-4795-9744-fe6aa4bbfc75"/>
    <s v="dcdQFnFXIs6m0w8scRMi2Wlv4kxsifqW2iFoA0wgZcUEdW5otsJVlLUAdIXjmNdMkgykdxUXK3obpLpEh0LIag=="/>
    <d v="2017-04-13T14:28:05"/>
    <s v="DARS-NIC-18089-C7M8J-v3"/>
    <s v="Rachel Bell"/>
    <x v="230"/>
    <s v="With HSCIC"/>
    <x v="0"/>
    <d v="2018-03-31T00:00:00"/>
    <s v="5a DSA Active"/>
    <s v="5a DSA Active"/>
    <x v="2"/>
    <s v="DARS-NIC-18089-C7M8J-v3.2"/>
    <s v="Yes"/>
    <s v="Yes"/>
    <x v="0"/>
    <x v="169"/>
    <x v="3"/>
    <s v="No"/>
    <x v="0"/>
    <s v=""/>
    <s v="Alexandra Day"/>
    <s v="Duncan Easton"/>
    <s v="No"/>
    <s v="Emma Russell"/>
    <d v="2017-04-13T14:28:05"/>
    <d v="2017-04-03T11:28:22"/>
    <d v="2017-04-13T00:00:00"/>
    <s v=""/>
    <d v="2017-03-17T00:00:00"/>
    <x v="1"/>
  </r>
  <r>
    <s v="f81531b6-fae1-e511-8100-3863bb358f90"/>
    <s v="+xT9tJBAxF8ntisOhIQM6DgAP0tTWgWbheNzCXNTw/cJjpxcnKSCU7TOtwfzYdaFUB7WES63M/OkldUebhbyhA=="/>
    <d v="2016-10-31T15:54:21"/>
    <s v="DARS-NIC-181056-BFVYK-v0"/>
    <s v="Jay Ji"/>
    <x v="231"/>
    <s v="With HSCIC"/>
    <x v="1"/>
    <m/>
    <s v=""/>
    <s v=""/>
    <x v="0"/>
    <s v="DARS-NIC-181056-BFVYK-v0.0"/>
    <s v=""/>
    <s v="Yes"/>
    <x v="1"/>
    <x v="0"/>
    <x v="0"/>
    <s v="No"/>
    <x v="9"/>
    <s v=""/>
    <s v=""/>
    <s v=""/>
    <s v="Yes"/>
    <s v=""/>
    <d v="2016-10-31T15:54:21"/>
    <d v="2016-03-04T11:17:43"/>
    <m/>
    <s v=""/>
    <m/>
    <x v="0"/>
  </r>
  <r>
    <s v="e421c7ed-fae1-e511-80f7-3863bb357fa0"/>
    <s v="uMjMfp3ifVoIEOJKgqWH2SDvwr76T2cHJr7TWztYbs5YFdEi5B8qNDOQzbrjBMvCcwJ1MTYfQAKkFag7aDU6kQ=="/>
    <d v="2016-10-31T15:54:21"/>
    <s v="DARS-NIC-181190-3C7KY-v0"/>
    <s v="Mark Dusheiko"/>
    <x v="15"/>
    <s v="With HSCIC"/>
    <x v="1"/>
    <m/>
    <s v=""/>
    <s v=""/>
    <x v="0"/>
    <s v="DARS-NIC-181190-3C7KY-v0.0"/>
    <s v=""/>
    <s v="Yes"/>
    <x v="1"/>
    <x v="0"/>
    <x v="0"/>
    <s v="No"/>
    <x v="1"/>
    <s v=""/>
    <s v=""/>
    <s v=""/>
    <s v="Yes"/>
    <s v=""/>
    <d v="2016-10-31T15:54:21"/>
    <d v="2016-03-04T11:19:16"/>
    <m/>
    <s v=""/>
    <m/>
    <x v="0"/>
  </r>
  <r>
    <s v="5b388d5a-2e32-e611-80e7-5065f38b06d1"/>
    <s v="n8tQUyANTt5jjijrH0MuhV9bZH8mpS/HOkh232aDzKcq0nUZWpjXY4kKdFsrvDYMWi0/Z9soXUXQBaHK6BftGw=="/>
    <d v="2016-08-02T09:49:07"/>
    <s v="DARS-NIC-18216-M6Q4X-v0"/>
    <s v="Andy Fugard"/>
    <x v="1"/>
    <s v="With Customer"/>
    <x v="0"/>
    <m/>
    <s v="1c Application In Progress"/>
    <s v="1c Application In Progress"/>
    <x v="4"/>
    <s v="DARS-NIC-18216-M6Q4X-v0.0"/>
    <s v="Yes"/>
    <s v="No"/>
    <x v="0"/>
    <x v="0"/>
    <x v="0"/>
    <s v="No"/>
    <x v="1"/>
    <s v=""/>
    <s v=""/>
    <s v=""/>
    <s v="Yes"/>
    <s v="Joanna Rose"/>
    <d v="2016-08-02T09:49:07"/>
    <d v="2016-06-14T12:49:04"/>
    <m/>
    <s v=""/>
    <m/>
    <x v="0"/>
  </r>
  <r>
    <s v="62ebcaeb-a028-e611-80e7-5065f38b06d1"/>
    <s v="cMgTuL7NV5uSxXP+zvBc42SBkqTOI9lunLv4IYhzlfsJHZebYMB7qsiLAm19QSK3ZfkBavnIIVqJBaVgXTaxAw=="/>
    <d v="2016-08-02T09:49:07"/>
    <s v="DARS-NIC-18248-T9F9N-v0"/>
    <s v="Margo Childs"/>
    <x v="186"/>
    <s v="With Customer"/>
    <x v="0"/>
    <m/>
    <s v="1c Application In Progress"/>
    <s v="1c Application In Progress"/>
    <x v="4"/>
    <s v="DARS-NIC-18248-T9F9N-v0.0"/>
    <s v="Yes"/>
    <s v="No"/>
    <x v="0"/>
    <x v="0"/>
    <x v="0"/>
    <s v="No"/>
    <x v="1"/>
    <s v=""/>
    <s v=""/>
    <s v=""/>
    <s v="Yes"/>
    <s v="Stephen Hudson"/>
    <d v="2016-08-02T09:49:07"/>
    <d v="2016-06-02T09:03:50"/>
    <m/>
    <s v=""/>
    <m/>
    <x v="0"/>
  </r>
  <r>
    <s v="1746a94f-fde1-e511-8104-1458d043a750"/>
    <s v="lHz8YTDiUdgE0JIiPMmpeq5Up2RFFetH+9hY0lGwoccMaprV7zM/eCE8LmXN3ScGUjutztUfuX00A2xxqG2K7g=="/>
    <d v="2016-05-13T11:33:22"/>
    <s v="DARS-NIC-182738-31P9C-v0"/>
    <s v="Nikki Coghill"/>
    <x v="123"/>
    <s v="With HSCIC"/>
    <x v="0"/>
    <m/>
    <s v=""/>
    <s v="5a DSA Active"/>
    <x v="0"/>
    <s v="DARS-NIC-182738-31P9C-v0.0"/>
    <s v=""/>
    <s v="Yes"/>
    <x v="0"/>
    <x v="0"/>
    <x v="0"/>
    <s v="No"/>
    <x v="1"/>
    <s v=""/>
    <s v=""/>
    <s v=""/>
    <s v="No"/>
    <s v="Joanna Rose"/>
    <d v="2016-05-13T11:33:22"/>
    <d v="2016-03-04T11:36:20"/>
    <m/>
    <s v=""/>
    <m/>
    <x v="0"/>
  </r>
  <r>
    <s v="164a5806-5149-44b7-942e-cf908b6a0961"/>
    <s v="98M3tM7XQvQBHjcHx6PpjgIfrM6V0TF2kb/z3kVWMX4B2CzU4n+Zif0Fhvomwvj0kq/UOkbnvRna21oG1bKCsQ=="/>
    <d v="2016-08-30T10:39:40"/>
    <s v="DARS-NIC-182738-31P9C-v0"/>
    <s v="Nikki Coghill"/>
    <x v="123"/>
    <s v="With HSCIC"/>
    <x v="0"/>
    <d v="2016-03-11T00:00:00"/>
    <s v=""/>
    <s v="5a DSA Active"/>
    <x v="3"/>
    <s v="DARS-NIC-182738-31P9C-v0.1"/>
    <s v="Yes"/>
    <s v="Yes"/>
    <x v="0"/>
    <x v="0"/>
    <x v="116"/>
    <s v="No"/>
    <x v="1"/>
    <s v=""/>
    <s v="Vicki Hartley"/>
    <s v=""/>
    <s v="No"/>
    <s v="Joanna Rose"/>
    <d v="2016-08-30T10:39:40"/>
    <d v="2016-03-30T10:40:23"/>
    <m/>
    <s v=""/>
    <m/>
    <x v="0"/>
  </r>
  <r>
    <s v="e6d78690-93df-e511-80fe-3863bb358f90"/>
    <s v="a+QFg733zhtDUi/39fNBGDfFIRVNRcqMa4ketJgfscmtlHYoBGJlwWt0nNC2YhZCTOwqcqDiq2ZpqjAmCOOgMg=="/>
    <d v="2016-05-18T12:07:11"/>
    <s v="DARS-NIC-18306-J9W8B-v0"/>
    <s v="Suzy Gallier"/>
    <x v="34"/>
    <s v="With HSCIC"/>
    <x v="0"/>
    <m/>
    <s v=""/>
    <s v="3a With DAO"/>
    <x v="0"/>
    <s v="DARS-NIC-18306-J9W8B-v0.0"/>
    <s v=""/>
    <s v="Yes"/>
    <x v="0"/>
    <x v="0"/>
    <x v="0"/>
    <s v="Yes"/>
    <x v="5"/>
    <s v=""/>
    <s v=""/>
    <s v=""/>
    <s v="Yes"/>
    <s v="Joanna Rose"/>
    <d v="2016-05-18T12:07:11"/>
    <d v="2016-03-01T09:54:20"/>
    <m/>
    <s v=""/>
    <d v="2016-02-25T00:00:00"/>
    <x v="0"/>
  </r>
  <r>
    <s v="0fc36ded-c54b-41f6-9dee-eaa45349a2e2"/>
    <s v="R+GcVGmEXnPbZkoe2Wrmvgoz82EL5g1fQk/FRtRIRk1DkoA67EbklcazRwbi7Z/XhQQY/bKOefN3niYcRq5yEQ=="/>
    <d v="2016-08-02T09:49:07"/>
    <s v="DARS-NIC-18306-J9W8B-v0"/>
    <s v="Suzy Gallier"/>
    <x v="34"/>
    <s v="With HSCIC"/>
    <x v="0"/>
    <m/>
    <s v="3a With DAO"/>
    <s v="3a With DAO"/>
    <x v="5"/>
    <s v="DARS-NIC-18306-J9W8B-v0.1"/>
    <s v=""/>
    <s v="Yes"/>
    <x v="0"/>
    <x v="170"/>
    <x v="0"/>
    <s v="Yes"/>
    <x v="5"/>
    <s v=""/>
    <s v=""/>
    <s v=""/>
    <s v="Yes"/>
    <s v="Joanna Rose"/>
    <d v="2016-08-02T09:49:07"/>
    <d v="2016-03-17T16:07:21"/>
    <m/>
    <s v=""/>
    <d v="2016-02-25T00:00:00"/>
    <x v="0"/>
  </r>
  <r>
    <s v="7ca03709-44e5-e511-80f7-3863bb357fa0"/>
    <s v="bjkrBi5RrqV+GQM/rg2i4UIpTOHDfq+Nrg7MfPyaL00VECLT74gDTWEH9+IVOqY11Jg3Fvb/k+pshyNscVBg5Q=="/>
    <d v="2017-02-21T17:03:07"/>
    <s v="DARS-NIC-183082-K3CPB-v1"/>
    <s v="Beth Bosiak"/>
    <x v="57"/>
    <s v="With HSCIC"/>
    <x v="0"/>
    <d v="2016-08-31T00:00:00"/>
    <s v=""/>
    <s v="2c Initial Assessment"/>
    <x v="3"/>
    <s v="DARS-NIC-183082-K3CPB-v0.0"/>
    <s v="No"/>
    <s v="Yes"/>
    <x v="0"/>
    <x v="0"/>
    <x v="4"/>
    <s v="No"/>
    <x v="1"/>
    <s v=""/>
    <s v="Amanda Parkin"/>
    <s v=""/>
    <s v="No"/>
    <s v="Emma Russell"/>
    <d v="2017-02-21T17:03:07"/>
    <d v="2016-03-08T15:40:11"/>
    <m/>
    <s v=""/>
    <d v="2017-02-23T00:00:00"/>
    <x v="0"/>
  </r>
  <r>
    <s v="5e5ab462-7a94-4e0d-a6fe-b2269743f032"/>
    <s v="tdapvRFZO7nIAuZBGPusmWeNu0yg5qSTjh7kUmi5Ai9FfoUw2gEduyb3+b88tEsqDu3OaXB2ZQARu48A4m6D1w=="/>
    <d v="2017-02-21T17:03:26"/>
    <s v="DARS-NIC-183082-K3CPB-v1"/>
    <s v="Beth Bosiak"/>
    <x v="57"/>
    <s v="With HSCIC"/>
    <x v="0"/>
    <m/>
    <s v="1c Application In Progress"/>
    <s v="2c Initial Assessment"/>
    <x v="0"/>
    <s v="DARS-NIC-183082-K3CPB-v1.0"/>
    <s v="No"/>
    <s v="Yes"/>
    <x v="0"/>
    <x v="0"/>
    <x v="0"/>
    <s v="No"/>
    <x v="1"/>
    <s v=""/>
    <s v="Amanda Parkin"/>
    <s v="Jennifer Redman"/>
    <s v="No"/>
    <s v="Emma Russell"/>
    <d v="2017-02-21T17:03:26"/>
    <d v="2017-02-10T10:38:58"/>
    <m/>
    <s v=""/>
    <d v="2017-02-23T00:00:00"/>
    <x v="0"/>
  </r>
  <r>
    <s v="c5be91b6-3f01-41e0-be2a-00d1ff2b1110"/>
    <s v="hbe2MtrJx74pyTRW0OB/s1agAoCyWt56Zjib+kqk13AYfYFB+7bLebb8eHynWNHcpeniEkHc+ctLR8fh4ueiJw=="/>
    <d v="2017-05-02T13:11:55"/>
    <s v="DARS-NIC-183082-K3CPB-v1"/>
    <s v="Beth Bosiak"/>
    <x v="57"/>
    <s v="With HSCIC"/>
    <x v="0"/>
    <d v="2017-09-01T00:00:00"/>
    <s v="2c Initial Assessment"/>
    <s v="2c Initial Assessment"/>
    <x v="4"/>
    <s v="DARS-NIC-183082-K3CPB-v1.1"/>
    <s v="Yes"/>
    <s v="Yes"/>
    <x v="0"/>
    <x v="171"/>
    <x v="0"/>
    <s v="No"/>
    <x v="1"/>
    <s v="Complex"/>
    <s v="Georgina Platt"/>
    <s v="Kimberley Watson"/>
    <s v="No"/>
    <s v="Emma Russell"/>
    <d v="2017-05-02T13:11:55"/>
    <d v="2017-02-21T17:03:10"/>
    <m/>
    <s v=""/>
    <d v="2017-02-23T00:00:00"/>
    <x v="0"/>
  </r>
  <r>
    <s v="d14ba0ce-fae1-e511-8104-1458d043a750"/>
    <s v="WpSLdqV2mnxm5I125e/ZEk6fTzMk/qX1KDx6W8ithLv2SlSASseQ5pFlJDyk3m+oOF2duuLXJGrHnkFHl2mhPA=="/>
    <d v="2016-10-31T15:54:21"/>
    <s v="DARS-NIC-183403-C5B9B-v0"/>
    <s v="Philippa Paul"/>
    <x v="232"/>
    <s v="With HSCIC"/>
    <x v="1"/>
    <m/>
    <s v=""/>
    <s v=""/>
    <x v="0"/>
    <s v="DARS-NIC-183403-C5B9B-v0.0"/>
    <s v=""/>
    <s v="Yes"/>
    <x v="1"/>
    <x v="0"/>
    <x v="0"/>
    <s v="No"/>
    <x v="9"/>
    <s v=""/>
    <s v=""/>
    <s v=""/>
    <s v="Yes"/>
    <s v=""/>
    <d v="2016-10-31T15:54:21"/>
    <d v="2016-03-04T11:18:24"/>
    <m/>
    <s v=""/>
    <m/>
    <x v="0"/>
  </r>
  <r>
    <s v="d0fd16bf-fae1-e511-8100-3863bb358f90"/>
    <s v="NDp/0TezsKjhRX5viPqRER9s4u5CdfFk5WukKB4vzgQ0IoIUL0PMgAZblvV5pP5xdcoqB58nIDLHagTcJdLWxw=="/>
    <d v="2016-08-02T09:49:08"/>
    <s v="DARS-NIC-183702-T6FBD-v0"/>
    <s v="Andrew Frith"/>
    <x v="54"/>
    <s v="With HSCIC"/>
    <x v="0"/>
    <d v="2016-01-31T00:00:00"/>
    <s v=""/>
    <s v="5a DSA Active"/>
    <x v="3"/>
    <s v="DARS-NIC-183702-T6FBD-v0.0"/>
    <s v="Yes"/>
    <s v="Yes"/>
    <x v="0"/>
    <x v="0"/>
    <x v="120"/>
    <s v="No"/>
    <x v="6"/>
    <s v=""/>
    <s v="Nicola Bootland"/>
    <s v=""/>
    <s v="No"/>
    <s v="Joanna Rose"/>
    <d v="2016-08-02T09:49:08"/>
    <d v="2016-03-04T11:17:58"/>
    <m/>
    <s v=""/>
    <m/>
    <x v="0"/>
  </r>
  <r>
    <s v="3daf348a-085f-e611-80f1-5065f38aaa91"/>
    <s v="z8V+t0LZBHjbOicAx1jZIF2vzeqijtKPZr+a1wjsqU2bBcEynFVoX4ckCfKOi+L+cX9hmivrfBQYBWhF/eDsWA=="/>
    <d v="2017-03-09T11:29:21"/>
    <s v="DARS-NIC-18383-C6Z3H-v0"/>
    <s v="Vicki Hartley"/>
    <x v="15"/>
    <s v="With Customer"/>
    <x v="0"/>
    <m/>
    <s v="1c Application In Progress"/>
    <s v="1c Application In Progress"/>
    <x v="0"/>
    <s v="DARS-NIC-18383-C6Z3H-v0"/>
    <s v="No"/>
    <s v="No"/>
    <x v="0"/>
    <x v="0"/>
    <x v="0"/>
    <s v="No"/>
    <x v="1"/>
    <s v=""/>
    <s v=""/>
    <s v=""/>
    <s v="Yes"/>
    <s v="Louise Dunn"/>
    <d v="2017-03-09T11:29:21"/>
    <d v="2016-08-10T14:41:44"/>
    <m/>
    <s v=""/>
    <m/>
    <x v="0"/>
  </r>
  <r>
    <s v="219a6c9f-3fc1-42e5-a761-fe74937988c4"/>
    <s v="+J0UiIn6fKAkJuXFLwCRaz3H71QNdMvzfK9dBQL4bwkj+xZT1gGunQSlZy6zj8cp9j1PLR2IAezHrbv4HrlV4Q=="/>
    <d v="2017-03-09T11:29:21"/>
    <s v="DARS-NIC-18383-C6Z3H-v0"/>
    <s v="Amanda Mason-Jones"/>
    <x v="15"/>
    <s v="With Customer"/>
    <x v="0"/>
    <m/>
    <s v="2c Initial Assessment"/>
    <s v="1c Application In Progress"/>
    <x v="0"/>
    <s v="DARS-NIC-18383-C6Z3H-v0.1"/>
    <s v="No"/>
    <s v="No"/>
    <x v="0"/>
    <x v="9"/>
    <x v="0"/>
    <s v="No"/>
    <x v="1"/>
    <s v=""/>
    <s v="Richard Webster"/>
    <s v="Richard Langley"/>
    <s v="Yes"/>
    <s v="Louise Dunn"/>
    <d v="2017-03-09T11:29:21"/>
    <d v="2016-08-11T08:05:11"/>
    <m/>
    <s v=""/>
    <m/>
    <x v="0"/>
  </r>
  <r>
    <s v="8ea6ce69-2bbe-42c5-958d-4224e2f71cf4"/>
    <s v="2fgPJ4TjAVW4zf5GhC81TIz4KDmKjrTeb59L6uc8T6d5xh0KIS4xWMnD5ix4K13fw3GUzSSf1HYm9ngDTVLRjg=="/>
    <d v="2017-03-09T11:29:21"/>
    <s v="DARS-NIC-18383-C6Z3H-v0"/>
    <s v="Amanda Mason-Jones"/>
    <x v="15"/>
    <s v="With Customer"/>
    <x v="0"/>
    <m/>
    <s v="1c Application In Progress"/>
    <s v="1c Application In Progress"/>
    <x v="0"/>
    <s v="DARS-NIC-18383-C6Z3H-v0.2"/>
    <s v="No"/>
    <s v="No"/>
    <x v="0"/>
    <x v="9"/>
    <x v="0"/>
    <s v="No"/>
    <x v="1"/>
    <s v=""/>
    <s v="Richard Webster"/>
    <s v="Richard Langley"/>
    <s v="Yes"/>
    <s v="Louise Dunn"/>
    <d v="2017-03-09T11:29:21"/>
    <d v="2016-09-12T10:36:07"/>
    <d v="2016-10-18T00:00:00"/>
    <s v=""/>
    <m/>
    <x v="0"/>
  </r>
  <r>
    <s v="49f6edc8-e2bc-4937-95f4-bdacc5b7a910"/>
    <s v="nxCyJ61sUGxSxWF9O40Xg3mSpIw1Qkq7s5rYAUK0TEGj3dISpA1nDU+x6BR+PlYTuaM0aUS2eUQiWCbTBQajbQ=="/>
    <d v="2017-03-09T11:29:40"/>
    <s v="DARS-NIC-18383-C6Z3H-v0"/>
    <s v="Amanda Mason-Jones"/>
    <x v="15"/>
    <s v="With Customer"/>
    <x v="0"/>
    <m/>
    <s v="2c Initial Assessment"/>
    <s v="1c Application In Progress"/>
    <x v="0"/>
    <s v="DARS-NIC-18383-C6Z3H-v0.3"/>
    <s v="No"/>
    <s v="No"/>
    <x v="0"/>
    <x v="9"/>
    <x v="0"/>
    <s v="No"/>
    <x v="1"/>
    <s v=""/>
    <s v="Richard Webster"/>
    <s v="Richard Langley"/>
    <s v="Yes"/>
    <s v="Louise Dunn"/>
    <d v="2017-03-09T11:29:40"/>
    <d v="2017-02-09T14:47:02"/>
    <d v="2017-02-09T00:00:00"/>
    <s v=""/>
    <m/>
    <x v="0"/>
  </r>
  <r>
    <s v="ac9a1621-40e9-479e-bb54-a2b2a6d09ff1"/>
    <s v="ArSuo0P01Y2sAnLolNrIW6WMdfpPQmJZDJRZJMEkHB/bwwM1qPgbaay6De+MX6pvnNl90mtbF2z7G63WcSouqg=="/>
    <d v="2017-03-09T11:29:39"/>
    <s v="DARS-NIC-18383-C6Z3H-v0"/>
    <s v="Amanda Mason-Jones"/>
    <x v="15"/>
    <s v="With Customer"/>
    <x v="0"/>
    <m/>
    <s v="2c Initial Assessment"/>
    <s v="1c Application In Progress"/>
    <x v="4"/>
    <s v="DARS-NIC-18383-C6Z3H-v0.4"/>
    <s v="Yes"/>
    <s v="No"/>
    <x v="0"/>
    <x v="9"/>
    <x v="0"/>
    <s v="No"/>
    <x v="1"/>
    <s v=""/>
    <s v="Richard Webster"/>
    <s v="Richard Langley"/>
    <s v="Yes"/>
    <s v="Louise Dunn"/>
    <d v="2017-03-09T11:29:39"/>
    <d v="2017-03-09T11:29:24"/>
    <d v="2017-02-09T00:00:00"/>
    <s v=""/>
    <m/>
    <x v="0"/>
  </r>
  <r>
    <s v="41f19ecf-f9e1-e511-80f7-3863bb357fa0"/>
    <s v="8BlTORw2dzzWVvdMFHXiD+Mkz7BNEt2UNLbE2OsL+ouOn/eQlCr2W+J9qafLIFx3jJQdJwJWn2OzJbvCIZJ8+A=="/>
    <d v="2016-10-31T15:54:21"/>
    <s v="DARS-NIC-184481-S1QKY-v0"/>
    <s v="Julian Hamer"/>
    <x v="233"/>
    <s v="With HSCIC"/>
    <x v="1"/>
    <m/>
    <s v=""/>
    <s v=""/>
    <x v="0"/>
    <s v="DARS-NIC-184481-S1QKY-v0.0"/>
    <s v=""/>
    <s v="Yes"/>
    <x v="1"/>
    <x v="0"/>
    <x v="0"/>
    <s v="No"/>
    <x v="4"/>
    <s v=""/>
    <s v=""/>
    <s v=""/>
    <s v="Yes"/>
    <s v=""/>
    <d v="2016-10-31T15:54:21"/>
    <d v="2016-03-04T11:11:21"/>
    <m/>
    <s v=""/>
    <m/>
    <x v="0"/>
  </r>
  <r>
    <s v="5f4c1bea-89ee-e511-8105-1458d043a750"/>
    <s v="Q9F3yPRuWI0VPnCRDEmX4zZdEpUeBhwGVWRgTPYo5hCRLs2F1+E8J0Le2N3+wl8u4PZDlA034+uFRLeAkQqc2Q=="/>
    <d v="2016-08-30T10:39:40"/>
    <s v="DARS-NIC-184980-J5B6C-v0"/>
    <s v="Ian Thomas"/>
    <x v="78"/>
    <s v="With HSCIC"/>
    <x v="0"/>
    <d v="2017-10-24T00:00:00"/>
    <s v=""/>
    <s v="5a DSA Active"/>
    <x v="2"/>
    <s v="DARS-NIC-184980-J5B6C-v0.0"/>
    <s v="Yes"/>
    <s v="Yes"/>
    <x v="0"/>
    <x v="0"/>
    <x v="25"/>
    <s v="No"/>
    <x v="1"/>
    <s v=""/>
    <s v="Pauline Wall"/>
    <s v=""/>
    <s v="No"/>
    <s v="Joanna Rose"/>
    <d v="2016-08-30T10:39:40"/>
    <d v="2016-03-20T10:53:04"/>
    <m/>
    <s v=""/>
    <m/>
    <x v="0"/>
  </r>
  <r>
    <s v="71cbfb37-fae1-e511-80f7-3863bb357fa0"/>
    <s v="Rp5nOVkIb3hnjssWHh6qlYyXVDifKi9ArdO2xlKps31eJr701HFN0Y/mUppf6PUkVsJre3zrdgvoJidluxsuug=="/>
    <d v="2016-08-02T09:49:08"/>
    <s v="DARS-NIC-185244-KSR0B-v0"/>
    <s v="Chris Reynolds"/>
    <x v="234"/>
    <s v="With HSCIC"/>
    <x v="0"/>
    <d v="2016-03-31T00:00:00"/>
    <s v=""/>
    <s v="5a DSA Active"/>
    <x v="3"/>
    <s v="DARS-NIC-185244-KSR0B-v0.0"/>
    <s v="Yes"/>
    <s v="Yes"/>
    <x v="0"/>
    <x v="0"/>
    <x v="8"/>
    <s v="No"/>
    <x v="4"/>
    <s v=""/>
    <s v="Nicola Bootland"/>
    <s v=""/>
    <s v="No"/>
    <s v="Joanna Rose"/>
    <d v="2016-08-02T09:49:08"/>
    <d v="2016-03-04T11:14:11"/>
    <m/>
    <s v=""/>
    <m/>
    <x v="0"/>
  </r>
  <r>
    <s v="fc446996-92df-e511-8103-1458d043a750"/>
    <s v="ZQ28VL5dapvxcDF2qQAL/VuW8P37yKEtvNKL+tPHoaJM+0HaITNG0zUVT2Om66zNpw4PjkWnhkyZbduNQ0zMxA=="/>
    <d v="2017-04-24T14:39:18"/>
    <s v="DARS-NIC-18646-P0R3M-v0"/>
    <s v="Clare Shakeshaft"/>
    <x v="1"/>
    <s v="With HSCIC"/>
    <x v="0"/>
    <m/>
    <s v=""/>
    <s v="5a DSA Active"/>
    <x v="0"/>
    <s v="DARS-NIC-18646-P0R3M-v0.0"/>
    <s v=""/>
    <s v="Yes"/>
    <x v="0"/>
    <x v="0"/>
    <x v="0"/>
    <s v="No"/>
    <x v="1"/>
    <s v=""/>
    <s v=""/>
    <s v=""/>
    <s v="No"/>
    <s v="Gillian Wright"/>
    <d v="2017-04-24T14:39:18"/>
    <d v="2016-03-01T09:47:20"/>
    <m/>
    <s v=""/>
    <d v="2016-02-24T00:00:00"/>
    <x v="0"/>
  </r>
  <r>
    <s v="830f61f3-5abc-46c4-8a9a-33785b915fc3"/>
    <s v="iEOn+MMPzCWBiCvtyYtaFJ85jeD5ErZy8rMh2DgVGOVP9VGluPc7PSGLQJYOkD9wMr3VeU+7rp9CBhECHwxZPg=="/>
    <d v="2017-04-24T14:39:18"/>
    <s v="DARS-NIC-18646-P0R3M-v0"/>
    <s v="Clare Shakeshaft"/>
    <x v="1"/>
    <s v="With HSCIC"/>
    <x v="0"/>
    <m/>
    <s v=""/>
    <s v="5a DSA Active"/>
    <x v="0"/>
    <s v="DARS-NIC-18646-P0R3M-v0.1"/>
    <s v=""/>
    <s v="Yes"/>
    <x v="0"/>
    <x v="0"/>
    <x v="0"/>
    <s v="No"/>
    <x v="1"/>
    <s v=""/>
    <s v=""/>
    <s v=""/>
    <s v="No"/>
    <s v="Gillian Wright"/>
    <d v="2017-04-24T14:39:18"/>
    <d v="2016-04-03T11:40:15"/>
    <m/>
    <s v=""/>
    <d v="2016-02-24T00:00:00"/>
    <x v="0"/>
  </r>
  <r>
    <s v="3049b18b-f00f-4d53-8e14-d2e090d87c9e"/>
    <s v="EE5sIh8Mo3QdA1fXcH3m+BvRptvOlqg4cpZxBCWo1/yIIGMXGet8mficfFMFWOWgsE5LXmx7q5nsZmJZ/l7X8Q=="/>
    <d v="2017-04-24T14:39:18"/>
    <s v="DARS-NIC-18646-P0R3M-v0"/>
    <s v="Clare Shakeshaft"/>
    <x v="1"/>
    <s v="With HSCIC"/>
    <x v="0"/>
    <m/>
    <s v=""/>
    <s v="5a DSA Active"/>
    <x v="0"/>
    <s v="DARS-NIC-18646-P0R3M-v0.2"/>
    <s v=""/>
    <s v="Yes"/>
    <x v="0"/>
    <x v="17"/>
    <x v="0"/>
    <s v="No"/>
    <x v="1"/>
    <s v="Complex"/>
    <s v=""/>
    <s v=""/>
    <s v="No"/>
    <s v="Gillian Wright"/>
    <d v="2017-04-24T14:39:18"/>
    <d v="2016-04-11T08:38:21"/>
    <m/>
    <s v=""/>
    <d v="2016-02-24T00:00:00"/>
    <x v="0"/>
  </r>
  <r>
    <s v="bbff4a22-e3a6-48f3-bf3f-e8b3a7f18956"/>
    <s v="cTrp46vQ/XrSB2qYTfLgAJzNKjRe7EHuO2l199KwvfLcelDhIuS5ROPG1u/OMgyfh/WmaDDz1+oXXSYBmvf7+A=="/>
    <d v="2017-04-24T14:39:18"/>
    <s v="DARS-NIC-18646-P0R3M-v0"/>
    <s v="Clare Shakeshaft"/>
    <x v="1"/>
    <s v="With HSCIC"/>
    <x v="0"/>
    <m/>
    <s v=""/>
    <s v="5a DSA Active"/>
    <x v="0"/>
    <s v="DARS-NIC-18646-P0R3M-v0.3"/>
    <s v=""/>
    <s v="Yes"/>
    <x v="0"/>
    <x v="17"/>
    <x v="0"/>
    <s v="No"/>
    <x v="1"/>
    <s v="Complex"/>
    <s v="Georgina Platt"/>
    <s v=""/>
    <s v="No"/>
    <s v="Gillian Wright"/>
    <d v="2017-04-24T14:39:18"/>
    <d v="2016-04-16T08:26:57"/>
    <m/>
    <s v=""/>
    <d v="2016-02-24T00:00:00"/>
    <x v="0"/>
  </r>
  <r>
    <s v="81db0ca6-5ea4-483d-a6e8-2e53884a6e63"/>
    <s v="nNHagq46FMQJY/ntMqVaL+XnwrLyJ4q1FWvgRjnVQkVonRfb0x1d0Z89wBjHSDcJn5J8d4FW5W8N20taM4N+iw=="/>
    <d v="2017-04-24T14:39:18"/>
    <s v="DARS-NIC-18646-P0R3M-v0"/>
    <s v="Clare Shakeshaft"/>
    <x v="1"/>
    <s v="With HSCIC"/>
    <x v="0"/>
    <m/>
    <s v=""/>
    <s v="5a DSA Active"/>
    <x v="0"/>
    <s v="DARS-NIC-18646-P0R3M-v0.4"/>
    <s v=""/>
    <s v="Yes"/>
    <x v="0"/>
    <x v="17"/>
    <x v="0"/>
    <s v="No"/>
    <x v="1"/>
    <s v="Complex"/>
    <s v="Georgina Platt"/>
    <s v=""/>
    <s v="No"/>
    <s v="Gillian Wright"/>
    <d v="2017-04-24T14:39:18"/>
    <d v="2016-04-17T13:41:02"/>
    <m/>
    <s v=""/>
    <d v="2016-02-24T00:00:00"/>
    <x v="0"/>
  </r>
  <r>
    <s v="9475bb83-11b5-4a39-9267-49eac237bbb1"/>
    <s v="YBJs/xaBCuUhgBRZxDNzgya+5QCP8JOrmTQOWXRHoUEB/kcYxfomI9rfVkyaB4WgLIe0gdNcvbeZtt25PPjieA=="/>
    <d v="2017-04-24T14:39:18"/>
    <s v="DARS-NIC-18646-P0R3M-v0"/>
    <s v="Clare Shakeshaft"/>
    <x v="1"/>
    <s v="With HSCIC"/>
    <x v="0"/>
    <m/>
    <s v="2c Initial Assessment"/>
    <s v="5a DSA Active"/>
    <x v="0"/>
    <s v="DARS-NIC-18646-P0R3M-v0.5"/>
    <s v="No"/>
    <s v="Yes"/>
    <x v="0"/>
    <x v="17"/>
    <x v="0"/>
    <s v="No"/>
    <x v="1"/>
    <s v="Complex"/>
    <s v="Georgina Platt"/>
    <s v=""/>
    <s v="No"/>
    <s v="Gillian Wright"/>
    <d v="2017-04-24T14:39:18"/>
    <d v="2016-04-17T13:50:22"/>
    <m/>
    <s v=""/>
    <d v="2016-02-24T00:00:00"/>
    <x v="0"/>
  </r>
  <r>
    <s v="007938d6-2ff9-4ff5-8be7-4e30c92307b5"/>
    <s v="jSzrrdS6IUK04bXlbS4+gh7NDlOIB5YB8CC1pbn76d+iOZTK5gudo4c7+t7GAQ9B1dH44tRq4fIUaUPMhdYxRA=="/>
    <d v="2017-04-24T14:39:18"/>
    <s v="DARS-NIC-18646-P0R3M-v0"/>
    <s v="Clare Shakeshaft"/>
    <x v="1"/>
    <s v="With HSCIC"/>
    <x v="0"/>
    <m/>
    <s v="2c Initial Assessment"/>
    <s v="5a DSA Active"/>
    <x v="0"/>
    <s v="DARS-NIC-18646-P0R3M-v0.6"/>
    <s v="No"/>
    <s v="Yes"/>
    <x v="0"/>
    <x v="17"/>
    <x v="0"/>
    <s v="No"/>
    <x v="1"/>
    <s v="Complex"/>
    <s v="Georgina Platt"/>
    <s v="Gaynor Dalton"/>
    <s v="No"/>
    <s v="Gillian Wright"/>
    <d v="2017-04-24T14:39:18"/>
    <d v="2016-06-07T12:57:04"/>
    <m/>
    <s v=""/>
    <d v="2016-02-24T00:00:00"/>
    <x v="0"/>
  </r>
  <r>
    <s v="db75db67-9bf7-4f41-a14c-0eac0c3e14a6"/>
    <s v="Smf6KTszULRiTsMnj6feo1bGgVViENfriT/v7j0umpz+cIMsUjyxcKEVXWc0tuC/f2NT10kL6Yo2t/kjX1NpCg=="/>
    <d v="2017-04-24T14:39:18"/>
    <s v="DARS-NIC-18646-P0R3M-v0"/>
    <s v="Clare Shakeshaft"/>
    <x v="1"/>
    <s v="With HSCIC"/>
    <x v="0"/>
    <d v="2017-11-30T00:00:00"/>
    <s v="2c Initial Assessment"/>
    <s v="5a DSA Active"/>
    <x v="0"/>
    <s v="DARS-NIC-18646-P0R3M-v0.7"/>
    <s v="No"/>
    <s v="Yes"/>
    <x v="0"/>
    <x v="17"/>
    <x v="0"/>
    <s v="No"/>
    <x v="1"/>
    <s v="Complex"/>
    <s v="Georgina Platt"/>
    <s v="Louise Dunn"/>
    <s v="No"/>
    <s v="Gillian Wright"/>
    <d v="2017-04-24T14:39:18"/>
    <d v="2016-07-04T12:16:53"/>
    <m/>
    <s v=""/>
    <d v="2016-02-24T00:00:00"/>
    <x v="0"/>
  </r>
  <r>
    <s v="dfa059c0-adc8-4c49-8c52-3a2f33317c0b"/>
    <s v="JrAHICOyH63/1lDqnQ3LORFQOq+6V63E1mv+/n326s+kGO1gNO5AM+Gk6dZ5hKGitbu6hqCVFsagfUz0Ls2Cng=="/>
    <d v="2017-04-24T14:39:18"/>
    <s v="DARS-NIC-18646-P0R3M-v0"/>
    <s v="Clare Shakeshaft"/>
    <x v="1"/>
    <s v="With HSCIC"/>
    <x v="0"/>
    <d v="2017-11-30T00:00:00"/>
    <s v="2c Initial Assessment"/>
    <s v="5a DSA Active"/>
    <x v="0"/>
    <s v="DARS-NIC-18646-P0R3M-v0.8"/>
    <s v="No"/>
    <s v="Yes"/>
    <x v="0"/>
    <x v="17"/>
    <x v="0"/>
    <s v="No"/>
    <x v="1"/>
    <s v="Complex"/>
    <s v="Georgina Platt"/>
    <s v="Louise Dunn"/>
    <s v="No"/>
    <s v="Gillian Wright"/>
    <d v="2017-04-24T14:39:18"/>
    <d v="2017-03-02T14:40:52"/>
    <m/>
    <s v=""/>
    <d v="2016-02-24T00:00:00"/>
    <x v="0"/>
  </r>
  <r>
    <s v="a6aa1239-cdcd-4eeb-bb0a-5b16f7248e05"/>
    <s v="bh9YsDCLVfC0iO78n2JYMuJPOIoNBGxxWV/18uIDqbY/5FpTHdJalaMuyyOI5xD8nCLKZ06EsYUIgIX/eD3bYg=="/>
    <d v="2017-04-24T14:39:47"/>
    <s v="DARS-NIC-18646-P0R3M-v0"/>
    <s v="Clare Shakeshaft"/>
    <x v="1"/>
    <s v="With HSCIC"/>
    <x v="0"/>
    <d v="2017-11-30T00:00:00"/>
    <s v="5a DSA Active"/>
    <s v="5a DSA Active"/>
    <x v="2"/>
    <s v="DARS-NIC-18646-P0R3M-v0.9"/>
    <s v="Yes"/>
    <s v="Yes"/>
    <x v="0"/>
    <x v="17"/>
    <x v="55"/>
    <s v="No"/>
    <x v="1"/>
    <s v="Complex"/>
    <s v="Georgina Platt"/>
    <s v="Louise Dunn"/>
    <s v="No"/>
    <s v="Gillian Wright"/>
    <d v="2017-04-24T14:39:47"/>
    <d v="2017-04-03T13:23:55"/>
    <d v="2017-04-24T00:00:00"/>
    <s v=""/>
    <d v="2016-02-24T00:00:00"/>
    <x v="1"/>
  </r>
  <r>
    <s v="ea35c203-93df-e511-80f5-3863bb363030"/>
    <s v="1rg6B4okfmR12Uzr5G3TapT++75lB+d3JVPpIH2YM5eCwzvfdUCovX8XB4XZPpUSxMHOXamWHiPj3PMIiFVg3Q=="/>
    <d v="2016-08-02T09:49:08"/>
    <s v="DARS-NIC-18658-K8C3J-v0"/>
    <s v="Ruth Gilbert"/>
    <x v="1"/>
    <s v="With HSCIC"/>
    <x v="0"/>
    <d v="2019-03-01T00:00:00"/>
    <s v=""/>
    <s v="5a DSA Active"/>
    <x v="2"/>
    <s v="DARS-NIC-18658-K8C3J-v0.0"/>
    <s v="Yes"/>
    <s v="Yes"/>
    <x v="0"/>
    <x v="0"/>
    <x v="4"/>
    <s v="No"/>
    <x v="1"/>
    <s v="Medium"/>
    <s v="Helen Buckels"/>
    <s v=""/>
    <s v="Yes"/>
    <s v="Joanna Rose"/>
    <d v="2016-08-02T09:49:08"/>
    <d v="2016-03-01T09:50:28"/>
    <m/>
    <s v=""/>
    <m/>
    <x v="0"/>
  </r>
  <r>
    <s v="c5a09dd0-2be1-e511-80fe-3863bb358f90"/>
    <s v="mEsfRshRDhrv6CjiEQirgBHpziYnZXgwsi76NG9FxqeRdbkgs5dXCKA7+M4ugBybtb0hjmKGbweqo4im2hFMQw=="/>
    <d v="2016-10-31T15:54:21"/>
    <s v="DARS-NIC-18662-P3C2C-v0"/>
    <s v="Christophe Sarran"/>
    <x v="122"/>
    <s v="With Customer"/>
    <x v="1"/>
    <m/>
    <s v=""/>
    <s v="2d Action Plan Active"/>
    <x v="0"/>
    <s v="DARS-NIC-18662-P3C2C-v0.0"/>
    <s v=""/>
    <s v="Yes"/>
    <x v="1"/>
    <x v="0"/>
    <x v="0"/>
    <s v="No"/>
    <x v="6"/>
    <s v=""/>
    <s v=""/>
    <s v=""/>
    <s v="No"/>
    <s v="Joanna Rose"/>
    <d v="2016-10-31T15:54:21"/>
    <d v="2016-03-03T10:36:49"/>
    <m/>
    <s v=""/>
    <d v="2016-03-03T00:00:00"/>
    <x v="0"/>
  </r>
  <r>
    <s v="b5e13ef4-0113-45de-9934-a548498961f6"/>
    <s v="O4Um2L/3zK/rAHqtnSm+OLi9a6yOQnuiImt1GG5nuFN/p/nAor4QxYKKhL2FgfoCA5LSXHP0KbmI4AtrG0oF2Q=="/>
    <d v="2016-10-31T15:54:21"/>
    <s v="DARS-NIC-18662-P3C2C-v0"/>
    <s v="Christophe Sarran"/>
    <x v="122"/>
    <s v="With Customer"/>
    <x v="1"/>
    <m/>
    <s v=""/>
    <s v="2d Action Plan Active"/>
    <x v="0"/>
    <s v="DARS-NIC-18662-P3C2C-v0.1"/>
    <s v=""/>
    <s v="Yes"/>
    <x v="1"/>
    <x v="0"/>
    <x v="0"/>
    <s v="No"/>
    <x v="6"/>
    <s v=""/>
    <s v=""/>
    <s v=""/>
    <s v="No"/>
    <s v="Joanna Rose"/>
    <d v="2016-10-31T15:54:21"/>
    <d v="2016-03-15T17:15:36"/>
    <m/>
    <s v=""/>
    <d v="2016-03-03T00:00:00"/>
    <x v="0"/>
  </r>
  <r>
    <s v="127f3ac2-399d-4a59-b8c6-f5529e9651e3"/>
    <s v="jzw8P7lVgBmhwCQdUplPS+ZPknTfVaTN4V9v7Ln41AdrvVIxtk9rURYpIfou8UVssxs2wRYyEqUE5OdsHFGjeQ=="/>
    <d v="2016-08-03T13:00:42"/>
    <s v="DARS-NIC-18662-P3C2C-v0"/>
    <s v="Christophe Sarran"/>
    <x v="122"/>
    <s v="With Customer"/>
    <x v="1"/>
    <m/>
    <s v=""/>
    <s v="2d Action Plan Active"/>
    <x v="0"/>
    <s v="DARS-NIC-18662-P3C2C-v0.2"/>
    <s v=""/>
    <s v="Yes"/>
    <x v="1"/>
    <x v="172"/>
    <x v="0"/>
    <s v="No"/>
    <x v="6"/>
    <s v=""/>
    <s v=""/>
    <s v=""/>
    <s v="No"/>
    <s v="Joanna Rose"/>
    <d v="2016-08-03T13:00:42"/>
    <d v="2016-04-11T11:27:39"/>
    <m/>
    <s v=""/>
    <d v="2016-03-03T00:00:00"/>
    <x v="0"/>
  </r>
  <r>
    <s v="021c7daa-8afd-e511-80f7-3863bb359f00"/>
    <s v="qRFlzn67ZitIBeRvQ2DtHPJ1i51ghVUH8eknZDaqTgVL+ft4uF99GVvn1w91P8oaGBG80q4yiHCK0EPanIvRJQ=="/>
    <d v="2017-02-28T08:22:52"/>
    <s v="DARS-NIC-18674-W8Q8K-v0"/>
    <s v="Theo Georghiou"/>
    <x v="58"/>
    <s v="With HSCIC"/>
    <x v="0"/>
    <m/>
    <s v=""/>
    <s v="5a DSA Active"/>
    <x v="0"/>
    <s v="DARS-NIC-18674-W8Q8K-v0.0"/>
    <s v=""/>
    <s v="No"/>
    <x v="0"/>
    <x v="0"/>
    <x v="0"/>
    <s v="No"/>
    <x v="9"/>
    <s v=""/>
    <s v=""/>
    <s v=""/>
    <s v="No"/>
    <s v="Joanna Rose"/>
    <d v="2017-02-28T08:22:52"/>
    <d v="2016-04-08T13:06:18"/>
    <m/>
    <s v=""/>
    <m/>
    <x v="0"/>
  </r>
  <r>
    <s v="0a316aaa-cf92-4ae5-8ed9-11a070c7d69f"/>
    <s v="jUwG0UkkFt7+sOIezg6yhRZZqtxlqrCnKujdyq78IP2QZOhlCy6PcOcw6uGh3byDt4ZVbrSRACGGTg10aNOkRQ=="/>
    <d v="2017-02-28T08:22:52"/>
    <s v="DARS-NIC-18674-W8Q8K-v0"/>
    <s v="Theo Georghiou"/>
    <x v="58"/>
    <s v="With HSCIC"/>
    <x v="0"/>
    <m/>
    <s v=""/>
    <s v="5a DSA Active"/>
    <x v="0"/>
    <s v="DARS-NIC-18674-W8Q8K-v0.1"/>
    <s v=""/>
    <s v="No"/>
    <x v="0"/>
    <x v="173"/>
    <x v="0"/>
    <s v="No"/>
    <x v="9"/>
    <s v=""/>
    <s v="Carla Howgate"/>
    <s v=""/>
    <s v="No"/>
    <s v="Joanna Rose"/>
    <d v="2017-02-28T08:22:52"/>
    <d v="2016-04-11T15:36:39"/>
    <m/>
    <s v=""/>
    <m/>
    <x v="0"/>
  </r>
  <r>
    <s v="ca75d317-4444-4c20-9847-076cf3928681"/>
    <s v="Hl7PBURHuThFrU8Yss0EDgFsJDLaiiQ8DXLfqTJyUeTBB+ruzpHmiYDG4xKwz7VvqYmLIzKb3sCS0bV2H6L9Sg=="/>
    <d v="2017-02-28T08:22:52"/>
    <s v="DARS-NIC-18674-W8Q8K-v0"/>
    <s v="Theo Georghiou"/>
    <x v="58"/>
    <s v="With HSCIC"/>
    <x v="0"/>
    <m/>
    <s v=""/>
    <s v="5a DSA Active"/>
    <x v="0"/>
    <s v="DARS-NIC-18674-W8Q8K-v0.2"/>
    <s v=""/>
    <s v="No"/>
    <x v="0"/>
    <x v="173"/>
    <x v="0"/>
    <s v="No"/>
    <x v="9"/>
    <s v=""/>
    <s v="Carla Howgate"/>
    <s v=""/>
    <s v="No"/>
    <s v="Joanna Rose"/>
    <d v="2017-02-28T08:22:52"/>
    <d v="2016-04-25T13:48:42"/>
    <m/>
    <s v=""/>
    <m/>
    <x v="0"/>
  </r>
  <r>
    <s v="77db7eab-2183-46a8-af40-5edaa75667e2"/>
    <s v="BGtUlF91rqj/Pdx26faRl2BX6beMjLwuh0hJL9JN+UID9Rsot+97q93rnVPZero6E0mEvbC81Qy3chqHveeLnQ=="/>
    <d v="2017-02-28T08:22:53"/>
    <s v="DARS-NIC-18674-W8Q8K-v0"/>
    <s v="Theo Georghiou"/>
    <x v="58"/>
    <s v="With HSCIC"/>
    <x v="0"/>
    <m/>
    <s v="2c Initial Assessment"/>
    <s v="5a DSA Active"/>
    <x v="0"/>
    <s v="DARS-NIC-18674-W8Q8K-v0.3"/>
    <s v="No"/>
    <s v="No"/>
    <x v="0"/>
    <x v="173"/>
    <x v="0"/>
    <s v="No"/>
    <x v="9"/>
    <s v=""/>
    <s v="Emma Lawler"/>
    <s v=""/>
    <s v="No"/>
    <s v="Joanna Rose"/>
    <d v="2017-02-28T08:22:53"/>
    <d v="2016-05-04T12:46:28"/>
    <m/>
    <s v=""/>
    <m/>
    <x v="0"/>
  </r>
  <r>
    <s v="713e2c4f-704c-426f-8322-974b8dcc8031"/>
    <s v="ISChW88mzMPzlfHRh6uoJsF1sOHzO4fR29cFu01rE4KCtSUkHypawtcLzipFSlTxF/8OK92OdxrMF5mt9MeoWg=="/>
    <d v="2017-02-28T08:22:53"/>
    <s v="DARS-NIC-18674-W8Q8K-v0"/>
    <s v="Theo Georghiou"/>
    <x v="58"/>
    <s v="With HSCIC"/>
    <x v="0"/>
    <d v="2018-01-31T00:00:00"/>
    <s v="2c Initial Assessment"/>
    <s v="5a DSA Active"/>
    <x v="0"/>
    <s v="DARS-NIC-18674-W8Q8K-v0.4"/>
    <s v="No"/>
    <s v="No"/>
    <x v="0"/>
    <x v="173"/>
    <x v="0"/>
    <s v="No"/>
    <x v="9"/>
    <s v=""/>
    <s v="Emma Lawler"/>
    <s v="Jennifer Donald"/>
    <s v="No"/>
    <s v="Joanna Rose"/>
    <d v="2017-02-28T08:22:53"/>
    <d v="2016-06-27T06:29:32"/>
    <m/>
    <s v=""/>
    <m/>
    <x v="0"/>
  </r>
  <r>
    <s v="bd195c60-b035-4237-b458-187600a0a64e"/>
    <s v="rXttjdzLO3HzXcBro0dUBkIUSaQJ7N7ApCXE/ZEVB3sb3VjLeDf9Lz2xVUCz+qdV79EPj4KiQWpagvmGcQhzxQ=="/>
    <d v="2017-03-31T08:28:06"/>
    <s v="DARS-NIC-18674-W8Q8K-v0"/>
    <s v="Theo Georghiou"/>
    <x v="58"/>
    <s v="With HSCIC"/>
    <x v="0"/>
    <d v="2018-02-28T00:00:00"/>
    <s v="5a DSA Active"/>
    <s v="5a DSA Active"/>
    <x v="2"/>
    <s v="DARS-NIC-18674-W8Q8K-v0.5"/>
    <s v="Yes"/>
    <s v="No"/>
    <x v="0"/>
    <x v="173"/>
    <x v="142"/>
    <s v="No"/>
    <x v="9"/>
    <s v=""/>
    <s v="Emma Lawler"/>
    <s v="Jennifer Donald"/>
    <s v="No"/>
    <s v="Joanna Rose"/>
    <d v="2017-03-31T08:28:06"/>
    <d v="2017-01-25T17:26:50"/>
    <d v="2017-02-28T00:00:00"/>
    <s v=""/>
    <m/>
    <x v="1"/>
  </r>
  <r>
    <s v="81598f33-9322-e611-80ea-5065f38a99f1"/>
    <s v="eezkBVBKKPJVlMvTi8ytey+3yMYvCmkr6GyHj66gcWyXoJqxhpLLdF9lm9qlJoU1uBem926R9Qtxb2oQOcBCZQ=="/>
    <d v="2016-10-05T12:52:30"/>
    <s v="DARS-NIC-18689-S9P9D-v0"/>
    <s v="Emma Thistleton"/>
    <x v="83"/>
    <s v="With HSCIC"/>
    <x v="0"/>
    <m/>
    <s v="1c Application In Progress"/>
    <s v="5a DSA Active"/>
    <x v="0"/>
    <s v="DARS-NIC-18689-S9P9D-v0.0"/>
    <s v="No"/>
    <s v="No"/>
    <x v="0"/>
    <x v="0"/>
    <x v="0"/>
    <s v="No"/>
    <x v="13"/>
    <s v=""/>
    <s v=""/>
    <s v=""/>
    <s v="Yes"/>
    <s v="Joanna Rose"/>
    <d v="2016-10-05T12:52:30"/>
    <d v="2016-05-25T16:10:37"/>
    <m/>
    <s v=""/>
    <d v="2016-06-17T00:00:00"/>
    <x v="0"/>
  </r>
  <r>
    <s v="34462288-ed6d-48a3-8bde-ec9ebc4e79c4"/>
    <s v="MiwHlFBvcSurq1wkXv90zDOuj6rFlCoBxqh6iJeBA34pUKHrzJxm3Cms0CDYeR3FXhd9PpyjwqTPcXsiUkUbIw=="/>
    <d v="2016-10-05T12:52:30"/>
    <s v="DARS-NIC-18689-S9P9D-v0"/>
    <s v="Emma Thistleton"/>
    <x v="83"/>
    <s v="With HSCIC"/>
    <x v="0"/>
    <m/>
    <s v="2a Case Admin Check"/>
    <s v="5a DSA Active"/>
    <x v="0"/>
    <s v="DARS-NIC-18689-S9P9D-v0.1"/>
    <s v="No"/>
    <s v="No"/>
    <x v="0"/>
    <x v="0"/>
    <x v="0"/>
    <s v="No"/>
    <x v="13"/>
    <s v=""/>
    <s v=""/>
    <s v=""/>
    <s v="Yes"/>
    <s v="Joanna Rose"/>
    <d v="2016-10-05T12:52:30"/>
    <d v="2016-05-26T09:30:09"/>
    <m/>
    <s v=""/>
    <d v="2016-06-17T00:00:00"/>
    <x v="0"/>
  </r>
  <r>
    <s v="2a5a5e11-e44e-44b3-8508-8f4b54f4be4d"/>
    <s v="pjoHw5nf9gxK4chhKxt03U00eTMh09CLzGQTqK7m17dLfKfFQ9FMZmYOvy5ndlsQcgX9YP065ARokG86eAX5dg=="/>
    <d v="2016-10-05T12:52:30"/>
    <s v="DARS-NIC-18689-S9P9D-v0"/>
    <s v="Emma Thistleton"/>
    <x v="83"/>
    <s v="With HSCIC"/>
    <x v="0"/>
    <m/>
    <s v="1c Application In Progress"/>
    <s v="5a DSA Active"/>
    <x v="0"/>
    <s v="DARS-NIC-18689-S9P9D-v0.2"/>
    <s v="No"/>
    <s v="No"/>
    <x v="0"/>
    <x v="0"/>
    <x v="0"/>
    <s v="No"/>
    <x v="13"/>
    <s v=""/>
    <s v=""/>
    <s v=""/>
    <s v="Yes"/>
    <s v="Joanna Rose"/>
    <d v="2016-10-05T12:52:30"/>
    <d v="2016-06-06T09:27:57"/>
    <m/>
    <s v=""/>
    <d v="2016-06-17T00:00:00"/>
    <x v="0"/>
  </r>
  <r>
    <s v="934aed85-b184-4fa1-9a3b-3116517fc6f4"/>
    <s v="TLNUYHryiO2A8mWbN5bXBQjRkX3wOU27pasgARtkSg7eEqPlDC5esrtsnxTAnpfljvOxURSpx899/EDJGl7YQQ=="/>
    <d v="2016-10-05T12:52:29"/>
    <s v="DARS-NIC-18689-S9P9D-v0"/>
    <s v="Emma Thistleton"/>
    <x v="83"/>
    <s v="With HSCIC"/>
    <x v="0"/>
    <m/>
    <s v="2c Initial Assessment"/>
    <s v="5a DSA Active"/>
    <x v="0"/>
    <s v="DARS-NIC-18689-S9P9D-v0.3"/>
    <s v="No"/>
    <s v="No"/>
    <x v="0"/>
    <x v="67"/>
    <x v="0"/>
    <s v="No"/>
    <x v="13"/>
    <s v=""/>
    <s v="Richard Webster"/>
    <s v=""/>
    <s v="Yes"/>
    <s v="Joanna Rose"/>
    <d v="2016-10-05T12:52:29"/>
    <d v="2016-06-14T09:59:49"/>
    <m/>
    <s v=""/>
    <d v="2016-06-17T00:00:00"/>
    <x v="0"/>
  </r>
  <r>
    <s v="9a4206ab-0721-4e77-92e0-85ccb09bbea9"/>
    <s v="7ryb902lQFogfXlwSkv8Y+pJ53/Ts2+oMcMR/H4opFldmvrttjso/vKC7UPPpn8R3KBHExvn+4p4+OxweD0MPA=="/>
    <d v="2016-10-05T12:52:30"/>
    <s v="DARS-NIC-18689-S9P9D-v0"/>
    <s v="Emma Thistleton"/>
    <x v="235"/>
    <s v="With HSCIC"/>
    <x v="0"/>
    <m/>
    <s v="2c Initial Assessment"/>
    <s v="5a DSA Active"/>
    <x v="0"/>
    <s v="DARS-NIC-18689-S9P9D-v0.4"/>
    <s v="No"/>
    <s v="No"/>
    <x v="0"/>
    <x v="67"/>
    <x v="0"/>
    <s v="No"/>
    <x v="2"/>
    <s v=""/>
    <s v="Richard Webster"/>
    <s v=""/>
    <s v="Yes"/>
    <s v="Joanna Rose"/>
    <d v="2016-10-05T12:52:30"/>
    <d v="2016-07-04T10:37:49"/>
    <m/>
    <s v=""/>
    <d v="2016-06-17T00:00:00"/>
    <x v="0"/>
  </r>
  <r>
    <s v="feacd82e-928b-4ded-8a10-44e757a8d96b"/>
    <s v="MjgZaDttATPQpi2I61wxzCZA4V+waJr0xOsVYLelpfJziazePDsAsSNzhtY8K4gg9MMk2qKTfpP8YC6wBHSGXQ=="/>
    <d v="2016-10-05T12:52:30"/>
    <s v="DARS-NIC-18689-S9P9D-v0"/>
    <s v="Emma Thistleton"/>
    <x v="235"/>
    <s v="With HSCIC"/>
    <x v="0"/>
    <m/>
    <s v="2c Initial Assessment"/>
    <s v="5a DSA Active"/>
    <x v="0"/>
    <s v="DARS-NIC-18689-S9P9D-v0.5"/>
    <s v="No"/>
    <s v="No"/>
    <x v="0"/>
    <x v="67"/>
    <x v="0"/>
    <s v="No"/>
    <x v="2"/>
    <s v=""/>
    <s v="Richard Webster"/>
    <s v="Gaynor Dalton"/>
    <s v="Yes"/>
    <s v="Joanna Rose"/>
    <d v="2016-10-05T12:52:30"/>
    <d v="2016-09-12T14:56:48"/>
    <m/>
    <s v=""/>
    <d v="2016-06-17T00:00:00"/>
    <x v="0"/>
  </r>
  <r>
    <s v="077ede8f-c2cb-4d90-9a4d-503b18dc458d"/>
    <s v="TcGTBO3cacdMrM38CC9QI1aBmcELkndS6hVNJl7snrt+qlhRRsrmdEkoUNiCn2Y8WwlLMOprVfLBG1fCX0B5BQ=="/>
    <d v="2016-10-06T11:39:35"/>
    <s v="DARS-NIC-18689-S9P9D-v0"/>
    <s v="Emma Thistleton"/>
    <x v="235"/>
    <s v="With HSCIC"/>
    <x v="0"/>
    <d v="2066-12-31T00:00:00"/>
    <s v="5a DSA Active"/>
    <s v="5a DSA Active"/>
    <x v="2"/>
    <s v="DARS-NIC-18689-S9P9D-v0.6"/>
    <s v="Yes"/>
    <s v="No"/>
    <x v="0"/>
    <x v="67"/>
    <x v="143"/>
    <s v="No"/>
    <x v="2"/>
    <s v=""/>
    <s v="Richard Webster"/>
    <s v="Gaynor Dalton"/>
    <s v="Yes"/>
    <s v="Joanna Rose"/>
    <d v="2016-10-06T11:39:35"/>
    <d v="2016-09-29T09:54:40"/>
    <d v="2016-10-05T00:00:00"/>
    <s v=""/>
    <d v="2016-06-17T00:00:00"/>
    <x v="1"/>
  </r>
  <r>
    <s v="a2e9e8a1-fae1-e511-8104-1458d043a750"/>
    <s v="Itwmi+fhiTJ3rdAEJEPoZXbGeHhrA1QEycA5BVTtye7rcJedj6XPcHY6EbezCqy9asLKYp9IM3dBl+B+oWgRnQ=="/>
    <d v="2016-08-02T09:49:08"/>
    <s v="DARS-NIC-187056-X7H0F-v0"/>
    <s v="Emily Prior"/>
    <x v="236"/>
    <s v="With HSCIC"/>
    <x v="0"/>
    <d v="2016-03-31T00:00:00"/>
    <s v=""/>
    <s v="5a DSA Active"/>
    <x v="3"/>
    <s v="DARS-NIC-187056-X7H0F-v0.0"/>
    <s v="Yes"/>
    <s v="Yes"/>
    <x v="0"/>
    <x v="0"/>
    <x v="101"/>
    <s v="No"/>
    <x v="3"/>
    <s v=""/>
    <s v="Nicola Bootland"/>
    <s v=""/>
    <s v="No"/>
    <s v="Joanna Rose"/>
    <d v="2016-08-02T09:49:08"/>
    <d v="2016-03-04T11:17:09"/>
    <m/>
    <s v=""/>
    <m/>
    <x v="0"/>
  </r>
  <r>
    <s v="e7f4250c-33e1-e511-80f7-3863bb357fa0"/>
    <s v="9Tg1HlVcbaeviCPl9yuhlKmRbNQF95OJet5fIzOJHh+IwQTKGCylKNmyfgbF3H149rE0SuYanzhy93mZsyf8ig=="/>
    <d v="2017-01-18T13:25:52"/>
    <s v="DARS-NIC-18798-V2J6C-v1"/>
    <s v="Robert Shaw"/>
    <x v="63"/>
    <s v="With HSCIC"/>
    <x v="0"/>
    <m/>
    <s v=""/>
    <s v="5a DSA Active"/>
    <x v="0"/>
    <s v="DARS-NIC-18798-V2J6C-v0.0"/>
    <s v=""/>
    <s v="Yes"/>
    <x v="0"/>
    <x v="0"/>
    <x v="0"/>
    <s v="No"/>
    <x v="6"/>
    <s v=""/>
    <s v=""/>
    <s v=""/>
    <s v="Yes"/>
    <s v="Alexandra Day"/>
    <d v="2017-01-18T13:25:52"/>
    <d v="2016-03-03T11:28:33"/>
    <m/>
    <s v=""/>
    <d v="2016-11-08T00:00:00"/>
    <x v="0"/>
  </r>
  <r>
    <s v="b75b3839-3250-4914-9eed-f19954757a3a"/>
    <s v="CADl6Uw7RpsPu7M+C0eRPBKw9R5hFUzaLzyA/PxlP3IWYwvycfwvuMGacaMTMwlsXBEEU6nr5fG3Vs/TZ+/KDw=="/>
    <d v="2017-01-18T13:25:52"/>
    <s v="DARS-NIC-18798-V2J6C-v1"/>
    <s v="Robert Shaw"/>
    <x v="63"/>
    <s v="With HSCIC"/>
    <x v="0"/>
    <m/>
    <s v=""/>
    <s v="5a DSA Active"/>
    <x v="0"/>
    <s v="DARS-NIC-18798-V2J6C-v0.1"/>
    <s v=""/>
    <s v="Yes"/>
    <x v="0"/>
    <x v="0"/>
    <x v="0"/>
    <s v="No"/>
    <x v="6"/>
    <s v=""/>
    <s v=""/>
    <s v=""/>
    <s v="Yes"/>
    <s v="Alexandra Day"/>
    <d v="2017-01-18T13:25:52"/>
    <d v="2016-03-15T13:59:53"/>
    <m/>
    <s v=""/>
    <d v="2016-11-08T00:00:00"/>
    <x v="0"/>
  </r>
  <r>
    <s v="66d5aead-6b45-4d04-8df4-1e6e12eeb864"/>
    <s v="4P66voKjanOcb/gveTZAw6nq47F+YSfJtKlJpIG5B8xCSEDd5C3WpA2bYyOlkKctI2gEHDk7YPPearqVmWBxNQ=="/>
    <d v="2017-01-18T13:25:51"/>
    <s v="DARS-NIC-18798-V2J6C-v1"/>
    <s v="Robert Shaw"/>
    <x v="63"/>
    <s v="With HSCIC"/>
    <x v="0"/>
    <m/>
    <s v="2c Initial Assessment"/>
    <s v="5a DSA Active"/>
    <x v="0"/>
    <s v="DARS-NIC-18798-V2J6C-v0.10"/>
    <s v="No"/>
    <s v="Yes"/>
    <x v="0"/>
    <x v="17"/>
    <x v="0"/>
    <s v="No"/>
    <x v="6"/>
    <s v=""/>
    <s v="Amanda Parkin"/>
    <s v="Louise Dunn"/>
    <s v="No"/>
    <s v="Alexandra Day"/>
    <d v="2017-01-18T13:25:51"/>
    <d v="2016-08-25T08:01:01"/>
    <m/>
    <s v=""/>
    <d v="2016-11-08T00:00:00"/>
    <x v="0"/>
  </r>
  <r>
    <s v="21653c3b-404e-43c5-98d2-b5465803bb3b"/>
    <s v="TIaLYPSp+/qjgpWf1eQp2TK2EZenwj/jOnr4uC5iA8o8OHv5e14MsrGQvFIt5GL6lzH6G4TCpEW1YycnL+c1Nw=="/>
    <d v="2017-01-18T13:25:52"/>
    <s v="DARS-NIC-18798-V2J6C-v1"/>
    <s v="Robert Shaw"/>
    <x v="63"/>
    <s v="With HSCIC"/>
    <x v="0"/>
    <m/>
    <s v="2c Initial Assessment"/>
    <s v="5a DSA Active"/>
    <x v="0"/>
    <s v="DARS-NIC-18798-V2J6C-v0.11"/>
    <s v="No"/>
    <s v="Yes"/>
    <x v="0"/>
    <x v="17"/>
    <x v="0"/>
    <s v="No"/>
    <x v="6"/>
    <s v=""/>
    <s v="Amanda Parkin"/>
    <s v="Louise Dunn"/>
    <s v="No"/>
    <s v="Alexandra Day"/>
    <d v="2017-01-18T13:25:52"/>
    <d v="2016-09-22T13:31:40"/>
    <m/>
    <s v=""/>
    <d v="2016-11-08T00:00:00"/>
    <x v="0"/>
  </r>
  <r>
    <s v="ddc5215c-61a0-4e8d-9129-6c6f56369193"/>
    <s v="Udzd+rodHrcrHz3SfkIiKhT4jeAxTobfmoXprlnEjCyCTvzYJRymhTtaDb00+1orEMDJkiezIsKfHsMovDOASw=="/>
    <d v="2017-01-18T13:25:52"/>
    <s v="DARS-NIC-18798-V2J6C-v1"/>
    <s v="Robert Shaw"/>
    <x v="63"/>
    <s v="With HSCIC"/>
    <x v="0"/>
    <m/>
    <s v="2c Initial Assessment"/>
    <s v="5a DSA Active"/>
    <x v="0"/>
    <s v="DARS-NIC-18798-V2J6C-v0.12"/>
    <s v="No"/>
    <s v="Yes"/>
    <x v="0"/>
    <x v="17"/>
    <x v="0"/>
    <s v="No"/>
    <x v="6"/>
    <s v=""/>
    <s v="Amanda Parkin"/>
    <s v="Louise Dunn"/>
    <s v="No"/>
    <s v="Alexandra Day"/>
    <d v="2017-01-18T13:25:52"/>
    <d v="2016-09-23T12:29:40"/>
    <m/>
    <s v=""/>
    <d v="2016-11-08T00:00:00"/>
    <x v="0"/>
  </r>
  <r>
    <s v="f2378b27-bad3-46e1-9d86-a7011c6f98e9"/>
    <s v="MPppmfQMgZ4suwu0P6gYp5ca07zF6b3QX+iDWDqoLC5QrOQAylKUaDHB9SOSZKYMrvzMuAa7lSRg2+lOtiqumw=="/>
    <d v="2017-01-18T13:26:05"/>
    <s v="DARS-NIC-18798-V2J6C-v1"/>
    <s v="Robert Shaw"/>
    <x v="63"/>
    <s v="With HSCIC"/>
    <x v="0"/>
    <d v="2016-11-30T00:00:00"/>
    <s v="5a DSA Active"/>
    <s v="5a DSA Active"/>
    <x v="1"/>
    <s v="DARS-NIC-18798-V2J6C-v0.13"/>
    <s v="No"/>
    <s v="Yes"/>
    <x v="0"/>
    <x v="17"/>
    <x v="133"/>
    <s v="No"/>
    <x v="6"/>
    <s v=""/>
    <s v="Amanda Parkin"/>
    <s v="Louise Dunn"/>
    <s v="No"/>
    <s v="Alexandra Day"/>
    <d v="2017-01-18T13:26:05"/>
    <d v="2016-09-26T14:22:18"/>
    <d v="2017-01-18T00:00:00"/>
    <s v=""/>
    <d v="2016-11-08T00:00:00"/>
    <x v="1"/>
  </r>
  <r>
    <s v="792eee0f-f05b-4c45-8c70-96af829db5d1"/>
    <s v="P1itNK+gZPcqF/XdEXNgDN9yTo+ciBqZes8UHeWcCcEr57KOfNjEpCaDuL8IA9SQwa82yaJ/RO9pCX+N2Wa5+Q=="/>
    <d v="2017-01-18T13:25:52"/>
    <s v="DARS-NIC-18798-V2J6C-v1"/>
    <s v="Robert Shaw"/>
    <x v="63"/>
    <s v="With HSCIC"/>
    <x v="0"/>
    <m/>
    <s v=""/>
    <s v="5a DSA Active"/>
    <x v="0"/>
    <s v="DARS-NIC-18798-V2J6C-v0.2"/>
    <s v=""/>
    <s v="Yes"/>
    <x v="0"/>
    <x v="0"/>
    <x v="0"/>
    <s v="No"/>
    <x v="6"/>
    <s v=""/>
    <s v=""/>
    <s v=""/>
    <s v="No"/>
    <s v="Alexandra Day"/>
    <d v="2017-01-18T13:25:52"/>
    <d v="2016-03-23T12:58:59"/>
    <m/>
    <s v=""/>
    <d v="2016-11-08T00:00:00"/>
    <x v="0"/>
  </r>
  <r>
    <s v="fc113a8f-7d73-4844-b64a-d2cab984472a"/>
    <s v="F3KOnbuLgVxMPCOUrO4UPiHck5HJPT25FSIMCcDpKEWP0gAhK+gSdhu5YDZ2nAisGL3qM15SWJCpCI6MAKi9cg=="/>
    <d v="2017-01-18T13:25:52"/>
    <s v="DARS-NIC-18798-V2J6C-v1"/>
    <s v="Robert Shaw"/>
    <x v="63"/>
    <s v="With HSCIC"/>
    <x v="0"/>
    <m/>
    <s v=""/>
    <s v="5a DSA Active"/>
    <x v="0"/>
    <s v="DARS-NIC-18798-V2J6C-v0.3"/>
    <s v=""/>
    <s v="Yes"/>
    <x v="0"/>
    <x v="17"/>
    <x v="0"/>
    <s v="No"/>
    <x v="6"/>
    <s v=""/>
    <s v=""/>
    <s v=""/>
    <s v="No"/>
    <s v="Alexandra Day"/>
    <d v="2017-01-18T13:25:52"/>
    <d v="2016-04-11T08:39:19"/>
    <m/>
    <s v=""/>
    <d v="2016-11-08T00:00:00"/>
    <x v="0"/>
  </r>
  <r>
    <s v="af33d8bc-a193-4884-8694-8b6fb4f4ef41"/>
    <s v="/FDvJBjMu9o35ciHXTAR3nV+vs9mGh0Cj5aLqKxsx5BCUmCkoMPmQpm4VIGBXjvby0+5fgOKkYFZMPOHMfpybQ=="/>
    <d v="2017-01-18T13:25:52"/>
    <s v="DARS-NIC-18798-V2J6C-v1"/>
    <s v="Robert Shaw"/>
    <x v="63"/>
    <s v="With HSCIC"/>
    <x v="0"/>
    <m/>
    <s v=""/>
    <s v="5a DSA Active"/>
    <x v="0"/>
    <s v="DARS-NIC-18798-V2J6C-v0.4"/>
    <s v=""/>
    <s v="Yes"/>
    <x v="0"/>
    <x v="17"/>
    <x v="0"/>
    <s v="No"/>
    <x v="6"/>
    <s v=""/>
    <s v="Amanda Parkin"/>
    <s v=""/>
    <s v="No"/>
    <s v="Alexandra Day"/>
    <d v="2017-01-18T13:25:52"/>
    <d v="2016-04-25T10:38:59"/>
    <m/>
    <s v=""/>
    <d v="2016-11-08T00:00:00"/>
    <x v="0"/>
  </r>
  <r>
    <s v="5cec5475-238c-46b6-831b-f8e7b72f3dbe"/>
    <s v="DckwSvCaAsH1589k57dlqf4+oI+AUeGGOwtN7UOcAC2kCDFrzDibwgJtYLuzAIWuFG4HQ7xyJe4anuiKuHe3cA=="/>
    <d v="2017-01-18T13:25:52"/>
    <s v="DARS-NIC-18798-V2J6C-v1"/>
    <s v="Robert Shaw"/>
    <x v="63"/>
    <s v="With HSCIC"/>
    <x v="0"/>
    <m/>
    <s v=""/>
    <s v="5a DSA Active"/>
    <x v="0"/>
    <s v="DARS-NIC-18798-V2J6C-v0.5"/>
    <s v="No"/>
    <s v="Yes"/>
    <x v="0"/>
    <x v="17"/>
    <x v="0"/>
    <s v="No"/>
    <x v="6"/>
    <s v=""/>
    <s v="Amanda Parkin"/>
    <s v=""/>
    <s v="No"/>
    <s v="Alexandra Day"/>
    <d v="2017-01-18T13:25:52"/>
    <d v="2016-04-29T10:54:41"/>
    <m/>
    <s v=""/>
    <d v="2016-11-08T00:00:00"/>
    <x v="0"/>
  </r>
  <r>
    <s v="2216da55-13fd-4f80-9825-b774b3af3863"/>
    <s v="OpLwnklCk6TybaVaegMsF6yzcYRTpDZMnyRV6wfGaw2QIMQ7WtcY5Z5kk2QGU04bOnGWL+7egyltIy2p2h3IMw=="/>
    <d v="2017-01-18T13:25:52"/>
    <s v="DARS-NIC-18798-V2J6C-v1"/>
    <s v="Robert Shaw"/>
    <x v="63"/>
    <s v="With HSCIC"/>
    <x v="0"/>
    <m/>
    <s v="2c Initial Assessment"/>
    <s v="5a DSA Active"/>
    <x v="0"/>
    <s v="DARS-NIC-18798-V2J6C-v0.6"/>
    <s v="No"/>
    <s v="Yes"/>
    <x v="0"/>
    <x v="17"/>
    <x v="0"/>
    <s v="No"/>
    <x v="6"/>
    <s v=""/>
    <s v="Amanda Parkin"/>
    <s v=""/>
    <s v="No"/>
    <s v="Alexandra Day"/>
    <d v="2017-01-18T13:25:52"/>
    <d v="2016-06-27T09:49:38"/>
    <m/>
    <s v=""/>
    <d v="2016-11-08T00:00:00"/>
    <x v="0"/>
  </r>
  <r>
    <s v="6d399005-9a85-4107-b627-029c9bc5284c"/>
    <s v="3zMhe32XniSsl9cBxry+/nf6pmBlp7yWXkE8BVnsrombqKh30o+sV8x3iqOAJuqtXlW7OA0HTZNczNC/0Z8N0w=="/>
    <d v="2017-01-18T13:25:51"/>
    <s v="DARS-NIC-18798-V2J6C-v1"/>
    <s v="Robert Shaw"/>
    <x v="63"/>
    <s v="With HSCIC"/>
    <x v="0"/>
    <m/>
    <s v="2c Initial Assessment"/>
    <s v="5a DSA Active"/>
    <x v="0"/>
    <s v="DARS-NIC-18798-V2J6C-v0.7"/>
    <s v="No"/>
    <s v="Yes"/>
    <x v="0"/>
    <x v="17"/>
    <x v="0"/>
    <s v="No"/>
    <x v="6"/>
    <s v=""/>
    <s v="Amanda Parkin"/>
    <s v=""/>
    <s v="No"/>
    <s v="Alexandra Day"/>
    <d v="2017-01-18T13:25:51"/>
    <d v="2016-06-27T09:50:15"/>
    <m/>
    <s v=""/>
    <d v="2016-11-08T00:00:00"/>
    <x v="0"/>
  </r>
  <r>
    <s v="30afef29-729a-472d-a522-2330dc21da69"/>
    <s v="+dD5hPr0OScEAwszzFCIASf0o93yXL/cf167pvATGiU8fyUxgZWDKPhgQcEiuPJRecknjC3kfn4ZH6mVTY1o6Q=="/>
    <d v="2017-01-18T13:25:51"/>
    <s v="DARS-NIC-18798-V2J6C-v1"/>
    <s v="Robert Shaw"/>
    <x v="63"/>
    <s v="With HSCIC"/>
    <x v="0"/>
    <m/>
    <s v="2c Initial Assessment"/>
    <s v="5a DSA Active"/>
    <x v="0"/>
    <s v="DARS-NIC-18798-V2J6C-v0.8"/>
    <s v="No"/>
    <s v="Yes"/>
    <x v="0"/>
    <x v="17"/>
    <x v="0"/>
    <s v="No"/>
    <x v="6"/>
    <s v=""/>
    <s v="Amanda Parkin"/>
    <s v="Gaynor Dalton"/>
    <s v="No"/>
    <s v="Alexandra Day"/>
    <d v="2017-01-18T13:25:51"/>
    <d v="2016-06-30T11:19:41"/>
    <m/>
    <s v=""/>
    <d v="2016-11-08T00:00:00"/>
    <x v="0"/>
  </r>
  <r>
    <s v="fcdce527-b628-409b-8ba1-a9f926c2f7c8"/>
    <s v="D0gwqFMQbGieUTSf5RINZBkn3NvVW78z17Vrbz0f+zEjSCB/jDZTa99FFWC7meeBnmMYOWNXcaEm74VFvZ3pyA=="/>
    <d v="2017-01-18T13:25:52"/>
    <s v="DARS-NIC-18798-V2J6C-v1"/>
    <s v="Robert Shaw"/>
    <x v="63"/>
    <s v="With HSCIC"/>
    <x v="0"/>
    <m/>
    <s v="2c Initial Assessment"/>
    <s v="5a DSA Active"/>
    <x v="0"/>
    <s v="DARS-NIC-18798-V2J6C-v0.9"/>
    <s v="No"/>
    <s v="Yes"/>
    <x v="0"/>
    <x v="17"/>
    <x v="0"/>
    <s v="No"/>
    <x v="6"/>
    <s v=""/>
    <s v="Amanda Parkin"/>
    <s v="Gaynor Dalton"/>
    <s v="No"/>
    <s v="Alexandra Day"/>
    <d v="2017-01-18T13:25:52"/>
    <d v="2016-07-05T13:08:21"/>
    <m/>
    <s v=""/>
    <d v="2016-11-08T00:00:00"/>
    <x v="0"/>
  </r>
  <r>
    <s v="cd675138-5ce5-47bc-aec7-7ae636bd14c8"/>
    <s v="H30r5XEo8hREYrTtSEQdExaJulcy+puVE22b0NVRxpJT9q6tQ0Qty3wU+lJQMqpmZTbVDVm/d71CU1BfdZ7CXQ=="/>
    <d v="2017-01-18T13:25:52"/>
    <s v="DARS-NIC-18798-V2J6C-v1"/>
    <s v="Robert Shaw"/>
    <x v="63"/>
    <s v="With HSCIC"/>
    <x v="0"/>
    <m/>
    <s v="1c Application In Progress"/>
    <s v="5a DSA Active"/>
    <x v="0"/>
    <s v="DARS-NIC-18798-V2J6C-v1.0"/>
    <s v="No"/>
    <s v="Yes"/>
    <x v="0"/>
    <x v="17"/>
    <x v="0"/>
    <s v="No"/>
    <x v="6"/>
    <s v=""/>
    <s v="Amanda Parkin"/>
    <s v="Louise Dunn"/>
    <s v="No"/>
    <s v="Alexandra Day"/>
    <d v="2017-01-18T13:25:52"/>
    <d v="2016-11-02T16:03:05"/>
    <d v="2016-10-13T00:00:00"/>
    <s v=""/>
    <d v="2016-11-08T00:00:00"/>
    <x v="0"/>
  </r>
  <r>
    <s v="b5c01ec3-ef2f-43a7-9270-dd7b8070ea40"/>
    <s v="J0PmU/U2o44m/C4BrB/Sq6pt80dNxb8e0knbBnJ+SoAe0ZtmoWW/UJl6GNMDQqm4PLj3eYBaer8qpcvGyg2NBQ=="/>
    <d v="2017-01-18T13:25:52"/>
    <s v="DARS-NIC-18798-V2J6C-v1"/>
    <s v="Robert Shaw"/>
    <x v="63"/>
    <s v="With HSCIC"/>
    <x v="0"/>
    <d v="2017-11-29T00:00:00"/>
    <s v="2c Initial Assessment"/>
    <s v="5a DSA Active"/>
    <x v="0"/>
    <s v="DARS-NIC-18798-V2J6C-v1.1"/>
    <s v="No"/>
    <s v="Yes"/>
    <x v="0"/>
    <x v="174"/>
    <x v="0"/>
    <s v="No"/>
    <x v="6"/>
    <s v=""/>
    <s v="Emma Lawler"/>
    <s v="Louise Dunn"/>
    <s v="No"/>
    <s v="Alexandra Day"/>
    <d v="2017-01-18T13:25:52"/>
    <d v="2016-11-02T16:06:35"/>
    <d v="2016-10-13T00:00:00"/>
    <s v=""/>
    <d v="2016-11-08T00:00:00"/>
    <x v="0"/>
  </r>
  <r>
    <s v="a68efb68-768d-4c58-9f0e-0cd13a1e7e51"/>
    <s v="ltt3W44RvbAgH2on70IjjA4dznT6KyWIkX9ireEr0H1MXYCZhtrG7Vjqm9jNtvFvEF/S4Sq75zaq87WvD7Vb1A=="/>
    <d v="2017-01-25T10:57:07"/>
    <s v="DARS-NIC-18798-V2J6C-v1"/>
    <s v="Robert Shaw"/>
    <x v="63"/>
    <s v="With HSCIC"/>
    <x v="0"/>
    <d v="2017-11-29T00:00:00"/>
    <s v="5a DSA Active"/>
    <s v="5a DSA Active"/>
    <x v="2"/>
    <s v="DARS-NIC-18798-V2J6C-v1.2"/>
    <s v="Yes"/>
    <s v="Yes"/>
    <x v="0"/>
    <x v="174"/>
    <x v="144"/>
    <s v="No"/>
    <x v="6"/>
    <s v=""/>
    <s v="Emma Lawler"/>
    <s v="Louise Dunn"/>
    <s v="No"/>
    <s v="Alexandra Day"/>
    <d v="2017-01-25T10:57:07"/>
    <d v="2016-11-22T12:02:47"/>
    <d v="2017-01-18T00:00:00"/>
    <s v=""/>
    <d v="2016-11-08T00:00:00"/>
    <x v="1"/>
  </r>
  <r>
    <s v="5ad0b6be-f9e1-e511-8100-3863bb358f90"/>
    <s v="dpwqYrhgSkWlfBKFzWGjbjFbI4c8aKYf5S/XdgEYI0KNlZSMtpZgACIMeI6yxheUlpp1GLNECwQlQAIQGWyQ5Q=="/>
    <d v="2016-08-02T09:49:08"/>
    <s v="DARS-NIC-188843-F6V9F-v0"/>
    <s v="Marianne Law"/>
    <x v="237"/>
    <s v="With HSCIC"/>
    <x v="0"/>
    <d v="2016-04-30T00:00:00"/>
    <s v=""/>
    <s v="5a DSA Active"/>
    <x v="3"/>
    <s v="DARS-NIC-188843-F6V9F-v0.0"/>
    <s v="Yes"/>
    <s v="Yes"/>
    <x v="0"/>
    <x v="0"/>
    <x v="30"/>
    <s v="No"/>
    <x v="5"/>
    <s v=""/>
    <s v="Nicola Bootland"/>
    <s v=""/>
    <s v="No"/>
    <s v="Joanna Rose"/>
    <d v="2016-08-02T09:49:08"/>
    <d v="2016-03-04T11:10:48"/>
    <m/>
    <s v=""/>
    <m/>
    <x v="0"/>
  </r>
  <r>
    <s v="d3d5b0d8-d4e5-e511-8104-1458d043a750"/>
    <s v="+SJ/UNtySXpv4FjtspcGXgXmb0dpbs9HLPHkxXPO0QlxwOok2urMyE/XOapLIlVavp8LOi8CYMy/fGhrQ6UwIw=="/>
    <d v="2017-01-27T15:38:18"/>
    <s v="DARS-NIC-189166-R0Y9Y-v2"/>
    <s v="Jo Musgrove"/>
    <x v="20"/>
    <s v="With HSCIC"/>
    <x v="0"/>
    <d v="2016-04-04T00:00:00"/>
    <s v=""/>
    <s v="5a DSA Active"/>
    <x v="1"/>
    <s v="DARS-NIC-189166-R0Y9Y-v0.0"/>
    <s v="No"/>
    <s v="Yes"/>
    <x v="0"/>
    <x v="0"/>
    <x v="69"/>
    <s v="No"/>
    <x v="1"/>
    <s v=""/>
    <s v="Dave Cronin"/>
    <s v=""/>
    <s v="No"/>
    <s v="Emma Russell"/>
    <d v="2017-01-27T15:38:18"/>
    <d v="2016-03-09T08:56:47"/>
    <d v="2016-12-21T00:00:00"/>
    <s v=""/>
    <d v="2017-01-20T00:00:00"/>
    <x v="0"/>
  </r>
  <r>
    <s v="a34b22c3-aa46-4cc1-86b5-12915c443b0b"/>
    <s v="oSioA+dvePxuLfYH4urJD8/y92Em4PIqNHxjfek1BPSANqYY8p1TA087uzbHtpFohsvChItaqqODqXHaU0yGrQ=="/>
    <d v="2017-01-27T15:38:18"/>
    <s v="DARS-NIC-189166-R0Y9Y-v2"/>
    <s v="Jo Musgrove"/>
    <x v="20"/>
    <s v="With HSCIC"/>
    <x v="0"/>
    <d v="2016-04-04T00:00:00"/>
    <s v="1c Application In Progress"/>
    <s v="5a DSA Active"/>
    <x v="0"/>
    <s v="DARS-NIC-189166-R0Y9Y-v1.0"/>
    <s v="No"/>
    <s v="Yes"/>
    <x v="0"/>
    <x v="0"/>
    <x v="0"/>
    <s v="No"/>
    <x v="1"/>
    <s v=""/>
    <s v="Dave Cronin"/>
    <s v=""/>
    <s v="No"/>
    <s v="Emma Russell"/>
    <d v="2017-01-27T15:38:18"/>
    <d v="2016-06-24T12:31:39"/>
    <m/>
    <s v=""/>
    <d v="2017-01-20T00:00:00"/>
    <x v="0"/>
  </r>
  <r>
    <s v="3259bb54-0338-4f50-8540-4e6e2d691235"/>
    <s v="z3EdTfxXonXC4oyIN5DEzL4NiVIxopPat6nRpgtXpfXjvk5j5ilZSEbCcid5Bf+UDpVty+5aXueQCQbiYLKnCQ=="/>
    <d v="2017-01-27T15:38:18"/>
    <s v="DARS-NIC-189166-R0Y9Y-v2"/>
    <s v="Jo Musgrove"/>
    <x v="20"/>
    <s v="With HSCIC"/>
    <x v="0"/>
    <d v="2016-04-04T00:00:00"/>
    <s v="1c Application In Progress"/>
    <s v="5a DSA Active"/>
    <x v="0"/>
    <s v="DARS-NIC-189166-R0Y9Y-v1.1"/>
    <s v="No"/>
    <s v="Yes"/>
    <x v="0"/>
    <x v="0"/>
    <x v="0"/>
    <s v="No"/>
    <x v="1"/>
    <s v=""/>
    <s v="Dave Cronin"/>
    <s v=""/>
    <s v="No"/>
    <s v="Emma Russell"/>
    <d v="2017-01-27T15:38:18"/>
    <d v="2016-06-30T13:07:44"/>
    <m/>
    <s v=""/>
    <d v="2017-01-20T00:00:00"/>
    <x v="0"/>
  </r>
  <r>
    <s v="a40626fa-d985-41c4-89b1-eebc98ada05f"/>
    <s v="GN5eXN2u10qVm32TUQSwUlCPqM7cit9jGQk6gheqIdWmoSdJ42CaRwdBEzrBmDutUreH7VVxnUBQP0HuJ7XMLg=="/>
    <d v="2017-01-27T15:38:33"/>
    <s v="DARS-NIC-189166-R0Y9Y-v2"/>
    <s v="Jo Musgrove"/>
    <x v="20"/>
    <s v="With HSCIC"/>
    <x v="0"/>
    <d v="2017-11-30T00:00:00"/>
    <s v="5a DSA Active"/>
    <s v="5a DSA Active"/>
    <x v="1"/>
    <s v="DARS-NIC-189166-R0Y9Y-v1.10"/>
    <s v="No"/>
    <s v="Yes"/>
    <x v="0"/>
    <x v="140"/>
    <x v="145"/>
    <s v="No"/>
    <x v="1"/>
    <s v="Complex"/>
    <s v="Dan Goodwin"/>
    <s v="Dave Cronin"/>
    <s v="No"/>
    <s v="Emma Russell"/>
    <d v="2017-01-27T15:38:33"/>
    <d v="2016-11-23T09:13:25"/>
    <d v="2017-01-27T00:00:00"/>
    <s v="Release 2.3"/>
    <d v="2017-01-20T00:00:00"/>
    <x v="1"/>
  </r>
  <r>
    <s v="5fc8d855-284e-4876-b5a3-28de798ba1de"/>
    <s v="9W5GnFxm01GdnV3kMIzPiX1660XjLdL2ZzuAluqVu2Wf/rBA4sIklqUZwf0fcDJdGVP0lrwAzuj1ffPENAw7Eg=="/>
    <d v="2017-01-27T15:38:18"/>
    <s v="DARS-NIC-189166-R0Y9Y-v2"/>
    <s v="Jo Musgrove"/>
    <x v="20"/>
    <s v="With HSCIC"/>
    <x v="0"/>
    <d v="2016-04-04T00:00:00"/>
    <s v="1c Application In Progress"/>
    <s v="5a DSA Active"/>
    <x v="0"/>
    <s v="DARS-NIC-189166-R0Y9Y-v1.2"/>
    <s v="No"/>
    <s v="Yes"/>
    <x v="0"/>
    <x v="0"/>
    <x v="0"/>
    <s v="No"/>
    <x v="1"/>
    <s v=""/>
    <s v="Dave Cronin"/>
    <s v=""/>
    <s v="No"/>
    <s v="Emma Russell"/>
    <d v="2017-01-27T15:38:18"/>
    <d v="2016-07-05T07:40:06"/>
    <m/>
    <s v=""/>
    <d v="2017-01-20T00:00:00"/>
    <x v="0"/>
  </r>
  <r>
    <s v="9e2bf437-4ea3-4bea-927d-cc73940aeb2a"/>
    <s v="Mvst/SRtOiTEOfIq8YnVN+dCReskIvd+R5zHRsx2O8f8iKfGlUpMluPNbfyeToKqtpsqHzJTEjqXt0C/4J3VCg=="/>
    <d v="2017-01-27T15:38:18"/>
    <s v="DARS-NIC-189166-R0Y9Y-v2"/>
    <s v="Jo Musgrove"/>
    <x v="20"/>
    <s v="With HSCIC"/>
    <x v="0"/>
    <d v="2016-04-04T00:00:00"/>
    <s v="1c Application In Progress"/>
    <s v="5a DSA Active"/>
    <x v="0"/>
    <s v="DARS-NIC-189166-R0Y9Y-v1.3"/>
    <s v="No"/>
    <s v="Yes"/>
    <x v="0"/>
    <x v="0"/>
    <x v="0"/>
    <s v="No"/>
    <x v="1"/>
    <s v=""/>
    <s v="Dave Cronin"/>
    <s v=""/>
    <s v="No"/>
    <s v="Emma Russell"/>
    <d v="2017-01-27T15:38:18"/>
    <d v="2016-07-05T15:34:24"/>
    <m/>
    <s v=""/>
    <d v="2017-01-20T00:00:00"/>
    <x v="0"/>
  </r>
  <r>
    <s v="1af5c32a-dbac-4d46-bbb1-6100225a656d"/>
    <s v="5MaVu+MaMTlcxfdp7052mj1PYB4A4goihx8UMOnFsV4ZDQXuTBJt2qBwy0APc+nemAuAtHnBpnhlx4mqNikQ1w=="/>
    <d v="2017-01-27T15:38:18"/>
    <s v="DARS-NIC-189166-R0Y9Y-v2"/>
    <s v="Jo Musgrove"/>
    <x v="20"/>
    <s v="With HSCIC"/>
    <x v="0"/>
    <d v="2016-04-04T00:00:00"/>
    <s v="1c Application In Progress"/>
    <s v="5a DSA Active"/>
    <x v="0"/>
    <s v="DARS-NIC-189166-R0Y9Y-v1.4"/>
    <s v="No"/>
    <s v="Yes"/>
    <x v="0"/>
    <x v="0"/>
    <x v="0"/>
    <s v="No"/>
    <x v="1"/>
    <s v=""/>
    <s v="Dave Cronin"/>
    <s v="Jennifer Redman"/>
    <s v="No"/>
    <s v="Emma Russell"/>
    <d v="2017-01-27T15:38:18"/>
    <d v="2016-07-06T12:18:24"/>
    <m/>
    <s v=""/>
    <d v="2017-01-20T00:00:00"/>
    <x v="0"/>
  </r>
  <r>
    <s v="891e0f32-a272-43b1-a52a-07f5c50776fe"/>
    <s v="7o6CtCDcJtspU9sT3miCXGR+bJ1HSgubjkRsVAWjexxODAz7K9Q0ikLOYsvYTQ9DcePsqFwm4u4oIlTcXfNx1g=="/>
    <d v="2017-01-27T15:38:18"/>
    <s v="DARS-NIC-189166-R0Y9Y-v2"/>
    <s v="Jo Musgrove"/>
    <x v="20"/>
    <s v="With HSCIC"/>
    <x v="0"/>
    <d v="2016-04-04T00:00:00"/>
    <s v="2c Initial Assessment"/>
    <s v="5a DSA Active"/>
    <x v="0"/>
    <s v="DARS-NIC-189166-R0Y9Y-v1.5"/>
    <s v="No"/>
    <s v="Yes"/>
    <x v="0"/>
    <x v="140"/>
    <x v="0"/>
    <s v="No"/>
    <x v="1"/>
    <s v="Medium"/>
    <s v="Dan Goodwin"/>
    <s v="Dave Cronin"/>
    <s v="No"/>
    <s v="Emma Russell"/>
    <d v="2017-01-27T15:38:18"/>
    <d v="2016-07-06T14:34:23"/>
    <m/>
    <s v=""/>
    <d v="2017-01-20T00:00:00"/>
    <x v="0"/>
  </r>
  <r>
    <s v="2cd0a114-06c0-47f4-8ca2-b6406f845f6c"/>
    <s v="IbNWKuHfrQFkEa/SqpeRBHQ6dXIwVWTJJpGq5Bk63ipktDqz2FIjoEzgyY6O0x9MjNFda2w7nDEMlEwdFugXNg=="/>
    <d v="2017-01-27T15:38:18"/>
    <s v="DARS-NIC-189166-R0Y9Y-v2"/>
    <s v="Jo Musgrove"/>
    <x v="20"/>
    <s v="With HSCIC"/>
    <x v="0"/>
    <d v="2016-04-04T00:00:00"/>
    <s v="1c Application In Progress"/>
    <s v="5a DSA Active"/>
    <x v="0"/>
    <s v="DARS-NIC-189166-R0Y9Y-v1.6"/>
    <s v="No"/>
    <s v="Yes"/>
    <x v="0"/>
    <x v="140"/>
    <x v="0"/>
    <s v="No"/>
    <x v="1"/>
    <s v="Medium"/>
    <s v="Dan Goodwin"/>
    <s v="Dave Cronin"/>
    <s v="No"/>
    <s v="Emma Russell"/>
    <d v="2017-01-27T15:38:18"/>
    <d v="2016-07-21T12:11:05"/>
    <m/>
    <s v=""/>
    <d v="2017-01-20T00:00:00"/>
    <x v="0"/>
  </r>
  <r>
    <s v="2e2d0cc3-74a8-49b8-a497-76de97adfa34"/>
    <s v="SV5PlEBnhisIp/pV/S/fWH0DxTxWQ7DmaRtSnzjKcjedAdYmZgYWcCY+dYQNRt2Qe19xEb0FtZ5dxTep6MLeiA=="/>
    <d v="2017-01-27T15:38:18"/>
    <s v="DARS-NIC-189166-R0Y9Y-v2"/>
    <s v="Jo Musgrove"/>
    <x v="20"/>
    <s v="With HSCIC"/>
    <x v="0"/>
    <d v="2016-04-04T00:00:00"/>
    <s v="2c Initial Assessment"/>
    <s v="5a DSA Active"/>
    <x v="0"/>
    <s v="DARS-NIC-189166-R0Y9Y-v1.7"/>
    <s v="No"/>
    <s v="Yes"/>
    <x v="0"/>
    <x v="140"/>
    <x v="0"/>
    <s v="No"/>
    <x v="1"/>
    <s v="Medium"/>
    <s v="Dan Goodwin"/>
    <s v="Dave Cronin"/>
    <s v="No"/>
    <s v="Emma Russell"/>
    <d v="2017-01-27T15:38:18"/>
    <d v="2016-08-09T15:35:28"/>
    <m/>
    <s v=""/>
    <d v="2017-01-20T00:00:00"/>
    <x v="0"/>
  </r>
  <r>
    <s v="5dd8193b-b9fe-4cb3-813b-41da797790a4"/>
    <s v="zh69eODT/BX1sTJeLn8hPHaz4bQHzJK4ONZDYFCz1LIrlnWTC3Om47+zn0X9BXocOpwhU/o7ouohoLq6lUjlhA=="/>
    <d v="2017-01-27T15:38:18"/>
    <s v="DARS-NIC-189166-R0Y9Y-v2"/>
    <s v="Jo Musgrove"/>
    <x v="20"/>
    <s v="With HSCIC"/>
    <x v="0"/>
    <d v="2017-03-31T00:00:00"/>
    <s v="2c Initial Assessment"/>
    <s v="5a DSA Active"/>
    <x v="0"/>
    <s v="DARS-NIC-189166-R0Y9Y-v1.8"/>
    <s v="No"/>
    <s v="Yes"/>
    <x v="0"/>
    <x v="140"/>
    <x v="0"/>
    <s v="No"/>
    <x v="1"/>
    <s v="Complex"/>
    <s v="Dan Goodwin"/>
    <s v="Dave Cronin"/>
    <s v="No"/>
    <s v="Emma Russell"/>
    <d v="2017-01-27T15:38:18"/>
    <d v="2016-08-15T10:50:17"/>
    <m/>
    <s v="Release 2.3"/>
    <d v="2017-01-20T00:00:00"/>
    <x v="0"/>
  </r>
  <r>
    <s v="56aab827-d757-48ab-81d1-f6c2d848dbf3"/>
    <s v="eIcLL1sSnlm/rTfewKYtQKqBzEmWbOlMy0AqFPcV7O1Bshl3iCGFV7c3Hi4CjKdpdCkPZjB9+LSCYEtDhlJqpA=="/>
    <d v="2017-01-27T15:38:18"/>
    <s v="DARS-NIC-189166-R0Y9Y-v2"/>
    <s v="Jo Musgrove"/>
    <x v="20"/>
    <s v="With HSCIC"/>
    <x v="0"/>
    <d v="2017-03-31T00:00:00"/>
    <s v="2c Initial Assessment"/>
    <s v="5a DSA Active"/>
    <x v="0"/>
    <s v="DARS-NIC-189166-R0Y9Y-v1.9"/>
    <s v="No"/>
    <s v="Yes"/>
    <x v="0"/>
    <x v="140"/>
    <x v="0"/>
    <s v="No"/>
    <x v="1"/>
    <s v="Complex"/>
    <s v="Dan Goodwin"/>
    <s v="Dave Cronin"/>
    <s v="No"/>
    <s v="Emma Russell"/>
    <d v="2017-01-27T15:38:18"/>
    <d v="2016-11-21T09:22:04"/>
    <m/>
    <s v="Release 2.3"/>
    <d v="2017-01-20T00:00:00"/>
    <x v="0"/>
  </r>
  <r>
    <s v="c8cd690f-ff89-46d4-bcad-c33cc3efd556"/>
    <s v="8cZg/T0sR6dJc18w7F191yVLOJLXZk49HyI2BZgq+9F45SYPOGG9AgKMMAUDQYx9x/CbEUelaCZPhzz7yjeG3w=="/>
    <d v="2017-01-27T15:38:18"/>
    <s v="DARS-NIC-189166-R0Y9Y-v2"/>
    <s v="Jo Musgrove"/>
    <x v="20"/>
    <s v="With HSCIC"/>
    <x v="0"/>
    <m/>
    <s v="1c Application In Progress"/>
    <s v="5a DSA Active"/>
    <x v="0"/>
    <s v="DARS-NIC-189166-R0Y9Y-v2.0"/>
    <s v="No"/>
    <s v="Yes"/>
    <x v="0"/>
    <x v="140"/>
    <x v="0"/>
    <s v="No"/>
    <x v="1"/>
    <s v="Complex"/>
    <s v="Dan Goodwin"/>
    <s v="Dave Cronin"/>
    <s v="No"/>
    <s v="Emma Russell"/>
    <d v="2017-01-27T15:38:18"/>
    <d v="2017-01-20T11:39:49"/>
    <m/>
    <s v="Release 2.3"/>
    <d v="2017-01-20T00:00:00"/>
    <x v="0"/>
  </r>
  <r>
    <s v="a0d9ac2d-ad75-454e-929b-adebb58af4e1"/>
    <s v="zyKK2fyK4O3sC0X64FL6v7Adenhc7XCAxOF1oyOnfvHCEJECp2b7LPHSDdMPgLZPniiOqsQptbHAgMGGtkYWgw=="/>
    <d v="2017-01-27T15:38:18"/>
    <s v="DARS-NIC-189166-R0Y9Y-v2"/>
    <s v="Jo Musgrove"/>
    <x v="20"/>
    <s v="With HSCIC"/>
    <x v="0"/>
    <d v="2017-11-30T00:00:00"/>
    <s v="2c Initial Assessment"/>
    <s v="5a DSA Active"/>
    <x v="0"/>
    <s v="DARS-NIC-189166-R0Y9Y-v2.1"/>
    <s v="No"/>
    <s v="Yes"/>
    <x v="0"/>
    <x v="106"/>
    <x v="0"/>
    <s v="No"/>
    <x v="1"/>
    <s v="Complex"/>
    <s v="Dan Goodwin"/>
    <s v="Dave Cronin"/>
    <s v="No"/>
    <s v="Emma Russell"/>
    <d v="2017-01-27T15:38:18"/>
    <d v="2017-01-20T11:42:26"/>
    <m/>
    <s v=""/>
    <d v="2017-01-20T00:00:00"/>
    <x v="0"/>
  </r>
  <r>
    <s v="2381b3e0-091c-4c10-9e89-4ff2fbc260d1"/>
    <s v="NUdM3ysuIxnBTgWpfZ5FDf2F9jXMCAxbYgfQt3/Gid8GCnnTxvjRGnAUjUbGK0ZC1HbA86YG0gMZRtbYpKU/yg=="/>
    <d v="2017-01-27T15:38:37"/>
    <s v="DARS-NIC-189166-R0Y9Y-v2"/>
    <s v="Jo Musgrove"/>
    <x v="20"/>
    <s v="With HSCIC"/>
    <x v="0"/>
    <d v="2017-11-30T00:00:00"/>
    <s v="5a DSA Active"/>
    <s v="5a DSA Active"/>
    <x v="2"/>
    <s v="DARS-NIC-189166-R0Y9Y-v2.2"/>
    <s v="Yes"/>
    <s v="Yes"/>
    <x v="0"/>
    <x v="106"/>
    <x v="146"/>
    <s v="No"/>
    <x v="1"/>
    <s v="Complex"/>
    <s v="Dan Goodwin"/>
    <s v="Dave Cronin"/>
    <s v="No"/>
    <s v="Emma Russell"/>
    <d v="2017-01-27T15:38:37"/>
    <d v="2017-01-20T12:23:44"/>
    <d v="2017-01-27T00:00:00"/>
    <s v=""/>
    <d v="2017-01-20T00:00:00"/>
    <x v="1"/>
  </r>
  <r>
    <s v="0a423584-bcfc-e511-8104-1458d043a570"/>
    <s v="rlZ4X9JXEVh1LKo6CL6M1kJ21eI+S6oxG60HvfkxK/+R0pN735FlznWvk2a/5XhBVcqH99tHmaPFc3WVvco75A=="/>
    <d v="2016-06-02T08:28:27"/>
    <s v="DARS-NIC-18965-Y6R3M-v0"/>
    <s v="Krys Baker"/>
    <x v="57"/>
    <s v="With HSCIC"/>
    <x v="0"/>
    <m/>
    <s v=""/>
    <s v="2c Initial Assessment"/>
    <x v="0"/>
    <s v="DARS-NIC-18965-Y6R3M-v0.0"/>
    <s v=""/>
    <s v="No"/>
    <x v="0"/>
    <x v="0"/>
    <x v="0"/>
    <s v="Yes"/>
    <x v="1"/>
    <s v=""/>
    <s v=""/>
    <s v=""/>
    <s v="Yes"/>
    <s v="Alexandra Day"/>
    <d v="2016-06-02T08:28:27"/>
    <d v="2016-04-07T12:30:33"/>
    <m/>
    <s v=""/>
    <m/>
    <x v="0"/>
  </r>
  <r>
    <s v="d0ce4bad-6a8b-41b8-9d66-e67c5cfb5ef3"/>
    <s v="XNUz2noHvvqUs6b+dHscPlq+4XAq+vdIRync3nFTC5KmXz+FE8J6/EdedbRtM9IaNnOqn+JXHg0H9WMFUtnuPA=="/>
    <d v="2016-06-02T08:28:27"/>
    <s v="DARS-NIC-18965-Y6R3M-v0"/>
    <s v="Krys Baker"/>
    <x v="57"/>
    <s v="With HSCIC"/>
    <x v="0"/>
    <m/>
    <s v="2c Initial Assessment"/>
    <s v="2c Initial Assessment"/>
    <x v="0"/>
    <s v="DARS-NIC-18965-Y6R3M-v0.1"/>
    <s v="No"/>
    <s v="No"/>
    <x v="0"/>
    <x v="0"/>
    <x v="0"/>
    <s v="Yes"/>
    <x v="1"/>
    <s v=""/>
    <s v="Dan Goodwin"/>
    <s v=""/>
    <s v="Yes"/>
    <s v="Alexandra Day"/>
    <d v="2016-06-02T08:28:27"/>
    <d v="2016-05-04T08:47:32"/>
    <m/>
    <s v=""/>
    <m/>
    <x v="0"/>
  </r>
  <r>
    <s v="e52cf7db-e29f-4e3d-9c6b-99eb780d36cc"/>
    <s v="JE2h3RPlC1OMYEoYiwXZ6RBUtLtli14eowRHm9ZPu43p+OGRj9aOkXxQOjkoQGMbWItQzO+qUfxzTULb9WYDdQ=="/>
    <d v="2016-06-02T08:28:27"/>
    <s v="DARS-NIC-18965-Y6R3M-v0"/>
    <s v="Krys Baker"/>
    <x v="57"/>
    <s v="With HSCIC"/>
    <x v="0"/>
    <m/>
    <s v="2c Initial Assessment"/>
    <s v="2c Initial Assessment"/>
    <x v="0"/>
    <s v="DARS-NIC-18965-Y6R3M-v0.2"/>
    <s v="No"/>
    <s v="No"/>
    <x v="0"/>
    <x v="0"/>
    <x v="0"/>
    <s v="Yes"/>
    <x v="1"/>
    <s v=""/>
    <s v="Dan Goodwin"/>
    <s v=""/>
    <s v="Yes"/>
    <s v="Alexandra Day"/>
    <d v="2016-06-02T08:28:27"/>
    <d v="2016-05-16T14:07:38"/>
    <m/>
    <s v=""/>
    <m/>
    <x v="0"/>
  </r>
  <r>
    <s v="17ecb318-34e6-4145-b15b-97dab1ac9a47"/>
    <s v="PQpcrEimMzMzlhRABrN0v2h6UXS3MDqZwTvMVK0Vv0nhj5e3M1pUOWFSRk4EjndbiQyuuZ4C2qEMCAhOYCCJBw=="/>
    <d v="2016-08-02T09:49:08"/>
    <s v="DARS-NIC-18965-Y6R3M-v0"/>
    <s v="Krys Baker"/>
    <x v="57"/>
    <s v="With HSCIC"/>
    <x v="0"/>
    <m/>
    <s v="2c Initial Assessment"/>
    <s v="2c Initial Assessment"/>
    <x v="6"/>
    <s v="DARS-NIC-18965-Y6R3M-v0.3"/>
    <s v="Yes"/>
    <s v="No"/>
    <x v="0"/>
    <x v="0"/>
    <x v="0"/>
    <s v="Yes"/>
    <x v="1"/>
    <s v=""/>
    <s v="Dan Goodwin"/>
    <s v="Dave Cronin"/>
    <s v="Yes"/>
    <s v="Alexandra Day"/>
    <d v="2016-08-02T09:49:08"/>
    <d v="2016-05-20T13:57:12"/>
    <m/>
    <s v=""/>
    <m/>
    <x v="0"/>
  </r>
  <r>
    <s v="68c6ec25-effe-e511-80f6-3863bb358e28"/>
    <s v="OfgdbQ7X7aO4iOgatWsnV+BeREvU1I17psDAu5gbedUPPTHL06H2iXebjcH2GfKR4OxVY+DuriOHlaKr4N9vaA=="/>
    <d v="2016-05-18T12:11:11"/>
    <s v="DARS-NIC-19173-D1G4M-v0"/>
    <s v="Cher Cartwright"/>
    <x v="18"/>
    <s v="With Customer"/>
    <x v="0"/>
    <m/>
    <s v=""/>
    <s v="1c Application In Progress"/>
    <x v="0"/>
    <s v="DARS-NIC-19173-D1G4M-v0.0"/>
    <s v=""/>
    <s v="No"/>
    <x v="0"/>
    <x v="175"/>
    <x v="0"/>
    <s v="No"/>
    <x v="6"/>
    <s v=""/>
    <s v=""/>
    <s v=""/>
    <s v="No"/>
    <s v="Alexandra Day"/>
    <d v="2016-05-18T12:11:11"/>
    <d v="2016-04-10T07:38:01"/>
    <m/>
    <s v=""/>
    <m/>
    <x v="0"/>
  </r>
  <r>
    <s v="16a0e95e-2cd0-4fd3-a38f-d59a32c8ea5f"/>
    <s v="Bh8JQdWvFePrXbc9JVqApsj72EPeOs4481OtrPSp84rQAOaj14qQ4DicTYhc5FMhORip/K+USXr1DtElhWhqaA=="/>
    <d v="2016-08-02T09:49:08"/>
    <s v="DARS-NIC-19173-D1G4M-v0"/>
    <s v="Cher Cartwright"/>
    <x v="18"/>
    <s v="With Customer"/>
    <x v="0"/>
    <m/>
    <s v=""/>
    <s v="1c Application In Progress"/>
    <x v="4"/>
    <s v="DARS-NIC-19173-D1G4M-v0.1"/>
    <s v="Yes"/>
    <s v="No"/>
    <x v="0"/>
    <x v="175"/>
    <x v="0"/>
    <s v="No"/>
    <x v="6"/>
    <s v=""/>
    <s v=""/>
    <s v=""/>
    <s v="No"/>
    <s v="Alexandra Day"/>
    <d v="2016-08-02T09:49:08"/>
    <d v="2016-04-17T11:15:41"/>
    <m/>
    <s v=""/>
    <m/>
    <x v="0"/>
  </r>
  <r>
    <s v="74b5b484-cb07-e611-810c-3863bb35cfc0"/>
    <s v="AadhCFuzIQCPruVmNldlE7cdA5GRTpe5oSP/U9XLjLCg6hBoWt/l9+lHJ1r5vV06D7w8jqHbP2f83SFSj3R1FQ=="/>
    <d v="2016-08-02T09:49:08"/>
    <s v="DARS-NIC-19206-G1C0V-v0"/>
    <s v="Robert Aley"/>
    <x v="57"/>
    <s v="With HSCIC"/>
    <x v="0"/>
    <m/>
    <s v=""/>
    <s v="1b Enquiry Answered"/>
    <x v="4"/>
    <s v="DARS-NIC-19206-G1C0V-v0.0"/>
    <s v="Yes"/>
    <s v="No"/>
    <x v="0"/>
    <x v="0"/>
    <x v="0"/>
    <s v="No"/>
    <x v="1"/>
    <s v=""/>
    <s v=""/>
    <s v=""/>
    <s v="Yes"/>
    <s v="Alexandra Day"/>
    <d v="2016-08-02T09:49:08"/>
    <d v="2016-04-21T14:15:40"/>
    <m/>
    <s v=""/>
    <m/>
    <x v="0"/>
  </r>
  <r>
    <s v="5daec0a6-24fe-e511-80f7-3863bb359f00"/>
    <s v="p/FlXY26GEwFKIq9ZZVsEzZzO+srROioDdtwKlnOjyRg9MnqGe1CudpQOOyVf0v+zq3cDbwHMn5eEbqoF1AJYA=="/>
    <d v="2017-04-27T15:26:07"/>
    <s v="DARS-NIC-19237-R3T6S-v1"/>
    <s v="Beverley Green"/>
    <x v="77"/>
    <s v="With Customer"/>
    <x v="0"/>
    <m/>
    <s v=""/>
    <s v="2d Action Plan Active"/>
    <x v="0"/>
    <s v="DARS-NIC-19237-R3T6S-v0.0"/>
    <s v=""/>
    <s v="No"/>
    <x v="0"/>
    <x v="175"/>
    <x v="0"/>
    <s v="No"/>
    <x v="1"/>
    <s v=""/>
    <s v=""/>
    <s v=""/>
    <s v="No"/>
    <s v="Emma Russell"/>
    <d v="2017-04-27T15:26:07"/>
    <d v="2016-04-09T07:28:31"/>
    <m/>
    <s v=""/>
    <d v="2017-03-28T00:00:00"/>
    <x v="0"/>
  </r>
  <r>
    <s v="bef71dde-fdd8-4828-b235-333371fc5916"/>
    <s v="aYnpScCM6tjn424jchuHrAALhN2htVsDVAfCqucu8SK5tiMdlM3T02fJUjInzACB9VrpbHO3EaZysTejrsAGXg=="/>
    <d v="2017-04-27T15:26:07"/>
    <s v="DARS-NIC-19237-R3T6S-v1"/>
    <s v="Beverley Green"/>
    <x v="77"/>
    <s v="With Customer"/>
    <x v="0"/>
    <m/>
    <s v=""/>
    <s v="2d Action Plan Active"/>
    <x v="0"/>
    <s v="DARS-NIC-19237-R3T6S-v0.1"/>
    <s v=""/>
    <s v="No"/>
    <x v="0"/>
    <x v="175"/>
    <x v="0"/>
    <s v="No"/>
    <x v="1"/>
    <s v=""/>
    <s v=""/>
    <s v=""/>
    <s v="No"/>
    <s v="Emma Russell"/>
    <d v="2017-04-27T15:26:07"/>
    <d v="2016-04-17T11:26:34"/>
    <m/>
    <s v=""/>
    <d v="2017-03-28T00:00:00"/>
    <x v="0"/>
  </r>
  <r>
    <s v="46b9ec63-1674-4372-bd16-fc74b28fd6d8"/>
    <s v="2B8BmqAa5XgGp/8+Dw8MEKFbz5WRLr9Hm9M9DwjsUzMNz4DNoFfjmBGFqgTUWQBKSkVTftEZo0K6Ec4WVoOaWQ=="/>
    <d v="2017-04-27T15:26:08"/>
    <s v="DARS-NIC-19237-R3T6S-v1"/>
    <s v="Beverley Green"/>
    <x v="77"/>
    <s v="With Customer"/>
    <x v="0"/>
    <d v="2019-07-31T00:00:00"/>
    <s v="2c Initial Assessment"/>
    <s v="2d Action Plan Active"/>
    <x v="0"/>
    <s v="DARS-NIC-19237-R3T6S-v0.10"/>
    <s v="No"/>
    <s v="No"/>
    <x v="0"/>
    <x v="164"/>
    <x v="0"/>
    <s v="No"/>
    <x v="1"/>
    <s v="Complex"/>
    <s v="Nicola Bootland"/>
    <s v="Richard Langley"/>
    <s v="No"/>
    <s v="Emma Russell"/>
    <d v="2017-04-27T15:26:08"/>
    <d v="2016-10-04T16:16:08"/>
    <m/>
    <s v="Release 2.3"/>
    <d v="2017-03-28T00:00:00"/>
    <x v="0"/>
  </r>
  <r>
    <s v="59b1eee3-d515-4e69-8ce4-a8d133816004"/>
    <s v="JuPNFG/8zXLydtUrnaHCe/6dYn9BbWKaHiweAl2vnpZNKcUg006lYC+wDEaHtDccr8K1rk7TEL2XaSgY8ctqaw=="/>
    <d v="2017-04-27T15:26:07"/>
    <s v="DARS-NIC-19237-R3T6S-v1"/>
    <s v="Beverley Green"/>
    <x v="77"/>
    <s v="With Customer"/>
    <x v="0"/>
    <d v="2019-07-31T00:00:00"/>
    <s v="2c Initial Assessment"/>
    <s v="2d Action Plan Active"/>
    <x v="0"/>
    <s v="DARS-NIC-19237-R3T6S-v0.11"/>
    <s v="No"/>
    <s v="No"/>
    <x v="0"/>
    <x v="164"/>
    <x v="0"/>
    <s v="No"/>
    <x v="1"/>
    <s v="Complex"/>
    <s v="Nicola Bootland"/>
    <s v="Richard Langley"/>
    <s v="No"/>
    <s v="Emma Russell"/>
    <d v="2017-04-27T15:26:07"/>
    <d v="2016-10-12T10:22:32"/>
    <m/>
    <s v="Release 2.3"/>
    <d v="2017-03-28T00:00:00"/>
    <x v="0"/>
  </r>
  <r>
    <s v="02e259d5-c259-4e0e-9800-baabbb126454"/>
    <s v="RPN+pPPbfB2Hhr2o6zA7Hc5dtn6lCX8VOjOUTb1Jkz3mvg3boytHdYMhnaEefZFNytdzEIBSWL7Aj2OcynPE6g=="/>
    <d v="2017-04-27T15:26:07"/>
    <s v="DARS-NIC-19237-R3T6S-v1"/>
    <s v="Beverley Green"/>
    <x v="77"/>
    <s v="With Customer"/>
    <x v="0"/>
    <d v="2019-07-31T00:00:00"/>
    <s v="2c Initial Assessment"/>
    <s v="2d Action Plan Active"/>
    <x v="0"/>
    <s v="DARS-NIC-19237-R3T6S-v0.12"/>
    <s v="No"/>
    <s v="No"/>
    <x v="0"/>
    <x v="164"/>
    <x v="0"/>
    <s v="No"/>
    <x v="1"/>
    <s v="Complex"/>
    <s v="Nicola Bootland"/>
    <s v="Richard Langley"/>
    <s v="No"/>
    <s v="Emma Russell"/>
    <d v="2017-04-27T15:26:07"/>
    <d v="2016-10-14T12:22:29"/>
    <m/>
    <s v="Release 2.3"/>
    <d v="2017-03-28T00:00:00"/>
    <x v="0"/>
  </r>
  <r>
    <s v="51276e14-501f-4956-9374-46987377f786"/>
    <s v="DQI8pDuh96g7NHQOcfwH3phx5bsutqokEdj5uE9vy5XsGk1WWQVyrsoc0G1guaMYJYSoXRjb77kDx4LKe8+hXw=="/>
    <d v="2017-04-27T15:26:07"/>
    <s v="DARS-NIC-19237-R3T6S-v1"/>
    <s v="Beverley Green"/>
    <x v="77"/>
    <s v="With Customer"/>
    <x v="0"/>
    <d v="2019-03-14T00:00:00"/>
    <s v="2c Initial Assessment"/>
    <s v="2d Action Plan Active"/>
    <x v="0"/>
    <s v="DARS-NIC-19237-R3T6S-v0.13"/>
    <s v="No"/>
    <s v="No"/>
    <x v="0"/>
    <x v="164"/>
    <x v="0"/>
    <s v="No"/>
    <x v="1"/>
    <s v="Complex"/>
    <s v="Nicola Bootland"/>
    <s v="Richard Langley"/>
    <s v="No"/>
    <s v="Emma Russell"/>
    <d v="2017-04-27T15:26:07"/>
    <d v="2016-10-19T08:59:48"/>
    <m/>
    <s v="Release 2.3"/>
    <d v="2017-03-28T00:00:00"/>
    <x v="0"/>
  </r>
  <r>
    <s v="47b6fd71-01dd-447e-ba39-d167b6e35848"/>
    <s v="gwFGirjeJUjoSfql6Q6atNuyCjsgaF4lyz1R7Iw0X0G7yLGxh7FkFTC4BLgiawPx0rrM5LAFcbzUy/ODPbzXFA=="/>
    <d v="2017-04-27T15:26:07"/>
    <s v="DARS-NIC-19237-R3T6S-v1"/>
    <s v="Beverley Green"/>
    <x v="77"/>
    <s v="With Customer"/>
    <x v="0"/>
    <d v="2017-03-14T00:00:00"/>
    <s v="2c Initial Assessment"/>
    <s v="2d Action Plan Active"/>
    <x v="0"/>
    <s v="DARS-NIC-19237-R3T6S-v0.14"/>
    <s v="No"/>
    <s v="No"/>
    <x v="0"/>
    <x v="164"/>
    <x v="0"/>
    <s v="No"/>
    <x v="1"/>
    <s v="Complex"/>
    <s v="Nicola Bootland"/>
    <s v="Richard Langley"/>
    <s v="No"/>
    <s v="Emma Russell"/>
    <d v="2017-04-27T15:26:07"/>
    <d v="2016-10-26T15:44:32"/>
    <m/>
    <s v="Release 2.3"/>
    <d v="2017-03-28T00:00:00"/>
    <x v="0"/>
  </r>
  <r>
    <s v="6c9a5bab-eeb5-4e42-90e2-98390f1e343e"/>
    <s v="tvzN1BlhGRRxkEu3MMAeucJdH6+VHLJR7uSbtagfGGQP2iyXnMJAImX+dZ/v/dToENIZ1WUeEA1Yfi24y8c4CQ=="/>
    <d v="2017-04-27T15:26:07"/>
    <s v="DARS-NIC-19237-R3T6S-v1"/>
    <s v="Beverley Green"/>
    <x v="77"/>
    <s v="With Customer"/>
    <x v="0"/>
    <d v="2017-03-14T00:00:00"/>
    <s v="5a DSA Active"/>
    <s v="2d Action Plan Active"/>
    <x v="3"/>
    <s v="DARS-NIC-19237-R3T6S-v0.15"/>
    <s v="No"/>
    <s v="No"/>
    <x v="0"/>
    <x v="164"/>
    <x v="147"/>
    <s v="No"/>
    <x v="1"/>
    <s v="Complex"/>
    <s v="Nicola Bootland"/>
    <s v="Richard Langley"/>
    <s v="No"/>
    <s v="Emma Russell"/>
    <d v="2017-04-27T15:26:07"/>
    <d v="2016-11-17T15:21:44"/>
    <d v="2017-02-15T00:00:00"/>
    <s v="Release 2.3"/>
    <d v="2017-03-28T00:00:00"/>
    <x v="1"/>
  </r>
  <r>
    <s v="57bb7d5a-817f-4928-b7f4-48488ecc3f09"/>
    <s v="vjerOuKXe/b8L5DKyp+dzuQLAJhTn+tpZ52GnU2SntzciMcuZJJJIZV+ZAhyzQd2DjgezqbvQY+UlJvvxps4Qw=="/>
    <d v="2017-04-27T15:26:07"/>
    <s v="DARS-NIC-19237-R3T6S-v1"/>
    <s v="Beverley Green"/>
    <x v="77"/>
    <s v="With Customer"/>
    <x v="0"/>
    <m/>
    <s v=""/>
    <s v="2d Action Plan Active"/>
    <x v="0"/>
    <s v="DARS-NIC-19237-R3T6S-v0.2"/>
    <s v="No"/>
    <s v="No"/>
    <x v="0"/>
    <x v="176"/>
    <x v="0"/>
    <s v="No"/>
    <x v="1"/>
    <s v="Complex"/>
    <s v="Nicola Bootland"/>
    <s v="Richard Langley"/>
    <s v="No"/>
    <s v="Emma Russell"/>
    <d v="2017-04-27T15:26:07"/>
    <d v="2016-04-28T11:27:51"/>
    <m/>
    <s v=""/>
    <d v="2017-03-28T00:00:00"/>
    <x v="0"/>
  </r>
  <r>
    <s v="bd590c23-af46-463d-9444-14cd575d7e64"/>
    <s v="vCcIyVxGFejMCoLxxh/NS9iIJJ5JrA7o0aWOHjFhnCkDYlsFRrHR+Y0bPcWo/Cx8OqR5h5ne030ZB8yQk5ja3Q=="/>
    <d v="2017-04-27T15:26:07"/>
    <s v="DARS-NIC-19237-R3T6S-v1"/>
    <s v="Beverley Green"/>
    <x v="77"/>
    <s v="With Customer"/>
    <x v="0"/>
    <m/>
    <s v="2c Initial Assessment"/>
    <s v="2d Action Plan Active"/>
    <x v="0"/>
    <s v="DARS-NIC-19237-R3T6S-v0.3"/>
    <s v="No"/>
    <s v="No"/>
    <x v="0"/>
    <x v="176"/>
    <x v="0"/>
    <s v="No"/>
    <x v="1"/>
    <s v="Complex"/>
    <s v="Nicola Bootland"/>
    <s v="Richard Langley"/>
    <s v="No"/>
    <s v="Emma Russell"/>
    <d v="2017-04-27T15:26:07"/>
    <d v="2016-05-11T08:57:29"/>
    <m/>
    <s v=""/>
    <d v="2017-03-28T00:00:00"/>
    <x v="0"/>
  </r>
  <r>
    <s v="81462c7d-7735-499a-b6a3-20987fddae74"/>
    <s v="jzMw+5cceC/poVAThHqKzIjOn/gpCyTeBp9V7IzuZGHNHnoE3gjrkyJSfIUy96qfF15fAs84USnv/7ZfSDpqVA=="/>
    <d v="2017-04-27T15:26:07"/>
    <s v="DARS-NIC-19237-R3T6S-v1"/>
    <s v="Beverley Green"/>
    <x v="77"/>
    <s v="With Customer"/>
    <x v="0"/>
    <m/>
    <s v="2c Initial Assessment"/>
    <s v="2d Action Plan Active"/>
    <x v="0"/>
    <s v="DARS-NIC-19237-R3T6S-v0.4"/>
    <s v="No"/>
    <s v="No"/>
    <x v="0"/>
    <x v="176"/>
    <x v="0"/>
    <s v="No"/>
    <x v="1"/>
    <s v="Complex"/>
    <s v="Nicola Bootland"/>
    <s v="Richard Langley"/>
    <s v="No"/>
    <s v="Emma Russell"/>
    <d v="2017-04-27T15:26:07"/>
    <d v="2016-05-11T13:01:27"/>
    <m/>
    <s v=""/>
    <d v="2017-03-28T00:00:00"/>
    <x v="0"/>
  </r>
  <r>
    <s v="6ef152a5-49a8-4dd5-81a3-3bef8095594b"/>
    <s v="vwI9ayQhMB5S1z/tvAcI8NSOjACAy88HAEEx4JYGilFF9SgISdISjY84TbdmvDWWF8p00ucUNCMREGJF92afvA=="/>
    <d v="2017-04-27T15:26:07"/>
    <s v="DARS-NIC-19237-R3T6S-v1"/>
    <s v="Beverley Green"/>
    <x v="77"/>
    <s v="With Customer"/>
    <x v="0"/>
    <m/>
    <s v="2d Action Plan Active"/>
    <s v="2d Action Plan Active"/>
    <x v="0"/>
    <s v="DARS-NIC-19237-R3T6S-v0.5"/>
    <s v="No"/>
    <s v="No"/>
    <x v="0"/>
    <x v="176"/>
    <x v="0"/>
    <s v="No"/>
    <x v="1"/>
    <s v="Complex"/>
    <s v="Nicola Bootland"/>
    <s v="Richard Langley"/>
    <s v="No"/>
    <s v="Emma Russell"/>
    <d v="2017-04-27T15:26:07"/>
    <d v="2016-05-19T15:53:40"/>
    <m/>
    <s v=""/>
    <d v="2017-03-28T00:00:00"/>
    <x v="0"/>
  </r>
  <r>
    <s v="33bf97eb-569c-4c41-b0bf-d0083b9f78c5"/>
    <s v="nG4sXevoK8/X8XwZSIPSVGsEfVtglZ/GQxld35LmZSbvr7bEIglDWphvNwJI43jH0xAKyBK/e664DGJIGneJUA=="/>
    <d v="2017-04-27T15:26:07"/>
    <s v="DARS-NIC-19237-R3T6S-v1"/>
    <s v="Beverley Green"/>
    <x v="77"/>
    <s v="With Customer"/>
    <x v="0"/>
    <m/>
    <s v="2c Initial Assessment"/>
    <s v="2d Action Plan Active"/>
    <x v="0"/>
    <s v="DARS-NIC-19237-R3T6S-v0.6"/>
    <s v="No"/>
    <s v="No"/>
    <x v="0"/>
    <x v="176"/>
    <x v="0"/>
    <s v="No"/>
    <x v="1"/>
    <s v="Complex"/>
    <s v="Nicola Bootland"/>
    <s v="Richard Langley"/>
    <s v="No"/>
    <s v="Emma Russell"/>
    <d v="2017-04-27T15:26:07"/>
    <d v="2016-06-03T07:02:10"/>
    <m/>
    <s v=""/>
    <d v="2017-03-28T00:00:00"/>
    <x v="0"/>
  </r>
  <r>
    <s v="06f1b2a6-12b0-4bff-ad5f-cf833cf923c2"/>
    <s v="NfhZim6lTg/WkvsIWHl0yrzQnzmF0laEkJwE0YRnPFbZoMoR6PTCcc8+WeJB+dBPbURdsel6K4kZFxcmNlidUw=="/>
    <d v="2017-04-27T15:26:07"/>
    <s v="DARS-NIC-19237-R3T6S-v1"/>
    <s v="Beverley Green"/>
    <x v="77"/>
    <s v="With Customer"/>
    <x v="0"/>
    <d v="2019-07-31T00:00:00"/>
    <s v="2c Initial Assessment"/>
    <s v="2d Action Plan Active"/>
    <x v="0"/>
    <s v="DARS-NIC-19237-R3T6S-v0.7"/>
    <s v="No"/>
    <s v="No"/>
    <x v="0"/>
    <x v="176"/>
    <x v="0"/>
    <s v="No"/>
    <x v="1"/>
    <s v="Complex"/>
    <s v="Adam Grindrod"/>
    <s v="Richard Langley"/>
    <s v="No"/>
    <s v="Emma Russell"/>
    <d v="2017-04-27T15:26:07"/>
    <d v="2016-06-28T09:45:46"/>
    <m/>
    <s v=""/>
    <d v="2017-03-28T00:00:00"/>
    <x v="0"/>
  </r>
  <r>
    <s v="b5e3b298-348a-4f7f-b97d-dee67d60cefd"/>
    <s v="rOmuBhgdf0Cm7rz2IrivIBuK/kfCOlT7xSIJQBN0kzDMyp2nbVtejh43KqpRUYZUn3F31uXIMWKHuMkafIkwXA=="/>
    <d v="2017-04-27T15:26:07"/>
    <s v="DARS-NIC-19237-R3T6S-v1"/>
    <s v="Beverley Green"/>
    <x v="77"/>
    <s v="With Customer"/>
    <x v="0"/>
    <d v="2019-07-31T00:00:00"/>
    <s v="2c Initial Assessment"/>
    <s v="2d Action Plan Active"/>
    <x v="0"/>
    <s v="DARS-NIC-19237-R3T6S-v0.8"/>
    <s v="No"/>
    <s v="No"/>
    <x v="0"/>
    <x v="176"/>
    <x v="0"/>
    <s v="No"/>
    <x v="1"/>
    <s v="Complex"/>
    <s v="Nicola Bootland"/>
    <s v="Richard Langley"/>
    <s v="No"/>
    <s v="Emma Russell"/>
    <d v="2017-04-27T15:26:07"/>
    <d v="2016-08-10T10:35:58"/>
    <m/>
    <s v=""/>
    <d v="2017-03-28T00:00:00"/>
    <x v="0"/>
  </r>
  <r>
    <s v="556fa6be-4690-4f6a-8ef2-5234d605c9c5"/>
    <s v="ScjJPT7kKZ8f3JRn9adNEp/1AnVqf8LBAE+VVnjYa0DkugW78L+Pqwogwhe4SrF/WMV86VgDD9db5+5x19mj5A=="/>
    <d v="2017-04-27T15:26:07"/>
    <s v="DARS-NIC-19237-R3T6S-v1"/>
    <s v="Beverley Green"/>
    <x v="77"/>
    <s v="With Customer"/>
    <x v="0"/>
    <d v="2019-07-31T00:00:00"/>
    <s v="2c Initial Assessment"/>
    <s v="2d Action Plan Active"/>
    <x v="0"/>
    <s v="DARS-NIC-19237-R3T6S-v0.9"/>
    <s v="No"/>
    <s v="No"/>
    <x v="0"/>
    <x v="164"/>
    <x v="0"/>
    <s v="No"/>
    <x v="1"/>
    <s v="Complex"/>
    <s v="Nicola Bootland"/>
    <s v="Richard Langley"/>
    <s v="No"/>
    <s v="Emma Russell"/>
    <d v="2017-04-27T15:26:07"/>
    <d v="2016-09-22T12:19:47"/>
    <m/>
    <s v="Release 2.3"/>
    <d v="2017-03-28T00:00:00"/>
    <x v="0"/>
  </r>
  <r>
    <s v="9dd4bf3a-f14b-4097-ad3a-f7f665c65c64"/>
    <s v="27gYS0rDVv6Ojdypojt+Djwvqa4aqeTvMA9gHvehZTmMCf2ntFJcwBj+UBkRWibH3WFrQyPT4zjH3pjTr/MZMA=="/>
    <d v="2017-04-27T15:26:08"/>
    <s v="DARS-NIC-19237-R3T6S-v1"/>
    <s v="Beverley Green"/>
    <x v="77"/>
    <s v="With Customer"/>
    <x v="0"/>
    <m/>
    <s v="1c Application In Progress"/>
    <s v="2d Action Plan Active"/>
    <x v="0"/>
    <s v="DARS-NIC-19237-R3T6S-v1.0"/>
    <s v="No"/>
    <s v="No"/>
    <x v="0"/>
    <x v="164"/>
    <x v="0"/>
    <s v="No"/>
    <x v="1"/>
    <s v="Complex"/>
    <s v="Nicola Bootland"/>
    <s v="Richard Langley"/>
    <s v="No"/>
    <s v="Emma Russell"/>
    <d v="2017-04-27T15:26:08"/>
    <d v="2017-02-28T15:04:57"/>
    <m/>
    <s v="Release 2.3"/>
    <d v="2017-03-28T00:00:00"/>
    <x v="0"/>
  </r>
  <r>
    <s v="401a9b0b-a842-408a-8af5-7d4d84639bc0"/>
    <s v="WyV8JDzFRcLc32VScDMW3uBkBWGzpb6kGi+9xLpUx5iCRgiyXAEIGHSCSNNpDfKhzGTTj/7w7cZI1BscbXzQ5Q=="/>
    <d v="2017-04-27T15:26:52"/>
    <s v="DARS-NIC-19237-R3T6S-v1"/>
    <s v="Beverley Green"/>
    <x v="77"/>
    <s v="With Customer"/>
    <x v="0"/>
    <d v="2018-03-15T00:00:00"/>
    <s v="2b Case Officer Check"/>
    <s v="2d Action Plan Active"/>
    <x v="0"/>
    <s v="DARS-NIC-19237-R3T6S-v1.1"/>
    <s v="No"/>
    <s v="No"/>
    <x v="0"/>
    <x v="107"/>
    <x v="0"/>
    <s v="No"/>
    <x v="1"/>
    <s v="Complex"/>
    <s v="Malgorzata Bartkowska"/>
    <s v="Richard Langley"/>
    <s v="No"/>
    <s v="Emma Russell"/>
    <d v="2017-04-27T15:26:52"/>
    <d v="2017-03-23T14:19:17"/>
    <m/>
    <s v=""/>
    <d v="2017-03-28T00:00:00"/>
    <x v="0"/>
  </r>
  <r>
    <s v="0b955984-2736-45b0-97c2-0ec16a29fb12"/>
    <s v="f60b6qNTiJdafJR4lime9ji1Mi2VdrDvvlK0cmHxTvdmlSupseQule7Ov4IrAf6AnOn+sKSbNfelajm7A9Os0g=="/>
    <d v="2017-05-02T09:04:21"/>
    <s v="DARS-NIC-19237-R3T6S-v1"/>
    <s v="Beverley Green"/>
    <x v="77"/>
    <s v="With Customer"/>
    <x v="0"/>
    <d v="2018-03-15T00:00:00"/>
    <s v="2b Case Officer Check"/>
    <s v="2d Action Plan Active"/>
    <x v="4"/>
    <s v="DARS-NIC-19237-R3T6S-v1.2"/>
    <s v="Yes"/>
    <s v="No"/>
    <x v="0"/>
    <x v="107"/>
    <x v="0"/>
    <s v="No"/>
    <x v="1"/>
    <s v="Complex"/>
    <s v="Malgorzata Bartkowska"/>
    <s v="Richard Langley"/>
    <s v="No"/>
    <s v="Emma Russell"/>
    <d v="2017-05-02T09:04:21"/>
    <d v="2017-04-27T15:25:57"/>
    <m/>
    <s v=""/>
    <d v="2017-03-28T00:00:00"/>
    <x v="0"/>
  </r>
  <r>
    <s v="6e41320b-e732-e611-80eb-5065f38aaa91"/>
    <s v="MQwTTaPftdaNiJ3PAmgK4l7Y7c0REJfCL5CNWlgBxRAtzGw+ekVtyMvCaEemPNwoq9PaNnLoF5OPAmM7EQkr/w=="/>
    <d v="2016-10-31T15:54:21"/>
    <s v="DARS-NIC-19263-L2W7X-v0"/>
    <s v="Umesh Doobaree"/>
    <x v="38"/>
    <s v="With Customer"/>
    <x v="1"/>
    <m/>
    <s v="1c Application In Progress"/>
    <s v="1c Application In Progress"/>
    <x v="4"/>
    <s v="DARS-NIC-19263-L2W7X-v0.0"/>
    <s v="Yes"/>
    <s v="No"/>
    <x v="1"/>
    <x v="0"/>
    <x v="0"/>
    <s v="No"/>
    <x v="10"/>
    <s v=""/>
    <s v=""/>
    <s v=""/>
    <s v="Yes"/>
    <s v="Helen Buckels"/>
    <d v="2016-10-31T15:54:21"/>
    <d v="2016-06-15T10:51:03"/>
    <m/>
    <s v=""/>
    <m/>
    <x v="0"/>
  </r>
  <r>
    <s v="d98338e8-6829-e611-80eb-5065f38aaa91"/>
    <s v="oDDcpwaByQr0ZNPSAXFjA8MWcVzdCjmsGd2vBCoH3Si8s4/ebko2S/LGNq0laYcw3I2Lz+GLJEDyxGuUILPArg=="/>
    <d v="2016-08-02T09:49:08"/>
    <s v="DARS-NIC-19282-C2P0P-v0"/>
    <s v="Chira Rosazza Bondibene"/>
    <x v="238"/>
    <s v="With Customer"/>
    <x v="0"/>
    <m/>
    <s v="1c Application In Progress"/>
    <s v="1c Application In Progress"/>
    <x v="4"/>
    <s v="DARS-NIC-19282-C2P0P-v0.0"/>
    <s v="Yes"/>
    <s v="No"/>
    <x v="0"/>
    <x v="0"/>
    <x v="0"/>
    <s v="No"/>
    <x v="9"/>
    <s v=""/>
    <s v=""/>
    <s v=""/>
    <s v="Yes"/>
    <s v="Stephen Hudson"/>
    <d v="2016-08-02T09:49:08"/>
    <d v="2016-06-03T08:55:25"/>
    <m/>
    <s v=""/>
    <m/>
    <x v="0"/>
  </r>
  <r>
    <s v="30fb0d74-57e8-e511-8105-1458d043a750"/>
    <s v="PdwHN9Xggvp86XW/gkmTh96lhLMJaJYZRLLl3HHhqH2zJY8ujNbJH77F4yl3SD69fUGW6tujM2+TLx8RigDwhQ=="/>
    <d v="2016-05-13T11:33:28"/>
    <s v="DARS-NIC-19301-K4B8J-v0"/>
    <s v="Anna Ramond"/>
    <x v="71"/>
    <s v="With HSCIC"/>
    <x v="0"/>
    <m/>
    <s v=""/>
    <s v="2b Case Officer Check"/>
    <x v="0"/>
    <s v="DARS-NIC-19301-K4B8J-v0.0"/>
    <s v=""/>
    <s v="Yes"/>
    <x v="0"/>
    <x v="0"/>
    <x v="0"/>
    <s v="Yes"/>
    <x v="1"/>
    <s v=""/>
    <s v=""/>
    <s v=""/>
    <s v="No"/>
    <s v="Joanna Rose"/>
    <d v="2016-05-13T11:33:28"/>
    <d v="2016-03-12T13:36:44"/>
    <m/>
    <s v=""/>
    <d v="2016-04-18T00:00:00"/>
    <x v="0"/>
  </r>
  <r>
    <s v="1ac87549-87e0-416d-b644-08dbb24518dd"/>
    <s v="8LPeKHUzxWkR/xSnYKOp6yL0bd4vepmIveT8MUjgaMYrtHKLgK76PjyZWlvAs2O/YpTtqMyi1Olou1AOw4n7qw=="/>
    <d v="2016-05-13T11:33:14"/>
    <s v="DARS-NIC-19301-K4B8J-v0"/>
    <s v="Anna Ramond"/>
    <x v="71"/>
    <s v="With HSCIC"/>
    <x v="0"/>
    <m/>
    <s v=""/>
    <s v="2b Case Officer Check"/>
    <x v="0"/>
    <s v="DARS-NIC-19301-K4B8J-v0.1"/>
    <s v=""/>
    <s v="Yes"/>
    <x v="0"/>
    <x v="177"/>
    <x v="0"/>
    <s v="Yes"/>
    <x v="1"/>
    <s v=""/>
    <s v=""/>
    <s v=""/>
    <s v="No"/>
    <s v="Joanna Rose"/>
    <d v="2016-05-13T11:33:14"/>
    <d v="2016-03-17T09:39:39"/>
    <m/>
    <s v=""/>
    <d v="2016-04-18T00:00:00"/>
    <x v="0"/>
  </r>
  <r>
    <s v="daf1db04-f63b-40b0-9fae-e433cea3a8f1"/>
    <s v="v+2NGulG3HWJCJlR+LCdV3+Vq6LkTwHV810TLKgUjq10jJyagBoECxnSLtFNYaHSFr6IKvV78/Amj+Yof6QKdw=="/>
    <d v="2016-05-18T12:11:12"/>
    <s v="DARS-NIC-19301-K4B8J-v0"/>
    <s v="Anna Ramond"/>
    <x v="71"/>
    <s v="With HSCIC"/>
    <x v="0"/>
    <m/>
    <s v=""/>
    <s v="2b Case Officer Check"/>
    <x v="0"/>
    <s v="DARS-NIC-19301-K4B8J-v0.2"/>
    <s v=""/>
    <s v="Yes"/>
    <x v="0"/>
    <x v="177"/>
    <x v="0"/>
    <s v="Yes"/>
    <x v="1"/>
    <s v=""/>
    <s v=""/>
    <s v=""/>
    <s v="No"/>
    <s v="Joanna Rose"/>
    <d v="2016-05-18T12:11:12"/>
    <d v="2016-04-17T09:42:13"/>
    <m/>
    <s v=""/>
    <d v="2016-04-18T00:00:00"/>
    <x v="0"/>
  </r>
  <r>
    <s v="f3fca80a-e368-4b05-85b9-250764b538a1"/>
    <s v="TBkMq7AUhqgjRLo2Ov3OyBToMvpU9MbZf+E44vLfZHmlppf7BD5oB7/0RaAb3qJU2o7bfgCmytO5U+5h3TCn5g=="/>
    <d v="2016-08-02T09:49:08"/>
    <s v="DARS-NIC-19301-K4B8J-v0"/>
    <s v="Anna Ramond"/>
    <x v="71"/>
    <s v="With HSCIC"/>
    <x v="0"/>
    <m/>
    <s v=""/>
    <s v="2b Case Officer Check"/>
    <x v="5"/>
    <s v="DARS-NIC-19301-K4B8J-v0.3"/>
    <s v="Yes"/>
    <s v="Yes"/>
    <x v="0"/>
    <x v="178"/>
    <x v="0"/>
    <s v="Yes"/>
    <x v="1"/>
    <s v=""/>
    <s v="Carla Howgate"/>
    <s v="Dave Cronin"/>
    <s v="No"/>
    <s v="Joanna Rose"/>
    <d v="2016-08-02T09:49:08"/>
    <d v="2016-04-18T10:48:12"/>
    <m/>
    <s v=""/>
    <d v="2016-04-18T00:00:00"/>
    <x v="0"/>
  </r>
  <r>
    <s v="20b08af4-f4ff-e511-80f6-3863bb358e28"/>
    <s v="QClHna0VXuFBGY3106OmKLPsL6ryupamAxMqlpOaBj0pnKH6j89qUHpeTtEUI7T+747pKRGgDQpA7j9KjB+GbA=="/>
    <d v="2016-05-18T12:11:12"/>
    <s v="DARS-NIC-19451-G8Z3Y-v0"/>
    <s v="Andrew Judge"/>
    <x v="57"/>
    <s v="With Customer"/>
    <x v="0"/>
    <m/>
    <s v=""/>
    <s v="2d Action Plan Active"/>
    <x v="0"/>
    <s v="DARS-NIC-19451-G8Z3Y-v0.0"/>
    <s v=""/>
    <s v="No"/>
    <x v="0"/>
    <x v="0"/>
    <x v="0"/>
    <s v="No"/>
    <x v="1"/>
    <s v=""/>
    <s v=""/>
    <s v=""/>
    <s v="Yes"/>
    <s v="Alexandra Day"/>
    <d v="2016-05-18T12:11:12"/>
    <d v="2016-04-11T14:52:05"/>
    <m/>
    <s v=""/>
    <d v="2016-04-26T00:00:00"/>
    <x v="0"/>
  </r>
  <r>
    <s v="8c471a22-23ef-4671-bf31-8fa61c59279f"/>
    <s v="vM7USTL/zrEFjq7J72UNkQNJQRzR4apeW1wO/mQXjLQivet82YRe/+LJ+YGeRZIM6OyFnAPdZwy2vOJrWOmOQw=="/>
    <d v="2016-05-18T12:11:12"/>
    <s v="DARS-NIC-19451-G8Z3Y-v0"/>
    <s v="Andrew Judge"/>
    <x v="57"/>
    <s v="With Customer"/>
    <x v="0"/>
    <m/>
    <s v=""/>
    <s v="2d Action Plan Active"/>
    <x v="0"/>
    <s v="DARS-NIC-19451-G8Z3Y-v0.1"/>
    <s v=""/>
    <s v="No"/>
    <x v="0"/>
    <x v="179"/>
    <x v="0"/>
    <s v="No"/>
    <x v="1"/>
    <s v=""/>
    <s v="Carla Howgate"/>
    <s v="Dave Cronin"/>
    <s v="Yes"/>
    <s v="Alexandra Day"/>
    <d v="2016-05-18T12:11:12"/>
    <d v="2016-04-25T11:51:29"/>
    <m/>
    <s v=""/>
    <d v="2016-04-26T00:00:00"/>
    <x v="0"/>
  </r>
  <r>
    <s v="5a63a1dd-1a29-4b23-975c-8f404bd1d401"/>
    <s v="ahvs6D1RxDXUcQxMYXpwvjTT1wd+ZkrIIuEx9JZDTtQL5XWQpYPOAbHS2wZqnnUBbgJeWV5XdvL6Hx5XaTO7dQ=="/>
    <d v="2016-05-17T09:43:46"/>
    <s v="DARS-NIC-19451-G8Z3Y-v0"/>
    <s v="Andrew Judge"/>
    <x v="57"/>
    <s v="With Customer"/>
    <x v="0"/>
    <m/>
    <s v=""/>
    <s v="2d Action Plan Active"/>
    <x v="0"/>
    <s v="DARS-NIC-19451-G8Z3Y-v0.2"/>
    <s v="No"/>
    <s v="No"/>
    <x v="0"/>
    <x v="179"/>
    <x v="0"/>
    <s v="No"/>
    <x v="1"/>
    <s v=""/>
    <s v="Carla Howgate"/>
    <s v="Dave Cronin"/>
    <s v="Yes"/>
    <s v="Alexandra Day"/>
    <d v="2016-05-17T09:43:46"/>
    <d v="2016-04-27T15:47:58"/>
    <m/>
    <s v=""/>
    <d v="2016-04-26T00:00:00"/>
    <x v="0"/>
  </r>
  <r>
    <s v="8109c914-490b-4c3e-8978-f530adf2dc90"/>
    <s v="r5woimw6lTELIq+ipiTqWsp2pQuVSSwcNJ7sHzmPqL9UUKL+g5gD31JUOYHg6BgOl5jp53rlos00GiqQjcr0QQ=="/>
    <d v="2016-05-17T09:43:46"/>
    <s v="DARS-NIC-19451-G8Z3Y-v0"/>
    <s v="Andrew Judge"/>
    <x v="57"/>
    <s v="With Customer"/>
    <x v="0"/>
    <m/>
    <s v="2c Initial Assessment"/>
    <s v="2d Action Plan Active"/>
    <x v="0"/>
    <s v="DARS-NIC-19451-G8Z3Y-v0.3"/>
    <s v="No"/>
    <s v="No"/>
    <x v="0"/>
    <x v="179"/>
    <x v="0"/>
    <s v="No"/>
    <x v="1"/>
    <s v=""/>
    <s v="Carla Howgate"/>
    <s v="Dave Cronin"/>
    <s v="Yes"/>
    <s v="Alexandra Day"/>
    <d v="2016-05-17T09:43:46"/>
    <d v="2016-05-06T13:37:04"/>
    <m/>
    <s v=""/>
    <d v="2016-04-26T00:00:00"/>
    <x v="0"/>
  </r>
  <r>
    <s v="5ff656df-d649-491e-b39b-970b3ab7b883"/>
    <s v="ftsPf3C9v7E9zTJQ10AgwmeK2xbF3jHqhfJaXetPz1ZnrtYuzE/mKom8f3j75+q4vBqWJ7WeOBQNTluNL/78oQ=="/>
    <d v="2016-08-02T09:49:09"/>
    <s v="DARS-NIC-19451-G8Z3Y-v0"/>
    <s v="Andrew Judge"/>
    <x v="57"/>
    <s v="With Customer"/>
    <x v="0"/>
    <m/>
    <s v="2d Action Plan Active"/>
    <s v="2d Action Plan Active"/>
    <x v="6"/>
    <s v="DARS-NIC-19451-G8Z3Y-v0.4"/>
    <s v="Yes"/>
    <s v="No"/>
    <x v="0"/>
    <x v="179"/>
    <x v="0"/>
    <s v="No"/>
    <x v="1"/>
    <s v=""/>
    <s v="Carla Howgate"/>
    <s v="Dave Cronin"/>
    <s v="Yes"/>
    <s v="Alexandra Day"/>
    <d v="2016-08-02T09:49:09"/>
    <d v="2016-05-17T09:40:40"/>
    <m/>
    <s v=""/>
    <d v="2016-04-26T00:00:00"/>
    <x v="0"/>
  </r>
  <r>
    <s v="ad811c44-4244-e611-80ea-5065f38b06d1"/>
    <s v="OV+KDy0T3YvOFBx9k7b38Q0agajHK0ESTlKgUTMk+j6FMOFLXGVKGz3wg/O4UaneJ4avvimM6IVGsGrs7aWYog=="/>
    <d v="2016-10-19T12:49:42"/>
    <s v="DARS-NIC-194616-N6X7D-v0"/>
    <s v="Carolyn McNamara"/>
    <x v="146"/>
    <s v="With Customer"/>
    <x v="0"/>
    <m/>
    <s v=""/>
    <s v="1c Application In Progress"/>
    <x v="0"/>
    <s v="DARS-NIC-194616-N6X7D-v0"/>
    <s v="No"/>
    <s v="No"/>
    <x v="0"/>
    <x v="0"/>
    <x v="0"/>
    <s v="No"/>
    <x v="9"/>
    <s v=""/>
    <s v=""/>
    <s v=""/>
    <s v="Yes"/>
    <s v="Alexandra Day"/>
    <d v="2016-10-19T12:49:42"/>
    <d v="2016-07-07T12:56:55"/>
    <m/>
    <s v=""/>
    <m/>
    <x v="0"/>
  </r>
  <r>
    <s v="769f720b-5d5b-4eae-98f5-ec4d9da4abd1"/>
    <s v="024c04h9eJt7DKNSKinSTkYNMuzEoH1WIw2jMEP1ZhWYisOJe0x1v1jVSk7LUJbJgcqKDOXF8yvDcClR1LWLBQ=="/>
    <d v="2016-10-19T12:49:42"/>
    <s v="DARS-NIC-194616-N6X7D-v0"/>
    <s v="Carolyn McNamara"/>
    <x v="146"/>
    <s v="With Customer"/>
    <x v="0"/>
    <m/>
    <s v=""/>
    <s v="1c Application In Progress"/>
    <x v="0"/>
    <s v="DARS-NIC-194616-N6X7D-v0.1"/>
    <s v="No"/>
    <s v="No"/>
    <x v="0"/>
    <x v="0"/>
    <x v="0"/>
    <s v="No"/>
    <x v="9"/>
    <s v=""/>
    <s v=""/>
    <s v=""/>
    <s v="Yes"/>
    <s v="Alexandra Day"/>
    <d v="2016-10-19T12:49:42"/>
    <d v="2016-07-07T13:58:19"/>
    <m/>
    <s v=""/>
    <m/>
    <x v="0"/>
  </r>
  <r>
    <s v="593ef25e-f359-47bf-bdf1-f1f47d3ff02e"/>
    <s v="R6S9yQeL8WAtGB5ElT6ZIo2YrhLAdV0gmfM2l/0XWQX7nK3LpW0oZ6SikBVqj9RTAtKhjGBThhlm9VagnKvs3Q=="/>
    <d v="2016-10-19T12:49:42"/>
    <s v="DARS-NIC-194616-N6X7D-v0"/>
    <s v="Carolyn McNamara"/>
    <x v="146"/>
    <s v="With Customer"/>
    <x v="0"/>
    <m/>
    <s v=""/>
    <s v="1c Application In Progress"/>
    <x v="0"/>
    <s v="DARS-NIC-194616-N6X7D-v0.2"/>
    <s v="No"/>
    <s v="No"/>
    <x v="0"/>
    <x v="0"/>
    <x v="0"/>
    <s v="No"/>
    <x v="9"/>
    <s v=""/>
    <s v=""/>
    <s v=""/>
    <s v="Yes"/>
    <s v="Alexandra Day"/>
    <d v="2016-10-19T12:49:42"/>
    <d v="2016-07-07T14:39:22"/>
    <m/>
    <s v=""/>
    <m/>
    <x v="0"/>
  </r>
  <r>
    <s v="273c9aac-a895-4c06-98cb-1d8acd27de5f"/>
    <s v="jbZBnSZHdR2iF4Bia2rraJF0QpLgJUxZkT2laVhgOm0n6h0qnaRI1MwRoaj61phRrDxoDDuQ85qcnO95JArMIw=="/>
    <d v="2016-10-19T12:49:42"/>
    <s v="DARS-NIC-194616-N6X7D-v0"/>
    <s v="Carolyn McNamara"/>
    <x v="146"/>
    <s v="With Customer"/>
    <x v="0"/>
    <d v="2017-09-20T00:00:00"/>
    <s v="2c Initial Assessment"/>
    <s v="1c Application In Progress"/>
    <x v="0"/>
    <s v="DARS-NIC-194616-N6X7D-v0.3"/>
    <s v="No"/>
    <s v="No"/>
    <x v="0"/>
    <x v="180"/>
    <x v="0"/>
    <s v="No"/>
    <x v="9"/>
    <s v="Complex"/>
    <s v="Tracy Taylor"/>
    <s v="Jennifer Donald"/>
    <s v="Yes"/>
    <s v="Alexandra Day"/>
    <d v="2016-10-19T12:49:42"/>
    <d v="2016-07-25T10:56:17"/>
    <m/>
    <s v=""/>
    <m/>
    <x v="0"/>
  </r>
  <r>
    <s v="4a81feb8-e151-47c1-ba70-79bbc23a2d77"/>
    <s v="kei0G+o4RAJ1EpAtGsg+iZAtAmMhSVJDw2xIpY9jEHpLn3pT13aUixIgV+TrVJxwocr8olvgDkPFsy3QZ6ilHQ=="/>
    <d v="2016-10-19T12:50:13"/>
    <s v="DARS-NIC-194616-N6X7D-v0"/>
    <s v="Carolyn McNamara"/>
    <x v="146"/>
    <s v="With Customer"/>
    <x v="0"/>
    <d v="2017-09-20T00:00:00"/>
    <s v="2a Case Admin Check"/>
    <s v="1c Application In Progress"/>
    <x v="0"/>
    <s v="DARS-NIC-194616-N6X7D-v0.4"/>
    <s v="No"/>
    <s v="No"/>
    <x v="0"/>
    <x v="180"/>
    <x v="0"/>
    <s v="No"/>
    <x v="9"/>
    <s v="Complex"/>
    <s v="Tracy Taylor"/>
    <s v="Jennifer Donald"/>
    <s v="Yes"/>
    <s v="Alexandra Day"/>
    <d v="2016-10-19T12:50:13"/>
    <d v="2016-09-26T09:48:31"/>
    <m/>
    <s v=""/>
    <m/>
    <x v="0"/>
  </r>
  <r>
    <s v="84480cd1-e23a-4293-8139-14a865ca8d86"/>
    <s v="zgtreTCwGBcTi8YvS5rPAubij1WXW6qL8ErtX0QkWLagnMTMH4NdNvug42/kgU2PSgBWJ0lwgkJ/xEkW59OsXA=="/>
    <d v="2016-10-19T12:50:13"/>
    <s v="DARS-NIC-194616-N6X7D-v0"/>
    <s v="Carolyn McNamara"/>
    <x v="146"/>
    <s v="With Customer"/>
    <x v="0"/>
    <d v="2017-09-20T00:00:00"/>
    <s v="2a Case Admin Check"/>
    <s v="1c Application In Progress"/>
    <x v="4"/>
    <s v="DARS-NIC-194616-N6X7D-v0.5"/>
    <s v="Yes"/>
    <s v="No"/>
    <x v="0"/>
    <x v="180"/>
    <x v="0"/>
    <s v="No"/>
    <x v="9"/>
    <s v="Complex"/>
    <s v="Tracy Taylor"/>
    <s v="Jennifer Donald"/>
    <s v="Yes"/>
    <s v="Alexandra Day"/>
    <d v="2016-10-19T12:50:13"/>
    <d v="2016-10-19T12:49:45"/>
    <m/>
    <s v=""/>
    <m/>
    <x v="0"/>
  </r>
  <r>
    <s v="925d22dd-fade-e511-8107-3863bb35cfc0"/>
    <s v="KCFE42U4ry0KCh8K+JZzCy3yaWOqdCQzn/yxDshubaXHL5icXD4uDhkYIC2op9M3UFk3Fbr+qdhbMlAAZLMkRw=="/>
    <d v="2017-03-02T17:48:28"/>
    <s v="DARS-NIC-19675-J9K2T-v0"/>
    <s v="Paper Agreement"/>
    <x v="239"/>
    <s v="With Customer"/>
    <x v="0"/>
    <d v="2016-03-17T00:00:00"/>
    <s v=""/>
    <s v="1c Application In Progress"/>
    <x v="4"/>
    <s v="DARS-NIC-19675-J9K2T-v0.0"/>
    <s v="Yes"/>
    <s v="No"/>
    <x v="1"/>
    <x v="181"/>
    <x v="0"/>
    <s v="No"/>
    <x v="6"/>
    <s v=""/>
    <s v=""/>
    <s v=""/>
    <s v="Yes"/>
    <s v="Jennifer Redman"/>
    <d v="2017-03-02T17:48:28"/>
    <d v="2016-02-29T15:41:15"/>
    <m/>
    <s v=""/>
    <d v="2016-05-18T00:00:00"/>
    <x v="0"/>
  </r>
  <r>
    <s v="90b411be-214d-483f-a2e1-9f0172124cb0"/>
    <s v="MXiEzP5C702ctgXPQxMYmGWmSc0rNF5EOsBQ84/qzODFJ24XewZuUIjR2/PAtj8J+sp8EIeJ/vvIK4ionxT84w=="/>
    <d v="2016-09-28T14:16:10"/>
    <s v="DARS-NIC-19729-Z5Y7Z-v6"/>
    <s v="Data Migration"/>
    <x v="18"/>
    <s v="With Customer"/>
    <x v="1"/>
    <d v="2016-04-06T00:00:00"/>
    <s v=""/>
    <s v="1c Application In Progress"/>
    <x v="1"/>
    <s v="DARS-NIC-19729-Z5Y7Z-v0.0"/>
    <s v=""/>
    <s v="No"/>
    <x v="0"/>
    <x v="0"/>
    <x v="125"/>
    <s v="No"/>
    <x v="6"/>
    <s v=""/>
    <s v=""/>
    <s v="DARS Online"/>
    <s v="Yes"/>
    <s v=""/>
    <d v="2016-09-28T14:16:10"/>
    <d v="2016-02-29T19:31:41"/>
    <m/>
    <s v=""/>
    <m/>
    <x v="0"/>
  </r>
  <r>
    <s v="d0c21329-cc61-412c-a334-07ec76aebd94"/>
    <s v="70ET61A4yhca6bE+2OSMHPr5dnKkv1DKDcgLHwnMfuRQ7Ov6qf7uvxU4QNLxm5/4q4bEeOZx1ive7+x3eorhAg=="/>
    <d v="2016-09-28T14:16:10"/>
    <s v="DARS-NIC-19729-Z5Y7Z-v6"/>
    <s v="Data Migration"/>
    <x v="18"/>
    <s v="With Customer"/>
    <x v="1"/>
    <d v="2016-04-06T00:00:00"/>
    <s v=""/>
    <s v="1c Application In Progress"/>
    <x v="0"/>
    <s v="DARS-NIC-19729-Z5Y7Z-v1.0"/>
    <s v=""/>
    <s v="No"/>
    <x v="0"/>
    <x v="0"/>
    <x v="0"/>
    <s v="No"/>
    <x v="6"/>
    <s v=""/>
    <s v=""/>
    <s v="DARS Online"/>
    <s v="Yes"/>
    <s v=""/>
    <d v="2016-09-28T14:16:10"/>
    <d v="2016-04-06T15:16:55"/>
    <m/>
    <s v=""/>
    <m/>
    <x v="0"/>
  </r>
  <r>
    <s v="d35d8502-771c-4c1c-96c0-82ffbee243d6"/>
    <s v="wZH5ggSHmhHfoIiG0bXfTe4wGI4gmiiSsCnHHys7hPv8pTpQrH3AiZI33M8yRoeF2Kt8e3D46FBdWe3KDyJTsw=="/>
    <d v="2016-09-28T14:16:10"/>
    <s v="DARS-NIC-19729-Z5Y7Z-v6"/>
    <s v="Data Migration"/>
    <x v="18"/>
    <s v="With Customer"/>
    <x v="1"/>
    <d v="2016-04-06T00:00:00"/>
    <s v=""/>
    <s v="1c Application In Progress"/>
    <x v="3"/>
    <s v="DARS-NIC-19729-Z5Y7Z-v1.1"/>
    <s v="No"/>
    <s v="No"/>
    <x v="0"/>
    <x v="0"/>
    <x v="125"/>
    <s v="No"/>
    <x v="6"/>
    <s v=""/>
    <s v=""/>
    <s v="DARS Online"/>
    <s v="Yes"/>
    <s v=""/>
    <d v="2016-09-28T14:16:10"/>
    <d v="2016-04-06T15:17:08"/>
    <m/>
    <s v=""/>
    <m/>
    <x v="0"/>
  </r>
  <r>
    <s v="11d56f3e-f78a-4ff0-8be2-bd1da151b58a"/>
    <s v="RORMtjHLd38FK/46vEdIL2IBoiA4mldikMOoKQRQYkXFJ9+Tv3jW/hFZrezqiucAW3qCJJ3koq8L4nZB7daJjw=="/>
    <d v="2016-09-28T14:16:10"/>
    <s v="DARS-NIC-19729-Z5Y7Z-v6"/>
    <s v="Data Migration"/>
    <x v="18"/>
    <s v="With Customer"/>
    <x v="1"/>
    <d v="2016-04-06T00:00:00"/>
    <s v=""/>
    <s v="1c Application In Progress"/>
    <x v="0"/>
    <s v="DARS-NIC-19729-Z5Y7Z-v2.0"/>
    <s v=""/>
    <s v="No"/>
    <x v="0"/>
    <x v="0"/>
    <x v="0"/>
    <s v="No"/>
    <x v="6"/>
    <s v=""/>
    <s v=""/>
    <s v="DARS Online"/>
    <s v="Yes"/>
    <s v=""/>
    <d v="2016-09-28T14:16:10"/>
    <d v="2016-04-06T15:57:57"/>
    <m/>
    <s v=""/>
    <m/>
    <x v="0"/>
  </r>
  <r>
    <s v="9df975f5-9491-46b2-b119-0c1e59950b3d"/>
    <s v="Bj/OxleOn2k0cgeMwx7eZN1fGshh6nF+l8Wy+INDoG+DbOU2f22y7DnJcNCizxLs7WYvdp86XPpGO7OBHbG6bw=="/>
    <d v="2016-09-28T14:16:10"/>
    <s v="DARS-NIC-19729-Z5Y7Z-v6"/>
    <s v="Data Migration"/>
    <x v="18"/>
    <s v="With Customer"/>
    <x v="1"/>
    <d v="2016-04-06T00:00:00"/>
    <s v=""/>
    <s v="1c Application In Progress"/>
    <x v="0"/>
    <s v="DARS-NIC-19729-Z5Y7Z-v2.1"/>
    <s v="No"/>
    <s v="No"/>
    <x v="0"/>
    <x v="0"/>
    <x v="0"/>
    <s v="No"/>
    <x v="6"/>
    <s v=""/>
    <s v=""/>
    <s v="DARS Online"/>
    <s v="Yes"/>
    <s v=""/>
    <d v="2016-09-28T14:16:10"/>
    <d v="2016-04-06T15:58:12"/>
    <m/>
    <s v=""/>
    <m/>
    <x v="0"/>
  </r>
  <r>
    <s v="54086bfd-35a0-4041-a1dc-8cf56ffba5c2"/>
    <s v="VXE+DXnRBosthUacv3r10j3dxP3cb7BkFVyiNlfCGwoJF7NkyffBiAPKdDMRJZ91Fyxrra8izoQAg6DZ016pEg=="/>
    <d v="2016-09-28T14:16:10"/>
    <s v="DARS-NIC-19729-Z5Y7Z-v6"/>
    <s v="Data Migration"/>
    <x v="18"/>
    <s v="With Customer"/>
    <x v="1"/>
    <d v="2016-04-06T00:00:00"/>
    <s v="2a Case Admin Check"/>
    <s v="1c Application In Progress"/>
    <x v="0"/>
    <s v="DARS-NIC-19729-Z5Y7Z-v2.2"/>
    <s v="No"/>
    <s v="No"/>
    <x v="0"/>
    <x v="0"/>
    <x v="0"/>
    <s v="No"/>
    <x v="6"/>
    <s v=""/>
    <s v="DARS Online"/>
    <s v="DARS Online"/>
    <s v="Yes"/>
    <s v=""/>
    <d v="2016-09-28T14:16:10"/>
    <d v="2016-05-06T09:46:55"/>
    <m/>
    <s v=""/>
    <m/>
    <x v="0"/>
  </r>
  <r>
    <s v="497680e1-c5b5-4609-a486-50886f696826"/>
    <s v="P0iIXACJS/jJepzpJzhhd56576Ni7+1OWte91OS5Cm8aUPQJR22UHU1+QHEMuDsLnu/mojQ/EgNvxsYh7WjODQ=="/>
    <d v="2016-09-28T14:16:10"/>
    <s v="DARS-NIC-19729-Z5Y7Z-v6"/>
    <s v="Data Migration"/>
    <x v="18"/>
    <s v="With Customer"/>
    <x v="1"/>
    <d v="2016-04-06T00:00:00"/>
    <s v="1c Application In Progress"/>
    <s v="1c Application In Progress"/>
    <x v="0"/>
    <s v="DARS-NIC-19729-Z5Y7Z-v2.3"/>
    <s v="No"/>
    <s v="No"/>
    <x v="0"/>
    <x v="0"/>
    <x v="0"/>
    <s v="No"/>
    <x v="6"/>
    <s v=""/>
    <s v="DARS Online"/>
    <s v="DARS Online"/>
    <s v="Yes"/>
    <s v=""/>
    <d v="2016-09-28T14:16:10"/>
    <d v="2016-05-06T09:52:34"/>
    <m/>
    <s v=""/>
    <m/>
    <x v="0"/>
  </r>
  <r>
    <s v="577c0794-6e9c-4682-b3d2-a00c98772dc0"/>
    <s v="S+Gh8zeNmeA8AvHJJiDgX2CgNn/Yy0oAY0vRveYj47xwmfa82fzEwf2NC9656ZJm/0i44+5GKXgkXszkNA4APw=="/>
    <d v="2016-09-28T14:16:10"/>
    <s v="DARS-NIC-19729-Z5Y7Z-v6"/>
    <s v="Data Migration"/>
    <x v="18"/>
    <s v="With Customer"/>
    <x v="1"/>
    <d v="2016-04-06T00:00:00"/>
    <s v="2c Initial Assessment"/>
    <s v="1c Application In Progress"/>
    <x v="0"/>
    <s v="DARS-NIC-19729-Z5Y7Z-v2.4"/>
    <s v="No"/>
    <s v="No"/>
    <x v="0"/>
    <x v="0"/>
    <x v="0"/>
    <s v="No"/>
    <x v="6"/>
    <s v=""/>
    <s v="DARS Online"/>
    <s v="DARS Online"/>
    <s v="Yes"/>
    <s v=""/>
    <d v="2016-09-28T14:16:10"/>
    <d v="2016-05-21T11:24:18"/>
    <m/>
    <s v=""/>
    <m/>
    <x v="0"/>
  </r>
  <r>
    <s v="81e35cd0-07a5-4c7b-8be4-82c8c6826bc4"/>
    <s v="Wv9jVW0PqamITnRsRU43JmH71/n2At6vbAX04ERi8ZLQ4EJYU20sqDjhoJzksNA1JEFAPoJQnOMMwk9skMYRMA=="/>
    <d v="2016-09-28T14:16:10"/>
    <s v="DARS-NIC-19729-Z5Y7Z-v6"/>
    <s v="Data Migration"/>
    <x v="18"/>
    <s v="With Customer"/>
    <x v="1"/>
    <d v="2016-04-27T00:00:00"/>
    <s v="5a DSA Active"/>
    <s v="1c Application In Progress"/>
    <x v="1"/>
    <s v="DARS-NIC-19729-Z5Y7Z-v2.5"/>
    <s v="No"/>
    <s v="No"/>
    <x v="0"/>
    <x v="0"/>
    <x v="0"/>
    <s v="No"/>
    <x v="6"/>
    <s v=""/>
    <s v="DARS Online"/>
    <s v="DARS Online"/>
    <s v="Yes"/>
    <s v=""/>
    <d v="2016-09-28T14:16:10"/>
    <d v="2016-05-21T11:24:45"/>
    <m/>
    <s v=""/>
    <m/>
    <x v="0"/>
  </r>
  <r>
    <s v="33208071-abae-48ca-88ce-068027cc533a"/>
    <s v="pg6ZFm23YTGF6MG9yj930hTsBYcIx+GDQSa7V3Kulfesz1Xa2wEHpTYf6igfCokEe6PqdH4TenDsYdezuLypxQ=="/>
    <d v="2016-09-28T14:16:10"/>
    <s v="DARS-NIC-19729-Z5Y7Z-v6"/>
    <s v="Data Migration"/>
    <x v="18"/>
    <s v="With Customer"/>
    <x v="1"/>
    <m/>
    <s v="1c Application In Progress"/>
    <s v="1c Application In Progress"/>
    <x v="0"/>
    <s v="DARS-NIC-19729-Z5Y7Z-v3.0"/>
    <s v="No"/>
    <s v="No"/>
    <x v="0"/>
    <x v="0"/>
    <x v="0"/>
    <s v="No"/>
    <x v="6"/>
    <s v=""/>
    <s v="DARS Online"/>
    <s v="DARS Online"/>
    <s v="Yes"/>
    <s v=""/>
    <d v="2016-09-28T14:16:10"/>
    <d v="2016-05-21T11:26:51"/>
    <m/>
    <s v=""/>
    <m/>
    <x v="0"/>
  </r>
  <r>
    <s v="b0ea2f72-7773-4c06-84f1-11f54b4a7d04"/>
    <s v="2ZKJXxX0blX5eqFL3Yl6icc0sVHKGOkLpOwAeSJxw+x4o+2we/+50sIxBQlhm/LUxtDk/6ipNXqWfxDmpwvmmQ=="/>
    <d v="2016-09-28T14:16:10"/>
    <s v="DARS-NIC-19729-Z5Y7Z-v6"/>
    <s v="Data Migration"/>
    <x v="18"/>
    <s v="With Customer"/>
    <x v="1"/>
    <m/>
    <s v="2c Initial Assessment"/>
    <s v="1c Application In Progress"/>
    <x v="0"/>
    <s v="DARS-NIC-19729-Z5Y7Z-v3.1"/>
    <s v="No"/>
    <s v="No"/>
    <x v="0"/>
    <x v="0"/>
    <x v="0"/>
    <s v="No"/>
    <x v="6"/>
    <s v=""/>
    <s v="DARS Online"/>
    <s v="DARS Online"/>
    <s v="Yes"/>
    <s v=""/>
    <d v="2016-09-28T14:16:10"/>
    <d v="2016-05-21T11:29:39"/>
    <m/>
    <s v=""/>
    <m/>
    <x v="0"/>
  </r>
  <r>
    <s v="89ec1e8d-4cce-4d56-b862-4005ceb211a4"/>
    <s v="FHsBcZSXmoBHtLtP9pMcW7B5JITESk89wWsPXncaXD3L3eUS4pj1hGUtklh+rMgdZvOEK2pfz8HAuAZIYr6biQ=="/>
    <d v="2016-09-28T14:16:10"/>
    <s v="DARS-NIC-19729-Z5Y7Z-v6"/>
    <s v="Data Migration"/>
    <x v="18"/>
    <s v="With Customer"/>
    <x v="1"/>
    <d v="2016-06-01T00:00:00"/>
    <s v="5a DSA Active"/>
    <s v="1c Application In Progress"/>
    <x v="1"/>
    <s v="DARS-NIC-19729-Z5Y7Z-v3.2"/>
    <s v="No"/>
    <s v="No"/>
    <x v="0"/>
    <x v="0"/>
    <x v="0"/>
    <s v="No"/>
    <x v="6"/>
    <s v=""/>
    <s v="DARS Online"/>
    <s v="DARS Online"/>
    <s v="Yes"/>
    <s v=""/>
    <d v="2016-09-28T14:16:10"/>
    <d v="2016-05-21T11:31:30"/>
    <m/>
    <s v=""/>
    <m/>
    <x v="0"/>
  </r>
  <r>
    <s v="ce89b867-1854-4dfc-aeaf-6ff2a02a6107"/>
    <s v="+IXSXoz6xUDVJd2nUKbiHSCM/TLJYLBkUYEeRF0pSKNMYVv/eo54HvUvgvYoCU/RFhUJP4EW2qauOvFOQQcdyg=="/>
    <d v="2016-09-28T14:16:10"/>
    <s v="DARS-NIC-19729-Z5Y7Z-v6"/>
    <s v="Data Migration"/>
    <x v="18"/>
    <s v="With Customer"/>
    <x v="1"/>
    <m/>
    <s v="1c Application In Progress"/>
    <s v="1c Application In Progress"/>
    <x v="0"/>
    <s v="DARS-NIC-19729-Z5Y7Z-v4.0"/>
    <s v="No"/>
    <s v="No"/>
    <x v="0"/>
    <x v="0"/>
    <x v="0"/>
    <s v="No"/>
    <x v="6"/>
    <s v=""/>
    <s v="DARS Online"/>
    <s v="DARS Online"/>
    <s v="Yes"/>
    <s v=""/>
    <d v="2016-09-28T14:16:10"/>
    <d v="2016-05-22T14:16:01"/>
    <m/>
    <s v=""/>
    <m/>
    <x v="0"/>
  </r>
  <r>
    <s v="e987aaad-f2f7-45b2-93d9-6eaafb73b762"/>
    <s v="+HHXqvrTd7UXK6yHMKQhv+qHXBIi1qIJoe2/YIgq6tpughuvbrz+lU4gHR9OKrV5eCujR2WrqrrrvIzORnSDyQ=="/>
    <d v="2016-09-28T14:16:10"/>
    <s v="DARS-NIC-19729-Z5Y7Z-v6"/>
    <s v="Data Migration"/>
    <x v="18"/>
    <s v="With Customer"/>
    <x v="1"/>
    <m/>
    <s v="2c Initial Assessment"/>
    <s v="1c Application In Progress"/>
    <x v="0"/>
    <s v="DARS-NIC-19729-Z5Y7Z-v4.1"/>
    <s v="No"/>
    <s v="No"/>
    <x v="0"/>
    <x v="182"/>
    <x v="0"/>
    <s v="No"/>
    <x v="6"/>
    <s v=""/>
    <s v="DARS Online"/>
    <s v="DARS Online"/>
    <s v="Yes"/>
    <s v=""/>
    <d v="2016-09-28T14:16:10"/>
    <d v="2016-06-17T14:00:34"/>
    <m/>
    <s v=""/>
    <m/>
    <x v="0"/>
  </r>
  <r>
    <s v="9bb7d074-a56d-46e6-9de9-132d9499a049"/>
    <s v="UIQjdAqCbB4J+xkC7OjBJbZcn50ArPASgYDgNZpQWnaFNR14cXxIkkBF4D0stPmWCAp0rAK77OGOSmCrPKlRnw=="/>
    <d v="2016-08-17T07:30:37"/>
    <s v="DARS-NIC-19729-Z5Y7Z-v6"/>
    <s v="Data Migration"/>
    <x v="18"/>
    <s v="With Customer"/>
    <x v="1"/>
    <d v="2017-06-21T00:00:00"/>
    <s v="5a DSA Active"/>
    <s v="1c Application In Progress"/>
    <x v="1"/>
    <s v="DARS-NIC-19729-Z5Y7Z-v4.2"/>
    <s v="No"/>
    <s v="No"/>
    <x v="0"/>
    <x v="182"/>
    <x v="148"/>
    <s v="No"/>
    <x v="6"/>
    <s v=""/>
    <s v="DARS Online"/>
    <s v="DARS Online"/>
    <s v="Yes"/>
    <s v=""/>
    <d v="2016-08-17T07:30:37"/>
    <d v="2016-06-21T15:59:08"/>
    <d v="2016-08-17T00:00:00"/>
    <s v=""/>
    <m/>
    <x v="0"/>
  </r>
  <r>
    <s v="aa56ca8e-e279-4072-aeca-351751428338"/>
    <s v="VLhnXVKqYFUa2EfrrwEhd48HYDJIjJl/lA3jaWIM4C0ZI30kG9B4zoM7I2UGj1+njPYFEcaHR5ir/aOsawqgag=="/>
    <d v="2016-09-28T14:16:10"/>
    <s v="DARS-NIC-19729-Z5Y7Z-v6"/>
    <s v="Data Migration"/>
    <x v="18"/>
    <s v="With Customer"/>
    <x v="1"/>
    <d v="2017-06-21T00:00:00"/>
    <s v="1c Application In Progress"/>
    <s v="1c Application In Progress"/>
    <x v="0"/>
    <s v="DARS-NIC-19729-Z5Y7Z-v5.0"/>
    <s v="No"/>
    <s v="No"/>
    <x v="0"/>
    <x v="182"/>
    <x v="0"/>
    <s v="No"/>
    <x v="6"/>
    <s v=""/>
    <s v="DARS Online"/>
    <s v="DARS Online"/>
    <s v="Yes"/>
    <s v=""/>
    <d v="2016-09-28T14:16:10"/>
    <d v="2016-06-21T17:02:57"/>
    <m/>
    <s v=""/>
    <m/>
    <x v="0"/>
  </r>
  <r>
    <s v="263652b1-1e2f-4a9f-aab8-f114b88ddb74"/>
    <s v="klGW88JeHlKRskv2GaW2x187oQNAGBURhDRHl1OTAxd1XXGlfrlrqnQ6AsE8mLfC2BNLRcm/G2svcIzFKiDgpA=="/>
    <d v="2016-09-28T14:16:10"/>
    <s v="DARS-NIC-19729-Z5Y7Z-v6"/>
    <s v="Data Migration"/>
    <x v="18"/>
    <s v="With Customer"/>
    <x v="1"/>
    <d v="2017-06-21T00:00:00"/>
    <s v="1c Application In Progress"/>
    <s v="1c Application In Progress"/>
    <x v="0"/>
    <s v="DARS-NIC-19729-Z5Y7Z-v5.1"/>
    <s v="No"/>
    <s v="No"/>
    <x v="0"/>
    <x v="182"/>
    <x v="0"/>
    <s v="No"/>
    <x v="6"/>
    <s v=""/>
    <s v="DARS Online"/>
    <s v="DARS Online"/>
    <s v="Yes"/>
    <s v=""/>
    <d v="2016-09-28T14:16:10"/>
    <d v="2016-06-21T17:05:36"/>
    <m/>
    <s v=""/>
    <m/>
    <x v="0"/>
  </r>
  <r>
    <s v="7a95fa8c-31d7-45c0-b65e-67c530871c55"/>
    <s v="nUes/OyjWE8aQskWHSptWKBDq4yOUUru5yNi3Tg7JHuTE8mIDq7PFeGg22OUorb/va7N9YhJKNd4ArDUV3c9ZA=="/>
    <d v="2016-09-28T14:16:10"/>
    <s v="DARS-NIC-19729-Z5Y7Z-v6"/>
    <s v="Data Migration"/>
    <x v="18"/>
    <s v="With Customer"/>
    <x v="1"/>
    <d v="2016-08-24T00:00:00"/>
    <s v="5a DSA Active"/>
    <s v="1c Application In Progress"/>
    <x v="3"/>
    <s v="DARS-NIC-19729-Z5Y7Z-v5.10"/>
    <s v="No"/>
    <s v="No"/>
    <x v="0"/>
    <x v="182"/>
    <x v="126"/>
    <s v="No"/>
    <x v="6"/>
    <s v=""/>
    <s v="DARS Online"/>
    <s v="DARS Online"/>
    <s v="Yes"/>
    <s v=""/>
    <d v="2016-09-28T14:16:10"/>
    <d v="2016-08-16T15:20:53"/>
    <d v="2016-08-17T00:00:00"/>
    <s v=""/>
    <m/>
    <x v="0"/>
  </r>
  <r>
    <s v="01bb5225-9815-405a-b25d-a1d3b1eb1eda"/>
    <s v="hP7YQc3DOMgCYW6oAdc5p4GYuiASl8GQ3sZ0FiItCetADt2yGLPkcmG9IQmgVXL0QZj21MacOcWQMDHjG18ZTQ=="/>
    <d v="2016-09-28T14:16:10"/>
    <s v="DARS-NIC-19729-Z5Y7Z-v6"/>
    <s v="Data Migration"/>
    <x v="18"/>
    <s v="With Customer"/>
    <x v="1"/>
    <d v="2017-06-21T00:00:00"/>
    <s v="1c Application In Progress"/>
    <s v="1c Application In Progress"/>
    <x v="0"/>
    <s v="DARS-NIC-19729-Z5Y7Z-v5.2"/>
    <s v="No"/>
    <s v="No"/>
    <x v="0"/>
    <x v="182"/>
    <x v="0"/>
    <s v="No"/>
    <x v="6"/>
    <s v=""/>
    <s v="DARS Online"/>
    <s v="DARS Online"/>
    <s v="Yes"/>
    <s v=""/>
    <d v="2016-09-28T14:16:10"/>
    <d v="2016-06-21T17:06:27"/>
    <m/>
    <s v=""/>
    <m/>
    <x v="0"/>
  </r>
  <r>
    <s v="3013d1a2-edad-4db3-8b89-e4b53c52513d"/>
    <s v="C1pbb3ZxlqpmWP3n0KaUw61h5WFoDR6EYq0a7HJ1ojKPdJSEBfO8qlOSSZgltGO8KsmBf/FLUmxhFQBpUZNEbw=="/>
    <d v="2016-09-28T14:16:10"/>
    <s v="DARS-NIC-19729-Z5Y7Z-v6"/>
    <s v="Data Migration"/>
    <x v="18"/>
    <s v="With Customer"/>
    <x v="1"/>
    <d v="2017-06-21T00:00:00"/>
    <s v="1c Application In Progress"/>
    <s v="1c Application In Progress"/>
    <x v="0"/>
    <s v="DARS-NIC-19729-Z5Y7Z-v5.3"/>
    <s v="No"/>
    <s v="No"/>
    <x v="0"/>
    <x v="182"/>
    <x v="0"/>
    <s v="No"/>
    <x v="6"/>
    <s v=""/>
    <s v="DARS Online"/>
    <s v="DARS Online"/>
    <s v="Yes"/>
    <s v=""/>
    <d v="2016-09-28T14:16:10"/>
    <d v="2016-06-21T17:31:21"/>
    <m/>
    <s v=""/>
    <m/>
    <x v="0"/>
  </r>
  <r>
    <s v="b98eedeb-33a2-433c-8ae0-0eedc9d6edcf"/>
    <s v="0y/Bs2y7OKhHmXyVs6hH1QJy+VVZKvFVbO7eAC4xWoYJIBy3SlxoUj9IIL6gKGzUqMRcPxdgUPj2UtcWKfHhkg=="/>
    <d v="2016-09-28T14:16:10"/>
    <s v="DARS-NIC-19729-Z5Y7Z-v6"/>
    <s v="Data Migration"/>
    <x v="18"/>
    <s v="With Customer"/>
    <x v="1"/>
    <d v="2017-06-21T00:00:00"/>
    <s v="1c Application In Progress"/>
    <s v="1c Application In Progress"/>
    <x v="0"/>
    <s v="DARS-NIC-19729-Z5Y7Z-v5.4"/>
    <s v="No"/>
    <s v="No"/>
    <x v="0"/>
    <x v="182"/>
    <x v="0"/>
    <s v="No"/>
    <x v="6"/>
    <s v=""/>
    <s v="DARS Online"/>
    <s v="DARS Online"/>
    <s v="Yes"/>
    <s v=""/>
    <d v="2016-09-28T14:16:10"/>
    <d v="2016-06-27T07:36:47"/>
    <m/>
    <s v=""/>
    <m/>
    <x v="0"/>
  </r>
  <r>
    <s v="7ef6812c-9bf4-4b56-a6a2-06c02c07cd4d"/>
    <s v="k2zLOIiFpq7HrWK5vOc0oUvkHJ1HEU24MJUG0dJ2HErYPLl28X0VRBuDH2N6iUcDJjaNXr0u36aXuNnhBqDsbw=="/>
    <d v="2016-09-28T14:16:10"/>
    <s v="DARS-NIC-19729-Z5Y7Z-v6"/>
    <s v="Data Migration"/>
    <x v="18"/>
    <s v="With Customer"/>
    <x v="1"/>
    <d v="2017-06-21T00:00:00"/>
    <s v="1c Application In Progress"/>
    <s v="1c Application In Progress"/>
    <x v="0"/>
    <s v="DARS-NIC-19729-Z5Y7Z-v5.5"/>
    <s v="No"/>
    <s v="No"/>
    <x v="0"/>
    <x v="182"/>
    <x v="0"/>
    <s v="No"/>
    <x v="6"/>
    <s v=""/>
    <s v="DARS Online"/>
    <s v="DARS Online"/>
    <s v="Yes"/>
    <s v=""/>
    <d v="2016-09-28T14:16:10"/>
    <d v="2016-07-05T16:21:31"/>
    <m/>
    <s v=""/>
    <m/>
    <x v="0"/>
  </r>
  <r>
    <s v="ff36a778-757b-4dc0-ad84-f8f791fb5c50"/>
    <s v="4p98Xa9wWkNuBphewH36qPlv0MG9EudrQKrC8tTb4x8MCWyl+B0eZXESfIDekwWLpwgKpEk/qZu+4grB1JkRgw=="/>
    <d v="2016-09-28T14:16:10"/>
    <s v="DARS-NIC-19729-Z5Y7Z-v6"/>
    <s v="Data Migration"/>
    <x v="18"/>
    <s v="With Customer"/>
    <x v="1"/>
    <d v="2017-06-21T00:00:00"/>
    <s v="1c Application In Progress"/>
    <s v="1c Application In Progress"/>
    <x v="0"/>
    <s v="DARS-NIC-19729-Z5Y7Z-v5.6"/>
    <s v="No"/>
    <s v="No"/>
    <x v="0"/>
    <x v="182"/>
    <x v="0"/>
    <s v="No"/>
    <x v="6"/>
    <s v=""/>
    <s v="DARS Online"/>
    <s v="DARS Online"/>
    <s v="Yes"/>
    <s v=""/>
    <d v="2016-09-28T14:16:10"/>
    <d v="2016-07-07T08:28:26"/>
    <m/>
    <s v=""/>
    <m/>
    <x v="0"/>
  </r>
  <r>
    <s v="f8d161dc-6f1a-4b09-8a05-ee8ea26ec196"/>
    <s v="YdBBIP46/wQIokHxqlKNfzbbiWUzAPCti4zi0WWfj0QOHVWi5y3nAE0mjFfWwIyYKSTQVuFIFvbjqaHjVOpf+A=="/>
    <d v="2016-09-28T14:16:10"/>
    <s v="DARS-NIC-19729-Z5Y7Z-v6"/>
    <s v="Data Migration"/>
    <x v="18"/>
    <s v="With Customer"/>
    <x v="1"/>
    <m/>
    <s v="1c Application In Progress"/>
    <s v="1c Application In Progress"/>
    <x v="0"/>
    <s v="DARS-NIC-19729-Z5Y7Z-v5.7"/>
    <s v="No"/>
    <s v="No"/>
    <x v="0"/>
    <x v="182"/>
    <x v="0"/>
    <s v="No"/>
    <x v="6"/>
    <s v=""/>
    <s v="DARS Online"/>
    <s v="DARS Online"/>
    <s v="Yes"/>
    <s v=""/>
    <d v="2016-09-28T14:16:10"/>
    <d v="2016-08-09T11:30:57"/>
    <m/>
    <s v=""/>
    <m/>
    <x v="0"/>
  </r>
  <r>
    <s v="511d6dea-6704-434f-9100-84d7d808a064"/>
    <s v="kkmBfEbZk/CdzO/bjslRbsqdw8pW2YsqzndWfDoo8SqOhvS2XIOLRsCQBT4RVZchGZ78b+dwjezpVKemUAw5VA=="/>
    <d v="2016-09-28T14:16:10"/>
    <s v="DARS-NIC-19729-Z5Y7Z-v6"/>
    <s v="Data Migration"/>
    <x v="18"/>
    <s v="With Customer"/>
    <x v="1"/>
    <m/>
    <s v="1c Application In Progress"/>
    <s v="1c Application In Progress"/>
    <x v="0"/>
    <s v="DARS-NIC-19729-Z5Y7Z-v5.8"/>
    <s v="No"/>
    <s v="No"/>
    <x v="0"/>
    <x v="182"/>
    <x v="0"/>
    <s v="No"/>
    <x v="6"/>
    <s v=""/>
    <s v="DARS Online"/>
    <s v="DARS Online"/>
    <s v="Yes"/>
    <s v=""/>
    <d v="2016-09-28T14:16:10"/>
    <d v="2016-08-11T10:11:05"/>
    <m/>
    <s v=""/>
    <m/>
    <x v="0"/>
  </r>
  <r>
    <s v="2e2dcdb9-0264-4197-a968-e09ae237e4ee"/>
    <s v="UE6CKdU7GBi6UFqMztMMPSRy5EN1laQPpYem5X9z68G8ePHckrLvHWj8nOH1WJueKAmLXs01bJrb9WXACVCQUw=="/>
    <d v="2016-09-28T14:16:10"/>
    <s v="DARS-NIC-19729-Z5Y7Z-v6"/>
    <s v="Data Migration"/>
    <x v="18"/>
    <s v="With Customer"/>
    <x v="1"/>
    <m/>
    <s v="2c Initial Assessment"/>
    <s v="1c Application In Progress"/>
    <x v="0"/>
    <s v="DARS-NIC-19729-Z5Y7Z-v5.9"/>
    <s v="No"/>
    <s v="No"/>
    <x v="0"/>
    <x v="182"/>
    <x v="0"/>
    <s v="No"/>
    <x v="6"/>
    <s v=""/>
    <s v="DARS Online"/>
    <s v="DARS Online"/>
    <s v="Yes"/>
    <s v=""/>
    <d v="2016-09-28T14:16:10"/>
    <d v="2016-08-15T08:44:18"/>
    <m/>
    <s v=""/>
    <m/>
    <x v="0"/>
  </r>
  <r>
    <s v="47e29930-5852-45ff-a5ab-6745cdc5ef8d"/>
    <s v="pVVeVXt/tijt4gPheb7kqTUA0i6e967WUYw0ATIFUfVUpiA+vK5rfMjpSH0kQGFKSrrPDqOB47Pn5XTyczzRwg=="/>
    <d v="2016-09-28T14:16:10"/>
    <s v="DARS-NIC-19729-Z5Y7Z-v6"/>
    <s v="Data Migration"/>
    <x v="18"/>
    <s v="With Customer"/>
    <x v="1"/>
    <m/>
    <s v="1c Application In Progress"/>
    <s v="1c Application In Progress"/>
    <x v="4"/>
    <s v="DARS-NIC-19729-Z5Y7Z-v6.0"/>
    <s v="Yes"/>
    <s v="No"/>
    <x v="0"/>
    <x v="182"/>
    <x v="0"/>
    <s v="No"/>
    <x v="6"/>
    <s v=""/>
    <s v="DARS Online"/>
    <s v="DARS Online"/>
    <s v="Yes"/>
    <s v=""/>
    <d v="2016-09-28T14:16:10"/>
    <d v="2016-08-17T07:26:26"/>
    <d v="2016-08-17T00:00:00"/>
    <s v=""/>
    <m/>
    <x v="0"/>
  </r>
  <r>
    <s v="a66e3c33-7e04-e611-80f8-3863bb359f00"/>
    <s v="o/GdIeJFNBqw0hL3HQ4RaMUqWosRuMdOZ4/Gnizmi7ajkleUvjWpkTJN8ZiuM3ZQ/42j/rVsOZDPkwS8Hps8mA=="/>
    <d v="2016-06-29T09:47:56"/>
    <s v="DARS-NIC-19805-M6T5R-v0"/>
    <s v="Graham Powell"/>
    <x v="77"/>
    <s v="With HSCIC"/>
    <x v="0"/>
    <m/>
    <s v=""/>
    <s v="5a DSA Active"/>
    <x v="0"/>
    <s v="DARS-NIC-19805-M6T5R-v0.0"/>
    <s v=""/>
    <s v="No"/>
    <x v="0"/>
    <x v="0"/>
    <x v="0"/>
    <s v="No"/>
    <x v="1"/>
    <s v=""/>
    <s v=""/>
    <s v=""/>
    <s v="Yes"/>
    <s v="Joanna Rose"/>
    <d v="2016-06-29T09:47:56"/>
    <d v="2016-04-17T09:24:43"/>
    <m/>
    <s v=""/>
    <d v="2016-04-28T00:00:00"/>
    <x v="0"/>
  </r>
  <r>
    <s v="e5bd4149-181e-4ac4-a9a9-562a36920686"/>
    <s v="S0XPbgsFVZGnADy6W4vdow5dyuuX9MkmdmejrcdwDngGJkzsA2qhbHXoBEM/RP5A8n/GnKkE0QUwZsnyb2/YrA=="/>
    <d v="2016-06-29T09:47:57"/>
    <s v="DARS-NIC-19805-M6T5R-v0"/>
    <s v="Graham Powell"/>
    <x v="77"/>
    <s v="With HSCIC"/>
    <x v="0"/>
    <m/>
    <s v="2c Initial Assessment"/>
    <s v="5a DSA Active"/>
    <x v="0"/>
    <s v="DARS-NIC-19805-M6T5R-v0.1"/>
    <s v="No"/>
    <s v="No"/>
    <x v="0"/>
    <x v="176"/>
    <x v="0"/>
    <s v="No"/>
    <x v="1"/>
    <s v="Complex"/>
    <s v="Tracy Taylor"/>
    <s v="Jennifer Donald"/>
    <s v="No"/>
    <s v="Joanna Rose"/>
    <d v="2016-06-29T09:47:57"/>
    <d v="2016-04-22T15:03:42"/>
    <m/>
    <s v=""/>
    <d v="2016-04-28T00:00:00"/>
    <x v="0"/>
  </r>
  <r>
    <s v="249ed2f0-03f4-43c5-83bc-c2e07132f875"/>
    <s v="hffQPurqW9gahTUByssFbWmd5haeart3fcs9eAEzC60S4c51kBCBjBvoSGR4QPMzhzxoXb/WzXT9EKKrdY6UHQ=="/>
    <d v="2016-08-02T09:49:09"/>
    <s v="DARS-NIC-19805-M6T5R-v0"/>
    <s v="Graham Powell"/>
    <x v="77"/>
    <s v="With HSCIC"/>
    <x v="0"/>
    <d v="2019-05-31T00:00:00"/>
    <s v="5a DSA Active"/>
    <s v="5a DSA Active"/>
    <x v="2"/>
    <s v="DARS-NIC-19805-M6T5R-v0.2"/>
    <s v="Yes"/>
    <s v="No"/>
    <x v="0"/>
    <x v="176"/>
    <x v="56"/>
    <s v="No"/>
    <x v="1"/>
    <s v="Complex"/>
    <s v="Tracy Taylor"/>
    <s v="Jennifer Donald"/>
    <s v="No"/>
    <s v="Joanna Rose"/>
    <d v="2016-08-02T09:49:09"/>
    <d v="2016-05-13T08:44:45"/>
    <m/>
    <s v=""/>
    <d v="2016-04-28T00:00:00"/>
    <x v="1"/>
  </r>
  <r>
    <s v="72ca73a9-fae1-e511-80f7-3863bb357fa0"/>
    <s v="pxBoibnh+qGFk114YT9pHu3cJA3ygI9atqLtEYkudBtu0EGXe9lKVQWKNUTQU7DZU0RGLWtLOC92zPjxQ/NCRA=="/>
    <d v="2016-08-02T09:49:09"/>
    <s v="DARS-NIC-201438-G2R7Y-v0"/>
    <s v="Benjamin White"/>
    <x v="202"/>
    <s v="With HSCIC"/>
    <x v="0"/>
    <d v="2016-07-31T00:00:00"/>
    <s v=""/>
    <s v="5a DSA Active"/>
    <x v="3"/>
    <s v="DARS-NIC-201438-G2R7Y-v0.0"/>
    <s v="Yes"/>
    <s v="Yes"/>
    <x v="0"/>
    <x v="0"/>
    <x v="30"/>
    <s v="No"/>
    <x v="5"/>
    <s v=""/>
    <s v="Nicola Bootland"/>
    <s v=""/>
    <s v="No"/>
    <s v="Joanna Rose"/>
    <d v="2016-08-02T09:49:09"/>
    <d v="2016-03-04T11:17:21"/>
    <m/>
    <s v=""/>
    <m/>
    <x v="0"/>
  </r>
  <r>
    <s v="de3610a1-e0fb-e511-8104-1458d043a570"/>
    <s v="8Mg50DKaZeUSs2exhlZ/OlBUQ3K+mu5uiS/Zqe89M5gb2jl21pTxNJWdIWuD84MzjdJ8l4HWvink4g1AxF88Iw=="/>
    <d v="2016-08-02T09:49:09"/>
    <s v="DARS-NIC-20167-B0Y1T-v0"/>
    <s v="Mike Smith"/>
    <x v="240"/>
    <s v="With HSCIC"/>
    <x v="0"/>
    <m/>
    <s v="1b Enquiry Answered"/>
    <s v="1b Enquiry Answered"/>
    <x v="4"/>
    <s v="DARS-NIC-20167-B0Y1T-v0.0"/>
    <s v="Yes"/>
    <s v="No"/>
    <x v="0"/>
    <x v="0"/>
    <x v="0"/>
    <s v="No"/>
    <x v="3"/>
    <s v=""/>
    <s v=""/>
    <s v=""/>
    <s v="Yes"/>
    <s v="Emma Russell"/>
    <d v="2016-08-02T09:49:09"/>
    <d v="2016-04-06T10:16:31"/>
    <m/>
    <s v=""/>
    <m/>
    <x v="0"/>
  </r>
  <r>
    <s v="2174ac6f-fde1-e511-8100-3863bb358f90"/>
    <s v="T4KR2LqG0Hkcy3X5Ac0gquZiL0PIOaFUIE6uJIn+6ZQsOdRgUXZSn3+VXxm9CEVq0e2/3teTbr2RXko8K4OFlA=="/>
    <d v="2016-10-31T15:54:21"/>
    <s v="DARS-NIC-201978-L0K5D-v0"/>
    <s v="Judy Aldred"/>
    <x v="5"/>
    <s v="With Customer"/>
    <x v="1"/>
    <m/>
    <s v=""/>
    <s v="1c Application In Progress"/>
    <x v="0"/>
    <s v="DARS-NIC-201978-L0K5D-v0.0"/>
    <s v=""/>
    <s v="Yes"/>
    <x v="1"/>
    <x v="0"/>
    <x v="0"/>
    <s v="Yes"/>
    <x v="3"/>
    <s v=""/>
    <s v=""/>
    <s v=""/>
    <s v="Yes"/>
    <s v="Joanna Rose"/>
    <d v="2016-10-31T15:54:21"/>
    <d v="2016-03-04T11:37:14"/>
    <m/>
    <s v=""/>
    <m/>
    <x v="0"/>
  </r>
  <r>
    <s v="d5a56192-f4e1-e511-80f7-3863bb357fa0"/>
    <s v="zZArxnydQFOdSkwDmyH0OtUp0H1c6c4JvyfD8j48oApHlAg9YRSybT+1Zq4RxkbFcv+A5mCQxkOe0af1lGuohg=="/>
    <d v="2016-10-31T15:54:21"/>
    <s v="DARS-NIC-203382-Y7J2Y-v0"/>
    <s v="Phil Edwards"/>
    <x v="87"/>
    <s v="With HSCIC"/>
    <x v="1"/>
    <m/>
    <s v=""/>
    <s v=""/>
    <x v="0"/>
    <s v="DARS-NIC-203382-Y7J2Y-v0.0"/>
    <s v=""/>
    <s v="Yes"/>
    <x v="1"/>
    <x v="0"/>
    <x v="0"/>
    <s v="No"/>
    <x v="9"/>
    <s v=""/>
    <s v=""/>
    <s v=""/>
    <s v="Yes"/>
    <s v=""/>
    <d v="2016-10-31T15:54:21"/>
    <d v="2016-03-04T10:33:46"/>
    <m/>
    <s v=""/>
    <m/>
    <x v="0"/>
  </r>
  <r>
    <s v="22019edc-e323-e611-80ec-5065f38a99f1"/>
    <s v="DPdisrqHaz5prlNXAbXQyIEMn5cTJ/TreT3wp7dSz+rKsnVVTiOMBTt4fWGHHvow2iiWzUBL765b1ibI6eo8Nw=="/>
    <d v="2017-01-31T15:44:00"/>
    <s v="DARS-NIC-203503-X7K8K-v0"/>
    <s v="Filipa Ferreira"/>
    <x v="241"/>
    <s v="With HSCIC"/>
    <x v="0"/>
    <m/>
    <s v="1c Application In Progress"/>
    <s v="5a DSA Active"/>
    <x v="0"/>
    <s v="DARS-NIC-203503-X7K8K-v0.0"/>
    <s v="No"/>
    <s v="No"/>
    <x v="0"/>
    <x v="0"/>
    <x v="0"/>
    <s v="No"/>
    <x v="1"/>
    <s v=""/>
    <s v="Helen Buckels"/>
    <s v=""/>
    <s v="Yes"/>
    <s v="Joanna Rose"/>
    <d v="2017-01-31T15:44:00"/>
    <d v="2016-05-27T08:20:27"/>
    <m/>
    <s v=""/>
    <d v="2016-05-27T00:00:00"/>
    <x v="0"/>
  </r>
  <r>
    <s v="9902a2ab-9c91-4df8-9c0c-b66e59c09d62"/>
    <s v="GEcGh4RyT6d7UVIPzokfA9XvG1JHXSKv//5S9zLPKlrQLx/8mdGM08MFDmf4jSE8atiW2jFzGaRVKnjRk4FvhQ=="/>
    <d v="2017-01-31T15:44:01"/>
    <s v="DARS-NIC-203503-X7K8K-v0"/>
    <s v="Filipa Ferreira"/>
    <x v="241"/>
    <s v="With HSCIC"/>
    <x v="0"/>
    <m/>
    <s v="2a Case Admin Check"/>
    <s v="5a DSA Active"/>
    <x v="0"/>
    <s v="DARS-NIC-203503-X7K8K-v0.1"/>
    <s v="No"/>
    <s v="No"/>
    <x v="0"/>
    <x v="183"/>
    <x v="0"/>
    <s v="No"/>
    <x v="1"/>
    <s v=""/>
    <s v="Helen Buckels"/>
    <s v=""/>
    <s v="Yes"/>
    <s v="Joanna Rose"/>
    <d v="2017-01-31T15:44:01"/>
    <d v="2016-05-27T08:32:10"/>
    <m/>
    <s v=""/>
    <d v="2016-05-27T00:00:00"/>
    <x v="0"/>
  </r>
  <r>
    <s v="ac8c00d3-3433-47b9-bb08-2cadadc87a98"/>
    <s v="zOeWz0Y4h+i8QnStT0emIstbACqg4eQB+Rm7yOIYnO2+2xsKCm8+Bk7o5x6ORShYBCga9IVueFdcQUNNk6cL8g=="/>
    <d v="2017-01-31T15:44:00"/>
    <s v="DARS-NIC-203503-X7K8K-v0"/>
    <s v="Filipa Ferreira"/>
    <x v="241"/>
    <s v="With HSCIC"/>
    <x v="0"/>
    <m/>
    <s v="1c Application In Progress"/>
    <s v="5a DSA Active"/>
    <x v="0"/>
    <s v="DARS-NIC-203503-X7K8K-v0.2"/>
    <s v="No"/>
    <s v="No"/>
    <x v="0"/>
    <x v="183"/>
    <x v="0"/>
    <s v="No"/>
    <x v="1"/>
    <s v=""/>
    <s v="Helen Buckels"/>
    <s v=""/>
    <s v="Yes"/>
    <s v="Joanna Rose"/>
    <d v="2017-01-31T15:44:00"/>
    <d v="2016-05-27T08:34:08"/>
    <m/>
    <s v=""/>
    <d v="2016-05-27T00:00:00"/>
    <x v="0"/>
  </r>
  <r>
    <s v="4f6faae2-5cf7-475b-ab13-7da3f495639d"/>
    <s v="QS1SWFT2BGaNQfixtCU4iZ4r9jUx5ZLgqvF5GjwAMZK+kEoLQCjA1SllUdGB7MvBXYMIjVh8sKYc36S8UDpH5Q=="/>
    <d v="2017-01-31T15:44:00"/>
    <s v="DARS-NIC-203503-X7K8K-v0"/>
    <s v="Filipa Ferreira"/>
    <x v="241"/>
    <s v="With HSCIC"/>
    <x v="0"/>
    <m/>
    <s v="2c Initial Assessment"/>
    <s v="5a DSA Active"/>
    <x v="0"/>
    <s v="DARS-NIC-203503-X7K8K-v0.3"/>
    <s v="No"/>
    <s v="No"/>
    <x v="0"/>
    <x v="183"/>
    <x v="0"/>
    <s v="No"/>
    <x v="1"/>
    <s v=""/>
    <s v="Helen Buckels"/>
    <s v="Jennifer Donald"/>
    <s v="No"/>
    <s v="Joanna Rose"/>
    <d v="2017-01-31T15:44:00"/>
    <d v="2016-05-27T09:42:45"/>
    <m/>
    <s v=""/>
    <d v="2016-05-27T00:00:00"/>
    <x v="0"/>
  </r>
  <r>
    <s v="cc23b856-754d-4e68-9233-a7b4cf7b6704"/>
    <s v="rCx/C/SY5mq+c8jX9eJUXB2o1joiQoKPiyaSYUMb3bksjJU46IhNL9WEetPF3dOhR2G7Ip973bSvNYJQymTjhw=="/>
    <d v="2017-01-31T15:44:12"/>
    <s v="DARS-NIC-203503-X7K8K-v0"/>
    <s v="Filipa Ferreira"/>
    <x v="241"/>
    <s v="With HSCIC"/>
    <x v="0"/>
    <d v="2017-12-31T00:00:00"/>
    <s v="5a DSA Active"/>
    <s v="5a DSA Active"/>
    <x v="2"/>
    <s v="DARS-NIC-203503-X7K8K-v0.4"/>
    <s v="Yes"/>
    <s v="No"/>
    <x v="0"/>
    <x v="183"/>
    <x v="149"/>
    <s v="No"/>
    <x v="1"/>
    <s v=""/>
    <s v="Jennifer Donald"/>
    <s v="Jennifer Donald"/>
    <s v="No"/>
    <s v="Joanna Rose"/>
    <d v="2017-01-31T15:44:12"/>
    <d v="2016-05-27T10:18:59"/>
    <d v="2017-01-31T00:00:00"/>
    <s v=""/>
    <d v="2016-05-27T00:00:00"/>
    <x v="1"/>
  </r>
  <r>
    <s v="0cb138b0-fae1-e511-8100-3863bb358f90"/>
    <s v="SnbxvZQtIDnBoCrOVqmSLAbLFVbmNmxHgTqd4sPfUW1IAk4hlMn9spkmhUVD6sC10x4nQUXyi8p+tT/m/q6H0Q=="/>
    <d v="2016-03-15T11:32:50"/>
    <s v="DARS-NIC-204874-G4D1T-v0"/>
    <s v="David Xu"/>
    <x v="232"/>
    <s v="With HSCIC"/>
    <x v="1"/>
    <m/>
    <s v=""/>
    <s v="1a Enquiry"/>
    <x v="7"/>
    <s v="DARS-NIC-204874-G4D1T-v0.0"/>
    <s v=""/>
    <s v="Yes"/>
    <x v="1"/>
    <x v="0"/>
    <x v="0"/>
    <s v="No"/>
    <x v="9"/>
    <s v=""/>
    <s v=""/>
    <s v=""/>
    <s v="Yes"/>
    <s v=""/>
    <d v="2016-03-15T11:32:50"/>
    <d v="2016-03-04T11:17:33"/>
    <m/>
    <s v=""/>
    <m/>
    <x v="0"/>
  </r>
  <r>
    <s v="f96c48da-a6f8-e511-8102-3863bb358f90"/>
    <s v="xmu7Pt/6dPXt76TcicU57szcTwjSJko+3Wy8YHPXFQsIZ9Gv+C6LYKlUgJDTI6gj+4qJ3KlC/XC6xKDFEG/wdw=="/>
    <d v="2017-04-28T12:29:37"/>
    <s v="DARS-NIC-204903-P1J7Q-v1"/>
    <s v="Rebecca Ghosh"/>
    <x v="3"/>
    <s v="With HSCIC"/>
    <x v="0"/>
    <d v="2016-11-15T00:00:00"/>
    <s v=""/>
    <s v="3a With DAO"/>
    <x v="3"/>
    <s v="DARS-NIC-204903-P1J7Q-v0.0"/>
    <s v="No"/>
    <s v="Yes"/>
    <x v="0"/>
    <x v="118"/>
    <x v="125"/>
    <s v="No"/>
    <x v="1"/>
    <s v=""/>
    <s v=""/>
    <s v=""/>
    <s v="No"/>
    <s v="Alexandra Day"/>
    <d v="2017-04-28T12:29:37"/>
    <d v="2016-04-02T07:45:25"/>
    <m/>
    <s v=""/>
    <d v="2016-10-26T00:00:00"/>
    <x v="0"/>
  </r>
  <r>
    <s v="8485c98b-e121-4040-ac9d-31fac7698274"/>
    <s v="WGcsHLJ4bI2zF/LYrXAOo1w5KbPSJh57E711yoc8PYMoMcIxLVqNqcSgQFrTj9e3K4S1esIr48Qq2khBvMgIqg=="/>
    <d v="2017-04-28T12:29:37"/>
    <s v="DARS-NIC-204903-P1J7Q-v1"/>
    <s v="Rebecca Ghosh"/>
    <x v="3"/>
    <s v="With HSCIC"/>
    <x v="0"/>
    <d v="2016-11-15T00:00:00"/>
    <s v=""/>
    <s v="3a With DAO"/>
    <x v="0"/>
    <s v="DARS-NIC-204903-P1J7Q-v1.0"/>
    <s v=""/>
    <s v="Yes"/>
    <x v="0"/>
    <x v="118"/>
    <x v="0"/>
    <s v="No"/>
    <x v="1"/>
    <s v=""/>
    <s v=""/>
    <s v=""/>
    <s v="No"/>
    <s v="Alexandra Day"/>
    <d v="2017-04-28T12:29:37"/>
    <d v="2016-04-09T07:40:39"/>
    <m/>
    <s v=""/>
    <d v="2016-10-26T00:00:00"/>
    <x v="0"/>
  </r>
  <r>
    <s v="91496309-a110-4378-a7d1-0529bebf33e6"/>
    <s v="1JeLoQ8W80PaO2I+td5z6HScneb2fgcWJrc9NlJhBBuLaMTo5EllmXwGoIo7aQguALDZH19x9ooBQlC8gxkMLw=="/>
    <d v="2017-04-28T12:29:36"/>
    <s v="DARS-NIC-204903-P1J7Q-v1"/>
    <s v="Rebecca Ghosh"/>
    <x v="3"/>
    <s v="With HSCIC"/>
    <x v="0"/>
    <d v="2016-11-15T00:00:00"/>
    <s v=""/>
    <s v="3a With DAO"/>
    <x v="0"/>
    <s v="DARS-NIC-204903-P1J7Q-v1.1"/>
    <s v="No"/>
    <s v="Yes"/>
    <x v="0"/>
    <x v="118"/>
    <x v="0"/>
    <s v="No"/>
    <x v="1"/>
    <s v=""/>
    <s v=""/>
    <s v=""/>
    <s v="No"/>
    <s v="Alexandra Day"/>
    <d v="2017-04-28T12:29:36"/>
    <d v="2016-04-09T07:40:57"/>
    <m/>
    <s v=""/>
    <d v="2016-10-26T00:00:00"/>
    <x v="0"/>
  </r>
  <r>
    <s v="6bfd3405-71ac-4510-8e92-e89ad333de8e"/>
    <s v="sEpVhpBc2DXBG/MUXeIFQ7vW0bJH4wSSDfL5gGyLeaq2UO4MOUMcb2qH6PvNKwVlP5kdk/sZCej3dVN9N6I2Fw=="/>
    <d v="2017-04-28T12:29:37"/>
    <s v="DARS-NIC-204903-P1J7Q-v1"/>
    <s v="Hima Daby"/>
    <x v="3"/>
    <s v="With HSCIC"/>
    <x v="0"/>
    <d v="2017-11-15T00:00:00"/>
    <s v="2c Initial Assessment"/>
    <s v="3a With DAO"/>
    <x v="0"/>
    <s v="DARS-NIC-204903-P1J7Q-v1.10"/>
    <s v="No"/>
    <s v="Yes"/>
    <x v="0"/>
    <x v="184"/>
    <x v="0"/>
    <s v="No"/>
    <x v="1"/>
    <s v="Complex"/>
    <s v="Richard Webster"/>
    <s v="Gaynor Dalton"/>
    <s v="No"/>
    <s v="Alexandra Day"/>
    <d v="2017-04-28T12:29:37"/>
    <d v="2017-03-21T15:20:18"/>
    <m/>
    <s v=""/>
    <d v="2016-10-26T00:00:00"/>
    <x v="0"/>
  </r>
  <r>
    <s v="b758d425-2a44-4b09-9c34-56935bdbb63a"/>
    <s v="IbOpXXIY1RnakNUgRrZWRRn70AjzNnh56TaWNnXb0bYzSMnUi9/TKQnoyDtUaoxxBtwkMIHa9ynpM+9DZ1dieA=="/>
    <d v="2017-04-28T12:29:37"/>
    <s v="DARS-NIC-204903-P1J7Q-v1"/>
    <s v="Hima Daby"/>
    <x v="3"/>
    <s v="With HSCIC"/>
    <x v="0"/>
    <d v="2017-11-15T00:00:00"/>
    <s v="2c Initial Assessment"/>
    <s v="3a With DAO"/>
    <x v="0"/>
    <s v="DARS-NIC-204903-P1J7Q-v1.11"/>
    <s v="No"/>
    <s v="Yes"/>
    <x v="0"/>
    <x v="184"/>
    <x v="0"/>
    <s v="No"/>
    <x v="1"/>
    <s v="Complex"/>
    <s v="Richard Webster"/>
    <s v="Gaynor Dalton"/>
    <s v="No"/>
    <s v="Alexandra Day"/>
    <d v="2017-04-28T12:29:37"/>
    <d v="2017-04-25T12:15:07"/>
    <m/>
    <s v=""/>
    <d v="2016-10-26T00:00:00"/>
    <x v="0"/>
  </r>
  <r>
    <s v="a14bdd25-34dc-48d2-8105-888869b1bf6f"/>
    <s v="IRtHojwe4GflNNwGNmg1vRMQRqeoUKy6YFQd6wlh+XwX9NWYykSNOYkq+IYFf+f84cHYkrv1aZJaC8dYeQghPA=="/>
    <d v="2017-05-02T13:37:16"/>
    <s v="DARS-NIC-204903-P1J7Q-v1"/>
    <s v="Hima Daby"/>
    <x v="3"/>
    <s v="With HSCIC"/>
    <x v="0"/>
    <d v="2017-11-15T00:00:00"/>
    <s v="3a With DAO"/>
    <s v="3a With DAO"/>
    <x v="4"/>
    <s v="DARS-NIC-204903-P1J7Q-v1.12"/>
    <s v="Yes"/>
    <s v="Yes"/>
    <x v="0"/>
    <x v="184"/>
    <x v="0"/>
    <s v="No"/>
    <x v="1"/>
    <s v="Complex"/>
    <s v="Richard Webster"/>
    <s v="Gaynor Dalton"/>
    <s v="No"/>
    <s v="Alexandra Day"/>
    <d v="2017-05-02T13:37:16"/>
    <d v="2017-04-28T12:25:49"/>
    <m/>
    <s v=""/>
    <d v="2016-10-26T00:00:00"/>
    <x v="0"/>
  </r>
  <r>
    <s v="39243d44-b9ca-46eb-ab8a-a3c5eb379bca"/>
    <s v="yvAldQ/a4h3rg23yV38unJsnbQ9uASzyMT29nb+Wz9jBnfZI8FfJ5Y6CazHu3l6vgnV8v7lK68vgiC/IS8xeZw=="/>
    <d v="2017-04-28T12:29:37"/>
    <s v="DARS-NIC-204903-P1J7Q-v1"/>
    <s v="Rebecca Ghosh"/>
    <x v="3"/>
    <s v="With HSCIC"/>
    <x v="0"/>
    <d v="2016-11-15T00:00:00"/>
    <s v="2a Case Admin Check"/>
    <s v="3a With DAO"/>
    <x v="0"/>
    <s v="DARS-NIC-204903-P1J7Q-v1.2"/>
    <s v="No"/>
    <s v="Yes"/>
    <x v="0"/>
    <x v="118"/>
    <x v="0"/>
    <s v="No"/>
    <x v="1"/>
    <s v=""/>
    <s v="Nicola Bootland"/>
    <s v=""/>
    <s v="No"/>
    <s v="Alexandra Day"/>
    <d v="2017-04-28T12:29:37"/>
    <d v="2016-06-02T15:15:21"/>
    <m/>
    <s v=""/>
    <d v="2016-10-26T00:00:00"/>
    <x v="0"/>
  </r>
  <r>
    <s v="474199c7-2791-46dc-b6a8-d1f15b168187"/>
    <s v="Mn2HVNZkLV8KN0Z2conhqhcRVSelgDyZL9yH9VK/3OCxtR+Gp4VVb8MrZPhhJa9cVYEvU2JSjT2XlgBEl/EmOw=="/>
    <d v="2017-04-28T12:29:37"/>
    <s v="DARS-NIC-204903-P1J7Q-v1"/>
    <s v="Rebecca Ghosh"/>
    <x v="3"/>
    <s v="With HSCIC"/>
    <x v="0"/>
    <d v="2016-11-15T00:00:00"/>
    <s v="1c Application In Progress"/>
    <s v="3a With DAO"/>
    <x v="0"/>
    <s v="DARS-NIC-204903-P1J7Q-v1.3"/>
    <s v="No"/>
    <s v="Yes"/>
    <x v="0"/>
    <x v="118"/>
    <x v="0"/>
    <s v="No"/>
    <x v="1"/>
    <s v=""/>
    <s v="Nicola Bootland"/>
    <s v=""/>
    <s v="No"/>
    <s v="Alexandra Day"/>
    <d v="2017-04-28T12:29:37"/>
    <d v="2016-06-03T09:13:28"/>
    <m/>
    <s v=""/>
    <d v="2016-10-26T00:00:00"/>
    <x v="0"/>
  </r>
  <r>
    <s v="885fe38d-df37-4b2f-951c-1150d7bb6b6c"/>
    <s v="jgI4lrr8VLC2O1sj7VFQvrwTPzC83UXA578rGHqHOyhGfOOuPX7AEi3IwOROzLsAJ9OWUg8W867vPdQmUUnEQA=="/>
    <d v="2017-04-28T12:29:36"/>
    <s v="DARS-NIC-204903-P1J7Q-v1"/>
    <s v="Rebecca Ghosh"/>
    <x v="3"/>
    <s v="With HSCIC"/>
    <x v="0"/>
    <d v="2016-11-15T00:00:00"/>
    <s v="2a Case Admin Check"/>
    <s v="3a With DAO"/>
    <x v="0"/>
    <s v="DARS-NIC-204903-P1J7Q-v1.4"/>
    <s v="No"/>
    <s v="Yes"/>
    <x v="0"/>
    <x v="118"/>
    <x v="0"/>
    <s v="No"/>
    <x v="1"/>
    <s v=""/>
    <s v="Richard Webster"/>
    <s v=""/>
    <s v="No"/>
    <s v="Alexandra Day"/>
    <d v="2017-04-28T12:29:36"/>
    <d v="2016-06-20T12:20:38"/>
    <m/>
    <s v=""/>
    <d v="2016-10-26T00:00:00"/>
    <x v="0"/>
  </r>
  <r>
    <s v="407b556e-80dd-4338-83ac-27b06cdf8719"/>
    <s v="zbl/0nRRc+Al/32MyS3QYhyq1gCeIHydyk1iKvnDkZ3Y0K8ErlhyNdnEn3T/0Ot8ZKah1nNVEwV6JAh1paDe8A=="/>
    <d v="2017-04-28T12:29:36"/>
    <s v="DARS-NIC-204903-P1J7Q-v1"/>
    <s v="Rebecca Ghosh"/>
    <x v="3"/>
    <s v="With HSCIC"/>
    <x v="0"/>
    <d v="2016-11-15T00:00:00"/>
    <s v="1c Application In Progress"/>
    <s v="3a With DAO"/>
    <x v="0"/>
    <s v="DARS-NIC-204903-P1J7Q-v1.5"/>
    <s v="No"/>
    <s v="Yes"/>
    <x v="0"/>
    <x v="118"/>
    <x v="0"/>
    <s v="No"/>
    <x v="1"/>
    <s v=""/>
    <s v="Richard Webster"/>
    <s v="Gaynor Dalton"/>
    <s v="No"/>
    <s v="Alexandra Day"/>
    <d v="2017-04-28T12:29:36"/>
    <d v="2016-06-20T12:21:51"/>
    <m/>
    <s v=""/>
    <d v="2016-10-26T00:00:00"/>
    <x v="0"/>
  </r>
  <r>
    <s v="8a2eefa9-4ee7-410d-8ece-cd471f5f4ceb"/>
    <s v="MBsx4Hdqbh8gfeMoYqLlFdk1BuEqRhGRuuNbE0SbXcVU2bTrQubuOaheaxq22rsFYYk3me1VuPpN+R80XATsBQ=="/>
    <d v="2017-04-28T12:29:37"/>
    <s v="DARS-NIC-204903-P1J7Q-v1"/>
    <s v="Rebecca Ghosh"/>
    <x v="3"/>
    <s v="With HSCIC"/>
    <x v="0"/>
    <d v="2017-11-15T00:00:00"/>
    <s v="2c Initial Assessment"/>
    <s v="3a With DAO"/>
    <x v="0"/>
    <s v="DARS-NIC-204903-P1J7Q-v1.6"/>
    <s v="No"/>
    <s v="Yes"/>
    <x v="0"/>
    <x v="184"/>
    <x v="0"/>
    <s v="No"/>
    <x v="1"/>
    <s v="Complex"/>
    <s v="Richard Webster"/>
    <s v="Gaynor Dalton"/>
    <s v="No"/>
    <s v="Alexandra Day"/>
    <d v="2017-04-28T12:29:37"/>
    <d v="2016-10-24T22:09:27"/>
    <m/>
    <s v=""/>
    <d v="2016-10-26T00:00:00"/>
    <x v="0"/>
  </r>
  <r>
    <s v="16896d0e-d395-4dbd-bfcb-c16435ddd6e4"/>
    <s v="xpZlKouMgDzG+RDpLQ4SlexttbQ45kEfh9D7KuM6YzHPP+w5v8Ko6StGjFQ2Ou/gGLY0wZlk0xTUXNAS3UguGQ=="/>
    <d v="2017-04-28T12:29:37"/>
    <s v="DARS-NIC-204903-P1J7Q-v1"/>
    <s v="Rebecca Ghosh"/>
    <x v="3"/>
    <s v="With HSCIC"/>
    <x v="0"/>
    <d v="2017-11-15T00:00:00"/>
    <s v="2c Initial Assessment"/>
    <s v="3a With DAO"/>
    <x v="0"/>
    <s v="DARS-NIC-204903-P1J7Q-v1.7"/>
    <s v="No"/>
    <s v="Yes"/>
    <x v="0"/>
    <x v="184"/>
    <x v="0"/>
    <s v="No"/>
    <x v="1"/>
    <s v="Complex"/>
    <s v="Richard Webster"/>
    <s v="Gaynor Dalton"/>
    <s v="No"/>
    <s v="Alexandra Day"/>
    <d v="2017-04-28T12:29:37"/>
    <d v="2016-12-19T16:29:58"/>
    <m/>
    <s v=""/>
    <d v="2016-10-26T00:00:00"/>
    <x v="0"/>
  </r>
  <r>
    <s v="dab070d8-dd5e-4f1d-bdaa-4c04a814dd5a"/>
    <s v="HxnUZ3PWP7Pskgb61WnzCUSmEGsGGZkr8Ox6k01UPbFZ3786ncr6cEtpCsSewGIlVdBDXf8YuXHPI4d8Mv6dOA=="/>
    <d v="2017-04-28T12:29:37"/>
    <s v="DARS-NIC-204903-P1J7Q-v1"/>
    <s v="Rebecca Ghosh"/>
    <x v="3"/>
    <s v="With HSCIC"/>
    <x v="0"/>
    <d v="2017-11-15T00:00:00"/>
    <s v="2c Initial Assessment"/>
    <s v="3a With DAO"/>
    <x v="0"/>
    <s v="DARS-NIC-204903-P1J7Q-v1.8"/>
    <s v="No"/>
    <s v="Yes"/>
    <x v="0"/>
    <x v="184"/>
    <x v="0"/>
    <s v="No"/>
    <x v="1"/>
    <s v="Complex"/>
    <s v="Richard Webster"/>
    <s v="Gaynor Dalton"/>
    <s v="No"/>
    <s v="Alexandra Day"/>
    <d v="2017-04-28T12:29:37"/>
    <d v="2017-03-07T16:57:23"/>
    <m/>
    <s v=""/>
    <d v="2016-10-26T00:00:00"/>
    <x v="0"/>
  </r>
  <r>
    <s v="ea3c7c13-133d-43d9-a964-b0f1113d5b53"/>
    <s v="RRSgOUs+xJozSOZBSaQnvjZ0ONtNJf7d47qhayHrosaFfJUZ6JK4peF5jO4esKq6+IHfj5iljkmLe1RxynZ4QQ=="/>
    <d v="2017-04-28T12:29:37"/>
    <s v="DARS-NIC-204903-P1J7Q-v1"/>
    <s v="Hima Daby"/>
    <x v="3"/>
    <s v="With HSCIC"/>
    <x v="0"/>
    <d v="2017-11-15T00:00:00"/>
    <s v="2c Initial Assessment"/>
    <s v="3a With DAO"/>
    <x v="0"/>
    <s v="DARS-NIC-204903-P1J7Q-v1.9"/>
    <s v="No"/>
    <s v="Yes"/>
    <x v="0"/>
    <x v="184"/>
    <x v="0"/>
    <s v="No"/>
    <x v="1"/>
    <s v="Complex"/>
    <s v="Richard Webster"/>
    <s v="Gaynor Dalton"/>
    <s v="No"/>
    <s v="Alexandra Day"/>
    <d v="2017-04-28T12:29:37"/>
    <d v="2017-03-08T14:08:11"/>
    <m/>
    <s v=""/>
    <d v="2016-10-26T00:00:00"/>
    <x v="0"/>
  </r>
  <r>
    <s v="f8756dce-0de2-e511-8104-1458d043a750"/>
    <s v="cXWgFcldh41WsdDJ0jNPouI8O2Bhvt1tY22bP9FQQWpB7gghouBm5ykSLkmnRVGshRVllopqx3k4Bif8Pv0OpA=="/>
    <d v="2016-10-31T15:54:21"/>
    <s v="DARS-NIC-206291-H8P5D-v0"/>
    <s v="Dominic Plant"/>
    <x v="75"/>
    <s v="With HSCIC"/>
    <x v="1"/>
    <m/>
    <s v=""/>
    <s v=""/>
    <x v="0"/>
    <s v="DARS-NIC-206291-H8P5D-v0.0"/>
    <s v=""/>
    <s v="Yes"/>
    <x v="1"/>
    <x v="0"/>
    <x v="0"/>
    <s v="No"/>
    <x v="5"/>
    <s v=""/>
    <s v=""/>
    <s v=""/>
    <s v="Yes"/>
    <s v=""/>
    <d v="2016-10-31T15:54:21"/>
    <d v="2016-03-04T13:34:24"/>
    <m/>
    <s v=""/>
    <m/>
    <x v="0"/>
  </r>
  <r>
    <s v="521edf17-aded-e511-8101-3863bb358f90"/>
    <s v="W03cswOFFPMlLIlFY4qfagXa11IVbrb3EyWzjhdUo+81EnypFh7OKErb4n7EnKNsAHws/piNmPzwnQGEO5xn6Q=="/>
    <d v="2017-04-21T12:01:15"/>
    <s v="DARS-NIC-207953-Q9H2M-v1"/>
    <s v="Kerry Humphries"/>
    <x v="123"/>
    <s v="With Customer"/>
    <x v="0"/>
    <d v="2016-07-29T00:00:00"/>
    <s v=""/>
    <s v="2d Action Plan Active"/>
    <x v="0"/>
    <s v="DARS-NIC-207953-Q9H2M-v0.0"/>
    <s v=""/>
    <s v="Yes"/>
    <x v="0"/>
    <x v="0"/>
    <x v="0"/>
    <s v="No"/>
    <x v="1"/>
    <s v=""/>
    <s v=""/>
    <s v=""/>
    <s v="No"/>
    <s v="Emma Russell"/>
    <d v="2017-04-21T12:01:15"/>
    <d v="2016-03-19T08:32:24"/>
    <m/>
    <s v=""/>
    <d v="2017-02-20T00:00:00"/>
    <x v="0"/>
  </r>
  <r>
    <s v="1c524579-cc96-4641-abbb-c2779b70aa67"/>
    <s v="0CaNF39kP7Ko0Tw+E1wp+AUcUEFiXnHXpN2/f2CslllddA+Ld+BeNiyIdbiay5fWgyXbL/yFRxiaU1Z97Yc5lg=="/>
    <d v="2017-04-21T12:01:15"/>
    <s v="DARS-NIC-207953-Q9H2M-v1"/>
    <s v="Kerry Humphries"/>
    <x v="123"/>
    <s v="With Customer"/>
    <x v="0"/>
    <d v="2016-07-29T00:00:00"/>
    <s v=""/>
    <s v="2d Action Plan Active"/>
    <x v="3"/>
    <s v="DARS-NIC-207953-Q9H2M-v0.1"/>
    <s v="No"/>
    <s v="Yes"/>
    <x v="0"/>
    <x v="0"/>
    <x v="108"/>
    <s v="No"/>
    <x v="1"/>
    <s v=""/>
    <s v="Richard Webster"/>
    <s v=""/>
    <s v="No"/>
    <s v="Emma Russell"/>
    <d v="2017-04-21T12:01:15"/>
    <d v="2016-03-30T14:50:07"/>
    <m/>
    <s v=""/>
    <d v="2017-02-20T00:00:00"/>
    <x v="0"/>
  </r>
  <r>
    <s v="d8a0c44c-45b8-4201-8253-981145ea6802"/>
    <s v="PJR/jc062VbQ3iUIuXAUZfu3hLCDhFjOnqgun8UBqD2uytpDVZR73u5L/05BOFlWi0nvBZOrC03/cibOl6YOQw=="/>
    <d v="2017-04-21T12:01:15"/>
    <s v="DARS-NIC-207953-Q9H2M-v1"/>
    <s v="Kerry Humphries"/>
    <x v="123"/>
    <s v="With Customer"/>
    <x v="0"/>
    <m/>
    <s v="1c Application In Progress"/>
    <s v="2d Action Plan Active"/>
    <x v="0"/>
    <s v="DARS-NIC-207953-Q9H2M-v1.0"/>
    <s v="No"/>
    <s v="Yes"/>
    <x v="0"/>
    <x v="0"/>
    <x v="0"/>
    <s v="No"/>
    <x v="1"/>
    <s v=""/>
    <s v="Richard Webster"/>
    <s v="Jennifer Redman"/>
    <s v="No"/>
    <s v="Emma Russell"/>
    <d v="2017-04-21T12:01:15"/>
    <d v="2017-01-27T14:43:12"/>
    <m/>
    <s v=""/>
    <d v="2017-02-20T00:00:00"/>
    <x v="0"/>
  </r>
  <r>
    <s v="c805f7ad-f321-47db-afb8-62988fd613e3"/>
    <s v="0gdO3OwVkrnJBnoWGbu5NbpV0/IHwCIlxynYFznpDDvEVHr9C2PSoXxjf1Zzf65DxdWt4bDmEs14hQ1ylhUXsQ=="/>
    <d v="2017-04-21T12:01:28"/>
    <s v="DARS-NIC-207953-Q9H2M-v1"/>
    <s v="Kerry Humphries"/>
    <x v="123"/>
    <s v="With Customer"/>
    <x v="0"/>
    <m/>
    <s v="2c Initial Assessment"/>
    <s v="2d Action Plan Active"/>
    <x v="0"/>
    <s v="DARS-NIC-207953-Q9H2M-v1.1"/>
    <s v="No"/>
    <s v="Yes"/>
    <x v="0"/>
    <x v="116"/>
    <x v="0"/>
    <s v="No"/>
    <x v="1"/>
    <s v="Complex"/>
    <s v="Georgina Platt"/>
    <s v="Kimberley Watson"/>
    <s v="No"/>
    <s v="Emma Russell"/>
    <d v="2017-04-21T12:01:28"/>
    <d v="2017-02-14T15:56:45"/>
    <m/>
    <s v=""/>
    <d v="2017-02-20T00:00:00"/>
    <x v="0"/>
  </r>
  <r>
    <s v="ba07e31f-ba85-4e30-bb57-bd1e99bbdeaa"/>
    <s v="ZNTpnQ2ZcXy0RD/RaErKwKMAVmWV2CXGG+rwIglV6IH5aLX0o9p6/r6L7iyXE2ivRs0OiXzlxq1D1kpXt/zdCw=="/>
    <d v="2017-04-21T12:01:28"/>
    <s v="DARS-NIC-207953-Q9H2M-v1"/>
    <s v="Kerry Humphries"/>
    <x v="123"/>
    <s v="With Customer"/>
    <x v="0"/>
    <m/>
    <s v="2c Initial Assessment"/>
    <s v="2d Action Plan Active"/>
    <x v="4"/>
    <s v="DARS-NIC-207953-Q9H2M-v1.2"/>
    <s v="Yes"/>
    <s v="Yes"/>
    <x v="0"/>
    <x v="116"/>
    <x v="0"/>
    <s v="No"/>
    <x v="1"/>
    <s v="Complex"/>
    <s v="Georgina Platt"/>
    <s v="Kimberley Watson"/>
    <s v="No"/>
    <s v="Emma Russell"/>
    <d v="2017-04-21T12:01:28"/>
    <d v="2017-04-21T12:01:06"/>
    <m/>
    <s v=""/>
    <d v="2017-02-20T00:00:00"/>
    <x v="0"/>
  </r>
  <r>
    <s v="511c9e94-e103-e711-8102-5065f38bf4e1"/>
    <s v="y+tamJF7ZWHPenTgc7HImkFUAxDs2R2utOQ8bXZrYiJeiYqFy8XoyP8mp01xVDfH9VDsel0C+ubBoY3J8qcnEA=="/>
    <d v="2017-04-27T13:29:03"/>
    <s v="DARS-NIC-20951-D2K6S-v0"/>
    <s v="Info ONS"/>
    <x v="242"/>
    <s v="With HSCIC"/>
    <x v="0"/>
    <d v="2017-07-30T00:00:00"/>
    <s v="1c Application In Progress"/>
    <s v="2a Case Admin Check"/>
    <x v="0"/>
    <s v="DARS-NIC-20951-D2K6S-v0"/>
    <s v="No"/>
    <s v="No"/>
    <x v="0"/>
    <x v="0"/>
    <x v="0"/>
    <s v="No"/>
    <x v="9"/>
    <s v=""/>
    <s v=""/>
    <s v="Richard Langley"/>
    <s v="Yes"/>
    <s v="Emma Russell"/>
    <d v="2017-04-27T13:29:03"/>
    <d v="2017-03-08T09:28:26"/>
    <m/>
    <s v=""/>
    <m/>
    <x v="0"/>
  </r>
  <r>
    <s v="a26168ef-5b4c-4b10-9ecd-d67150c06c4b"/>
    <s v="weiPfUROOAECgF7YzBGoRXX19namJ79UdyHV5vcbJFe6uWGL5uXVdU1V90jFiXS0WeS13UaLKtECPfy3hlJ5LA=="/>
    <d v="2017-04-27T13:29:04"/>
    <s v="DARS-NIC-20951-D2K6S-v0"/>
    <s v="Info ONS"/>
    <x v="242"/>
    <s v="With HSCIC"/>
    <x v="0"/>
    <d v="2017-07-30T00:00:00"/>
    <s v="1c Application In Progress"/>
    <s v="2a Case Admin Check"/>
    <x v="4"/>
    <s v="DARS-NIC-20951-D2K6S-v0.1"/>
    <s v="Yes"/>
    <s v="No"/>
    <x v="0"/>
    <x v="0"/>
    <x v="0"/>
    <s v="No"/>
    <x v="9"/>
    <s v=""/>
    <s v=""/>
    <s v="Richard Langley"/>
    <s v="Yes"/>
    <s v="Emma Russell"/>
    <d v="2017-04-27T13:29:04"/>
    <d v="2017-04-27T13:28:49"/>
    <m/>
    <s v=""/>
    <m/>
    <x v="0"/>
  </r>
  <r>
    <s v="a2a3c19c-8829-e611-80eb-5065f38aaa91"/>
    <s v="hOLy/RB61Onx6kw9+QWhTyB2PCYEYQ9Dq1M+PP1cy7TMIhFT/MXs9q2+4HTNbbqxR+fdMNQ2aSw9UJgl4+5MnQ=="/>
    <d v="2017-04-13T11:11:35"/>
    <s v="DARS-NIC-21083-B6C5J-v0"/>
    <s v="Ana Correa"/>
    <x v="243"/>
    <s v="With Customer"/>
    <x v="0"/>
    <m/>
    <s v="1c Application In Progress"/>
    <s v="2d Action Plan Active"/>
    <x v="0"/>
    <s v="DARS-NIC-21083-B6C5J-v0.0"/>
    <s v="No"/>
    <s v="No"/>
    <x v="0"/>
    <x v="0"/>
    <x v="0"/>
    <s v="No"/>
    <x v="18"/>
    <s v=""/>
    <s v=""/>
    <s v=""/>
    <s v="Yes"/>
    <s v="Emma Russell"/>
    <d v="2017-04-13T11:11:35"/>
    <d v="2016-06-03T12:42:30"/>
    <m/>
    <s v=""/>
    <d v="2017-03-28T00:00:00"/>
    <x v="0"/>
  </r>
  <r>
    <s v="78eac64b-0b00-4e62-b46f-cde6b3ff35ac"/>
    <s v="a542SmgUfcE2XbKVEt/dBZGt/SVXzxu4fVM6pIgpHFuLQdwHSnvrM/H/QS6r8rVN1l35FtkALoxDXVaF+yiIRg=="/>
    <d v="2017-04-13T11:11:36"/>
    <s v="DARS-NIC-21083-B6C5J-v0"/>
    <s v="Ana Correa"/>
    <x v="243"/>
    <s v="With Customer"/>
    <x v="0"/>
    <m/>
    <s v="1c Application In Progress"/>
    <s v="2d Action Plan Active"/>
    <x v="0"/>
    <s v="DARS-NIC-21083-B6C5J-v0.1"/>
    <s v="No"/>
    <s v="No"/>
    <x v="0"/>
    <x v="0"/>
    <x v="0"/>
    <s v="No"/>
    <x v="18"/>
    <s v=""/>
    <s v=""/>
    <s v=""/>
    <s v="Yes"/>
    <s v="Emma Russell"/>
    <d v="2017-04-13T11:11:36"/>
    <d v="2016-09-07T13:30:17"/>
    <m/>
    <s v=""/>
    <d v="2017-03-28T00:00:00"/>
    <x v="0"/>
  </r>
  <r>
    <s v="22c3ad2a-5e8d-4fd3-9d5d-642b50f1c40e"/>
    <s v="nOgQH7jvUPPkHvHRPm6fFP1KPbcSWgR+Ln/ZgJzfihZs2i5ff58EFZnzkN3PiUZrGRUObE2XE6vcG+EBygFZlg=="/>
    <d v="2017-04-13T11:11:36"/>
    <s v="DARS-NIC-21083-B6C5J-v0"/>
    <s v="Ana Correa"/>
    <x v="243"/>
    <s v="With Customer"/>
    <x v="0"/>
    <m/>
    <s v="1c Application In Progress"/>
    <s v="2d Action Plan Active"/>
    <x v="0"/>
    <s v="DARS-NIC-21083-B6C5J-v0.2"/>
    <s v="No"/>
    <s v="No"/>
    <x v="0"/>
    <x v="0"/>
    <x v="0"/>
    <s v="No"/>
    <x v="18"/>
    <s v=""/>
    <s v=""/>
    <s v=""/>
    <s v="Yes"/>
    <s v="Emma Russell"/>
    <d v="2017-04-13T11:11:36"/>
    <d v="2016-09-12T12:29:55"/>
    <m/>
    <s v=""/>
    <d v="2017-03-28T00:00:00"/>
    <x v="0"/>
  </r>
  <r>
    <s v="8b4057af-e261-4371-9347-ae716b130af0"/>
    <s v="C8ZgA6S6evPMElzSkhcVXMrrGqUbb7Wr6/cYQbLhbkEiUAarhxavavhIpwqf+R2/EpNUme/6ihLBbXtHwyQARQ=="/>
    <d v="2017-04-13T11:11:36"/>
    <s v="DARS-NIC-21083-B6C5J-v0"/>
    <s v="Ana Correa"/>
    <x v="243"/>
    <s v="With Customer"/>
    <x v="0"/>
    <m/>
    <s v="1c Application In Progress"/>
    <s v="2d Action Plan Active"/>
    <x v="0"/>
    <s v="DARS-NIC-21083-B6C5J-v0.3"/>
    <s v="No"/>
    <s v="No"/>
    <x v="0"/>
    <x v="0"/>
    <x v="0"/>
    <s v="No"/>
    <x v="18"/>
    <s v=""/>
    <s v=""/>
    <s v=""/>
    <s v="Yes"/>
    <s v="Emma Russell"/>
    <d v="2017-04-13T11:11:36"/>
    <d v="2016-11-21T12:47:20"/>
    <m/>
    <s v=""/>
    <d v="2017-03-28T00:00:00"/>
    <x v="0"/>
  </r>
  <r>
    <s v="07862fc8-0f13-4f64-992d-8d6722db90c6"/>
    <s v="Y7zDE1MhkxFVgU7ly162o8XpCjkDumpPDrgOXvvuPYgz1urQ6cGilBPHiTx+r9bvGKW9Q2Hqs0wOtgy7CNrnhg=="/>
    <d v="2017-04-13T11:11:36"/>
    <s v="DARS-NIC-21083-B6C5J-v0"/>
    <s v="Ana Correa"/>
    <x v="243"/>
    <s v="With Customer"/>
    <x v="0"/>
    <m/>
    <s v="1c Application In Progress"/>
    <s v="2d Action Plan Active"/>
    <x v="0"/>
    <s v="DARS-NIC-21083-B6C5J-v0.4"/>
    <s v="No"/>
    <s v="No"/>
    <x v="0"/>
    <x v="0"/>
    <x v="0"/>
    <s v="No"/>
    <x v="18"/>
    <s v=""/>
    <s v=""/>
    <s v=""/>
    <s v="Yes"/>
    <s v="Emma Russell"/>
    <d v="2017-04-13T11:11:36"/>
    <d v="2016-11-28T15:44:46"/>
    <m/>
    <s v=""/>
    <d v="2017-03-28T00:00:00"/>
    <x v="0"/>
  </r>
  <r>
    <s v="0a0c5b53-b7d6-4801-840a-d711b7be49e6"/>
    <s v="BwIQXZeg1zl5lfClZfmFQK3+zzPq6bMJEiQ06nKS9YLmOBGXIGiTMcmBmnaIYTPmIE12KZHmNRJY4esq7lfzgw=="/>
    <d v="2017-04-13T11:12:33"/>
    <s v="DARS-NIC-21083-B6C5J-v0"/>
    <s v="Ana Correa"/>
    <x v="243"/>
    <s v="With Customer"/>
    <x v="0"/>
    <d v="2018-05-01T00:00:00"/>
    <s v="2c Initial Assessment"/>
    <s v="2d Action Plan Active"/>
    <x v="0"/>
    <s v="DARS-NIC-21083-B6C5J-v0.5"/>
    <s v="No"/>
    <s v="No"/>
    <x v="0"/>
    <x v="107"/>
    <x v="0"/>
    <s v="No"/>
    <x v="18"/>
    <s v="Complex"/>
    <s v="Kirsty Oldroyd"/>
    <s v="Louise Dunn"/>
    <s v="Yes"/>
    <s v="Emma Russell"/>
    <d v="2017-04-13T11:12:33"/>
    <d v="2017-03-24T13:44:42"/>
    <m/>
    <s v=""/>
    <d v="2017-03-28T00:00:00"/>
    <x v="0"/>
  </r>
  <r>
    <s v="b1d80341-8543-46b0-bad6-c95a7dfba5f4"/>
    <s v="JBYz3J2xJCJtaSwwVp12YKmWTvDz0kX9jhw+xFjGZu/xDSXUNAp/9Fbpk2mLnLtLnoR0YCTrfF00mV3ZN2WXnA=="/>
    <d v="2017-04-13T11:12:33"/>
    <s v="DARS-NIC-21083-B6C5J-v0"/>
    <s v="Ana Correa"/>
    <x v="243"/>
    <s v="With Customer"/>
    <x v="0"/>
    <d v="2018-05-01T00:00:00"/>
    <s v="2c Initial Assessment"/>
    <s v="2d Action Plan Active"/>
    <x v="4"/>
    <s v="DARS-NIC-21083-B6C5J-v0.6"/>
    <s v="Yes"/>
    <s v="No"/>
    <x v="0"/>
    <x v="107"/>
    <x v="0"/>
    <s v="No"/>
    <x v="18"/>
    <s v="Complex"/>
    <s v="Kirsty Oldroyd"/>
    <s v="Louise Dunn"/>
    <s v="Yes"/>
    <s v="Emma Russell"/>
    <d v="2017-04-13T11:12:33"/>
    <d v="2017-04-13T11:11:19"/>
    <m/>
    <s v=""/>
    <d v="2017-03-28T00:00:00"/>
    <x v="0"/>
  </r>
  <r>
    <s v="e088c14e-7a02-e711-8101-5065f38bf4e1"/>
    <s v="FyjGbaEP3aa2Y19vKVO0YLZDhJ+7isQg/H6s4yz5igE/ZiQ7fOydAJVffUcx45G9kISVQpHuQMjGRW0yazc7FA=="/>
    <d v="2017-03-24T16:45:10"/>
    <s v="DARS-NIC-211041-H4S6M-v0"/>
    <s v="Tony Thomas"/>
    <x v="244"/>
    <s v="With HSCIC"/>
    <x v="0"/>
    <m/>
    <s v="1c Application In Progress"/>
    <s v="2a Case Admin Check"/>
    <x v="0"/>
    <s v="DARS-NIC-211041-H4S6M-v0"/>
    <s v="No"/>
    <s v="No"/>
    <x v="0"/>
    <x v="0"/>
    <x v="0"/>
    <s v="No"/>
    <x v="9"/>
    <s v=""/>
    <s v=""/>
    <s v=""/>
    <s v="Yes"/>
    <s v="Emma Russell"/>
    <d v="2017-03-24T16:45:10"/>
    <d v="2017-03-06T14:36:40"/>
    <m/>
    <s v=""/>
    <m/>
    <x v="0"/>
  </r>
  <r>
    <s v="f1c7dfe6-41c4-4faa-8977-ee65c9a18ea6"/>
    <s v="NE4P3RBmF+0cT52rANyLiOojb2OhWV7mN28zWyjw0FLBEMXw+mKhb4VdlTXn/3GoLd8lbqUJNhoAKFoXtGUN4A=="/>
    <d v="2017-03-24T16:45:26"/>
    <s v="DARS-NIC-211041-H4S6M-v0"/>
    <s v="Tony Thomas"/>
    <x v="244"/>
    <s v="With HSCIC"/>
    <x v="0"/>
    <m/>
    <s v="1c Application In Progress"/>
    <s v="2a Case Admin Check"/>
    <x v="4"/>
    <s v="DARS-NIC-211041-H4S6M-v0.1"/>
    <s v="Yes"/>
    <s v="No"/>
    <x v="0"/>
    <x v="0"/>
    <x v="0"/>
    <s v="No"/>
    <x v="9"/>
    <s v=""/>
    <s v=""/>
    <s v=""/>
    <s v="Yes"/>
    <s v="Emma Russell"/>
    <d v="2017-03-24T16:45:26"/>
    <d v="2017-03-24T16:44:54"/>
    <m/>
    <s v=""/>
    <m/>
    <x v="0"/>
  </r>
  <r>
    <s v="fc5b2fff-f4e1-e511-8104-1458d043a750"/>
    <s v="4kn2NX7FhX263CesXxvVhTJX2EnVTVs9gN00xIPc39mhFargrRxPdTvM1w387sGQqTKkjuC6MdbkXJ8KLQG1uQ=="/>
    <d v="2016-08-02T09:49:09"/>
    <s v="DARS-NIC-212201-Z9D7Z-v0"/>
    <s v="George Bouras"/>
    <x v="3"/>
    <s v="With HSCIC"/>
    <x v="0"/>
    <d v="2015-11-30T00:00:00"/>
    <s v=""/>
    <s v="5a DSA Active"/>
    <x v="3"/>
    <s v="DARS-NIC-212201-Z9D7Z-v0.0"/>
    <s v="Yes"/>
    <s v="Yes"/>
    <x v="0"/>
    <x v="0"/>
    <x v="101"/>
    <s v="No"/>
    <x v="1"/>
    <s v=""/>
    <s v="Charlotte Skinner"/>
    <s v=""/>
    <s v="No"/>
    <s v="Joanna Rose"/>
    <d v="2016-08-02T09:49:09"/>
    <d v="2016-03-04T10:36:49"/>
    <m/>
    <s v=""/>
    <m/>
    <x v="0"/>
  </r>
  <r>
    <s v="0ed96c8a-fbe1-e511-8104-1458d043a750"/>
    <s v="xImieI4ZO4YkucZFefZy3iokdKG7cg2b/oGPytJDnnLVkfMLT7sqnPVlSCcpYZgyFIyeu9wRi1yLMue86b19Lg=="/>
    <d v="2016-10-31T15:54:21"/>
    <s v="DARS-NIC-214596-Q1T6Q-v0"/>
    <s v="Robert Kyffin"/>
    <x v="49"/>
    <s v="With HSCIC"/>
    <x v="1"/>
    <m/>
    <s v=""/>
    <s v=""/>
    <x v="0"/>
    <s v="DARS-NIC-214596-Q1T6Q-v0.0"/>
    <s v=""/>
    <s v="Yes"/>
    <x v="1"/>
    <x v="0"/>
    <x v="0"/>
    <s v="No"/>
    <x v="6"/>
    <s v=""/>
    <s v=""/>
    <s v=""/>
    <s v="Yes"/>
    <s v=""/>
    <d v="2016-10-31T15:54:21"/>
    <d v="2016-03-04T11:23:44"/>
    <m/>
    <s v=""/>
    <m/>
    <x v="0"/>
  </r>
  <r>
    <s v="087d4815-beff-e511-80f6-3863bb358e28"/>
    <s v="/2A28GdqgyGX10H0bNDqAKmmKP9g6BX3Fd671+bjw4YPLF964BrDfxk6109rhbHXzsOrF70hwIi9/shL+dMtoA=="/>
    <d v="2016-08-02T09:49:10"/>
    <s v="DARS-NIC-22231-D8N5P-v0"/>
    <s v="Maureen Whittaker"/>
    <x v="245"/>
    <s v="With Customer"/>
    <x v="0"/>
    <m/>
    <s v=""/>
    <s v="1c Application In Progress"/>
    <x v="4"/>
    <s v="DARS-NIC-22231-D8N5P-v0.0"/>
    <s v="Yes"/>
    <s v="No"/>
    <x v="0"/>
    <x v="0"/>
    <x v="0"/>
    <s v="No"/>
    <x v="0"/>
    <s v=""/>
    <s v=""/>
    <s v=""/>
    <s v="Yes"/>
    <s v="Alexandra Day"/>
    <d v="2016-08-02T09:49:10"/>
    <d v="2016-04-11T08:19:21"/>
    <m/>
    <s v=""/>
    <m/>
    <x v="0"/>
  </r>
  <r>
    <s v="3ee5ff69-460e-4308-8b5a-ec10051f2d46"/>
    <s v="LEwFBAZruOdkBlGwEXXbaI4YeSHzaY8avSRFzNka55kUXCB9yJvgDqeOMv1WKWm3pHL8oR6LbW78qh7JxAv+cA=="/>
    <d v="2016-09-28T14:16:27"/>
    <s v="DARS-NIC-22302-D8C9T-v0"/>
    <s v="Data Migration"/>
    <x v="18"/>
    <s v="With Customer"/>
    <x v="1"/>
    <m/>
    <s v=""/>
    <s v="1c Application In Progress"/>
    <x v="0"/>
    <s v="DARS-NIC-22302-D8C9T-v0.0"/>
    <s v="No"/>
    <s v="No"/>
    <x v="1"/>
    <x v="0"/>
    <x v="0"/>
    <s v="No"/>
    <x v="6"/>
    <s v=""/>
    <s v=""/>
    <s v="DARS Online"/>
    <s v="Yes"/>
    <s v=""/>
    <d v="2016-09-28T14:16:27"/>
    <d v="2016-03-14T09:07:48"/>
    <m/>
    <s v=""/>
    <m/>
    <x v="0"/>
  </r>
  <r>
    <s v="7479753f-7116-4605-aae9-7bacc9f88573"/>
    <s v="Gmu/PkDUnIWtV9cQu3nCs7rizAg7HZydUT8PvldU18aD3hWsZ+N48fuglVmCXu/hkwEpzK1tq0SLOrkIsAk8gg=="/>
    <d v="2016-09-28T14:16:27"/>
    <s v="DARS-NIC-22302-D8C9T-v0"/>
    <s v="Data Migration"/>
    <x v="18"/>
    <s v="With Customer"/>
    <x v="1"/>
    <m/>
    <s v="2c Initial Assessment"/>
    <s v="1c Application In Progress"/>
    <x v="0"/>
    <s v="DARS-NIC-22302-D8C9T-v0.1"/>
    <s v="No"/>
    <s v="No"/>
    <x v="1"/>
    <x v="0"/>
    <x v="0"/>
    <s v="No"/>
    <x v="6"/>
    <s v=""/>
    <s v="DARS Online"/>
    <s v="DARS Online"/>
    <s v="Yes"/>
    <s v=""/>
    <d v="2016-09-28T14:16:27"/>
    <d v="2016-05-11T15:20:25"/>
    <m/>
    <s v=""/>
    <m/>
    <x v="0"/>
  </r>
  <r>
    <s v="c46d8df9-0e28-4ed1-bf8e-55a5805f43b8"/>
    <s v="9WPzcHoCzN+HrFRtGNWWc5BSAgg4L8pS9rjQj/kNVhWigy7puJSedqkBgao+PL5bGxF3vJwRXhO6bnmTziCvSA=="/>
    <d v="2016-09-28T14:16:27"/>
    <s v="DARS-NIC-22302-D8C9T-v0"/>
    <s v="Data Migration"/>
    <x v="18"/>
    <s v="With Customer"/>
    <x v="1"/>
    <m/>
    <s v="1c Application In Progress"/>
    <s v="1c Application In Progress"/>
    <x v="0"/>
    <s v="DARS-NIC-22302-D8C9T-v0.2"/>
    <s v="No"/>
    <s v="No"/>
    <x v="1"/>
    <x v="0"/>
    <x v="0"/>
    <s v="No"/>
    <x v="6"/>
    <s v=""/>
    <s v="DARS Online"/>
    <s v="DARS Online"/>
    <s v="Yes"/>
    <s v=""/>
    <d v="2016-09-28T14:16:27"/>
    <d v="2016-05-11T15:22:03"/>
    <m/>
    <s v=""/>
    <m/>
    <x v="0"/>
  </r>
  <r>
    <s v="1dea0c73-2038-4d5f-8b58-b70fcc666bce"/>
    <s v="52hfSVbhb5mtW1d33GSotOKC0LTFyiZ2bEbt5yDERkM9xZvQquLbeiQQat9liXimaQeBJ9M7Kt5sOZudCle8gA=="/>
    <d v="2016-09-28T14:16:27"/>
    <s v="DARS-NIC-22302-D8C9T-v0"/>
    <s v="Data Migration"/>
    <x v="18"/>
    <s v="With Customer"/>
    <x v="1"/>
    <m/>
    <s v="2c Initial Assessment"/>
    <s v="1c Application In Progress"/>
    <x v="0"/>
    <s v="DARS-NIC-22302-D8C9T-v0.3"/>
    <s v="No"/>
    <s v="No"/>
    <x v="1"/>
    <x v="0"/>
    <x v="0"/>
    <s v="No"/>
    <x v="6"/>
    <s v=""/>
    <s v="DARS Online"/>
    <s v="DARS Online"/>
    <s v="Yes"/>
    <s v=""/>
    <d v="2016-09-28T14:16:27"/>
    <d v="2016-05-11T15:25:00"/>
    <m/>
    <s v=""/>
    <m/>
    <x v="0"/>
  </r>
  <r>
    <s v="c1d72a66-a7d1-403d-b8f2-86315419b84d"/>
    <s v="csJMWwnTLDtRgN6RvLI0AeuNeZLxrQuF0q2/w+xuc98G2KIDN4GZD4R/GpgOH2yGMV7D6neVNEjOx8DC/9NO5g=="/>
    <d v="2016-09-28T14:16:27"/>
    <s v="DARS-NIC-22302-D8C9T-v0"/>
    <s v="Data Migration"/>
    <x v="18"/>
    <s v="With Customer"/>
    <x v="1"/>
    <m/>
    <s v="1c Application In Progress"/>
    <s v="1c Application In Progress"/>
    <x v="4"/>
    <s v="DARS-NIC-22302-D8C9T-v0.4"/>
    <s v="Yes"/>
    <s v="No"/>
    <x v="1"/>
    <x v="0"/>
    <x v="0"/>
    <s v="No"/>
    <x v="6"/>
    <s v=""/>
    <s v="DARS Online"/>
    <s v="DARS Online"/>
    <s v="Yes"/>
    <s v=""/>
    <d v="2016-09-28T14:16:27"/>
    <d v="2016-05-11T15:25:37"/>
    <m/>
    <s v=""/>
    <m/>
    <x v="0"/>
  </r>
  <r>
    <s v="eeeb5027-941e-e611-80fc-3863bb358e28"/>
    <s v="tJaoY4SLL9iwikRgaXulCelaCrFyp5DqUWdzTSxIB53cSXkhJ9gecZWFabXlOCkxBvz6wcM7UgbYY+QPjcxQkg=="/>
    <d v="2016-06-27T12:34:00"/>
    <s v="DARS-NIC-22367-H3V2F-v0"/>
    <s v="Tristan Childs"/>
    <x v="246"/>
    <s v="With Customer"/>
    <x v="0"/>
    <m/>
    <s v=""/>
    <s v="4e With Customer To Sign DSA"/>
    <x v="0"/>
    <s v="DARS-NIC-22367-H3V2F-v0.0"/>
    <s v="No"/>
    <s v="No"/>
    <x v="0"/>
    <x v="0"/>
    <x v="0"/>
    <s v="No"/>
    <x v="0"/>
    <s v=""/>
    <s v=""/>
    <s v=""/>
    <s v="Yes"/>
    <s v="Alexandra Day"/>
    <d v="2016-06-27T12:34:00"/>
    <d v="2016-05-20T14:07:16"/>
    <m/>
    <s v=""/>
    <d v="2016-05-18T00:00:00"/>
    <x v="0"/>
  </r>
  <r>
    <s v="dd549e69-8d74-4e69-993b-6ba0a64297e1"/>
    <s v="PeQg6OjIAgZ3QoOIrcFUc+xalSViefta49jopbK2rVVrMgtEpHzGLAQOAAlvCaJfgEofH9d4RqhwX9qutuA5lQ=="/>
    <d v="2016-06-27T12:34:00"/>
    <s v="DARS-NIC-22367-H3V2F-v0"/>
    <s v="Tristan Childs"/>
    <x v="246"/>
    <s v="With Customer"/>
    <x v="0"/>
    <m/>
    <s v="2c Initial Assessment"/>
    <s v="4e With Customer To Sign DSA"/>
    <x v="0"/>
    <s v="DARS-NIC-22367-H3V2F-v0.1"/>
    <s v="No"/>
    <s v="No"/>
    <x v="0"/>
    <x v="181"/>
    <x v="0"/>
    <s v="No"/>
    <x v="0"/>
    <s v="Medium"/>
    <s v="Dan Goodwin"/>
    <s v="Dave Cronin"/>
    <s v="No"/>
    <s v="Alexandra Day"/>
    <d v="2016-06-27T12:34:00"/>
    <d v="2016-05-23T07:17:39"/>
    <m/>
    <s v=""/>
    <d v="2016-05-18T00:00:00"/>
    <x v="0"/>
  </r>
  <r>
    <s v="9b3ef2db-9129-4700-ab3e-9ba930c324f2"/>
    <s v="hYOSGN7sxQAnONUysOHGjEX1Mjox/+XLJmGvlrDgZgT4IpsHkqcnZ146UqFK4awZIp0HWNi9cqs7KYzfqU17iA=="/>
    <d v="2016-10-20T15:29:04"/>
    <s v="DARS-NIC-22367-H3V2F-v0"/>
    <s v="Tristan Childs"/>
    <x v="246"/>
    <s v="With Customer"/>
    <x v="0"/>
    <d v="2016-08-31T00:00:00"/>
    <s v="4e With Customer To Sign DSA"/>
    <s v="4e With Customer To Sign DSA"/>
    <x v="6"/>
    <s v="DARS-NIC-22367-H3V2F-v0.2"/>
    <s v="Yes"/>
    <s v="No"/>
    <x v="0"/>
    <x v="181"/>
    <x v="0"/>
    <s v="No"/>
    <x v="0"/>
    <s v="Medium"/>
    <s v="Dan Goodwin"/>
    <s v="Dave Cronin"/>
    <s v="No"/>
    <s v="Alexandra Day"/>
    <d v="2016-10-20T15:29:04"/>
    <d v="2016-05-25T13:21:41"/>
    <d v="2016-10-20T00:00:00"/>
    <s v=""/>
    <d v="2016-05-18T00:00:00"/>
    <x v="0"/>
  </r>
  <r>
    <s v="47e79a9f-7131-e611-80e7-5065f38b06d1"/>
    <s v="9hH8i3VahxNLYaRuSSpdm9Kex5Iew+Og+v/xE2FAx69PkiaWJsZYsZP0D8f/Z+vDa/+d8lZlLMyHQSxUq4tkZw=="/>
    <d v="2017-01-12T11:51:14"/>
    <s v="DARS-NIC-22471-Q6D1P-v0"/>
    <s v="Amanda Rooney"/>
    <x v="247"/>
    <s v="With Customer"/>
    <x v="0"/>
    <m/>
    <s v=""/>
    <s v="1c Application In Progress"/>
    <x v="4"/>
    <s v="DARS-NIC-22471-Q6D1P-v0.0"/>
    <s v="Yes"/>
    <s v="No"/>
    <x v="0"/>
    <x v="0"/>
    <x v="0"/>
    <s v="No"/>
    <x v="1"/>
    <s v=""/>
    <s v=""/>
    <s v=""/>
    <s v="Yes"/>
    <s v="Stephen Hudson"/>
    <d v="2017-01-12T11:51:14"/>
    <d v="2016-06-13T14:18:04"/>
    <m/>
    <s v=""/>
    <m/>
    <x v="0"/>
  </r>
  <r>
    <s v="0fd618d7-1ee5-e511-80f7-3863bb357fa0"/>
    <s v="Rc/qK9JsO7LZfZvu4i057J7K7rKkV45JT2SktT8ukoCS3eLhaotT/Zv40E9oaR+nTQj0HZ0FQeRiUN4B1zWcrQ=="/>
    <d v="2017-01-09T12:22:09"/>
    <s v="DARS-NIC-226323-X4L5B-v1"/>
    <s v="Clare Gilham"/>
    <x v="146"/>
    <s v="With HSCIC"/>
    <x v="0"/>
    <d v="2016-11-09T00:00:00"/>
    <s v=""/>
    <s v="2b Case Officer Check"/>
    <x v="3"/>
    <s v="DARS-NIC-226323-X4L5B-v0.0"/>
    <s v="No"/>
    <s v="Yes"/>
    <x v="0"/>
    <x v="0"/>
    <x v="42"/>
    <s v="Yes"/>
    <x v="9"/>
    <s v=""/>
    <s v="Charlotte Skinner"/>
    <s v=""/>
    <s v="No"/>
    <s v="Joanna Rose"/>
    <d v="2017-01-09T12:22:09"/>
    <d v="2016-03-08T11:14:01"/>
    <m/>
    <s v=""/>
    <d v="2016-06-30T00:00:00"/>
    <x v="0"/>
  </r>
  <r>
    <s v="09cf668e-803c-4d84-be0d-f34fdf633a30"/>
    <s v="y6dFjmnJctQyj87kosHhSP4U/cA41t/NTID//AUNkpf4VhRh+Lr/O4g6/KHV3X8Y72Zu2HPMlfe+ga2NMTJ/nw=="/>
    <d v="2016-08-09T09:57:37"/>
    <s v="DARS-NIC-226323-X4L5B-v1"/>
    <s v="Clare Gilham"/>
    <x v="146"/>
    <s v="With HSCIC"/>
    <x v="0"/>
    <d v="2016-11-09T00:00:00"/>
    <s v="1c Application In Progress"/>
    <s v="2b Case Officer Check"/>
    <x v="0"/>
    <s v="DARS-NIC-226323-X4L5B-v1.0"/>
    <s v="No"/>
    <s v="Yes"/>
    <x v="0"/>
    <x v="0"/>
    <x v="0"/>
    <s v="Yes"/>
    <x v="9"/>
    <s v=""/>
    <s v="Charlotte Skinner"/>
    <s v=""/>
    <s v="No"/>
    <s v="Joanna Rose"/>
    <d v="2016-08-09T09:57:37"/>
    <d v="2016-06-27T10:19:37"/>
    <m/>
    <s v=""/>
    <d v="2016-06-30T00:00:00"/>
    <x v="0"/>
  </r>
  <r>
    <s v="1c8cc4ba-d30b-4115-9ba2-563ffc9761aa"/>
    <s v="iEKPEsWmrRKrXKYKf+CL8mAgJ7ThOhO57vwMgzSrUNWQyZN7eTEaN0OmOMhaekPQFfvRoIcUB1Cty+bJJKqI2A=="/>
    <d v="2016-08-09T09:57:37"/>
    <s v="DARS-NIC-226323-X4L5B-v1"/>
    <s v="Clare Gilham"/>
    <x v="146"/>
    <s v="With HSCIC"/>
    <x v="0"/>
    <d v="2016-11-09T00:00:00"/>
    <s v="1c Application In Progress"/>
    <s v="2b Case Officer Check"/>
    <x v="0"/>
    <s v="DARS-NIC-226323-X4L5B-v1.1"/>
    <s v="No"/>
    <s v="Yes"/>
    <x v="0"/>
    <x v="0"/>
    <x v="0"/>
    <s v="Yes"/>
    <x v="9"/>
    <s v=""/>
    <s v="Charlotte Skinner"/>
    <s v=""/>
    <s v="No"/>
    <s v="Joanna Rose"/>
    <d v="2016-08-09T09:57:37"/>
    <d v="2016-06-27T11:29:00"/>
    <m/>
    <s v=""/>
    <d v="2016-06-30T00:00:00"/>
    <x v="0"/>
  </r>
  <r>
    <s v="4210c526-c55c-41c6-b859-6b76f07c151c"/>
    <s v="6sARYQbrnlV20Q6e5hPv5GmttOOjFksgSuk651uMI1rIQveUPU/a86bE6+S72KIqStX+4oyGzCDFIWbJzJUsRA=="/>
    <d v="2016-08-09T09:57:37"/>
    <s v="DARS-NIC-226323-X4L5B-v1"/>
    <s v="Clare Gilham"/>
    <x v="146"/>
    <s v="With HSCIC"/>
    <x v="0"/>
    <d v="2016-11-09T00:00:00"/>
    <s v="1c Application In Progress"/>
    <s v="2b Case Officer Check"/>
    <x v="0"/>
    <s v="DARS-NIC-226323-X4L5B-v1.2"/>
    <s v="No"/>
    <s v="Yes"/>
    <x v="0"/>
    <x v="0"/>
    <x v="0"/>
    <s v="Yes"/>
    <x v="9"/>
    <s v=""/>
    <s v="Charlotte Skinner"/>
    <s v=""/>
    <s v="No"/>
    <s v="Joanna Rose"/>
    <d v="2016-08-09T09:57:37"/>
    <d v="2016-06-28T09:38:32"/>
    <m/>
    <s v=""/>
    <d v="2016-06-30T00:00:00"/>
    <x v="0"/>
  </r>
  <r>
    <s v="16f8da71-17dc-4c31-bda6-086bc8f0402f"/>
    <s v="hk8fupD8qdKzsaN+NoXHQpiFPEK21DjOzWi2OwSpkD7/OheVA0k5EnqIPfxj5Pmxjxn3465hRJj0g/Sx8fkxKg=="/>
    <d v="2016-08-09T09:57:37"/>
    <s v="DARS-NIC-226323-X4L5B-v1"/>
    <s v="Clare Gilham"/>
    <x v="146"/>
    <s v="With HSCIC"/>
    <x v="0"/>
    <d v="2016-11-09T00:00:00"/>
    <s v="2c Initial Assessment"/>
    <s v="2b Case Officer Check"/>
    <x v="0"/>
    <s v="DARS-NIC-226323-X4L5B-v1.3"/>
    <s v="No"/>
    <s v="Yes"/>
    <x v="0"/>
    <x v="185"/>
    <x v="0"/>
    <s v="Yes"/>
    <x v="9"/>
    <s v=""/>
    <s v="Carla Howgate"/>
    <s v="Jennifer Donald"/>
    <s v="No"/>
    <s v="Joanna Rose"/>
    <d v="2016-08-09T09:57:37"/>
    <d v="2016-06-30T12:50:02"/>
    <m/>
    <s v=""/>
    <d v="2016-06-30T00:00:00"/>
    <x v="0"/>
  </r>
  <r>
    <s v="d868373b-4aab-4b48-bc1b-e0a4228f1d5c"/>
    <s v="EEX3QllqQgfYMfiox8zM2fEeSos9sJzQIW4YqY1zOlOxdlkXMTYf/L8LbVOb2AGqkZf1HZ8IdjOBexE79qM72A=="/>
    <d v="2016-08-09T09:57:37"/>
    <s v="DARS-NIC-226323-X4L5B-v1"/>
    <s v="Clare Gilham"/>
    <x v="146"/>
    <s v="With HSCIC"/>
    <x v="0"/>
    <d v="2016-11-09T00:00:00"/>
    <s v="2c Initial Assessment"/>
    <s v="2b Case Officer Check"/>
    <x v="0"/>
    <s v="DARS-NIC-226323-X4L5B-v1.4"/>
    <s v="No"/>
    <s v="Yes"/>
    <x v="0"/>
    <x v="185"/>
    <x v="0"/>
    <s v="Yes"/>
    <x v="9"/>
    <s v=""/>
    <s v="Carla Howgate"/>
    <s v="Garry Coleman"/>
    <s v="Yes"/>
    <s v="Joanna Rose"/>
    <d v="2016-08-09T09:57:37"/>
    <d v="2016-07-05T08:26:10"/>
    <m/>
    <s v=""/>
    <d v="2016-06-30T00:00:00"/>
    <x v="0"/>
  </r>
  <r>
    <s v="2b8d6979-956e-45b1-a1dc-efb28fa9d71c"/>
    <s v="9K+tuxWC3pzc5j1sls8VY7g/ohaVKyqAHERqAs4UHRV251/FF1qSunhk6SAUbM5/DBkMRMKmKma/A5Q4Hvuy+g=="/>
    <d v="2017-01-16T09:25:49"/>
    <s v="DARS-NIC-226323-X4L5B-v1"/>
    <s v="Clare Gilham"/>
    <x v="146"/>
    <s v="With HSCIC"/>
    <x v="0"/>
    <d v="2017-08-02T00:00:00"/>
    <s v="2c Initial Assessment"/>
    <s v="2b Case Officer Check"/>
    <x v="0"/>
    <s v="DARS-NIC-226323-X4L5B-v1.5"/>
    <s v="No"/>
    <s v="Yes"/>
    <x v="0"/>
    <x v="185"/>
    <x v="0"/>
    <s v="Yes"/>
    <x v="9"/>
    <s v=""/>
    <s v="Carla Howgate"/>
    <s v="Louise Dunn"/>
    <s v="No"/>
    <s v="Joanna Rose"/>
    <d v="2017-01-16T09:25:49"/>
    <d v="2016-07-22T08:57:15"/>
    <m/>
    <s v=""/>
    <d v="2016-06-30T00:00:00"/>
    <x v="0"/>
  </r>
  <r>
    <s v="a6799ee6-2198-4d1f-80a5-4f9eeef21766"/>
    <s v="vM2d3kU2CTpQKk49uB9pxY0fTneQiysEKre1a5ptdsXMyKhP6rmfAoU0pjr4IJ6EE1otNMT+z8yOG4iC9rjI4Q=="/>
    <d v="2016-08-09T09:57:44"/>
    <s v="DARS-NIC-226323-X4L5B-v1"/>
    <s v="Clare Gilham"/>
    <x v="146"/>
    <s v="With HSCIC"/>
    <x v="0"/>
    <d v="2017-08-02T00:00:00"/>
    <s v="2c Initial Assessment"/>
    <s v="2b Case Officer Check"/>
    <x v="0"/>
    <s v="DARS-NIC-226323-X4L5B-v1.6"/>
    <s v="No"/>
    <s v="Yes"/>
    <x v="0"/>
    <x v="185"/>
    <x v="0"/>
    <s v="Yes"/>
    <x v="9"/>
    <s v=""/>
    <s v="Carla Howgate"/>
    <s v="Jennifer Donald"/>
    <s v="No"/>
    <s v="Joanna Rose"/>
    <d v="2016-08-09T09:57:44"/>
    <d v="2016-07-29T10:55:36"/>
    <m/>
    <s v=""/>
    <d v="2016-06-30T00:00:00"/>
    <x v="0"/>
  </r>
  <r>
    <s v="5bcb7c40-7b9e-4c1c-9c1b-3c9c3a3cf456"/>
    <s v="O2CD0LS+Ks7lH8AcX56oXF5WHEb3zD6uN4zUGO1pU95CKhXJAsg1Wb/NABXZmwWbA8pOkEBCWpjpBKNSS8HBaQ=="/>
    <d v="2016-09-12T14:03:56"/>
    <s v="DARS-NIC-226323-X4L5B-v1"/>
    <s v="Clare Gilham"/>
    <x v="87"/>
    <s v="With HSCIC"/>
    <x v="0"/>
    <d v="2017-08-31T00:00:00"/>
    <s v="2b Case Officer Check"/>
    <s v="2b Case Officer Check"/>
    <x v="5"/>
    <s v="DARS-NIC-226323-X4L5B-v1.7"/>
    <s v="Yes"/>
    <s v="Yes"/>
    <x v="0"/>
    <x v="185"/>
    <x v="0"/>
    <s v="Yes"/>
    <x v="9"/>
    <s v="Complex"/>
    <s v="Carla Howgate"/>
    <s v="Jennifer Donald"/>
    <s v="No"/>
    <s v="Joanna Rose"/>
    <d v="2016-09-12T14:03:56"/>
    <d v="2016-08-09T09:57:27"/>
    <d v="2016-09-12T00:00:00"/>
    <s v=""/>
    <d v="2016-06-30T00:00:00"/>
    <x v="0"/>
  </r>
  <r>
    <s v="e65f18e3-f220-e611-80e9-5065f38aaa91"/>
    <s v="S9P/QvDR3LrSeAib1DBpFeLK6JTEvpQyMvtE/+ojyupUlPPy+usVaK+tK1yFaTFzstHzJypDhcRasrQByLrgHQ=="/>
    <d v="2016-08-02T09:49:10"/>
    <s v="DARS-NIC-22635-F1D7J-v0"/>
    <s v="Jenny Wong"/>
    <x v="48"/>
    <s v="With Customer"/>
    <x v="0"/>
    <m/>
    <s v="1c Application In Progress"/>
    <s v="1c Application In Progress"/>
    <x v="4"/>
    <s v="DARS-NIC-22635-F1D7J-v0.0"/>
    <s v="Yes"/>
    <s v="No"/>
    <x v="0"/>
    <x v="0"/>
    <x v="0"/>
    <s v="No"/>
    <x v="6"/>
    <s v=""/>
    <s v=""/>
    <s v=""/>
    <s v="Yes"/>
    <s v="Joanna Rose"/>
    <d v="2016-08-02T09:49:10"/>
    <d v="2016-05-23T14:30:32"/>
    <m/>
    <s v=""/>
    <m/>
    <x v="0"/>
  </r>
  <r>
    <s v="1f609ed3-e369-e611-80f2-5065f38bd5b1"/>
    <s v="7vtCzEZxb9JjmZj3GiWxx00aGNMuxt0IOe3x+bhUpWgxLAcBBuMPQf03HbkF+T+ATyo1T2+qnKNy/Wie5x/KwA=="/>
    <d v="2016-08-25T14:40:30"/>
    <s v="DARS-NIC-226461-W4D0C-v0"/>
    <s v="Joanna Rose"/>
    <x v="18"/>
    <s v="With HSCIC"/>
    <x v="0"/>
    <m/>
    <s v="1c Application In Progress"/>
    <s v="5a DSA Active"/>
    <x v="0"/>
    <s v="DARS-NIC-226461-W4D0C-v0"/>
    <s v="No"/>
    <s v="No"/>
    <x v="0"/>
    <x v="0"/>
    <x v="0"/>
    <s v="No"/>
    <x v="6"/>
    <s v=""/>
    <s v=""/>
    <s v=""/>
    <s v="Yes"/>
    <s v="Joanna Rose"/>
    <d v="2016-08-25T14:40:30"/>
    <d v="2016-08-24T10:16:37"/>
    <m/>
    <s v=""/>
    <d v="2016-08-25T00:00:00"/>
    <x v="0"/>
  </r>
  <r>
    <s v="391b249a-9551-459a-885b-3ba9a06f0170"/>
    <s v="7mr4hr+qukgSi8CCvg5ayDvVagkU0nYHxo93Q3liC10Cq/8TDTBXMsFQzxZn31CtWuBdCpLPZaM6nz2cqH4/6g=="/>
    <d v="2016-08-25T14:40:30"/>
    <s v="DARS-NIC-226461-W4D0C-v0"/>
    <s v="Joanna Rose"/>
    <x v="18"/>
    <s v="With HSCIC"/>
    <x v="0"/>
    <m/>
    <s v="2c Initial Assessment"/>
    <s v="5a DSA Active"/>
    <x v="0"/>
    <s v="DARS-NIC-226461-W4D0C-v0.1"/>
    <s v="No"/>
    <s v="No"/>
    <x v="0"/>
    <x v="14"/>
    <x v="0"/>
    <s v="No"/>
    <x v="6"/>
    <s v=""/>
    <s v="Joanna Rose"/>
    <s v="Gaynor Dalton"/>
    <s v="Yes"/>
    <s v="Joanna Rose"/>
    <d v="2016-08-25T14:40:30"/>
    <d v="2016-08-25T14:36:03"/>
    <m/>
    <s v=""/>
    <d v="2016-08-25T00:00:00"/>
    <x v="0"/>
  </r>
  <r>
    <s v="15161825-4547-4648-938f-74e68e95295d"/>
    <s v="/d/TR1rZJAkKRg2v9rtlP1bFOjy+MqO4q7PWCq37C9EZjOFEhahBPW6hQbpZgUDnGcVe2fQK/FvjzQdx8RYr0Q=="/>
    <d v="2016-09-13T09:19:55"/>
    <s v="DARS-NIC-226461-W4D0C-v0"/>
    <s v="Joanna Rose"/>
    <x v="18"/>
    <s v="With HSCIC"/>
    <x v="0"/>
    <d v="2016-08-25T00:00:00"/>
    <s v="5a DSA Active"/>
    <s v="5a DSA Active"/>
    <x v="3"/>
    <s v="DARS-NIC-226461-W4D0C-v0.2"/>
    <s v="Yes"/>
    <s v="No"/>
    <x v="0"/>
    <x v="14"/>
    <x v="68"/>
    <s v="No"/>
    <x v="6"/>
    <s v=""/>
    <s v="Joanna Rose"/>
    <s v="Gaynor Dalton"/>
    <s v="Yes"/>
    <s v="Joanna Rose"/>
    <d v="2016-09-13T09:19:55"/>
    <d v="2016-08-25T14:37:00"/>
    <d v="2016-08-25T00:00:00"/>
    <s v=""/>
    <d v="2016-08-25T00:00:00"/>
    <x v="1"/>
  </r>
  <r>
    <s v="f85fc44d-d5ed-e511-80f8-3863bb357fa0"/>
    <s v="N1hMV0I+uBzw6PqdxLABsibbc8wc426HwZUVSxwkKTFNOVN+cRKsLO6+96OAEqL1xaq3DJ+M7e14yPKBzj8Zeg=="/>
    <d v="2016-10-31T15:54:21"/>
    <s v="DARS-NIC-226652-N1G2N-v0"/>
    <s v="Zeenatara Ambia"/>
    <x v="38"/>
    <s v="With HSCIC"/>
    <x v="1"/>
    <d v="2015-11-30T00:00:00"/>
    <s v=""/>
    <s v="5a DSA Active"/>
    <x v="3"/>
    <s v="DARS-NIC-226652-N1G2N-v0.0"/>
    <s v="Yes"/>
    <s v="Yes"/>
    <x v="1"/>
    <x v="0"/>
    <x v="90"/>
    <s v="No"/>
    <x v="10"/>
    <s v=""/>
    <s v="Charlotte Skinner"/>
    <s v=""/>
    <s v="No"/>
    <s v="Joanna Rose"/>
    <d v="2016-10-31T15:54:21"/>
    <d v="2016-03-19T13:20:17"/>
    <m/>
    <s v=""/>
    <m/>
    <x v="0"/>
  </r>
  <r>
    <s v="c6da541b-e469-e611-80f2-5065f38bd5b1"/>
    <s v="E18ymKVWWM5K5ZOlK7+LibgzIc455/492I2WnAywMGsZmB/PK9r5WtqAwJ3TfyhushLE+jDSUDmqGGGL2sBYeA=="/>
    <d v="2016-08-25T14:47:19"/>
    <s v="DARS-NIC-228520-Q6C5V-v0"/>
    <s v="Joanna Rose"/>
    <x v="18"/>
    <s v="With HSCIC"/>
    <x v="0"/>
    <m/>
    <s v="1c Application In Progress"/>
    <s v="5a DSA Active"/>
    <x v="0"/>
    <s v="DARS-NIC-228520-Q6C5V-v0"/>
    <s v="No"/>
    <s v="No"/>
    <x v="0"/>
    <x v="0"/>
    <x v="0"/>
    <s v="No"/>
    <x v="6"/>
    <s v=""/>
    <s v=""/>
    <s v=""/>
    <s v="Yes"/>
    <s v="Joanna Rose"/>
    <d v="2016-08-25T14:47:19"/>
    <d v="2016-08-24T10:18:36"/>
    <m/>
    <s v=""/>
    <d v="2016-08-25T00:00:00"/>
    <x v="0"/>
  </r>
  <r>
    <s v="4640aa2d-93c9-44d0-9813-4e02acbadcd7"/>
    <s v="Sh4KX+ZQUEkZj0ga0kKKJpfq9NkWT2vzIsWD/z/FT8hGjtoflMHMoEUVfozEFggCAL+odL9xZbwFXtG5+/cUHQ=="/>
    <d v="2016-08-25T14:47:19"/>
    <s v="DARS-NIC-228520-Q6C5V-v0"/>
    <s v="Joanna Rose"/>
    <x v="18"/>
    <s v="With HSCIC"/>
    <x v="0"/>
    <m/>
    <s v="2c Initial Assessment"/>
    <s v="5a DSA Active"/>
    <x v="0"/>
    <s v="DARS-NIC-228520-Q6C5V-v0.1"/>
    <s v="No"/>
    <s v="No"/>
    <x v="0"/>
    <x v="14"/>
    <x v="0"/>
    <s v="No"/>
    <x v="6"/>
    <s v=""/>
    <s v="Joanna Rose"/>
    <s v="Gaynor Dalton"/>
    <s v="Yes"/>
    <s v="Joanna Rose"/>
    <d v="2016-08-25T14:47:19"/>
    <d v="2016-08-25T14:44:22"/>
    <m/>
    <s v=""/>
    <d v="2016-08-25T00:00:00"/>
    <x v="0"/>
  </r>
  <r>
    <s v="eb284f44-aca8-4702-9c60-268d1d079d36"/>
    <s v="w3VwoVfqbsVVpQ5wgZiohy3+IFA5IGkT8R0Idv0e5hfpeg9OS2sUMMk3SQ/jJoFYu/cN/FNHVDmW8Jc8zKvPLQ=="/>
    <d v="2017-01-16T15:57:59"/>
    <s v="DARS-NIC-228520-Q6C5V-v0"/>
    <s v="Lifestyles Team (NHS Digital)"/>
    <x v="18"/>
    <s v="With HSCIC"/>
    <x v="0"/>
    <d v="2016-08-25T00:00:00"/>
    <s v="5a DSA Active"/>
    <s v="5a DSA Active"/>
    <x v="3"/>
    <s v="DARS-NIC-228520-Q6C5V-v0.2"/>
    <s v="Yes"/>
    <s v="No"/>
    <x v="0"/>
    <x v="14"/>
    <x v="68"/>
    <s v="No"/>
    <x v="6"/>
    <s v=""/>
    <s v="Joanna Rose"/>
    <s v="Gaynor Dalton"/>
    <s v="Yes"/>
    <s v="Joanna Rose"/>
    <d v="2017-01-16T15:57:59"/>
    <d v="2016-08-25T14:45:13"/>
    <d v="2016-08-25T00:00:00"/>
    <s v=""/>
    <d v="2016-08-25T00:00:00"/>
    <x v="1"/>
  </r>
  <r>
    <s v="c07f4eaf-5026-47c7-a252-50520001768e"/>
    <s v="FZt21xuTJY8oWpTiebpOU4USWrnuEIcJ0ZL1Kyyv6tmQ4vYYpP0EntljbiWI58fXdapHSm0Xg24FWM1KKZco4w=="/>
    <d v="2016-10-31T15:54:21"/>
    <s v="DARS-NIC-22961-P9H1M-v0"/>
    <s v="Cher Cartwright"/>
    <x v="18"/>
    <s v="With HSCIC"/>
    <x v="1"/>
    <m/>
    <s v=""/>
    <s v="2a Case Admin Check"/>
    <x v="0"/>
    <s v="DARS-NIC-22961-P9H1M-v0.0"/>
    <s v=""/>
    <s v="No"/>
    <x v="1"/>
    <x v="0"/>
    <x v="0"/>
    <s v="No"/>
    <x v="6"/>
    <s v=""/>
    <s v=""/>
    <s v="DARS Online"/>
    <s v="Yes"/>
    <s v=""/>
    <d v="2016-10-31T15:54:21"/>
    <d v="2016-03-15T17:46:17"/>
    <m/>
    <s v=""/>
    <m/>
    <x v="0"/>
  </r>
  <r>
    <s v="1946c4ec-ba00-e611-80f6-3863bb358e28"/>
    <s v="bbxfTFpxx1cotab1vkc5uSxIm9j5EBOdkjUqhtOzdbnpGPlCmX6cKWnn0zGjb1JXwHEJCD2VZFtTPZ3de8Hksw=="/>
    <d v="2016-06-27T11:33:41"/>
    <s v="DARS-NIC-22998-P4F5D-v0"/>
    <s v="Emma Day"/>
    <x v="172"/>
    <s v="With HSCIC"/>
    <x v="0"/>
    <m/>
    <s v="1c Application In Progress"/>
    <s v="2b Case Officer Check"/>
    <x v="0"/>
    <s v="DARS-NIC-22998-P4F5D-v0.0"/>
    <s v="No"/>
    <s v="No"/>
    <x v="0"/>
    <x v="0"/>
    <x v="0"/>
    <s v="Yes"/>
    <x v="5"/>
    <s v=""/>
    <s v=""/>
    <s v=""/>
    <s v="Yes"/>
    <s v="Emma Russell"/>
    <d v="2016-06-27T11:33:41"/>
    <d v="2016-04-12T14:29:22"/>
    <m/>
    <s v=""/>
    <m/>
    <x v="0"/>
  </r>
  <r>
    <s v="99bbd34f-5950-418d-9390-c75b570d8cf3"/>
    <s v="qcX+IlT5NG5zbvezgeSySwEJiNFJvKzbTdOhRWcejEzRVp5UKIujOSWnF0pVSxkbMVd4m2tdMkcGGh8SaHlIpQ=="/>
    <d v="2016-08-02T09:49:10"/>
    <s v="DARS-NIC-22998-P4F5D-v0"/>
    <s v="Emma Day"/>
    <x v="172"/>
    <s v="With HSCIC"/>
    <x v="0"/>
    <m/>
    <s v="2b Case Officer Check"/>
    <s v="2b Case Officer Check"/>
    <x v="6"/>
    <s v="DARS-NIC-22998-P4F5D-v0.1"/>
    <s v="Yes"/>
    <s v="No"/>
    <x v="0"/>
    <x v="124"/>
    <x v="0"/>
    <s v="Yes"/>
    <x v="5"/>
    <s v=""/>
    <s v="Carla Howgate"/>
    <s v=""/>
    <s v="No"/>
    <s v="Emma Russell"/>
    <d v="2016-08-02T09:49:10"/>
    <d v="2016-06-27T11:32:44"/>
    <d v="2016-07-11T00:00:00"/>
    <s v=""/>
    <m/>
    <x v="0"/>
  </r>
  <r>
    <s v="c363fc2a-f5e1-e511-80f5-3863bb363030"/>
    <s v="DpXcJCN2tiM3pPM9y1J8ZQZdeEGw7DdAhJC69Bgnon4nlA5OxWGZvsH8w9XA66/P0u6VJmYhxJaDD8KRO4R17g=="/>
    <d v="2016-09-07T10:09:59"/>
    <s v="DARS-NIC-230103-K0K3S-v0"/>
    <s v="Klaus Witte"/>
    <x v="69"/>
    <s v="With HSCIC"/>
    <x v="0"/>
    <m/>
    <s v="1c Application In Progress"/>
    <s v="1b Enquiry Answered"/>
    <x v="0"/>
    <s v="DARS-NIC-230103-K0K3S-v0.0"/>
    <s v="No"/>
    <s v="Yes"/>
    <x v="0"/>
    <x v="0"/>
    <x v="0"/>
    <s v="No"/>
    <x v="10"/>
    <s v=""/>
    <s v=""/>
    <s v=""/>
    <s v="Yes"/>
    <s v="Alexandra Day"/>
    <d v="2016-09-07T10:09:59"/>
    <d v="2016-03-04T10:38:02"/>
    <m/>
    <s v=""/>
    <m/>
    <x v="0"/>
  </r>
  <r>
    <s v="36872151-9db0-4c46-b80b-d82d2ee64ada"/>
    <s v="VwfPm3Csib5fUjTUjOzgDY20j8Xid80f8MKVxuI7VobAHrFCFOmIsff642Q7BmF4WE24RDWvo2v3zOuxG86x1Q=="/>
    <d v="2016-09-07T10:09:59"/>
    <s v="DARS-NIC-230103-K0K3S-v0"/>
    <s v="Klaus Witte"/>
    <x v="69"/>
    <s v="With HSCIC"/>
    <x v="0"/>
    <m/>
    <s v="1c Application In Progress"/>
    <s v="1b Enquiry Answered"/>
    <x v="0"/>
    <s v="DARS-NIC-230103-K0K3S-v0.1"/>
    <s v="No"/>
    <s v="Yes"/>
    <x v="0"/>
    <x v="0"/>
    <x v="0"/>
    <s v="No"/>
    <x v="10"/>
    <s v=""/>
    <s v=""/>
    <s v=""/>
    <s v="Yes"/>
    <s v="Alexandra Day"/>
    <d v="2016-09-07T10:09:59"/>
    <d v="2016-07-05T14:28:03"/>
    <m/>
    <s v=""/>
    <m/>
    <x v="0"/>
  </r>
  <r>
    <s v="9a1c426b-1911-4445-8190-c19c606d2375"/>
    <s v="hwksPD+2FjrgmkekaO0ef5LO/IbXBKMkKzVEieBbeJcfE99t3JJ429iamK1IVVF87R+pUdaStjz8/2umGK0MJw=="/>
    <d v="2016-09-07T10:09:59"/>
    <s v="DARS-NIC-230103-K0K3S-v0"/>
    <s v="Klaus Witte"/>
    <x v="69"/>
    <s v="With HSCIC"/>
    <x v="0"/>
    <m/>
    <s v="1b Enquiry Answered"/>
    <s v="1b Enquiry Answered"/>
    <x v="4"/>
    <s v="DARS-NIC-230103-K0K3S-v0.2"/>
    <s v="Yes"/>
    <s v="Yes"/>
    <x v="0"/>
    <x v="0"/>
    <x v="0"/>
    <s v="No"/>
    <x v="10"/>
    <s v=""/>
    <s v=""/>
    <s v=""/>
    <s v="Yes"/>
    <s v="Alexandra Day"/>
    <d v="2016-09-07T10:09:59"/>
    <d v="2016-07-05T14:28:11"/>
    <m/>
    <s v=""/>
    <m/>
    <x v="0"/>
  </r>
  <r>
    <s v="48c6019e-59ec-e511-8105-1458d043a750"/>
    <s v="u5ArMr0ua+R7Z8o8epH++bsdhqqav6BahCotRc8BMrGO31samoyX7CJwI7rhc61MIx6Bh5F5uYwbaJFuZdy9bw=="/>
    <d v="2017-03-17T00:00:12"/>
    <s v="DARS-NIC-230509-D4R8J-v0"/>
    <s v="David Fitzmaurice"/>
    <x v="8"/>
    <s v="With HSCIC"/>
    <x v="0"/>
    <d v="2017-03-16T00:00:00"/>
    <s v=""/>
    <s v="5a DSA Active"/>
    <x v="3"/>
    <s v="DARS-NIC-230509-D4R8J-v0.0"/>
    <s v="Yes"/>
    <s v="Yes"/>
    <x v="0"/>
    <x v="0"/>
    <x v="8"/>
    <s v="No"/>
    <x v="1"/>
    <s v=""/>
    <s v="Charlotte Skinner"/>
    <s v=""/>
    <s v="No"/>
    <s v="Joanna Rose"/>
    <d v="2017-03-17T00:00:12"/>
    <d v="2016-03-17T16:02:19"/>
    <m/>
    <s v=""/>
    <m/>
    <x v="0"/>
  </r>
  <r>
    <s v="2589a3d7-78eb-e511-8101-3863bb358f90"/>
    <s v="Dyq55x7DRP6y06USrkn5oWfqZwwJhbAC8Y16S4Z4RKQS3eOaJOF/LNDd56pksLwDvv4GKgoxdBFVSE/OofqL2A=="/>
    <d v="2016-10-31T15:54:21"/>
    <s v="DARS-NIC-231512-N9M2Z-v0"/>
    <s v="Lynn Copley"/>
    <x v="205"/>
    <s v="With HSCIC"/>
    <x v="1"/>
    <m/>
    <s v=""/>
    <s v=""/>
    <x v="0"/>
    <s v="DARS-NIC-231512-N9M2Z-v0.0"/>
    <s v=""/>
    <s v="Yes"/>
    <x v="1"/>
    <x v="0"/>
    <x v="0"/>
    <s v="No"/>
    <x v="1"/>
    <s v=""/>
    <s v=""/>
    <s v=""/>
    <s v="Yes"/>
    <s v=""/>
    <d v="2016-10-31T15:54:21"/>
    <d v="2016-03-16T13:13:21"/>
    <m/>
    <s v=""/>
    <m/>
    <x v="0"/>
  </r>
  <r>
    <s v="658bdc4d-abfc-e511-80f6-3863bb358e28"/>
    <s v="B3K0FHNuuQHmQwEEnj0AXBMC6GgFgG73l6VlrE2N/hwxOGjQfU12e2paJIpyL1pF0j5GOm9jA+3RLDyATakZMQ=="/>
    <d v="2016-12-01T11:55:06"/>
    <s v="DARS-NIC-23410-W8N9L-v1"/>
    <s v="Thomas Allen"/>
    <x v="9"/>
    <s v="With HSCIC"/>
    <x v="0"/>
    <m/>
    <s v=""/>
    <s v="5a DSA Active"/>
    <x v="0"/>
    <s v="DARS-NIC-23410-W8N9L-v0.0"/>
    <s v="No"/>
    <s v="No"/>
    <x v="0"/>
    <x v="0"/>
    <x v="0"/>
    <s v="No"/>
    <x v="1"/>
    <s v=""/>
    <s v=""/>
    <s v=""/>
    <s v="Yes"/>
    <s v="Joanna Rose"/>
    <d v="2016-12-01T11:55:06"/>
    <d v="2016-04-07T10:27:25"/>
    <m/>
    <s v=""/>
    <d v="2016-11-21T00:00:00"/>
    <x v="0"/>
  </r>
  <r>
    <s v="975bbcb1-b4a5-491b-b9c1-39f641dfee9b"/>
    <s v="Kz1LiayopXOi8u+dz9gsVj38ZXBE0lZ9UzQLWsjd1UvM4gGxfNCNPS6Ey5awKPu/RNbOm+feYk7yH3H07QEWKQ=="/>
    <d v="2016-12-01T11:55:06"/>
    <s v="DARS-NIC-23410-W8N9L-v1"/>
    <s v="Thomas Allen"/>
    <x v="9"/>
    <s v="With HSCIC"/>
    <x v="0"/>
    <m/>
    <s v="2c Initial Assessment"/>
    <s v="5a DSA Active"/>
    <x v="0"/>
    <s v="DARS-NIC-23410-W8N9L-v0.1"/>
    <s v="No"/>
    <s v="No"/>
    <x v="0"/>
    <x v="5"/>
    <x v="0"/>
    <s v="No"/>
    <x v="1"/>
    <s v="Complex"/>
    <s v="Adam Grindrod"/>
    <s v=""/>
    <s v="Yes"/>
    <s v="Joanna Rose"/>
    <d v="2016-12-01T11:55:06"/>
    <d v="2016-06-02T13:55:21"/>
    <m/>
    <s v=""/>
    <d v="2016-11-21T00:00:00"/>
    <x v="0"/>
  </r>
  <r>
    <s v="582acb82-fb8b-49c0-9432-e92e35a05793"/>
    <s v="ohz64SZLalKGEF/DsPLOvZq/Lum1HQ3Q8OwKtil9ilwnDeDPhzYX0D3uuJOyOMuamQaB1YGo5O0iLSF1XigZIA=="/>
    <d v="2016-12-01T11:55:06"/>
    <s v="DARS-NIC-23410-W8N9L-v1"/>
    <s v="Thomas Allen"/>
    <x v="9"/>
    <s v="With HSCIC"/>
    <x v="0"/>
    <d v="2017-09-14T00:00:00"/>
    <s v="2c Initial Assessment"/>
    <s v="5a DSA Active"/>
    <x v="0"/>
    <s v="DARS-NIC-23410-W8N9L-v0.2"/>
    <s v="No"/>
    <s v="No"/>
    <x v="0"/>
    <x v="5"/>
    <x v="0"/>
    <s v="No"/>
    <x v="1"/>
    <s v="Complex"/>
    <s v="Adam Grindrod"/>
    <s v="Richard Langley"/>
    <s v="Yes"/>
    <s v="Joanna Rose"/>
    <d v="2016-12-01T11:55:06"/>
    <d v="2016-06-30T14:33:57"/>
    <m/>
    <s v=""/>
    <d v="2016-11-21T00:00:00"/>
    <x v="0"/>
  </r>
  <r>
    <s v="14fe4787-a912-48f0-8df5-7e1df5e0455d"/>
    <s v="JLh+ks1wGh9f4hyk6pJY/xVA57zC9XnFoMGZGa42HelLK4TOSom7fb6x3629J8Clzb25trOc3aLxrdd77UuE0A=="/>
    <d v="2017-01-06T11:30:25"/>
    <s v="DARS-NIC-23410-W8N9L-v1"/>
    <s v="Thomas Allen"/>
    <x v="9"/>
    <s v="With HSCIC"/>
    <x v="0"/>
    <d v="2017-10-19T00:00:00"/>
    <s v="5a DSA Active"/>
    <s v="5a DSA Active"/>
    <x v="1"/>
    <s v="DARS-NIC-23410-W8N9L-v0.3"/>
    <s v="No"/>
    <s v="No"/>
    <x v="0"/>
    <x v="5"/>
    <x v="150"/>
    <s v="No"/>
    <x v="1"/>
    <s v="Complex"/>
    <s v="Adam Grindrod"/>
    <s v="Richard Langley"/>
    <s v="Yes"/>
    <s v="Joanna Rose"/>
    <d v="2017-01-06T11:30:25"/>
    <d v="2016-09-12T11:55:24"/>
    <d v="2016-12-01T00:00:00"/>
    <s v=""/>
    <d v="2016-11-21T00:00:00"/>
    <x v="1"/>
  </r>
  <r>
    <s v="796aae60-76c9-4835-8382-31318663131a"/>
    <s v="tj446+tqYf5VMVVCJ1VNCJjbeK2fkAQsZgn3rS4V4W9IvsK06tExfz2qkJyN3FDeitLu0HbRLwT6bRQzp0MAXQ=="/>
    <d v="2016-12-01T11:55:05"/>
    <s v="DARS-NIC-23410-W8N9L-v1"/>
    <s v="Thomas Allen"/>
    <x v="9"/>
    <s v="With HSCIC"/>
    <x v="0"/>
    <m/>
    <s v="1c Application In Progress"/>
    <s v="5a DSA Active"/>
    <x v="0"/>
    <s v="DARS-NIC-23410-W8N9L-v1.0"/>
    <s v="No"/>
    <s v="No"/>
    <x v="0"/>
    <x v="5"/>
    <x v="0"/>
    <s v="No"/>
    <x v="1"/>
    <s v="Complex"/>
    <s v="Adam Grindrod"/>
    <s v="Richard Langley"/>
    <s v="Yes"/>
    <s v="Joanna Rose"/>
    <d v="2016-12-01T11:55:05"/>
    <d v="2016-11-21T13:58:50"/>
    <d v="2016-11-03T00:00:00"/>
    <s v=""/>
    <d v="2016-11-21T00:00:00"/>
    <x v="0"/>
  </r>
  <r>
    <s v="e5b93cf3-6475-448f-9a76-27f00e57d905"/>
    <s v="spK0ULaFt9aaYJtodgAE5X8mHtW+kf/Q6vRqqVHo2KNBsG5hIPm6fTk2gxIl2WP/wp136OyoajpLOzYZl24SVA=="/>
    <d v="2016-12-01T11:55:05"/>
    <s v="DARS-NIC-23410-W8N9L-v1"/>
    <s v="Thomas Allen"/>
    <x v="9"/>
    <s v="With HSCIC"/>
    <x v="0"/>
    <d v="2017-10-19T00:00:00"/>
    <s v="2c Initial Assessment"/>
    <s v="5a DSA Active"/>
    <x v="0"/>
    <s v="DARS-NIC-23410-W8N9L-v1.1"/>
    <s v="No"/>
    <s v="No"/>
    <x v="0"/>
    <x v="103"/>
    <x v="0"/>
    <s v="No"/>
    <x v="1"/>
    <s v="Complex"/>
    <s v="Adam Grindrod"/>
    <s v="Richard Langley"/>
    <s v="Yes"/>
    <s v="Joanna Rose"/>
    <d v="2016-12-01T11:55:05"/>
    <d v="2016-11-21T14:10:05"/>
    <d v="2016-11-03T00:00:00"/>
    <s v=""/>
    <d v="2016-11-21T00:00:00"/>
    <x v="0"/>
  </r>
  <r>
    <s v="6ab5a008-57e0-4a46-bd80-c918dabc7490"/>
    <s v="WDJYMe8HhrlN9H+DaZYVATaIQhjYcgQ6UZ/HXtEAvoYWDqKqFEGWA0LebA/pbxjQOosHV0vjgLbzZwIKDQ5LqA=="/>
    <d v="2017-04-10T14:16:31"/>
    <s v="DARS-NIC-23410-W8N9L-v1"/>
    <s v="Thomas Allen"/>
    <x v="9"/>
    <s v="With HSCIC"/>
    <x v="0"/>
    <d v="2017-11-27T00:00:00"/>
    <s v="5a DSA Active"/>
    <s v="5a DSA Active"/>
    <x v="2"/>
    <s v="DARS-NIC-23410-W8N9L-v1.2"/>
    <s v="Yes"/>
    <s v="No"/>
    <x v="0"/>
    <x v="103"/>
    <x v="151"/>
    <s v="No"/>
    <x v="1"/>
    <s v="Complex"/>
    <s v="Adam Grindrod"/>
    <s v="Richard Langley"/>
    <s v="Yes"/>
    <s v="Joanna Rose"/>
    <d v="2017-04-10T14:16:31"/>
    <d v="2016-11-21T14:14:42"/>
    <d v="2016-12-01T00:00:00"/>
    <s v=""/>
    <d v="2016-11-21T00:00:00"/>
    <x v="1"/>
  </r>
  <r>
    <s v="fc926472-c85e-e611-80ef-5065f38a0b11"/>
    <s v="EQPg0Di08bbC+zA8iNLD+nN+VVywR3ly9Gw3s494PQdNxcJoefrSbUOO7QSK+nksUv4CpzWxIF1xPB7bM44few=="/>
    <d v="2016-08-10T07:03:01"/>
    <s v="DARS-NIC-23452-V8J4C-v0"/>
    <s v="Martin Fox"/>
    <x v="248"/>
    <s v="With Customer"/>
    <x v="0"/>
    <m/>
    <s v="1c Application In Progress"/>
    <s v="1c Application In Progress"/>
    <x v="4"/>
    <s v="DARS-NIC-23452-V8J4C-v0"/>
    <s v="Yes"/>
    <s v="No"/>
    <x v="0"/>
    <x v="0"/>
    <x v="0"/>
    <s v="No"/>
    <x v="9"/>
    <s v=""/>
    <s v=""/>
    <s v=""/>
    <s v="Yes"/>
    <s v="Emma Russell"/>
    <d v="2016-08-10T07:03:01"/>
    <d v="2016-08-10T07:02:54"/>
    <m/>
    <s v=""/>
    <m/>
    <x v="0"/>
  </r>
  <r>
    <s v="ed6a90ba-c8fc-e511-8104-1458d043a570"/>
    <s v="uA+IkhUBnEWp6wlC5MRMFVdisV4GsL2N36gG0U6Vd+Vzrv0ldju6gzpNJM0cFLSCYjzNw13sT9VeHx46EHlNzQ=="/>
    <d v="2017-01-10T13:58:23"/>
    <s v="DARS-NIC-23502-K8J8H-v0"/>
    <s v="Jane Valle"/>
    <x v="249"/>
    <s v="With HSCIC"/>
    <x v="0"/>
    <m/>
    <s v=""/>
    <s v="5a DSA Active"/>
    <x v="0"/>
    <s v="DARS-NIC-23502-K8J8H-v0.0"/>
    <s v=""/>
    <s v="No"/>
    <x v="0"/>
    <x v="0"/>
    <x v="0"/>
    <s v="No"/>
    <x v="19"/>
    <s v=""/>
    <s v=""/>
    <s v=""/>
    <s v="Yes"/>
    <s v="Emma Russell"/>
    <d v="2017-01-10T13:58:23"/>
    <d v="2016-04-07T13:58:04"/>
    <m/>
    <s v=""/>
    <d v="2016-07-01T00:00:00"/>
    <x v="0"/>
  </r>
  <r>
    <s v="20e8814d-d2d6-45e8-9b64-8bf10150357a"/>
    <s v="+cOKmYQkqvoSBZtxdvJK7QfQAt72LH2JuRfHBr2vWU5m2bVx06nNTd2loqWJseQt2f++WhhSKbWvoIQODofrXA=="/>
    <d v="2017-01-10T13:58:23"/>
    <s v="DARS-NIC-23502-K8J8H-v0"/>
    <s v="Jane Valle"/>
    <x v="249"/>
    <s v="With HSCIC"/>
    <x v="0"/>
    <m/>
    <s v=""/>
    <s v="5a DSA Active"/>
    <x v="0"/>
    <s v="DARS-NIC-23502-K8J8H-v0.1"/>
    <s v="No"/>
    <s v="No"/>
    <x v="0"/>
    <x v="0"/>
    <x v="0"/>
    <s v="No"/>
    <x v="19"/>
    <s v=""/>
    <s v=""/>
    <s v=""/>
    <s v="Yes"/>
    <s v="Emma Russell"/>
    <d v="2017-01-10T13:58:23"/>
    <d v="2016-04-21T12:22:14"/>
    <m/>
    <s v=""/>
    <d v="2016-07-01T00:00:00"/>
    <x v="0"/>
  </r>
  <r>
    <s v="d22de888-8f58-4d79-bc78-9368fa3186f4"/>
    <s v="qpdeA5um2RIU15HdyZBCIJFuXooC6eG15J7RgQ8nM/k6hHEEKNmX8+DVE01c8o71keiMFqUkteX9jFkA0rrrhg=="/>
    <d v="2017-01-10T13:58:23"/>
    <s v="DARS-NIC-23502-K8J8H-v0"/>
    <s v="Jane Valle"/>
    <x v="249"/>
    <s v="With HSCIC"/>
    <x v="0"/>
    <m/>
    <s v="2c Initial Assessment"/>
    <s v="5a DSA Active"/>
    <x v="0"/>
    <s v="DARS-NIC-23502-K8J8H-v0.2"/>
    <s v="No"/>
    <s v="No"/>
    <x v="0"/>
    <x v="186"/>
    <x v="0"/>
    <s v="No"/>
    <x v="19"/>
    <s v=""/>
    <s v="Louise Dunn"/>
    <s v=""/>
    <s v="Yes"/>
    <s v="Emma Russell"/>
    <d v="2017-01-10T13:58:23"/>
    <d v="2016-07-01T14:21:16"/>
    <m/>
    <s v=""/>
    <d v="2016-07-01T00:00:00"/>
    <x v="0"/>
  </r>
  <r>
    <s v="e44e83bc-b1bc-4a35-8921-27e9194a85f1"/>
    <s v="oDTfVPvMhDtg/xx0afnSByTX7g/PhyLpHJtKrqD/WV1ys6kPHqlHW5RGyT9Sz4vVBT6dOlXRRVlzzeidy9GFAg=="/>
    <d v="2017-01-10T13:58:23"/>
    <s v="DARS-NIC-23502-K8J8H-v0"/>
    <s v="Jane Valle"/>
    <x v="249"/>
    <s v="With HSCIC"/>
    <x v="0"/>
    <m/>
    <s v="2c Initial Assessment"/>
    <s v="5a DSA Active"/>
    <x v="0"/>
    <s v="DARS-NIC-23502-K8J8H-v0.3"/>
    <s v="No"/>
    <s v="No"/>
    <x v="0"/>
    <x v="186"/>
    <x v="0"/>
    <s v="No"/>
    <x v="19"/>
    <s v=""/>
    <s v="Nicola Bootland"/>
    <s v="Netta Hollings"/>
    <s v="Yes"/>
    <s v="Emma Russell"/>
    <d v="2017-01-10T13:58:23"/>
    <d v="2016-07-13T10:26:38"/>
    <m/>
    <s v=""/>
    <d v="2016-07-01T00:00:00"/>
    <x v="0"/>
  </r>
  <r>
    <s v="73642891-30b9-4b6d-932b-8e8e96dcc5d8"/>
    <s v="pK0OSby4pLE4ipAC8EdDoH4CLqJ0KZhlAgEZlbqkES77A0ocfpZPElHdOkli12g3Et8CIFOl1kz0j6IOzUlE/g=="/>
    <d v="2017-01-10T13:58:23"/>
    <s v="DARS-NIC-23502-K8J8H-v0"/>
    <s v="Jane Valle"/>
    <x v="249"/>
    <s v="With HSCIC"/>
    <x v="0"/>
    <m/>
    <s v="2c Initial Assessment"/>
    <s v="5a DSA Active"/>
    <x v="0"/>
    <s v="DARS-NIC-23502-K8J8H-v0.4"/>
    <s v="No"/>
    <s v="No"/>
    <x v="0"/>
    <x v="186"/>
    <x v="0"/>
    <s v="No"/>
    <x v="19"/>
    <s v=""/>
    <s v="Nicola Bootland"/>
    <s v="Netta Hollings"/>
    <s v="Yes"/>
    <s v="Emma Russell"/>
    <d v="2017-01-10T13:58:23"/>
    <d v="2016-10-13T15:22:47"/>
    <m/>
    <s v=""/>
    <d v="2016-07-01T00:00:00"/>
    <x v="0"/>
  </r>
  <r>
    <s v="cb726847-dca5-4c29-915f-430b7e6a7daf"/>
    <s v="4PYVk5BGf7amO/Cdq1X7qCePFnrQ/zb1fTp2jxWDDVhrhCgRujokB3fThPoT4r+T4lxzGD14lY6LB56bfDM5Zg=="/>
    <d v="2017-01-10T13:58:23"/>
    <s v="DARS-NIC-23502-K8J8H-v0"/>
    <s v="Mary-Ann Bruce"/>
    <x v="249"/>
    <s v="With HSCIC"/>
    <x v="0"/>
    <d v="1900-01-01T00:00:00"/>
    <s v="2c Initial Assessment"/>
    <s v="5a DSA Active"/>
    <x v="0"/>
    <s v="DARS-NIC-23502-K8J8H-v0.5"/>
    <s v="No"/>
    <s v="No"/>
    <x v="0"/>
    <x v="186"/>
    <x v="0"/>
    <s v="No"/>
    <x v="19"/>
    <s v=""/>
    <s v="Nicola Bootland"/>
    <s v="Gaynor Dalton"/>
    <s v="Yes"/>
    <s v="Emma Russell"/>
    <d v="2017-01-10T13:58:23"/>
    <d v="2016-10-25T14:31:53"/>
    <m/>
    <s v="Release 2.3"/>
    <d v="2016-07-01T00:00:00"/>
    <x v="0"/>
  </r>
  <r>
    <s v="3d362522-b257-47f2-a9b9-58cb840a50d6"/>
    <s v="xt35BlX1xgNUgKPAmnlphnd95I+nddDUSswTZM9ekm293xXmKZBHYxO6lkIJVEH9JwyppelGb04TmyalPyDDNQ=="/>
    <d v="2017-01-10T15:13:48"/>
    <s v="DARS-NIC-23502-K8J8H-v0"/>
    <s v="Mary-Ann Bruce"/>
    <x v="249"/>
    <s v="With HSCIC"/>
    <x v="0"/>
    <d v="2099-01-01T00:00:00"/>
    <s v="5a DSA Active"/>
    <s v="5a DSA Active"/>
    <x v="2"/>
    <s v="DARS-NIC-23502-K8J8H-v0.6"/>
    <s v="Yes"/>
    <s v="No"/>
    <x v="0"/>
    <x v="186"/>
    <x v="152"/>
    <s v="No"/>
    <x v="19"/>
    <s v=""/>
    <s v="Nicola Bootland"/>
    <s v="Gaynor Dalton"/>
    <s v="Yes"/>
    <s v="Emma Russell"/>
    <d v="2017-01-10T15:13:48"/>
    <d v="2016-11-09T10:39:43"/>
    <d v="2017-01-10T00:00:00"/>
    <s v="Release 2.3"/>
    <d v="2016-07-01T00:00:00"/>
    <x v="1"/>
  </r>
  <r>
    <s v="5fdc5e5d-e103-e711-8102-5065f38bf4e1"/>
    <s v="P28XTmrmndxFti5Wqe/0DQLBzWolaTsTWq4LgfmEjsVn5Avo/bfFHe0ZcYge4bkQ/OyQcorq82DNtb4gMbGU8w=="/>
    <d v="2017-04-20T12:10:12"/>
    <s v="DARS-NIC-23511-T9B9Z-v0"/>
    <s v="Emma Russell"/>
    <x v="250"/>
    <s v="With Customer"/>
    <x v="0"/>
    <m/>
    <s v="1c Application In Progress"/>
    <s v="2d Action Plan Active"/>
    <x v="0"/>
    <s v="DARS-NIC-23511-T9B9Z-v0"/>
    <s v="No"/>
    <s v="No"/>
    <x v="0"/>
    <x v="0"/>
    <x v="0"/>
    <s v="No"/>
    <x v="1"/>
    <s v=""/>
    <s v=""/>
    <s v=""/>
    <s v="Yes"/>
    <s v="Emma Russell"/>
    <d v="2017-04-20T12:10:12"/>
    <d v="2017-03-08T09:26:53"/>
    <m/>
    <s v=""/>
    <d v="2017-03-08T00:00:00"/>
    <x v="0"/>
  </r>
  <r>
    <s v="c448c7d1-6e42-4e1e-8b07-75cbdaca93a1"/>
    <s v="SXQ9vf5DrdNzrZo8xlCZM4YsZfrsVfsvWLU4PVDy1FweCzPtl9bn1UZCamhtGxeYmLIFZiZuu5SJkfi87ARl+w=="/>
    <d v="2017-04-20T12:10:19"/>
    <s v="DARS-NIC-23511-T9B9Z-v0"/>
    <s v="Kate Pyper"/>
    <x v="250"/>
    <s v="With Customer"/>
    <x v="0"/>
    <d v="2099-12-31T00:00:00"/>
    <s v="2c Initial Assessment"/>
    <s v="2d Action Plan Active"/>
    <x v="0"/>
    <s v="DARS-NIC-23511-T9B9Z-v0.1"/>
    <s v="No"/>
    <s v="No"/>
    <x v="0"/>
    <x v="39"/>
    <x v="0"/>
    <s v="No"/>
    <x v="1"/>
    <s v="Medium"/>
    <s v="Elizabeth Flaherty"/>
    <s v="Duncan Easton"/>
    <s v="Yes"/>
    <s v="Emma Russell"/>
    <d v="2017-04-20T12:10:19"/>
    <d v="2017-03-08T09:27:12"/>
    <m/>
    <s v=""/>
    <d v="2017-03-08T00:00:00"/>
    <x v="0"/>
  </r>
  <r>
    <s v="9f22f813-0830-436c-96fb-b57289b0e8d5"/>
    <s v="y3JkBiq4IW9RIe16kl/+q3OHJSomkloYKRXHQoGeIRC0QipRHDseI9CRzG2U+TQwBEOXxbSO5v619h7y6LiOtw=="/>
    <d v="2017-04-20T12:10:19"/>
    <s v="DARS-NIC-23511-T9B9Z-v0"/>
    <s v="Kate Pyper"/>
    <x v="250"/>
    <s v="With Customer"/>
    <x v="0"/>
    <d v="2099-12-31T00:00:00"/>
    <s v="2c Initial Assessment"/>
    <s v="2d Action Plan Active"/>
    <x v="4"/>
    <s v="DARS-NIC-23511-T9B9Z-v0.2"/>
    <s v="Yes"/>
    <s v="No"/>
    <x v="0"/>
    <x v="39"/>
    <x v="0"/>
    <s v="No"/>
    <x v="1"/>
    <s v="Medium"/>
    <s v="Elizabeth Flaherty"/>
    <s v="Duncan Easton"/>
    <s v="Yes"/>
    <s v="Emma Russell"/>
    <d v="2017-04-20T12:10:19"/>
    <d v="2017-04-20T12:10:09"/>
    <m/>
    <s v=""/>
    <d v="2017-03-08T00:00:00"/>
    <x v="0"/>
  </r>
  <r>
    <s v="dd4b79d4-f4e1-e511-80f5-3863bb363030"/>
    <s v="t0HA0qBQPP07CeWvcE9n48dFJLT3VcmalzSq+ah98Pk/yaRSMcWEeg/BRy0eSHC7xWeg78VTs5UgfcFBRhPGNg=="/>
    <d v="2016-10-31T15:54:21"/>
    <s v="DARS-NIC-236594-T3Q6W-v0"/>
    <s v="Silvia Beghelli"/>
    <x v="13"/>
    <s v="With HSCIC"/>
    <x v="1"/>
    <m/>
    <s v=""/>
    <s v=""/>
    <x v="0"/>
    <s v="DARS-NIC-236594-T3Q6W-v0.0"/>
    <s v=""/>
    <s v="Yes"/>
    <x v="1"/>
    <x v="0"/>
    <x v="0"/>
    <s v="No"/>
    <x v="1"/>
    <s v=""/>
    <s v=""/>
    <s v=""/>
    <s v="Yes"/>
    <s v=""/>
    <d v="2016-10-31T15:54:21"/>
    <d v="2016-03-04T10:35:42"/>
    <m/>
    <s v=""/>
    <m/>
    <x v="0"/>
  </r>
  <r>
    <s v="f6ff2cad-f4e1-e511-80f7-3863bb357fa0"/>
    <s v="fNP4nkWJIzxoykizY8FDEE3gVvd4YxqfQcMxF7o50+iYIWLjdlLH/9WFGYPN8/K67awkyrvLLQpFbdXcvrNR6g=="/>
    <d v="2016-08-02T09:49:10"/>
    <s v="DARS-NIC-237151-V4Z5K-v0"/>
    <s v="Charlotte Kaye"/>
    <x v="251"/>
    <s v="With HSCIC"/>
    <x v="0"/>
    <d v="2015-11-30T00:00:00"/>
    <s v=""/>
    <s v="5a DSA Active"/>
    <x v="3"/>
    <s v="DARS-NIC-237151-V4Z5K-v0.0"/>
    <s v="Yes"/>
    <s v="Yes"/>
    <x v="0"/>
    <x v="0"/>
    <x v="101"/>
    <s v="No"/>
    <x v="1"/>
    <s v=""/>
    <s v="Charlotte Skinner"/>
    <s v=""/>
    <s v="No"/>
    <s v="Joanna Rose"/>
    <d v="2016-08-02T09:49:10"/>
    <d v="2016-03-04T10:34:31"/>
    <m/>
    <s v=""/>
    <m/>
    <x v="0"/>
  </r>
  <r>
    <s v="2a01fd84-1870-e611-80f2-5065f38bf4e1"/>
    <s v="kUPk0XvPs0cJzxj1pO8T+nLaGCoMiCR+xEfgb7kyUn7g6pzHyiNM/Gl0R2ycuc/FjgIUkdR/lT/oyGS0QUp5Eg=="/>
    <d v="2016-10-27T13:29:37"/>
    <s v="DARS-NIC-238559-W6Z3F-v0"/>
    <s v="Lindsay Armstrong-Buisseret"/>
    <x v="186"/>
    <s v="With Customer"/>
    <x v="0"/>
    <m/>
    <s v="1c Application In Progress"/>
    <s v="1c Application In Progress"/>
    <x v="0"/>
    <s v="DARS-NIC-238559-W6Z3F-v0"/>
    <s v="No"/>
    <s v="No"/>
    <x v="0"/>
    <x v="0"/>
    <x v="0"/>
    <s v="No"/>
    <x v="1"/>
    <s v=""/>
    <s v=""/>
    <s v=""/>
    <s v="Yes"/>
    <s v="Emma Russell"/>
    <d v="2016-10-27T13:29:37"/>
    <d v="2016-09-01T07:48:55"/>
    <m/>
    <s v=""/>
    <m/>
    <x v="0"/>
  </r>
  <r>
    <s v="01829366-67be-4334-8d5a-56b0b08eeabe"/>
    <s v="Dg2ZHtKJgF3a0x7KnrGzZKxz+27ti9qhYQymXVjIyeJcvarVl8gS4iJAExCszpNV+t7nleYk6fsUJGW6xV7uKg=="/>
    <d v="2016-10-27T13:29:58"/>
    <s v="DARS-NIC-238559-W6Z3F-v0"/>
    <s v="Lindsay Armstrong-Buisseret"/>
    <x v="186"/>
    <s v="With Customer"/>
    <x v="0"/>
    <m/>
    <s v="1c Application In Progress"/>
    <s v="1c Application In Progress"/>
    <x v="0"/>
    <s v="DARS-NIC-238559-W6Z3F-v0.1"/>
    <s v="No"/>
    <s v="No"/>
    <x v="0"/>
    <x v="0"/>
    <x v="0"/>
    <s v="No"/>
    <x v="1"/>
    <s v=""/>
    <s v=""/>
    <s v=""/>
    <s v="Yes"/>
    <s v="Emma Russell"/>
    <d v="2016-10-27T13:29:58"/>
    <d v="2016-10-26T11:13:16"/>
    <m/>
    <s v=""/>
    <m/>
    <x v="0"/>
  </r>
  <r>
    <s v="4d476bc2-2484-46c2-9e40-00549aea8576"/>
    <s v="G3Gb7YwTi2KT/DhqDyufRkS5J14J6rwiytGB+r1q3xwj9teC3AwpTux1q5sUNxSo0bcQwwmZGf8CLz9kYc29JA=="/>
    <d v="2016-10-27T13:29:58"/>
    <s v="DARS-NIC-238559-W6Z3F-v0"/>
    <s v="Lindsay Armstrong-Buisseret"/>
    <x v="186"/>
    <s v="With Customer"/>
    <x v="0"/>
    <m/>
    <s v="1c Application In Progress"/>
    <s v="1c Application In Progress"/>
    <x v="4"/>
    <s v="DARS-NIC-238559-W6Z3F-v0.2"/>
    <s v="Yes"/>
    <s v="No"/>
    <x v="0"/>
    <x v="0"/>
    <x v="0"/>
    <s v="No"/>
    <x v="1"/>
    <s v=""/>
    <s v=""/>
    <s v=""/>
    <s v="Yes"/>
    <s v="Emma Russell"/>
    <d v="2016-10-27T13:29:58"/>
    <d v="2016-10-27T13:29:41"/>
    <m/>
    <s v=""/>
    <m/>
    <x v="0"/>
  </r>
  <r>
    <s v="c94f0b7c-f4e1-e511-8104-1458d043a750"/>
    <s v="I7coEvJUyofVOU98RI62vYMVcvnvEggmgVp+ACmzEiRGiakZxA5eE28030TZBBxwnK+2ZuW8tEAJh/lqq1WldQ=="/>
    <d v="2017-04-25T11:36:14"/>
    <s v="DARS-NIC-239402-S1P5Q-v0"/>
    <s v="Ravi Maheswaran"/>
    <x v="53"/>
    <s v="With HSCIC"/>
    <x v="0"/>
    <d v="2015-11-30T00:00:00"/>
    <s v=""/>
    <s v="5a DSA Active"/>
    <x v="3"/>
    <s v="DARS-NIC-239402-S1P5Q-v0.0"/>
    <s v="Yes"/>
    <s v="Yes"/>
    <x v="0"/>
    <x v="0"/>
    <x v="7"/>
    <s v="No"/>
    <x v="1"/>
    <s v=""/>
    <s v="Charlotte Skinner"/>
    <s v=""/>
    <s v="No"/>
    <s v="Joanna Rose"/>
    <d v="2017-04-25T11:36:14"/>
    <d v="2016-03-04T10:33:09"/>
    <m/>
    <s v=""/>
    <m/>
    <x v="0"/>
  </r>
  <r>
    <s v="ea51c631-fde1-e511-8104-1458d043a750"/>
    <s v="DXQ1Pty5LsoMRwxMoDrQlHO32dcG9vuZM0g0AAad6ZsEQXSx65w45Wbf6mbmJIItsF1ZhVnxo96J7PEYKtb7gQ=="/>
    <d v="2017-04-11T08:42:20"/>
    <s v="DARS-NIC-239673-L1H1V-v0"/>
    <s v="Adriana Castelli"/>
    <x v="15"/>
    <s v="With HSCIC"/>
    <x v="0"/>
    <d v="2015-11-30T00:00:00"/>
    <s v=""/>
    <s v="5a DSA Active"/>
    <x v="3"/>
    <s v="DARS-NIC-239673-L1H1V-v0.0"/>
    <s v="Yes"/>
    <s v="Yes"/>
    <x v="0"/>
    <x v="0"/>
    <x v="101"/>
    <s v="No"/>
    <x v="1"/>
    <s v=""/>
    <s v="Vicki Hartley"/>
    <s v=""/>
    <s v="No"/>
    <s v="Joanna Rose"/>
    <d v="2017-04-11T08:42:20"/>
    <d v="2016-03-04T11:35:29"/>
    <m/>
    <s v=""/>
    <m/>
    <x v="0"/>
  </r>
  <r>
    <s v="927e5d1f-fde1-e511-8100-3863bb358f90"/>
    <s v="6C/TYWigpgmBWs9WNsOyxBb4WnoCDY2j5m2WgyW634B0Y1xg3F1YcUcUd69NbG7udNOKH55Hm79QeJAPSo+Drw=="/>
    <d v="2016-10-31T15:54:22"/>
    <s v="DARS-NIC-239975-C0K0X-v0"/>
    <s v="Robert Sinfield"/>
    <x v="126"/>
    <s v="With HSCIC"/>
    <x v="1"/>
    <m/>
    <s v=""/>
    <s v=""/>
    <x v="0"/>
    <s v="DARS-NIC-239975-C0K0X-v0.0"/>
    <s v=""/>
    <s v="Yes"/>
    <x v="1"/>
    <x v="0"/>
    <x v="0"/>
    <s v="No"/>
    <x v="7"/>
    <s v=""/>
    <s v=""/>
    <s v=""/>
    <s v="Yes"/>
    <s v=""/>
    <d v="2016-10-31T15:54:22"/>
    <d v="2016-03-04T11:35:03"/>
    <m/>
    <s v=""/>
    <m/>
    <x v="0"/>
  </r>
  <r>
    <s v="9ecd1306-8842-e611-80f0-5065f38a99f1"/>
    <s v="t5rnnPSaVl8a1QHD9X68CbTEbDiMD8tsFXCHxnBhMpUB1L2Q6C5rdTAj5TOtdwy0NoEWxIe3Za7lnHVHaXMkGA=="/>
    <d v="2017-01-17T07:26:02"/>
    <s v="DARS-NIC-24210-M2W0K-v0"/>
    <s v="Klaus Witte"/>
    <x v="21"/>
    <s v="With Customer"/>
    <x v="0"/>
    <m/>
    <s v="1c Application In Progress"/>
    <s v="2d Action Plan Active"/>
    <x v="0"/>
    <s v="DARS-NIC-24210-M2W0K-v0"/>
    <s v="No"/>
    <s v="No"/>
    <x v="0"/>
    <x v="0"/>
    <x v="0"/>
    <s v="No"/>
    <x v="1"/>
    <s v=""/>
    <s v=""/>
    <s v=""/>
    <s v="Yes"/>
    <s v="Alexandra Day"/>
    <d v="2017-01-17T07:26:02"/>
    <d v="2016-07-05T08:11:09"/>
    <m/>
    <s v=""/>
    <d v="2016-08-11T00:00:00"/>
    <x v="0"/>
  </r>
  <r>
    <s v="ef6c8ac9-eaca-4048-9000-2ff7a6dbed87"/>
    <s v="CyMW+KkVRtex9d5SWR0lasI3w1b321Q8zVsTNE+fHNR6k0cuCtByVuDv5BLXwUJa6qH7xZ5tBEtwKe/1gOeeqA=="/>
    <d v="2017-01-17T07:26:02"/>
    <s v="DARS-NIC-24210-M2W0K-v0"/>
    <s v="Klaus Witte"/>
    <x v="21"/>
    <s v="With Customer"/>
    <x v="0"/>
    <m/>
    <s v="1c Application In Progress"/>
    <s v="2d Action Plan Active"/>
    <x v="0"/>
    <s v="DARS-NIC-24210-M2W0K-v0.1"/>
    <s v="No"/>
    <s v="No"/>
    <x v="0"/>
    <x v="0"/>
    <x v="0"/>
    <s v="No"/>
    <x v="1"/>
    <s v=""/>
    <s v=""/>
    <s v=""/>
    <s v="Yes"/>
    <s v="Alexandra Day"/>
    <d v="2017-01-17T07:26:02"/>
    <d v="2016-07-25T12:10:41"/>
    <m/>
    <s v=""/>
    <d v="2016-08-11T00:00:00"/>
    <x v="0"/>
  </r>
  <r>
    <s v="45fa15ba-553c-4b3c-8703-4302bfeb5a99"/>
    <s v="DIUL8d25eRvL6xdVVQzFcRD9USefSXP5jww0GWfqRDu0mW0Dn7H8ai4+E5WLBND6+YkMx0c8QwzQjnXm4UFFDA=="/>
    <d v="2017-01-17T07:26:02"/>
    <s v="DARS-NIC-24210-M2W0K-v0"/>
    <s v="Klaus Witte"/>
    <x v="21"/>
    <s v="With Customer"/>
    <x v="0"/>
    <m/>
    <s v="1c Application In Progress"/>
    <s v="2d Action Plan Active"/>
    <x v="0"/>
    <s v="DARS-NIC-24210-M2W0K-v0.2"/>
    <s v="No"/>
    <s v="No"/>
    <x v="0"/>
    <x v="0"/>
    <x v="0"/>
    <s v="No"/>
    <x v="1"/>
    <s v=""/>
    <s v=""/>
    <s v=""/>
    <s v="Yes"/>
    <s v="Alexandra Day"/>
    <d v="2017-01-17T07:26:02"/>
    <d v="2016-08-09T12:25:14"/>
    <m/>
    <s v=""/>
    <d v="2016-08-11T00:00:00"/>
    <x v="0"/>
  </r>
  <r>
    <s v="627c4b01-fbe0-44ab-b35b-916beff55c5d"/>
    <s v="9TBMRR2q7hGAcZQ4CxrtR1WxzUncntJf8MCw3rbPdgIWw646FkDJz2XpDwd2+JvopvvjDL8oipHyREl1MrD8Dw=="/>
    <d v="2017-01-17T07:26:02"/>
    <s v="DARS-NIC-24210-M2W0K-v0"/>
    <s v="Klaus Witte"/>
    <x v="21"/>
    <s v="With Customer"/>
    <x v="0"/>
    <m/>
    <s v="2c Initial Assessment"/>
    <s v="2d Action Plan Active"/>
    <x v="0"/>
    <s v="DARS-NIC-24210-M2W0K-v0.3"/>
    <s v="No"/>
    <s v="No"/>
    <x v="0"/>
    <x v="9"/>
    <x v="0"/>
    <s v="No"/>
    <x v="1"/>
    <s v=""/>
    <s v="Amanda Parkin"/>
    <s v="Richard Langley"/>
    <s v="Yes"/>
    <s v="Alexandra Day"/>
    <d v="2017-01-17T07:26:02"/>
    <d v="2016-08-09T19:14:30"/>
    <m/>
    <s v=""/>
    <d v="2016-08-11T00:00:00"/>
    <x v="0"/>
  </r>
  <r>
    <s v="d6cd373a-22cd-4289-9676-3b94664e77f3"/>
    <s v="aBcoV7UwkY3uE0bB3W1SCsHRGllHffROKkvkVJx25PVtA4Ij1q9deIbVcSqzziyv23Iw0wbQBCN+i7viZXOYOQ=="/>
    <d v="2017-04-29T05:25:55"/>
    <s v="DARS-NIC-24210-M2W0K-v0"/>
    <s v="Klaus Witte"/>
    <x v="21"/>
    <s v="With Customer"/>
    <x v="0"/>
    <m/>
    <s v="2c Initial Assessment"/>
    <s v="2d Action Plan Active"/>
    <x v="4"/>
    <s v="DARS-NIC-24210-M2W0K-v0.4"/>
    <s v="Yes"/>
    <s v="No"/>
    <x v="0"/>
    <x v="9"/>
    <x v="0"/>
    <s v="No"/>
    <x v="1"/>
    <s v=""/>
    <s v="Amanda Parkin"/>
    <s v="Richard Langley"/>
    <s v="Yes"/>
    <s v="Alexandra Day"/>
    <d v="2017-04-29T05:25:55"/>
    <d v="2016-09-07T13:31:08"/>
    <m/>
    <s v=""/>
    <d v="2016-08-11T00:00:00"/>
    <x v="0"/>
  </r>
  <r>
    <s v="e1b028bd-f5e1-e511-80f5-3863bb363030"/>
    <s v="UeRxMrcKWH+ZdtJ8nxem77bs/LTk/hTL+fM0mCxIVZ8CHDn7TAFF3St5SlTo2wLTe1rPy1zXujwGv07Bhun0UQ=="/>
    <d v="2016-08-02T09:49:10"/>
    <s v="DARS-NIC-243726-F1K2N-v0"/>
    <s v="David Wilkinson"/>
    <x v="252"/>
    <s v="With HSCIC"/>
    <x v="0"/>
    <d v="2015-11-30T00:00:00"/>
    <s v=""/>
    <s v="5a DSA Active"/>
    <x v="3"/>
    <s v="DARS-NIC-243726-F1K2N-v0.0"/>
    <s v="Yes"/>
    <s v="Yes"/>
    <x v="0"/>
    <x v="0"/>
    <x v="7"/>
    <s v="No"/>
    <x v="5"/>
    <s v=""/>
    <s v="Dan Goodwin"/>
    <s v=""/>
    <s v="No"/>
    <s v="Joanna Rose"/>
    <d v="2016-08-02T09:49:10"/>
    <d v="2016-03-04T10:42:12"/>
    <m/>
    <s v=""/>
    <m/>
    <x v="0"/>
  </r>
  <r>
    <s v="60893b54-bbfc-e511-8104-1458d043a570"/>
    <s v="9Y6EedtujPqII5J6CH5m+xY27H9TY+LoRWOVZONYqQnRmY/2bvSmJRZQdzPN4jumE5fhrseJDoyU13Qu/BMzaw=="/>
    <d v="2017-02-28T10:53:18"/>
    <s v="DARS-NIC-24422-R3W3S-v0"/>
    <s v="Caroline O’Leary"/>
    <x v="71"/>
    <s v="With HSCIC"/>
    <x v="0"/>
    <m/>
    <s v=""/>
    <s v="5a DSA Active"/>
    <x v="0"/>
    <s v="DARS-NIC-24422-R3W3S-v0.0"/>
    <s v=""/>
    <s v="No"/>
    <x v="0"/>
    <x v="0"/>
    <x v="0"/>
    <s v="No"/>
    <x v="1"/>
    <s v=""/>
    <s v=""/>
    <s v=""/>
    <s v="Yes"/>
    <s v="Emma Russell"/>
    <d v="2017-02-28T10:53:18"/>
    <d v="2016-04-07T12:22:03"/>
    <m/>
    <s v=""/>
    <d v="2016-04-20T00:00:00"/>
    <x v="0"/>
  </r>
  <r>
    <s v="a82b3a7c-eeac-4090-b266-afe775da5d15"/>
    <s v="/z5MDr1hpNCtgvj8X/L5qNDHzBwtwwDumQwCVnYfGJijVmkG0cx/Qj8n2IBlJDvU/mucAX0oUI6KAgZaCXhkIA=="/>
    <d v="2017-02-28T10:53:18"/>
    <s v="DARS-NIC-24422-R3W3S-v0"/>
    <s v="Caroline O’Leary"/>
    <x v="71"/>
    <s v="With HSCIC"/>
    <x v="0"/>
    <m/>
    <s v=""/>
    <s v="5a DSA Active"/>
    <x v="0"/>
    <s v="DARS-NIC-24422-R3W3S-v0.1"/>
    <s v=""/>
    <s v="No"/>
    <x v="0"/>
    <x v="187"/>
    <x v="0"/>
    <s v="No"/>
    <x v="1"/>
    <s v="Complex"/>
    <s v="Georgina Platt"/>
    <s v="Gaynor Dalton"/>
    <s v="Yes"/>
    <s v="Emma Russell"/>
    <d v="2017-02-28T10:53:18"/>
    <d v="2016-04-19T13:35:38"/>
    <m/>
    <s v=""/>
    <d v="2016-04-20T00:00:00"/>
    <x v="0"/>
  </r>
  <r>
    <s v="beb66d15-e4e8-4bed-bc94-084170be1889"/>
    <s v="oUvK+yemI5G3DBVeZOEYJ30np2peiHPSjXyx22tlYkoA4df5I9KJ8r+yg1yRgS3XaMP514CmXaDHHX2m1q16YA=="/>
    <d v="2017-02-28T10:53:18"/>
    <s v="DARS-NIC-24422-R3W3S-v0"/>
    <s v="Caroline O’Leary"/>
    <x v="71"/>
    <s v="With HSCIC"/>
    <x v="0"/>
    <m/>
    <s v="2c Initial Assessment"/>
    <s v="5a DSA Active"/>
    <x v="0"/>
    <s v="DARS-NIC-24422-R3W3S-v0.2"/>
    <s v="No"/>
    <s v="No"/>
    <x v="0"/>
    <x v="187"/>
    <x v="0"/>
    <s v="No"/>
    <x v="1"/>
    <s v="Complex"/>
    <s v="Georgina Platt"/>
    <s v="Gaynor Dalton"/>
    <s v="No"/>
    <s v="Emma Russell"/>
    <d v="2017-02-28T10:53:18"/>
    <d v="2016-05-03T12:32:14"/>
    <m/>
    <s v=""/>
    <d v="2016-04-20T00:00:00"/>
    <x v="0"/>
  </r>
  <r>
    <s v="92971dfd-7c53-46e7-9679-4927cf7dfbea"/>
    <s v="pC8rYDuVN1oKYd3dIEcs/28JMobdlmXYlP7agJmTd+jEKLC/sDtDv1I8m6Wb0vYOQmx9Fn7Q85T07ug/mk/E1A=="/>
    <d v="2017-02-28T10:53:18"/>
    <s v="DARS-NIC-24422-R3W3S-v0"/>
    <s v="Caroline O’Leary"/>
    <x v="71"/>
    <s v="With HSCIC"/>
    <x v="0"/>
    <m/>
    <s v="2c Initial Assessment"/>
    <s v="5a DSA Active"/>
    <x v="0"/>
    <s v="DARS-NIC-24422-R3W3S-v0.3"/>
    <s v="No"/>
    <s v="No"/>
    <x v="0"/>
    <x v="187"/>
    <x v="0"/>
    <s v="No"/>
    <x v="1"/>
    <s v="Complex"/>
    <s v="Georgina Platt"/>
    <s v="Gaynor Dalton"/>
    <s v="No"/>
    <s v="Emma Russell"/>
    <d v="2017-02-28T10:53:18"/>
    <d v="2016-06-17T13:12:02"/>
    <m/>
    <s v=""/>
    <d v="2016-04-20T00:00:00"/>
    <x v="0"/>
  </r>
  <r>
    <s v="30d10dfc-14f8-4e70-8598-28f67e30c6a0"/>
    <s v="X7aDTJ6g7izt7xL2ZyAqLptmE3gtHqXyBg+7svhqmua8XtWCFQHHaGx7ivGNnQF+aONn7Q16us0W9oWEvJ+QyQ=="/>
    <d v="2017-02-28T10:53:18"/>
    <s v="DARS-NIC-24422-R3W3S-v0"/>
    <s v="Caroline O’Leary"/>
    <x v="71"/>
    <s v="With HSCIC"/>
    <x v="0"/>
    <m/>
    <s v="2c Initial Assessment"/>
    <s v="5a DSA Active"/>
    <x v="0"/>
    <s v="DARS-NIC-24422-R3W3S-v0.4"/>
    <s v="No"/>
    <s v="No"/>
    <x v="0"/>
    <x v="187"/>
    <x v="0"/>
    <s v="No"/>
    <x v="1"/>
    <s v="Complex"/>
    <s v="Georgina Platt"/>
    <s v="Gaynor Dalton"/>
    <s v="No"/>
    <s v="Emma Russell"/>
    <d v="2017-02-28T10:53:18"/>
    <d v="2016-08-26T16:09:29"/>
    <m/>
    <s v=""/>
    <d v="2016-04-20T00:00:00"/>
    <x v="0"/>
  </r>
  <r>
    <s v="9d39245c-6791-4d8f-be44-881314f477a9"/>
    <s v="WwaalRVWvEIMei0oMg8dsD9mVRwuctxl/soXgtT0QHk+g52CtfRKaE7GWkpArsKUUt5htOTAD3wfMhHA6Z1UpA=="/>
    <d v="2017-02-28T10:53:18"/>
    <s v="DARS-NIC-24422-R3W3S-v0"/>
    <s v="Caroline O’Leary"/>
    <x v="71"/>
    <s v="With HSCIC"/>
    <x v="0"/>
    <m/>
    <s v="2c Initial Assessment"/>
    <s v="5a DSA Active"/>
    <x v="0"/>
    <s v="DARS-NIC-24422-R3W3S-v0.5"/>
    <s v="No"/>
    <s v="No"/>
    <x v="0"/>
    <x v="187"/>
    <x v="0"/>
    <s v="No"/>
    <x v="1"/>
    <s v="Complex"/>
    <s v="Georgina Platt"/>
    <s v="Gaynor Dalton"/>
    <s v="No"/>
    <s v="Emma Russell"/>
    <d v="2017-02-28T10:53:18"/>
    <d v="2016-08-26T16:10:59"/>
    <m/>
    <s v=""/>
    <d v="2016-04-20T00:00:00"/>
    <x v="0"/>
  </r>
  <r>
    <s v="09440e60-4945-4ea8-b462-c1efb3684aba"/>
    <s v="I9iYUyR18juvPfIzISLl0ChuDmFXKnz9HmLORxoI6fLZAqie4aHQpbX2mO345Wzj3ZJS60Ncu/bu4mIdCJT+3Q=="/>
    <d v="2017-02-28T10:53:47"/>
    <s v="DARS-NIC-24422-R3W3S-v0"/>
    <s v="Burcu Babaoglan Fiehler"/>
    <x v="71"/>
    <s v="With HSCIC"/>
    <x v="0"/>
    <d v="2018-02-05T00:00:00"/>
    <s v="5a DSA Active"/>
    <s v="5a DSA Active"/>
    <x v="2"/>
    <s v="DARS-NIC-24422-R3W3S-v0.6"/>
    <s v="Yes"/>
    <s v="No"/>
    <x v="0"/>
    <x v="187"/>
    <x v="142"/>
    <s v="No"/>
    <x v="1"/>
    <s v="Complex"/>
    <s v="Georgina Platt"/>
    <s v="Gaynor Dalton"/>
    <s v="No"/>
    <s v="Emma Russell"/>
    <d v="2017-02-28T10:53:47"/>
    <d v="2016-08-30T08:59:30"/>
    <d v="2017-02-28T00:00:00"/>
    <s v=""/>
    <d v="2016-04-20T00:00:00"/>
    <x v="1"/>
  </r>
  <r>
    <s v="1103c55c-a81d-e611-80fc-3863bb358e28"/>
    <s v="jtUG99kAEvxJNSov0Tgg6soF9Gm0GzBwWZABAzDIaafEES6J6XJ0VAWoa4s8le1v6fZKqLXgfYBkyXlisqOtUA=="/>
    <d v="2017-04-13T15:45:00"/>
    <s v="DARS-NIC-24629-X6B6N-v2"/>
    <s v="Ahmed Nasser"/>
    <x v="130"/>
    <s v="With HSCIC"/>
    <x v="0"/>
    <m/>
    <s v="1c Application In Progress"/>
    <s v="4b Approvals Group"/>
    <x v="0"/>
    <s v="DARS-NIC-24629-X6B6N-v0.0"/>
    <s v="No"/>
    <s v="No"/>
    <x v="0"/>
    <x v="0"/>
    <x v="0"/>
    <s v="No"/>
    <x v="3"/>
    <s v=""/>
    <s v=""/>
    <s v=""/>
    <s v="Yes"/>
    <s v="Emma Russell"/>
    <d v="2017-04-13T15:45:00"/>
    <d v="2016-05-19T09:59:30"/>
    <m/>
    <s v=""/>
    <d v="2017-02-28T00:00:00"/>
    <x v="0"/>
  </r>
  <r>
    <s v="55591883-1db2-4b2c-8ad9-41e28405b005"/>
    <s v="cj0SBWhm81s+Ht/U+g5NThxSoGNPtCqBJb5eAN6pIBEf2Z3uigawJZK5Mfn7JpQU/jgbEihzaZssb5LbMSmwnA=="/>
    <d v="2017-04-13T15:45:00"/>
    <s v="DARS-NIC-24629-X6B6N-v2"/>
    <s v="Ahmed Nasser"/>
    <x v="130"/>
    <s v="With HSCIC"/>
    <x v="0"/>
    <m/>
    <s v="1c Application In Progress"/>
    <s v="4b Approvals Group"/>
    <x v="0"/>
    <s v="DARS-NIC-24629-X6B6N-v0.1"/>
    <s v="No"/>
    <s v="No"/>
    <x v="0"/>
    <x v="0"/>
    <x v="0"/>
    <s v="No"/>
    <x v="3"/>
    <s v=""/>
    <s v=""/>
    <s v=""/>
    <s v="Yes"/>
    <s v="Emma Russell"/>
    <d v="2017-04-13T15:45:00"/>
    <d v="2016-07-05T13:13:29"/>
    <m/>
    <s v=""/>
    <d v="2017-02-28T00:00:00"/>
    <x v="0"/>
  </r>
  <r>
    <s v="14ad7cc8-7d3a-4895-8c3b-87c0b050281d"/>
    <s v="/f0z4rm4v1KhHUIzon68jQucLHM++ObqyAoAQ9GT5b/AcIip1vNEsLd7hNTqhC79jzMT4w0tw/tcJe6xx0YxZQ=="/>
    <d v="2017-04-13T15:45:01"/>
    <s v="DARS-NIC-24629-X6B6N-v2"/>
    <s v="Ahmed Nasser"/>
    <x v="130"/>
    <s v="With HSCIC"/>
    <x v="0"/>
    <m/>
    <s v="1c Application In Progress"/>
    <s v="4b Approvals Group"/>
    <x v="0"/>
    <s v="DARS-NIC-24629-X6B6N-v0.2"/>
    <s v="No"/>
    <s v="No"/>
    <x v="0"/>
    <x v="0"/>
    <x v="0"/>
    <s v="No"/>
    <x v="3"/>
    <s v=""/>
    <s v=""/>
    <s v=""/>
    <s v="Yes"/>
    <s v="Emma Russell"/>
    <d v="2017-04-13T15:45:01"/>
    <d v="2016-07-06T13:46:23"/>
    <m/>
    <s v=""/>
    <d v="2017-02-28T00:00:00"/>
    <x v="0"/>
  </r>
  <r>
    <s v="eda197b0-1025-4a83-9f6e-a653d068b85b"/>
    <s v="+dQ2fsffhaRbo2qTlCdJeX3AVwgMAWWIM5erla/pwFi4qX3Ifp9+xy8DD3OApWOrl1yoxSNDw0haTrHSYaWDRQ=="/>
    <d v="2017-04-13T15:45:01"/>
    <s v="DARS-NIC-24629-X6B6N-v2"/>
    <s v="Ahmed Nasser"/>
    <x v="130"/>
    <s v="With HSCIC"/>
    <x v="0"/>
    <m/>
    <s v="2c Initial Assessment"/>
    <s v="4b Approvals Group"/>
    <x v="0"/>
    <s v="DARS-NIC-24629-X6B6N-v0.3"/>
    <s v="No"/>
    <s v="No"/>
    <x v="0"/>
    <x v="29"/>
    <x v="0"/>
    <s v="No"/>
    <x v="3"/>
    <s v=""/>
    <s v="Richard Webster"/>
    <s v="Dave Cronin"/>
    <s v="Yes"/>
    <s v="Emma Russell"/>
    <d v="2017-04-13T15:45:01"/>
    <d v="2016-07-07T16:30:49"/>
    <m/>
    <s v=""/>
    <d v="2017-02-28T00:00:00"/>
    <x v="0"/>
  </r>
  <r>
    <s v="12a21b72-837a-42a2-b890-f7ceb4ecdebf"/>
    <s v="v0rte0K0HyjzFtfs1svVMONiSPjdMydDX1xAfRgo8SsJeS6VfqUXURjqLpaJwbPV/mQP/jqYXrYC0zTJEm6zWg=="/>
    <d v="2017-04-13T15:45:01"/>
    <s v="DARS-NIC-24629-X6B6N-v2"/>
    <s v="Ahmed Nasser"/>
    <x v="130"/>
    <s v="With HSCIC"/>
    <x v="0"/>
    <m/>
    <s v="2c Initial Assessment"/>
    <s v="4b Approvals Group"/>
    <x v="0"/>
    <s v="DARS-NIC-24629-X6B6N-v0.4"/>
    <s v="No"/>
    <s v="No"/>
    <x v="0"/>
    <x v="29"/>
    <x v="0"/>
    <s v="No"/>
    <x v="3"/>
    <s v=""/>
    <s v="Richard Webster"/>
    <s v="Dave Cronin"/>
    <s v="Yes"/>
    <s v="Emma Russell"/>
    <d v="2017-04-13T15:45:01"/>
    <d v="2016-08-05T12:27:55"/>
    <m/>
    <s v=""/>
    <d v="2017-02-28T00:00:00"/>
    <x v="0"/>
  </r>
  <r>
    <s v="c4644b17-4a61-4896-8398-fe70a961501b"/>
    <s v="bPRehYifnmG9sOwCXLfPeS9/9OQCy1C0XxQly6P6C71IbNrhKsiuAJLxJpP7yy5029SFvYWUasv1suaiy+J8lw=="/>
    <d v="2017-04-13T15:45:01"/>
    <s v="DARS-NIC-24629-X6B6N-v2"/>
    <s v="Ahmed Nasser"/>
    <x v="130"/>
    <s v="With HSCIC"/>
    <x v="0"/>
    <d v="2017-09-23T00:00:00"/>
    <s v="2c Initial Assessment"/>
    <s v="4b Approvals Group"/>
    <x v="0"/>
    <s v="DARS-NIC-24629-X6B6N-v0.5"/>
    <s v="No"/>
    <s v="No"/>
    <x v="0"/>
    <x v="29"/>
    <x v="0"/>
    <s v="No"/>
    <x v="3"/>
    <s v=""/>
    <s v="Richard Webster"/>
    <s v="Dave Cronin"/>
    <s v="Yes"/>
    <s v="Emma Russell"/>
    <d v="2017-04-13T15:45:01"/>
    <d v="2016-08-26T13:52:00"/>
    <m/>
    <s v=""/>
    <d v="2017-02-28T00:00:00"/>
    <x v="0"/>
  </r>
  <r>
    <s v="b3edac25-f5f2-4c49-bd97-dfb61ad7692d"/>
    <s v="VI7pr9YAiVELhzGDMYxwt/02HIPDJwHehQ0/RFjKuQtK/vdJwilp7th8JfGJjFJllp+puODgBtjtTjjBR5fD/Q=="/>
    <d v="2017-04-13T15:45:01"/>
    <s v="DARS-NIC-24629-X6B6N-v2"/>
    <s v="Ahmed Nasser"/>
    <x v="130"/>
    <s v="With HSCIC"/>
    <x v="0"/>
    <d v="2017-09-23T00:00:00"/>
    <s v="2c Initial Assessment"/>
    <s v="4b Approvals Group"/>
    <x v="0"/>
    <s v="DARS-NIC-24629-X6B6N-v0.6"/>
    <s v="No"/>
    <s v="No"/>
    <x v="0"/>
    <x v="29"/>
    <x v="0"/>
    <s v="No"/>
    <x v="3"/>
    <s v=""/>
    <s v="Richard Webster"/>
    <s v="Dave Cronin"/>
    <s v="Yes"/>
    <s v="Emma Russell"/>
    <d v="2017-04-13T15:45:01"/>
    <d v="2016-09-09T14:15:11"/>
    <m/>
    <s v=""/>
    <d v="2017-02-28T00:00:00"/>
    <x v="0"/>
  </r>
  <r>
    <s v="12ed0084-0261-4131-b9f4-22ff455da1f3"/>
    <s v="FEwGzc3L0nv/IECeZQJGeNkvPhDiAMa3Lm0ro46TU9CrElfl0bLghVvL/Df5SDLNW4gntXYQBRM4b7q0tObRZw=="/>
    <d v="2017-04-13T15:45:00"/>
    <s v="DARS-NIC-24629-X6B6N-v2"/>
    <s v="Ahmed Nasser"/>
    <x v="130"/>
    <s v="With HSCIC"/>
    <x v="0"/>
    <d v="2016-11-28T00:00:00"/>
    <s v="2c Initial Assessment"/>
    <s v="4b Approvals Group"/>
    <x v="0"/>
    <s v="DARS-NIC-24629-X6B6N-v0.7"/>
    <s v="No"/>
    <s v="No"/>
    <x v="0"/>
    <x v="29"/>
    <x v="0"/>
    <s v="No"/>
    <x v="3"/>
    <s v=""/>
    <s v="Richard Webster"/>
    <s v="Dave Cronin"/>
    <s v="Yes"/>
    <s v="Emma Russell"/>
    <d v="2017-04-13T15:45:00"/>
    <d v="2016-09-14T08:43:27"/>
    <m/>
    <s v=""/>
    <d v="2017-02-28T00:00:00"/>
    <x v="0"/>
  </r>
  <r>
    <s v="84245ad8-cd46-4713-8c7a-5a2352141aef"/>
    <s v="wZbxm8jjjqrmsVauzU09DkA0Wlh6KrH+/DmSNqi4b4W6KCKbLVeSP7dr5FRnNQjMAfis5zxbpL+Di/zX5+svew=="/>
    <d v="2017-04-13T15:45:00"/>
    <s v="DARS-NIC-24629-X6B6N-v2"/>
    <s v="Ahmed Nasser"/>
    <x v="130"/>
    <s v="With HSCIC"/>
    <x v="0"/>
    <d v="2016-11-30T00:00:00"/>
    <s v="5a DSA Active"/>
    <s v="4b Approvals Group"/>
    <x v="1"/>
    <s v="DARS-NIC-24629-X6B6N-v0.8"/>
    <s v="No"/>
    <s v="No"/>
    <x v="0"/>
    <x v="29"/>
    <x v="32"/>
    <s v="No"/>
    <x v="3"/>
    <s v=""/>
    <s v="Richard Webster"/>
    <s v="Dave Cronin"/>
    <s v="Yes"/>
    <s v="Emma Russell"/>
    <d v="2017-04-13T15:45:00"/>
    <d v="2016-10-06T10:58:41"/>
    <d v="2016-12-23T00:00:00"/>
    <s v=""/>
    <d v="2017-02-28T00:00:00"/>
    <x v="1"/>
  </r>
  <r>
    <s v="d4da6134-9354-4bb0-9a77-6d4f82f24f69"/>
    <s v="ChHjCj4sRL+r8Wd/bwRjpei7UQjd4OHxE12zuzCMq6zPf1XVs6tUvqkvCd8k65yJc9MOaA625yaTU46vvSvwmw=="/>
    <d v="2017-04-13T15:45:01"/>
    <s v="DARS-NIC-24629-X6B6N-v2"/>
    <s v="Ahmed Nasser"/>
    <x v="130"/>
    <s v="With HSCIC"/>
    <x v="0"/>
    <m/>
    <s v="1c Application In Progress"/>
    <s v="4b Approvals Group"/>
    <x v="0"/>
    <s v="DARS-NIC-24629-X6B6N-v1.0"/>
    <s v="No"/>
    <s v="No"/>
    <x v="0"/>
    <x v="29"/>
    <x v="0"/>
    <s v="No"/>
    <x v="3"/>
    <s v=""/>
    <s v="Richard Webster"/>
    <s v="Dave Cronin"/>
    <s v="Yes"/>
    <s v="Emma Russell"/>
    <d v="2017-04-13T15:45:01"/>
    <d v="2016-10-31T17:06:19"/>
    <d v="2016-10-19T00:00:00"/>
    <s v=""/>
    <d v="2017-02-28T00:00:00"/>
    <x v="0"/>
  </r>
  <r>
    <s v="b2e603b8-2399-4a48-9161-679b4859959a"/>
    <s v="IAfmH+Bs28iJh+UhUeKJO2ayYpDHDbEZNaqeFtQUvBbJPRV0BHdPz++sQGd2tS2OAQxFh0akJZfg+wHyUgL56Q=="/>
    <d v="2017-04-13T15:45:01"/>
    <s v="DARS-NIC-24629-X6B6N-v2"/>
    <s v="Ahmed Nasser"/>
    <x v="130"/>
    <s v="With HSCIC"/>
    <x v="0"/>
    <d v="2017-11-30T00:00:00"/>
    <s v="2c Initial Assessment"/>
    <s v="4b Approvals Group"/>
    <x v="0"/>
    <s v="DARS-NIC-24629-X6B6N-v1.1"/>
    <s v="No"/>
    <s v="No"/>
    <x v="0"/>
    <x v="88"/>
    <x v="0"/>
    <s v="No"/>
    <x v="3"/>
    <s v=""/>
    <s v="Richard Webster"/>
    <s v="Dave Cronin"/>
    <s v="Yes"/>
    <s v="Emma Russell"/>
    <d v="2017-04-13T15:45:01"/>
    <d v="2016-10-31T17:16:34"/>
    <d v="2016-10-19T00:00:00"/>
    <s v=""/>
    <d v="2017-02-28T00:00:00"/>
    <x v="0"/>
  </r>
  <r>
    <s v="be1f3a21-f179-4763-8fcb-1a1aafe6d4cf"/>
    <s v="FBGTfOnOy7mX8IT78iHM/0tqnmuG0T5ediSngy8cPmbk8/+ratfVxL9TCUmfLayX4ihMOh85ZJY2A7yX2OFLCg=="/>
    <d v="2017-04-13T15:45:00"/>
    <s v="DARS-NIC-24629-X6B6N-v2"/>
    <s v="Ahmed Nasser"/>
    <x v="130"/>
    <s v="With HSCIC"/>
    <x v="0"/>
    <d v="2017-11-30T00:00:00"/>
    <s v="2c Initial Assessment"/>
    <s v="4b Approvals Group"/>
    <x v="0"/>
    <s v="DARS-NIC-24629-X6B6N-v1.2"/>
    <s v="No"/>
    <s v="No"/>
    <x v="0"/>
    <x v="88"/>
    <x v="0"/>
    <s v="No"/>
    <x v="3"/>
    <s v=""/>
    <s v="Richard Webster"/>
    <s v="Dave Cronin"/>
    <s v="Yes"/>
    <s v="Emma Russell"/>
    <d v="2017-04-13T15:45:00"/>
    <d v="2016-11-03T17:44:43"/>
    <d v="2016-10-19T00:00:00"/>
    <s v=""/>
    <d v="2017-02-28T00:00:00"/>
    <x v="0"/>
  </r>
  <r>
    <s v="87d2f1ac-df51-4139-a3c1-34f8581b441d"/>
    <s v="SZp1K3a9kFKsYdkfOe4RhPvE+7SiSsm/924GS9CMTB4cEFM0RbjDqN9cgbp6stJMSi8eLzUrk1PW1+RfhJbvUA=="/>
    <d v="2017-04-13T15:45:00"/>
    <s v="DARS-NIC-24629-X6B6N-v2"/>
    <s v="Ahmed Nasser"/>
    <x v="130"/>
    <s v="With HSCIC"/>
    <x v="0"/>
    <d v="2017-11-30T00:00:00"/>
    <s v="2c Initial Assessment"/>
    <s v="4b Approvals Group"/>
    <x v="0"/>
    <s v="DARS-NIC-24629-X6B6N-v1.3"/>
    <s v="No"/>
    <s v="No"/>
    <x v="0"/>
    <x v="88"/>
    <x v="0"/>
    <s v="No"/>
    <x v="3"/>
    <s v=""/>
    <s v="Richard Webster"/>
    <s v="Dave Cronin"/>
    <s v="Yes"/>
    <s v="Emma Russell"/>
    <d v="2017-04-13T15:45:00"/>
    <d v="2016-12-02T15:05:30"/>
    <d v="2016-10-19T00:00:00"/>
    <s v=""/>
    <d v="2017-02-28T00:00:00"/>
    <x v="0"/>
  </r>
  <r>
    <s v="f4867683-0ae4-4100-9da9-da1ab1f3099a"/>
    <s v="OtPHc9w7nrjAkStelCLqfF3q44rHfwAOkUG7C+ApK0W7F7staQ26d9UgyK6TmfKablAL39T4xoPS4uFemhoHyA=="/>
    <d v="2017-04-13T15:45:01"/>
    <s v="DARS-NIC-24629-X6B6N-v2"/>
    <s v="Ahmed Nasser"/>
    <x v="130"/>
    <s v="With HSCIC"/>
    <x v="0"/>
    <d v="2017-05-31T00:00:00"/>
    <s v="5a DSA Active"/>
    <s v="4b Approvals Group"/>
    <x v="2"/>
    <s v="DARS-NIC-24629-X6B6N-v1.4"/>
    <s v="No"/>
    <s v="No"/>
    <x v="0"/>
    <x v="88"/>
    <x v="153"/>
    <s v="No"/>
    <x v="3"/>
    <s v=""/>
    <s v="Richard Webster"/>
    <s v="Dave Cronin"/>
    <s v="Yes"/>
    <s v="Emma Russell"/>
    <d v="2017-04-13T15:45:01"/>
    <d v="2016-12-07T09:13:45"/>
    <d v="2016-12-23T00:00:00"/>
    <s v=""/>
    <d v="2017-02-28T00:00:00"/>
    <x v="1"/>
  </r>
  <r>
    <s v="da44012a-6573-49e7-b672-6bbab331ef51"/>
    <s v="R1tfqLDsmlPLqmc+Rc5N6R6Tpy+CfNGOi9DrcChCY1TFtZvkzbEPANji/J/CsdvrF+hLRhOVCmOW4K8n5yMSlg=="/>
    <d v="2017-04-13T15:45:01"/>
    <s v="DARS-NIC-24629-X6B6N-v2"/>
    <s v="Ahmed Nasser"/>
    <x v="130"/>
    <s v="With HSCIC"/>
    <x v="0"/>
    <m/>
    <s v="1c Application In Progress"/>
    <s v="4b Approvals Group"/>
    <x v="0"/>
    <s v="DARS-NIC-24629-X6B6N-v2.0"/>
    <s v="No"/>
    <s v="No"/>
    <x v="0"/>
    <x v="88"/>
    <x v="0"/>
    <s v="No"/>
    <x v="3"/>
    <s v=""/>
    <s v="Richard Webster"/>
    <s v="Dave Cronin"/>
    <s v="Yes"/>
    <s v="Emma Russell"/>
    <d v="2017-04-13T15:45:01"/>
    <d v="2017-02-06T13:39:25"/>
    <m/>
    <s v=""/>
    <d v="2017-02-28T00:00:00"/>
    <x v="0"/>
  </r>
  <r>
    <s v="31d1b02d-40fc-47b9-b076-f0496c133e49"/>
    <s v="bBU+6sxpYfKC7RDdD183s9Xho4tSuihEreWhYrEM4edfnJZZ2W7NCfktya39WTBCgkIatMUkK1NtxFwxmSSCWQ=="/>
    <d v="2017-04-13T15:45:01"/>
    <s v="DARS-NIC-24629-X6B6N-v2"/>
    <s v="Ahmed Nasser"/>
    <x v="130"/>
    <s v="With HSCIC"/>
    <x v="0"/>
    <d v="2017-05-31T00:00:00"/>
    <s v="2c Initial Assessment"/>
    <s v="4b Approvals Group"/>
    <x v="0"/>
    <s v="DARS-NIC-24629-X6B6N-v2.1"/>
    <s v="No"/>
    <s v="No"/>
    <x v="0"/>
    <x v="112"/>
    <x v="0"/>
    <s v="No"/>
    <x v="3"/>
    <s v="Medium"/>
    <s v="Richard Webster"/>
    <s v="Dave Cronin"/>
    <s v="Yes"/>
    <s v="Emma Russell"/>
    <d v="2017-04-13T15:45:01"/>
    <d v="2017-02-06T15:27:39"/>
    <m/>
    <s v=""/>
    <d v="2017-02-28T00:00:00"/>
    <x v="0"/>
  </r>
  <r>
    <s v="75eba8ec-f02e-4109-9585-b9591292fcb5"/>
    <s v="1MwP0ve2PaUF5v4M4WdSKA3VxpPKNUlltRwsBATaHjamElWWpin+aajjnBy8ZETALgh0fhY6FssTvzXa7aDkjw=="/>
    <d v="2017-04-13T15:45:01"/>
    <s v="DARS-NIC-24629-X6B6N-v2"/>
    <s v="Ahmed Nasser"/>
    <x v="130"/>
    <s v="With HSCIC"/>
    <x v="0"/>
    <d v="2017-05-31T00:00:00"/>
    <s v="2c Initial Assessment"/>
    <s v="4b Approvals Group"/>
    <x v="0"/>
    <s v="DARS-NIC-24629-X6B6N-v2.2"/>
    <s v="No"/>
    <s v="No"/>
    <x v="0"/>
    <x v="112"/>
    <x v="0"/>
    <s v="No"/>
    <x v="3"/>
    <s v="Medium"/>
    <s v="Richard Webster"/>
    <s v="Dave Cronin"/>
    <s v="Yes"/>
    <s v="Emma Russell"/>
    <d v="2017-04-13T15:45:01"/>
    <d v="2017-02-16T10:52:13"/>
    <m/>
    <s v=""/>
    <d v="2017-02-28T00:00:00"/>
    <x v="0"/>
  </r>
  <r>
    <s v="e6ef488c-0117-49dd-8c4a-6e48ac11ea96"/>
    <s v="Hd2+GczwN1q0u7ikbv9PPkvJsNpwPh4KjqtL88FRgxfkoZRRmCYV3qsczodeRPznn2GuGiRLjmSySbQ76rdLSw=="/>
    <d v="2017-04-13T15:45:01"/>
    <s v="DARS-NIC-24629-X6B6N-v2"/>
    <s v="Ahmed Nasser"/>
    <x v="130"/>
    <s v="With HSCIC"/>
    <x v="0"/>
    <d v="2017-05-31T00:00:00"/>
    <s v="2c Initial Assessment"/>
    <s v="4b Approvals Group"/>
    <x v="0"/>
    <s v="DARS-NIC-24629-X6B6N-v2.3"/>
    <s v="No"/>
    <s v="No"/>
    <x v="0"/>
    <x v="112"/>
    <x v="0"/>
    <s v="No"/>
    <x v="3"/>
    <s v="Medium"/>
    <s v="Richard Webster"/>
    <s v="Dave Cronin"/>
    <s v="Yes"/>
    <s v="Emma Russell"/>
    <d v="2017-04-13T15:45:01"/>
    <d v="2017-02-21T11:21:05"/>
    <m/>
    <s v=""/>
    <d v="2017-02-28T00:00:00"/>
    <x v="0"/>
  </r>
  <r>
    <s v="cac0791b-d6da-4d97-8d5a-d0b7020d877e"/>
    <s v="q0eTdaks8fWjlBxW9ditdAHn17hVZDiTUR0N8EynrlMxSOSqaSRCanPMY6WgCsee6NlF4PNnT6pmqzSCl163YQ=="/>
    <d v="2017-04-13T15:46:39"/>
    <s v="DARS-NIC-24629-X6B6N-v2"/>
    <s v="Ahmed Nasser"/>
    <x v="130"/>
    <s v="With HSCIC"/>
    <x v="0"/>
    <d v="2017-06-30T00:00:00"/>
    <s v="2c Initial Assessment"/>
    <s v="4b Approvals Group"/>
    <x v="0"/>
    <s v="DARS-NIC-24629-X6B6N-v2.4"/>
    <s v="No"/>
    <s v="No"/>
    <x v="0"/>
    <x v="150"/>
    <x v="0"/>
    <s v="No"/>
    <x v="3"/>
    <s v="Medium"/>
    <s v="Richard Webster"/>
    <s v="Louise Dunn"/>
    <s v="Yes"/>
    <s v="Emma Russell"/>
    <d v="2017-04-13T15:46:39"/>
    <d v="2017-02-28T12:58:46"/>
    <m/>
    <s v=""/>
    <d v="2017-02-28T00:00:00"/>
    <x v="0"/>
  </r>
  <r>
    <s v="731e92ae-2509-498e-a52a-8b6acc0f9ed9"/>
    <s v="GD81tgEjcNjMMvQOnpeoPdgXfJesj1CIY9T/WsorE3aFFY9JFO437qE3D353/Dwteiel1zLR6G3fZbxQFTHo2A=="/>
    <d v="2017-04-27T13:51:40"/>
    <s v="DARS-NIC-24629-X6B6N-v2"/>
    <s v="Ahmed Nasser"/>
    <x v="130"/>
    <s v="With HSCIC"/>
    <x v="0"/>
    <d v="2017-06-30T00:00:00"/>
    <s v="4b Approvals Group"/>
    <s v="4b Approvals Group"/>
    <x v="4"/>
    <s v="DARS-NIC-24629-X6B6N-v2.5"/>
    <s v="Yes"/>
    <s v="No"/>
    <x v="0"/>
    <x v="150"/>
    <x v="0"/>
    <s v="No"/>
    <x v="3"/>
    <s v="Medium"/>
    <s v="Richard Webster"/>
    <s v="Louise Dunn"/>
    <s v="Yes"/>
    <s v="Emma Russell"/>
    <d v="2017-04-27T13:51:40"/>
    <d v="2017-04-13T15:43:24"/>
    <m/>
    <s v=""/>
    <d v="2017-02-28T00:00:00"/>
    <x v="0"/>
  </r>
  <r>
    <s v="45c5a16c-5517-e611-810d-3863bb35cfc0"/>
    <s v="jgicVAJZYUtsT5o+oH3d4gBgOdBll3TUtbHlM6QuT1f/rTb+OiU/ra7bTyqoPmZWmJyd+NUm9R8ZAFmkbMnDDw=="/>
    <d v="2017-04-24T13:16:32"/>
    <s v="DARS-NIC-24688-J6W3F-v0"/>
    <s v="Tejal Indulkar"/>
    <x v="253"/>
    <s v="With HSCIC"/>
    <x v="0"/>
    <m/>
    <s v="1c Application In Progress"/>
    <s v="5a DSA Active"/>
    <x v="0"/>
    <s v="DARS-NIC-24688-J6W3F-v0.0"/>
    <s v="No"/>
    <s v="No"/>
    <x v="0"/>
    <x v="0"/>
    <x v="0"/>
    <s v="No"/>
    <x v="0"/>
    <s v=""/>
    <s v="Adam Grindrod"/>
    <s v=""/>
    <s v="Yes"/>
    <s v="Emma Russell"/>
    <d v="2017-04-24T13:16:32"/>
    <d v="2016-05-11T08:50:36"/>
    <m/>
    <s v=""/>
    <d v="2017-01-18T00:00:00"/>
    <x v="0"/>
  </r>
  <r>
    <s v="78a34184-e207-4930-8497-3107bc2870c9"/>
    <s v="hyAmq1n9RyBK+JuELO0eDv+lQff0mCZn2NHL7afxbJ/FrVv6Vb9LqW5IFj1wu29Y1ox735Uq7ecIEZ4TipbBqA=="/>
    <d v="2017-04-24T13:16:32"/>
    <s v="DARS-NIC-24688-J6W3F-v0"/>
    <s v="Tejal Indulkar"/>
    <x v="253"/>
    <s v="With HSCIC"/>
    <x v="0"/>
    <m/>
    <s v="2a Case Admin Check"/>
    <s v="5a DSA Active"/>
    <x v="0"/>
    <s v="DARS-NIC-24688-J6W3F-v0.1"/>
    <s v="No"/>
    <s v="No"/>
    <x v="0"/>
    <x v="0"/>
    <x v="0"/>
    <s v="No"/>
    <x v="0"/>
    <s v=""/>
    <s v="Adam Grindrod"/>
    <s v=""/>
    <s v="No"/>
    <s v="Emma Russell"/>
    <d v="2017-04-24T13:16:32"/>
    <d v="2016-05-11T10:00:17"/>
    <m/>
    <s v=""/>
    <d v="2017-01-18T00:00:00"/>
    <x v="0"/>
  </r>
  <r>
    <s v="f1a41b13-58a1-4c1e-a748-f9495e6636ec"/>
    <s v="DZ79ObOUo/TNj/vXRJTkfPfj6YOWYb22p1TXlbh52HdgcwI35YRNHCxmOvWonM+egQvBl+6BVLszKjRODAZumQ=="/>
    <d v="2017-04-24T13:16:33"/>
    <s v="DARS-NIC-24688-J6W3F-v0"/>
    <s v="Tejal Indulkar"/>
    <x v="253"/>
    <s v="With HSCIC"/>
    <x v="0"/>
    <m/>
    <s v="1c Application In Progress"/>
    <s v="5a DSA Active"/>
    <x v="0"/>
    <s v="DARS-NIC-24688-J6W3F-v0.2"/>
    <s v="No"/>
    <s v="No"/>
    <x v="0"/>
    <x v="0"/>
    <x v="0"/>
    <s v="No"/>
    <x v="0"/>
    <s v=""/>
    <s v="Adam Grindrod"/>
    <s v="Richard Langley"/>
    <s v="No"/>
    <s v="Emma Russell"/>
    <d v="2017-04-24T13:16:33"/>
    <d v="2016-05-11T10:04:46"/>
    <m/>
    <s v=""/>
    <d v="2017-01-18T00:00:00"/>
    <x v="0"/>
  </r>
  <r>
    <s v="c7a2b6d6-8a23-49f4-9be4-3d94977a9b4c"/>
    <s v="EufSCnbQ0B+ly2gs71cvxFvP+hFTxowRkPDzLltVgmdBauAyNc+onFvDY8lSanhWfTf23Q7Vg5YdceETPF7hDg=="/>
    <d v="2017-04-24T13:16:32"/>
    <s v="DARS-NIC-24688-J6W3F-v0"/>
    <s v="Tejal Indulkar"/>
    <x v="253"/>
    <s v="With HSCIC"/>
    <x v="0"/>
    <m/>
    <s v="1c Application In Progress"/>
    <s v="5a DSA Active"/>
    <x v="0"/>
    <s v="DARS-NIC-24688-J6W3F-v0.3"/>
    <s v="No"/>
    <s v="No"/>
    <x v="0"/>
    <x v="0"/>
    <x v="0"/>
    <s v="No"/>
    <x v="0"/>
    <s v=""/>
    <s v="Adam Grindrod"/>
    <s v="Richard Langley"/>
    <s v="No"/>
    <s v="Emma Russell"/>
    <d v="2017-04-24T13:16:32"/>
    <d v="2016-09-02T14:24:00"/>
    <m/>
    <s v=""/>
    <d v="2017-01-18T00:00:00"/>
    <x v="0"/>
  </r>
  <r>
    <s v="a175d9c5-a23f-4416-9be7-86ceabe616c5"/>
    <s v="5Z4nYIqFErL4Rvhk6GgZrh6YbLckcP0t2jVvDYuIua/iMZA3ZSwl4hb86zfZuCTIHK/eJxsiLztIJnKwxaiP/A=="/>
    <d v="2017-04-24T13:16:32"/>
    <s v="DARS-NIC-24688-J6W3F-v0"/>
    <s v="Tejal Indulkar"/>
    <x v="253"/>
    <s v="With HSCIC"/>
    <x v="0"/>
    <m/>
    <s v="1c Application In Progress"/>
    <s v="5a DSA Active"/>
    <x v="0"/>
    <s v="DARS-NIC-24688-J6W3F-v0.4"/>
    <s v="No"/>
    <s v="No"/>
    <x v="0"/>
    <x v="0"/>
    <x v="0"/>
    <s v="No"/>
    <x v="0"/>
    <s v=""/>
    <s v="Adam Grindrod"/>
    <s v="Richard Langley"/>
    <s v="No"/>
    <s v="Emma Russell"/>
    <d v="2017-04-24T13:16:32"/>
    <d v="2016-09-05T08:28:14"/>
    <m/>
    <s v=""/>
    <d v="2017-01-18T00:00:00"/>
    <x v="0"/>
  </r>
  <r>
    <s v="77dcce04-1cde-48a5-918f-70ab24155c78"/>
    <s v="jlR5rTtMbGQ3LTtRwNhWaHxSjb7sd1OuVC/v1XjyBXEX19KxMk4LHSgHXedzvJ+4AR4lvkRo+J4xuwfnPSfhcw=="/>
    <d v="2017-04-24T13:16:32"/>
    <s v="DARS-NIC-24688-J6W3F-v0"/>
    <s v="Tejal Indulkar"/>
    <x v="253"/>
    <s v="With HSCIC"/>
    <x v="0"/>
    <d v="2018-02-22T00:00:00"/>
    <s v="2c Initial Assessment"/>
    <s v="5a DSA Active"/>
    <x v="0"/>
    <s v="DARS-NIC-24688-J6W3F-v0.5"/>
    <s v="No"/>
    <s v="No"/>
    <x v="0"/>
    <x v="78"/>
    <x v="0"/>
    <s v="No"/>
    <x v="0"/>
    <s v="Medium"/>
    <s v="Alexandra Day"/>
    <s v="Richard Langley"/>
    <s v="No"/>
    <s v="Emma Russell"/>
    <d v="2017-04-24T13:16:32"/>
    <d v="2017-01-17T12:13:00"/>
    <m/>
    <s v=""/>
    <d v="2017-01-18T00:00:00"/>
    <x v="0"/>
  </r>
  <r>
    <s v="16a711be-4327-465e-896e-5d98bfc7e45d"/>
    <s v="hCbIKzKRRde6WLjrvDm3oiWD5d9Rf9eX4Yi0ui0CPO1595Vk27wCZtGeFEfIwF6Uy9ys7VJdkY2/BBrtgJTWSQ=="/>
    <d v="2017-04-24T13:16:32"/>
    <s v="DARS-NIC-24688-J6W3F-v0"/>
    <s v="Tejal Indulkar"/>
    <x v="253"/>
    <s v="With HSCIC"/>
    <x v="0"/>
    <d v="2018-02-22T00:00:00"/>
    <s v="2c Initial Assessment"/>
    <s v="5a DSA Active"/>
    <x v="0"/>
    <s v="DARS-NIC-24688-J6W3F-v0.6"/>
    <s v="No"/>
    <s v="No"/>
    <x v="0"/>
    <x v="78"/>
    <x v="0"/>
    <s v="No"/>
    <x v="0"/>
    <s v="Medium"/>
    <s v="Alexandra Day"/>
    <s v="Louise Dunn"/>
    <s v="No"/>
    <s v="Emma Russell"/>
    <d v="2017-04-24T13:16:32"/>
    <d v="2017-01-27T15:23:41"/>
    <m/>
    <s v=""/>
    <d v="2017-01-18T00:00:00"/>
    <x v="0"/>
  </r>
  <r>
    <s v="22ff3deb-5fbb-483b-8abb-52f640dffa42"/>
    <s v="erkcRHWCcaXIII0wX6+Hi3MYRwJ2lDOu6vP15cBJtaL7YomAz5Fw+kT4b5A/yXf4Vi3VxLW3uQ7QBu4d0k1PLQ=="/>
    <d v="2017-04-24T13:16:55"/>
    <s v="DARS-NIC-24688-J6W3F-v0"/>
    <s v="Tejal Indulkar"/>
    <x v="253"/>
    <s v="With HSCIC"/>
    <x v="0"/>
    <d v="2018-03-31T00:00:00"/>
    <s v="5a DSA Active"/>
    <s v="5a DSA Active"/>
    <x v="2"/>
    <s v="DARS-NIC-24688-J6W3F-v0.7"/>
    <s v="Yes"/>
    <s v="No"/>
    <x v="0"/>
    <x v="78"/>
    <x v="55"/>
    <s v="No"/>
    <x v="0"/>
    <s v="Medium"/>
    <s v="Alexandra Day"/>
    <s v="Duncan Easton"/>
    <s v="No"/>
    <s v="Emma Russell"/>
    <d v="2017-04-24T13:16:55"/>
    <d v="2017-03-10T15:28:05"/>
    <d v="2017-04-24T00:00:00"/>
    <s v=""/>
    <d v="2017-01-18T00:00:00"/>
    <x v="1"/>
  </r>
  <r>
    <s v="5a283fa2-acf1-e511-8109-3863bb35cfc0"/>
    <s v="LOJyTOm2FnwfcvBfRPo/Ibpn6mi8GdJVOEubJ5qE98pJk0VIEpWSjD5bzZx8TFs5syrQvEjiC1RCKoUhOqA7dA=="/>
    <d v="2017-02-28T13:17:57"/>
    <s v="DARS-NIC-24810-Q6T3B-v0"/>
    <s v="Andy Dickens"/>
    <x v="8"/>
    <s v="With HSCIC"/>
    <x v="0"/>
    <m/>
    <s v=""/>
    <s v="5a DSA Active"/>
    <x v="0"/>
    <s v="DARS-NIC-24810-Q6T3B-v0.0"/>
    <s v=""/>
    <s v="No"/>
    <x v="0"/>
    <x v="0"/>
    <x v="0"/>
    <s v="No"/>
    <x v="1"/>
    <s v=""/>
    <s v=""/>
    <s v=""/>
    <s v="Yes"/>
    <s v="Alexandra Day"/>
    <d v="2017-02-28T13:17:57"/>
    <d v="2016-03-24T10:39:09"/>
    <m/>
    <s v=""/>
    <d v="2016-10-31T00:00:00"/>
    <x v="0"/>
  </r>
  <r>
    <s v="b3980851-35ca-4dd6-8f72-b4ce4530cc14"/>
    <s v="zbNSGyBSEUDrzfJuVA7GhQzSR3brqvFeDVr6cyDixgaOj+LU3rlSsFhTLpzOpJzdmDTn/ef8+Bt2opirsgqqgg=="/>
    <d v="2017-02-28T13:17:57"/>
    <s v="DARS-NIC-24810-Q6T3B-v0"/>
    <s v="Andy Dickens"/>
    <x v="8"/>
    <s v="With HSCIC"/>
    <x v="0"/>
    <m/>
    <s v="2c Initial Assessment"/>
    <s v="5a DSA Active"/>
    <x v="0"/>
    <s v="DARS-NIC-24810-Q6T3B-v0.1"/>
    <s v="No"/>
    <s v="No"/>
    <x v="0"/>
    <x v="188"/>
    <x v="0"/>
    <s v="No"/>
    <x v="1"/>
    <s v="Complex"/>
    <s v="Dan Goodwin"/>
    <s v="Dave Cronin"/>
    <s v="No"/>
    <s v="Alexandra Day"/>
    <d v="2017-02-28T13:17:57"/>
    <d v="2016-05-05T11:42:21"/>
    <m/>
    <s v=""/>
    <d v="2016-10-31T00:00:00"/>
    <x v="0"/>
  </r>
  <r>
    <s v="b56742af-88db-4b7f-b47c-514f75c48631"/>
    <s v="qePl7bpVXaZC/0PV7+nIGCxsO50q1mNDxvCSIoO3FrLA0BTv0ryNS8qUDHhy+pxxusUZ9+JekpZ1IKbFS3xwRQ=="/>
    <d v="2017-02-28T13:17:57"/>
    <s v="DARS-NIC-24810-Q6T3B-v0"/>
    <s v="Andy Dickens"/>
    <x v="8"/>
    <s v="With HSCIC"/>
    <x v="0"/>
    <d v="2017-09-30T00:00:00"/>
    <s v="1c Application In Progress"/>
    <s v="5a DSA Active"/>
    <x v="0"/>
    <s v="DARS-NIC-24810-Q6T3B-v0.10"/>
    <s v="No"/>
    <s v="No"/>
    <x v="0"/>
    <x v="110"/>
    <x v="0"/>
    <s v="No"/>
    <x v="1"/>
    <s v="Complex"/>
    <s v="Dan Goodwin"/>
    <s v="Dave Cronin"/>
    <s v="No"/>
    <s v="Alexandra Day"/>
    <d v="2017-02-28T13:17:57"/>
    <d v="2016-10-07T12:44:26"/>
    <m/>
    <s v="Release 2.3"/>
    <d v="2016-10-31T00:00:00"/>
    <x v="0"/>
  </r>
  <r>
    <s v="8ba8f975-ded0-482c-9ba8-ce19f8b1b4d1"/>
    <s v="XMpbFEBm0DbUomueuPsZSeDjqvIxUtoXVeP5KiO+alh5NEM+3uQAQqpwGG/xCy5mQ+ZV4dmY+mg9bMsDnKr2Pw=="/>
    <d v="2017-02-28T13:17:57"/>
    <s v="DARS-NIC-24810-Q6T3B-v0"/>
    <s v="Andy Dickens"/>
    <x v="8"/>
    <s v="With HSCIC"/>
    <x v="0"/>
    <d v="2017-10-31T00:00:00"/>
    <s v="2c Initial Assessment"/>
    <s v="5a DSA Active"/>
    <x v="0"/>
    <s v="DARS-NIC-24810-Q6T3B-v0.11"/>
    <s v="No"/>
    <s v="No"/>
    <x v="0"/>
    <x v="88"/>
    <x v="0"/>
    <s v="No"/>
    <x v="1"/>
    <s v="Complex"/>
    <s v="Dan Goodwin"/>
    <s v="Dave Cronin"/>
    <s v="No"/>
    <s v="Alexandra Day"/>
    <d v="2017-02-28T13:17:57"/>
    <d v="2016-10-31T10:13:12"/>
    <m/>
    <s v="Release 2.3"/>
    <d v="2016-10-31T00:00:00"/>
    <x v="0"/>
  </r>
  <r>
    <s v="5d516d33-8ff1-4f7a-b93e-6ec02b9c1c57"/>
    <s v="98OF2GOOkcxPYUFPsYKXRe4yAkAG0dugBB1/uXoyVXFbKPuLZFLeKBoZuN2IHbNtcLHbBMQeTvLmjhzJ/xtSkQ=="/>
    <d v="2017-02-28T13:19:18"/>
    <s v="DARS-NIC-24810-Q6T3B-v0"/>
    <s v="Andy Dickens"/>
    <x v="8"/>
    <s v="With HSCIC"/>
    <x v="0"/>
    <d v="2017-10-31T00:00:00"/>
    <s v="5a DSA Active"/>
    <s v="5a DSA Active"/>
    <x v="2"/>
    <s v="DARS-NIC-24810-Q6T3B-v0.12"/>
    <s v="Yes"/>
    <s v="No"/>
    <x v="0"/>
    <x v="88"/>
    <x v="142"/>
    <s v="No"/>
    <x v="1"/>
    <s v="Complex"/>
    <s v="Dan Goodwin"/>
    <s v="Dave Cronin"/>
    <s v="No"/>
    <s v="Alexandra Day"/>
    <d v="2017-02-28T13:19:18"/>
    <d v="2016-10-31T13:07:24"/>
    <d v="2017-02-28T00:00:00"/>
    <s v="Release 2.3"/>
    <d v="2016-10-31T00:00:00"/>
    <x v="1"/>
  </r>
  <r>
    <s v="68be9d32-a051-422c-a245-ecf1800b391d"/>
    <s v="X1pYEdRDKAsFRrX3Xkk8lQbU18G0RH2ZegyDZe1KMmk6zriuNGlz1Dlb3azDMOpnctcmd0ZPRW/u9jPNQ8nrng=="/>
    <d v="2017-02-28T13:17:57"/>
    <s v="DARS-NIC-24810-Q6T3B-v0"/>
    <s v="Andy Dickens"/>
    <x v="8"/>
    <s v="With HSCIC"/>
    <x v="0"/>
    <m/>
    <s v="2c Initial Assessment"/>
    <s v="5a DSA Active"/>
    <x v="0"/>
    <s v="DARS-NIC-24810-Q6T3B-v0.2"/>
    <s v="No"/>
    <s v="No"/>
    <x v="0"/>
    <x v="188"/>
    <x v="0"/>
    <s v="No"/>
    <x v="1"/>
    <s v="Complex"/>
    <s v="Dan Goodwin"/>
    <s v="Dave Cronin"/>
    <s v="No"/>
    <s v="Alexandra Day"/>
    <d v="2017-02-28T13:17:57"/>
    <d v="2016-06-06T13:21:37"/>
    <m/>
    <s v=""/>
    <d v="2016-10-31T00:00:00"/>
    <x v="0"/>
  </r>
  <r>
    <s v="b3ff9416-c1c4-4bfb-8a54-1a643219d7af"/>
    <s v="5M1HwjABBkOpvkT5EqV0jvngZukzcMBCFNxPn0mUmvTBU0pqOPr6kTak6yg2v712JX1ZpJSGCmnsS1DnGUAt1A=="/>
    <d v="2017-02-28T13:17:57"/>
    <s v="DARS-NIC-24810-Q6T3B-v0"/>
    <s v="Andy Dickens"/>
    <x v="8"/>
    <s v="With HSCIC"/>
    <x v="0"/>
    <m/>
    <s v="2c Initial Assessment"/>
    <s v="5a DSA Active"/>
    <x v="0"/>
    <s v="DARS-NIC-24810-Q6T3B-v0.3"/>
    <s v="No"/>
    <s v="No"/>
    <x v="0"/>
    <x v="188"/>
    <x v="0"/>
    <s v="No"/>
    <x v="1"/>
    <s v="Complex"/>
    <s v="Dan Goodwin"/>
    <s v="Dave Cronin"/>
    <s v="No"/>
    <s v="Alexandra Day"/>
    <d v="2017-02-28T13:17:57"/>
    <d v="2016-06-14T10:48:13"/>
    <m/>
    <s v=""/>
    <d v="2016-10-31T00:00:00"/>
    <x v="0"/>
  </r>
  <r>
    <s v="f11bd3fd-6f4a-4439-a127-0888d300bf0f"/>
    <s v="/KVMHwjSO+w+fukUJQWznM0Dd0cFDwuge2JlDpyNR4kcXrPeUjAutjXDwvdvaSyCeMURdQP5IgT2HjqjqlPHDA=="/>
    <d v="2017-02-28T13:17:57"/>
    <s v="DARS-NIC-24810-Q6T3B-v0"/>
    <s v="Andy Dickens"/>
    <x v="8"/>
    <s v="With HSCIC"/>
    <x v="0"/>
    <m/>
    <s v="2c Initial Assessment"/>
    <s v="5a DSA Active"/>
    <x v="0"/>
    <s v="DARS-NIC-24810-Q6T3B-v0.4"/>
    <s v="No"/>
    <s v="No"/>
    <x v="0"/>
    <x v="188"/>
    <x v="0"/>
    <s v="No"/>
    <x v="1"/>
    <s v="Complex"/>
    <s v="Dan Goodwin"/>
    <s v="Dave Cronin"/>
    <s v="No"/>
    <s v="Alexandra Day"/>
    <d v="2017-02-28T13:17:57"/>
    <d v="2016-06-20T11:14:01"/>
    <m/>
    <s v=""/>
    <d v="2016-10-31T00:00:00"/>
    <x v="0"/>
  </r>
  <r>
    <s v="f770a68d-a91c-47d9-bb7a-382a2ed93b87"/>
    <s v="RmvaZYMrBlY1UYkgpmbvDeI3Pxs2y80Ahca6waPemV9318m0NZdJITdf7HrVbjtMtqlPs8T+Hu60m0NU1mf0Qg=="/>
    <d v="2017-02-28T13:17:57"/>
    <s v="DARS-NIC-24810-Q6T3B-v0"/>
    <s v="Andy Dickens"/>
    <x v="8"/>
    <s v="With HSCIC"/>
    <x v="0"/>
    <m/>
    <s v="2c Initial Assessment"/>
    <s v="5a DSA Active"/>
    <x v="0"/>
    <s v="DARS-NIC-24810-Q6T3B-v0.5"/>
    <s v="No"/>
    <s v="No"/>
    <x v="0"/>
    <x v="188"/>
    <x v="0"/>
    <s v="No"/>
    <x v="1"/>
    <s v="Complex"/>
    <s v="Dan Goodwin"/>
    <s v="Dave Cronin"/>
    <s v="No"/>
    <s v="Alexandra Day"/>
    <d v="2017-02-28T13:17:57"/>
    <d v="2016-07-15T14:24:09"/>
    <m/>
    <s v=""/>
    <d v="2016-10-31T00:00:00"/>
    <x v="0"/>
  </r>
  <r>
    <s v="ae40dadf-dbb2-4b84-977c-65b1632e2f27"/>
    <s v="vbWrmRqyngZi+HQ0IdMap578Zi8iJv3qzpaExDIPUQzLlaaqgaQxvFfj4krcCoFRvlohgOZrXy3TQN9aVOssGw=="/>
    <d v="2017-02-28T13:17:57"/>
    <s v="DARS-NIC-24810-Q6T3B-v0"/>
    <s v="Andy Dickens"/>
    <x v="8"/>
    <s v="With HSCIC"/>
    <x v="0"/>
    <d v="2017-08-17T00:00:00"/>
    <s v="1c Application In Progress"/>
    <s v="5a DSA Active"/>
    <x v="0"/>
    <s v="DARS-NIC-24810-Q6T3B-v0.6"/>
    <s v="No"/>
    <s v="No"/>
    <x v="0"/>
    <x v="188"/>
    <x v="0"/>
    <s v="No"/>
    <x v="1"/>
    <s v="Complex"/>
    <s v="Dan Goodwin"/>
    <s v="Dave Cronin"/>
    <s v="No"/>
    <s v="Alexandra Day"/>
    <d v="2017-02-28T13:17:57"/>
    <d v="2016-07-28T14:32:57"/>
    <m/>
    <s v=""/>
    <d v="2016-10-31T00:00:00"/>
    <x v="0"/>
  </r>
  <r>
    <s v="7e5657c1-00b3-44eb-af05-4abec526111d"/>
    <s v="eokRQZEG4iqb9fQCxd6zRbZ2XA+cFYkElr+872vk7PyXgF6QQo70jkaJJKEnIDx2oOwR10bFwtaIRM+nRswf5A=="/>
    <d v="2017-02-28T13:17:57"/>
    <s v="DARS-NIC-24810-Q6T3B-v0"/>
    <s v="Andy Dickens"/>
    <x v="8"/>
    <s v="With HSCIC"/>
    <x v="0"/>
    <d v="2017-09-30T00:00:00"/>
    <s v="2c Initial Assessment"/>
    <s v="5a DSA Active"/>
    <x v="0"/>
    <s v="DARS-NIC-24810-Q6T3B-v0.7"/>
    <s v="No"/>
    <s v="No"/>
    <x v="0"/>
    <x v="110"/>
    <x v="0"/>
    <s v="No"/>
    <x v="1"/>
    <s v="Complex"/>
    <s v="Dan Goodwin"/>
    <s v="Dave Cronin"/>
    <s v="No"/>
    <s v="Alexandra Day"/>
    <d v="2017-02-28T13:17:57"/>
    <d v="2016-09-21T12:14:50"/>
    <m/>
    <s v="Release 2.3"/>
    <d v="2016-10-31T00:00:00"/>
    <x v="0"/>
  </r>
  <r>
    <s v="4c5d3a23-3340-4c81-b8c9-19e1f5383640"/>
    <s v="PmP0YLWWHfUxPP3UwbIxtmNU+FmK1RjhErAokJ9nVjZALXHDJWhWOBbbn67zeewAyavl8c77y+/eXW0QEDhUXQ=="/>
    <d v="2017-02-28T13:17:57"/>
    <s v="DARS-NIC-24810-Q6T3B-v0"/>
    <s v="Andy Dickens"/>
    <x v="8"/>
    <s v="With HSCIC"/>
    <x v="0"/>
    <d v="2017-09-30T00:00:00"/>
    <s v="2c Initial Assessment"/>
    <s v="5a DSA Active"/>
    <x v="0"/>
    <s v="DARS-NIC-24810-Q6T3B-v0.8"/>
    <s v="No"/>
    <s v="No"/>
    <x v="0"/>
    <x v="110"/>
    <x v="0"/>
    <s v="No"/>
    <x v="1"/>
    <s v="Complex"/>
    <s v="Dan Goodwin"/>
    <s v="Dave Cronin"/>
    <s v="No"/>
    <s v="Alexandra Day"/>
    <d v="2017-02-28T13:17:57"/>
    <d v="2016-09-23T10:57:20"/>
    <m/>
    <s v="Release 2.3"/>
    <d v="2016-10-31T00:00:00"/>
    <x v="0"/>
  </r>
  <r>
    <s v="97ff37b8-73c5-4451-abf0-cb5734295603"/>
    <s v="5gD/CINlD9leB43lZDV6xqw949YiouuYFWyVWKrB0voDy2K1D0TBXVO73PGXnrvegUuxwxKKqarA0CvFYBpHRA=="/>
    <d v="2017-02-28T13:17:57"/>
    <s v="DARS-NIC-24810-Q6T3B-v0"/>
    <s v="Andy Dickens"/>
    <x v="8"/>
    <s v="With HSCIC"/>
    <x v="0"/>
    <d v="2017-09-30T00:00:00"/>
    <s v="2c Initial Assessment"/>
    <s v="5a DSA Active"/>
    <x v="0"/>
    <s v="DARS-NIC-24810-Q6T3B-v0.9"/>
    <s v="No"/>
    <s v="No"/>
    <x v="0"/>
    <x v="110"/>
    <x v="0"/>
    <s v="No"/>
    <x v="1"/>
    <s v="Complex"/>
    <s v="Dan Goodwin"/>
    <s v="Dave Cronin"/>
    <s v="No"/>
    <s v="Alexandra Day"/>
    <d v="2017-02-28T13:17:57"/>
    <d v="2016-09-27T14:14:54"/>
    <m/>
    <s v="Release 2.3"/>
    <d v="2016-10-31T00:00:00"/>
    <x v="0"/>
  </r>
  <r>
    <s v="04884dd2-f8e1-e511-80f7-3863bb357fa0"/>
    <s v="Pa6FLx7R1Q5/jTr2V0L+ISXCKVfQlRJBLTvyIP46RzVSCtRRhaCCpvPXyX4cEwAD8Z+LRbC3O+nCPT3qj0M2nA=="/>
    <d v="2016-10-31T15:54:22"/>
    <s v="DARS-NIC-249530-Q5J8H-v0"/>
    <s v="Laxmikant Tyagi"/>
    <x v="143"/>
    <s v="With HSCIC"/>
    <x v="1"/>
    <m/>
    <s v=""/>
    <s v=""/>
    <x v="0"/>
    <s v="DARS-NIC-249530-Q5J8H-v0.0"/>
    <s v=""/>
    <s v="Yes"/>
    <x v="1"/>
    <x v="0"/>
    <x v="0"/>
    <s v="No"/>
    <x v="2"/>
    <s v=""/>
    <s v=""/>
    <s v=""/>
    <s v="Yes"/>
    <s v=""/>
    <d v="2016-10-31T15:54:22"/>
    <d v="2016-03-04T11:04:16"/>
    <m/>
    <s v=""/>
    <m/>
    <x v="0"/>
  </r>
  <r>
    <s v="c2a2ad63-2248-e611-80ed-5065f38aaa91"/>
    <s v="C9jnmwstdyLLYMzpQyTJl/lI2oN7Ce0bDloUKn/UFr9l7wp7IrUTEAphme8CuH5HxCzTb1DaSkh0gP04wvrmhw=="/>
    <d v="2016-08-02T09:49:11"/>
    <s v="DARS-NIC-24983-S7G3W-v0"/>
    <s v="Angus Ramsay"/>
    <x v="1"/>
    <s v="With HSCIC"/>
    <x v="0"/>
    <m/>
    <s v="1b Enquiry Answered"/>
    <s v="1b Enquiry Answered"/>
    <x v="4"/>
    <s v="DARS-NIC-24983-S7G3W-v0"/>
    <s v="Yes"/>
    <s v="No"/>
    <x v="0"/>
    <x v="0"/>
    <x v="0"/>
    <s v="No"/>
    <x v="1"/>
    <s v=""/>
    <s v=""/>
    <s v=""/>
    <s v="Yes"/>
    <s v="Louise Dunn"/>
    <d v="2016-08-02T09:49:11"/>
    <d v="2016-07-12T11:18:47"/>
    <m/>
    <s v=""/>
    <m/>
    <x v="0"/>
  </r>
  <r>
    <s v="91e98002-a9fc-e511-80f6-3863bb358e28"/>
    <s v="OWZtKYRPB1HHzPRJ4YQWVDrVq+WnsPVHJNm3yz+Yxd4MDyT2c0rMBQ8VjpsYFutjY9ejG5IR51FhvKtrSlP0Gw=="/>
    <d v="2017-05-02T10:23:26"/>
    <s v="DARS-NIC-25007-J9M9P-v2"/>
    <s v="Amanda Lambert"/>
    <x v="254"/>
    <s v="With HSCIC"/>
    <x v="0"/>
    <m/>
    <s v=""/>
    <s v="2c Initial Assessment"/>
    <x v="0"/>
    <s v="DARS-NIC-25007-J9M9P-v0.0"/>
    <s v=""/>
    <s v="No"/>
    <x v="0"/>
    <x v="0"/>
    <x v="0"/>
    <s v="No"/>
    <x v="0"/>
    <s v=""/>
    <s v=""/>
    <s v=""/>
    <s v="Yes"/>
    <s v="Emma Russell"/>
    <d v="2017-05-02T10:23:26"/>
    <d v="2016-04-07T10:10:54"/>
    <m/>
    <s v=""/>
    <d v="2017-03-30T00:00:00"/>
    <x v="0"/>
  </r>
  <r>
    <s v="8f684401-5363-4be4-a00d-fdbbbaec4829"/>
    <s v="NUO3I0QtNXmRe6aRZ0eIRZuM/gl4IquwBzSDHnKomKqd7ybYLVCNSp1N6SPjgiZTSVVxPSdJAu1AEX/zwd7P1A=="/>
    <d v="2017-05-02T10:23:26"/>
    <s v="DARS-NIC-25007-J9M9P-v2"/>
    <s v="Amanda Lambert"/>
    <x v="254"/>
    <s v="With HSCIC"/>
    <x v="0"/>
    <m/>
    <s v=""/>
    <s v="2c Initial Assessment"/>
    <x v="0"/>
    <s v="DARS-NIC-25007-J9M9P-v0.1"/>
    <s v=""/>
    <s v="No"/>
    <x v="0"/>
    <x v="0"/>
    <x v="0"/>
    <s v="No"/>
    <x v="0"/>
    <s v=""/>
    <s v=""/>
    <s v=""/>
    <s v="Yes"/>
    <s v="Emma Russell"/>
    <d v="2017-05-02T10:23:26"/>
    <d v="2016-04-17T09:00:06"/>
    <m/>
    <s v=""/>
    <d v="2017-03-30T00:00:00"/>
    <x v="0"/>
  </r>
  <r>
    <s v="8806b3c0-d978-4d92-ad1c-6dbef6cc317b"/>
    <s v="IgSjMEGgNwVy6RFOSznPcolzFfANXOidmDmlAPMIZtoLdKKrD3YWGKVydIhheRkulSYiekLVaII7Sz3HFrpJNA=="/>
    <d v="2017-05-02T10:23:26"/>
    <s v="DARS-NIC-25007-J9M9P-v2"/>
    <s v="Amanda Lambert"/>
    <x v="254"/>
    <s v="With HSCIC"/>
    <x v="0"/>
    <m/>
    <s v=""/>
    <s v="2c Initial Assessment"/>
    <x v="0"/>
    <s v="DARS-NIC-25007-J9M9P-v0.2"/>
    <s v=""/>
    <s v="No"/>
    <x v="0"/>
    <x v="189"/>
    <x v="0"/>
    <s v="No"/>
    <x v="0"/>
    <s v="Medium"/>
    <s v="Dan Goodwin"/>
    <s v="Dave Cronin"/>
    <s v="No"/>
    <s v="Emma Russell"/>
    <d v="2017-05-02T10:23:26"/>
    <d v="2016-04-18T15:23:49"/>
    <m/>
    <s v=""/>
    <d v="2017-03-30T00:00:00"/>
    <x v="0"/>
  </r>
  <r>
    <s v="876a96da-fcce-40fd-a1d6-f187b9cad8a0"/>
    <s v="OdGH0BRf0x/dWnUdDTjFfCfgT/NJNL4LyLR7Xb5zIzXeduuxr+OqlcZoOmHeRcdY6uEfu7R4DSIoRFs5Ai3SIA=="/>
    <d v="2017-05-02T10:23:26"/>
    <s v="DARS-NIC-25007-J9M9P-v2"/>
    <s v="Amanda Lambert"/>
    <x v="254"/>
    <s v="With HSCIC"/>
    <x v="0"/>
    <d v="2016-08-31T00:00:00"/>
    <s v=""/>
    <s v="2c Initial Assessment"/>
    <x v="0"/>
    <s v="DARS-NIC-25007-J9M9P-v0.3"/>
    <s v="No"/>
    <s v="No"/>
    <x v="0"/>
    <x v="189"/>
    <x v="0"/>
    <s v="No"/>
    <x v="0"/>
    <s v="Medium"/>
    <s v="Dan Goodwin"/>
    <s v="Dave Cronin"/>
    <s v="No"/>
    <s v="Emma Russell"/>
    <d v="2017-05-02T10:23:26"/>
    <d v="2016-04-27T10:22:07"/>
    <m/>
    <s v=""/>
    <d v="2017-03-30T00:00:00"/>
    <x v="0"/>
  </r>
  <r>
    <s v="79a425f5-2556-472a-b542-83d7ef1ed5b7"/>
    <s v="O2A7sASb888sanQop8HvZ0ASfM9TCT1Xn7Lnaajkh2wX1h9lbcIt5wj4omO0a/6/xJbjEkRB5XnzKnY68fHlTg=="/>
    <d v="2017-05-02T10:23:26"/>
    <s v="DARS-NIC-25007-J9M9P-v2"/>
    <s v="Amanda Lambert"/>
    <x v="254"/>
    <s v="With HSCIC"/>
    <x v="0"/>
    <d v="2016-08-31T00:00:00"/>
    <s v="2c Initial Assessment"/>
    <s v="2c Initial Assessment"/>
    <x v="0"/>
    <s v="DARS-NIC-25007-J9M9P-v0.4"/>
    <s v="No"/>
    <s v="No"/>
    <x v="0"/>
    <x v="189"/>
    <x v="0"/>
    <s v="No"/>
    <x v="0"/>
    <s v="Medium"/>
    <s v="Dan Goodwin"/>
    <s v="Dave Cronin"/>
    <s v="No"/>
    <s v="Emma Russell"/>
    <d v="2017-05-02T10:23:26"/>
    <d v="2016-05-20T10:28:47"/>
    <m/>
    <s v=""/>
    <d v="2017-03-30T00:00:00"/>
    <x v="0"/>
  </r>
  <r>
    <s v="95fa7e92-cdb0-4ae2-850e-8db7363cdef1"/>
    <s v="3Guk0U0nxuthPDgKpUZCG5LQhGZaF5hkLTBkabIBuZRP5bo/FAxKlxmIwdsWhDOSyF3I+sEMqpZrpJUJqYLEuA=="/>
    <d v="2017-05-02T10:23:26"/>
    <s v="DARS-NIC-25007-J9M9P-v2"/>
    <s v="Amanda Lambert"/>
    <x v="254"/>
    <s v="With HSCIC"/>
    <x v="0"/>
    <d v="2017-03-31T00:00:00"/>
    <s v="5a DSA Active"/>
    <s v="2c Initial Assessment"/>
    <x v="1"/>
    <s v="DARS-NIC-25007-J9M9P-v0.5"/>
    <s v="No"/>
    <s v="No"/>
    <x v="0"/>
    <x v="189"/>
    <x v="65"/>
    <s v="No"/>
    <x v="0"/>
    <s v="Medium"/>
    <s v="Dan Goodwin"/>
    <s v="Dave Cronin"/>
    <s v="No"/>
    <s v="Emma Russell"/>
    <d v="2017-05-02T10:23:26"/>
    <d v="2016-06-27T09:39:53"/>
    <d v="2017-02-23T00:00:00"/>
    <s v=""/>
    <d v="2017-03-30T00:00:00"/>
    <x v="1"/>
  </r>
  <r>
    <s v="21e9e4e3-e262-416c-8216-9b7924f6a690"/>
    <s v="EGFmdCHvexzjQWLuo/OdM0TCq0MWnhr6hitjd8utE8imVpbEnQTTAiPC3z3TMk9FXM3llNeCHtpjRpcaiRCKHg=="/>
    <d v="2017-05-02T10:23:26"/>
    <s v="DARS-NIC-25007-J9M9P-v2"/>
    <s v="Amanda Lambert"/>
    <x v="254"/>
    <s v="With HSCIC"/>
    <x v="0"/>
    <m/>
    <s v="1c Application In Progress"/>
    <s v="2c Initial Assessment"/>
    <x v="0"/>
    <s v="DARS-NIC-25007-J9M9P-v1.0"/>
    <s v="No"/>
    <s v="No"/>
    <x v="0"/>
    <x v="189"/>
    <x v="0"/>
    <s v="No"/>
    <x v="0"/>
    <s v="Medium"/>
    <s v="Dan Goodwin"/>
    <s v="Dave Cronin"/>
    <s v="No"/>
    <s v="Emma Russell"/>
    <d v="2017-05-02T10:23:26"/>
    <d v="2016-12-07T09:27:58"/>
    <m/>
    <s v=""/>
    <d v="2017-03-30T00:00:00"/>
    <x v="0"/>
  </r>
  <r>
    <s v="f095eba0-0954-4227-ba4e-31054083a4e9"/>
    <s v="qVVDpn0HJ4KvaDE9Utpe2G6GIHh/mLKd0SFJMmq27KQxgmu3+N1KLw6VESZoO1/Fit09UGhjRn5QZwpx0VqHhA=="/>
    <d v="2017-05-02T10:23:26"/>
    <s v="DARS-NIC-25007-J9M9P-v2"/>
    <s v="Amanda Lambert"/>
    <x v="254"/>
    <s v="With HSCIC"/>
    <x v="0"/>
    <d v="2017-03-31T00:00:00"/>
    <s v="2c Initial Assessment"/>
    <s v="2c Initial Assessment"/>
    <x v="0"/>
    <s v="DARS-NIC-25007-J9M9P-v1.1"/>
    <s v="No"/>
    <s v="No"/>
    <x v="0"/>
    <x v="190"/>
    <x v="0"/>
    <s v="No"/>
    <x v="0"/>
    <s v="Medium"/>
    <s v="Dan Goodwin"/>
    <s v="Dave Cronin"/>
    <s v="No"/>
    <s v="Emma Russell"/>
    <d v="2017-05-02T10:23:26"/>
    <d v="2016-12-07T09:31:13"/>
    <m/>
    <s v=""/>
    <d v="2017-03-30T00:00:00"/>
    <x v="0"/>
  </r>
  <r>
    <s v="07656c72-6d07-473d-993c-321387d74e84"/>
    <s v="AKXVEVEwiZXdJmBuzt52kTPuBWNfERBtY2fqjoIk1Vy03pdwQM4SIiYcKIgIhaN7SuhHDP7mJVtH94+KO4nNhQ=="/>
    <d v="2017-05-02T10:23:26"/>
    <s v="DARS-NIC-25007-J9M9P-v2"/>
    <s v="Amanda Lambert"/>
    <x v="254"/>
    <s v="With HSCIC"/>
    <x v="0"/>
    <d v="2017-03-31T00:00:00"/>
    <s v="5a DSA Active"/>
    <s v="2c Initial Assessment"/>
    <x v="3"/>
    <s v="DARS-NIC-25007-J9M9P-v1.2"/>
    <s v="No"/>
    <s v="No"/>
    <x v="0"/>
    <x v="190"/>
    <x v="107"/>
    <s v="No"/>
    <x v="0"/>
    <s v="Medium"/>
    <s v="Dan Goodwin"/>
    <s v="Gaynor Dalton"/>
    <s v="No"/>
    <s v="Emma Russell"/>
    <d v="2017-05-02T10:23:26"/>
    <d v="2016-12-07T10:13:43"/>
    <d v="2017-02-23T00:00:00"/>
    <s v=""/>
    <d v="2017-03-30T00:00:00"/>
    <x v="1"/>
  </r>
  <r>
    <s v="2edfc87e-6251-40df-9a20-10691ee354e7"/>
    <s v="11+mUdkENfPeR725+/ohSg6E8yGaBtrYovvyfXmoS8nFGKYTWAYFWwFCeO/Mu2jGjLmOAaF9mjSdHhgBTwa7Zw=="/>
    <d v="2017-05-02T10:23:25"/>
    <s v="DARS-NIC-25007-J9M9P-v2"/>
    <s v="Amanda Lambert"/>
    <x v="254"/>
    <s v="With HSCIC"/>
    <x v="0"/>
    <m/>
    <s v="1c Application In Progress"/>
    <s v="2c Initial Assessment"/>
    <x v="0"/>
    <s v="DARS-NIC-25007-J9M9P-v2.0"/>
    <s v="No"/>
    <s v="No"/>
    <x v="0"/>
    <x v="190"/>
    <x v="0"/>
    <s v="No"/>
    <x v="0"/>
    <s v="Medium"/>
    <s v="Dan Goodwin"/>
    <s v="Gaynor Dalton"/>
    <s v="No"/>
    <s v="Emma Russell"/>
    <d v="2017-05-02T10:23:25"/>
    <d v="2017-03-20T12:22:43"/>
    <m/>
    <s v=""/>
    <d v="2017-03-30T00:00:00"/>
    <x v="0"/>
  </r>
  <r>
    <s v="b90c04f8-5545-42ba-9b9c-b7afc3b970f4"/>
    <s v="UGyZLaoziwvdV4miUsftEP1eU6P1jEDEOinKet+U6WNqZYswsXa88qm0rIInehi0VNEfQNNUCkI9yF640mYDCA=="/>
    <d v="2017-05-02T10:23:26"/>
    <s v="DARS-NIC-25007-J9M9P-v2"/>
    <s v="Amanda Lambert"/>
    <x v="254"/>
    <s v="With HSCIC"/>
    <x v="0"/>
    <d v="2018-03-31T00:00:00"/>
    <s v="2c Initial Assessment"/>
    <s v="2c Initial Assessment"/>
    <x v="0"/>
    <s v="DARS-NIC-25007-J9M9P-v2.1"/>
    <s v="No"/>
    <s v="No"/>
    <x v="0"/>
    <x v="191"/>
    <x v="0"/>
    <s v="No"/>
    <x v="0"/>
    <s v="Medium"/>
    <s v="Alexandra Day"/>
    <s v="Duncan Easton"/>
    <s v="No"/>
    <s v="Emma Russell"/>
    <d v="2017-05-02T10:23:26"/>
    <d v="2017-03-30T10:30:45"/>
    <m/>
    <s v=""/>
    <d v="2017-03-30T00:00:00"/>
    <x v="0"/>
  </r>
  <r>
    <s v="06815e75-5eb1-4e9d-9030-21971e4d3260"/>
    <s v="ChxQvijyvaQ+xTf57v6Yw0tj0os/JD77yoBqCqCLxNgveTYDnBOReVtj1eU3loOmDBtZgj135hhljRtLtMbqsA=="/>
    <d v="2017-05-02T10:23:25"/>
    <s v="DARS-NIC-25007-J9M9P-v2"/>
    <s v="Amanda Lambert"/>
    <x v="254"/>
    <s v="With HSCIC"/>
    <x v="0"/>
    <d v="2018-03-31T00:00:00"/>
    <s v="2c Initial Assessment"/>
    <s v="2c Initial Assessment"/>
    <x v="4"/>
    <s v="DARS-NIC-25007-J9M9P-v2.2"/>
    <s v="Yes"/>
    <s v="No"/>
    <x v="0"/>
    <x v="191"/>
    <x v="0"/>
    <s v="No"/>
    <x v="0"/>
    <s v="Medium"/>
    <s v="Alexandra Day"/>
    <s v="Duncan Easton"/>
    <s v="No"/>
    <s v="Emma Russell"/>
    <d v="2017-05-02T10:23:25"/>
    <d v="2017-04-11T10:49:16"/>
    <m/>
    <s v=""/>
    <d v="2017-03-30T00:00:00"/>
    <x v="0"/>
  </r>
  <r>
    <s v="c0285aad-5868-e611-80ef-5065f38bf2f1"/>
    <s v="vsenmJB/vuAINKzyMq1EXckztYHv7UPbNfttn7ysyVeVKSBgXlaXHPkB9yUnvWaASigPvAxpSK0Wg/bi5axKpA=="/>
    <d v="2017-02-02T15:46:11"/>
    <s v="DARS-NIC-25051-V0K1X-v0"/>
    <s v="Natalia Petros"/>
    <x v="255"/>
    <s v="With HSCIC"/>
    <x v="0"/>
    <m/>
    <s v="1c Application In Progress"/>
    <s v="5a DSA Active"/>
    <x v="0"/>
    <s v="DARS-NIC-25051-V0K1X-v0"/>
    <s v="No"/>
    <s v="No"/>
    <x v="0"/>
    <x v="0"/>
    <x v="0"/>
    <s v="No"/>
    <x v="20"/>
    <s v=""/>
    <s v=""/>
    <s v=""/>
    <s v="Yes"/>
    <s v="Alexandra Day"/>
    <d v="2017-02-02T15:46:11"/>
    <d v="2016-08-22T11:08:03"/>
    <m/>
    <s v=""/>
    <d v="2016-09-22T00:00:00"/>
    <x v="0"/>
  </r>
  <r>
    <s v="13ed679c-55bb-4f00-9772-b429d07b4d9f"/>
    <s v="AWkBSDsf6AGb5FQG2+dkQIdUpXJ+KKcWCCCZmqVmZh5GNfzA/E/gq7VRYkpk3H/sCjfb5NJRO/hPZR1Bvl1Ceg=="/>
    <d v="2017-02-02T15:46:11"/>
    <s v="DARS-NIC-25051-V0K1X-v0"/>
    <s v="Natalia Petros"/>
    <x v="255"/>
    <s v="With HSCIC"/>
    <x v="0"/>
    <m/>
    <s v="1c Application In Progress"/>
    <s v="5a DSA Active"/>
    <x v="0"/>
    <s v="DARS-NIC-25051-V0K1X-v0.1"/>
    <s v="No"/>
    <s v="No"/>
    <x v="0"/>
    <x v="0"/>
    <x v="0"/>
    <s v="No"/>
    <x v="20"/>
    <s v=""/>
    <s v=""/>
    <s v=""/>
    <s v="Yes"/>
    <s v="Alexandra Day"/>
    <d v="2017-02-02T15:46:11"/>
    <d v="2016-09-12T22:32:00"/>
    <m/>
    <s v=""/>
    <d v="2016-09-22T00:00:00"/>
    <x v="0"/>
  </r>
  <r>
    <s v="294e116e-064e-4a61-8e6c-ff1cf1dc9d20"/>
    <s v="VAIzVTBKXzQjYo3mxywRPf89Hx06YA+H5qgdrtDnFuTlRguqg8cptCa4Q2E2UUEOl0wZjL5jhD50PwHzr45+mQ=="/>
    <d v="2017-02-02T15:46:21"/>
    <s v="DARS-NIC-25051-V0K1X-v0"/>
    <s v="Natalia Petros"/>
    <x v="13"/>
    <s v="With HSCIC"/>
    <x v="0"/>
    <d v="2017-12-31T00:00:00"/>
    <s v="5a DSA Active"/>
    <s v="5a DSA Active"/>
    <x v="2"/>
    <s v="DARS-NIC-25051-V0K1X-v0.10"/>
    <s v="Yes"/>
    <s v="No"/>
    <x v="0"/>
    <x v="164"/>
    <x v="154"/>
    <s v="No"/>
    <x v="1"/>
    <s v=""/>
    <s v="Richard Webster"/>
    <s v="Gaynor Dalton"/>
    <s v="Yes"/>
    <s v="Alexandra Day"/>
    <d v="2017-02-02T15:46:21"/>
    <d v="2016-11-25T16:10:17"/>
    <d v="2017-02-02T00:00:00"/>
    <s v=""/>
    <d v="2016-09-22T00:00:00"/>
    <x v="1"/>
  </r>
  <r>
    <s v="fa04e3e1-10f3-439f-8a58-b8ff4925e1ae"/>
    <s v="qxX/0yCj3auOZDLFP0GKkEWI0sIX24zHzaYj9r4xw7nxrqsBRTwrBs4MJ9QpHxOML7hGh3gjBP8IGZkFnZIAGA=="/>
    <d v="2017-02-02T15:46:11"/>
    <s v="DARS-NIC-25051-V0K1X-v0"/>
    <s v="Natalia Petros"/>
    <x v="255"/>
    <s v="With HSCIC"/>
    <x v="0"/>
    <m/>
    <s v="1c Application In Progress"/>
    <s v="5a DSA Active"/>
    <x v="0"/>
    <s v="DARS-NIC-25051-V0K1X-v0.2"/>
    <s v="No"/>
    <s v="No"/>
    <x v="0"/>
    <x v="0"/>
    <x v="0"/>
    <s v="No"/>
    <x v="20"/>
    <s v=""/>
    <s v=""/>
    <s v=""/>
    <s v="Yes"/>
    <s v="Alexandra Day"/>
    <d v="2017-02-02T15:46:11"/>
    <d v="2016-09-14T08:34:19"/>
    <m/>
    <s v=""/>
    <d v="2016-09-22T00:00:00"/>
    <x v="0"/>
  </r>
  <r>
    <s v="ca205f19-0b92-4a71-901b-f2a7ec58f753"/>
    <s v="nLCcSnMBoI5AvSWkG/eokFisiWZpGYSBlbekqSfCjo68cjrBMxE9shpPDjNNorZTNvgVVZ6oarbL+BN4AmBiCw=="/>
    <d v="2017-02-02T15:46:11"/>
    <s v="DARS-NIC-25051-V0K1X-v0"/>
    <s v="Natalia Petros"/>
    <x v="255"/>
    <s v="With HSCIC"/>
    <x v="0"/>
    <m/>
    <s v="1c Application In Progress"/>
    <s v="5a DSA Active"/>
    <x v="0"/>
    <s v="DARS-NIC-25051-V0K1X-v0.3"/>
    <s v="No"/>
    <s v="No"/>
    <x v="0"/>
    <x v="0"/>
    <x v="0"/>
    <s v="No"/>
    <x v="20"/>
    <s v=""/>
    <s v=""/>
    <s v=""/>
    <s v="Yes"/>
    <s v="Alexandra Day"/>
    <d v="2017-02-02T15:46:11"/>
    <d v="2016-09-14T17:38:17"/>
    <m/>
    <s v=""/>
    <d v="2016-09-22T00:00:00"/>
    <x v="0"/>
  </r>
  <r>
    <s v="8b504d20-6b12-4873-9633-06fdfe7c283e"/>
    <s v="ub0T3XEkp5SusxKGyo4bAOqNXE3ItzNnx6/vNdWcUtLRSoh+nPBJPHladyb69mwVizuKBNEzlPAskp15MeY92g=="/>
    <d v="2017-02-02T15:46:11"/>
    <s v="DARS-NIC-25051-V0K1X-v0"/>
    <s v="Natalia Petros"/>
    <x v="255"/>
    <s v="With HSCIC"/>
    <x v="0"/>
    <m/>
    <s v="1c Application In Progress"/>
    <s v="5a DSA Active"/>
    <x v="0"/>
    <s v="DARS-NIC-25051-V0K1X-v0.4"/>
    <s v="No"/>
    <s v="No"/>
    <x v="0"/>
    <x v="0"/>
    <x v="0"/>
    <s v="No"/>
    <x v="20"/>
    <s v=""/>
    <s v=""/>
    <s v=""/>
    <s v="Yes"/>
    <s v="Alexandra Day"/>
    <d v="2017-02-02T15:46:11"/>
    <d v="2016-09-22T10:27:41"/>
    <m/>
    <s v=""/>
    <d v="2016-09-22T00:00:00"/>
    <x v="0"/>
  </r>
  <r>
    <s v="30bdf51b-f6e7-41ca-9155-960a2b04cfb4"/>
    <s v="ERRDgdLSl4sm1fz/DHUwxoa2zE8zOmRV8rLby5f8k2XNH6JHLOV8sFS8gSjCh7m944NvafAjHmCxE42o8f8RGQ=="/>
    <d v="2017-02-02T15:46:11"/>
    <s v="DARS-NIC-25051-V0K1X-v0"/>
    <s v="Natalia Petros"/>
    <x v="255"/>
    <s v="With HSCIC"/>
    <x v="0"/>
    <m/>
    <s v="2c Initial Assessment"/>
    <s v="5a DSA Active"/>
    <x v="0"/>
    <s v="DARS-NIC-25051-V0K1X-v0.5"/>
    <s v="No"/>
    <s v="No"/>
    <x v="0"/>
    <x v="164"/>
    <x v="0"/>
    <s v="No"/>
    <x v="20"/>
    <s v=""/>
    <s v="Richard Webster"/>
    <s v="Gaynor Dalton"/>
    <s v="Yes"/>
    <s v="Alexandra Day"/>
    <d v="2017-02-02T15:46:11"/>
    <d v="2016-09-22T10:56:00"/>
    <m/>
    <s v=""/>
    <d v="2016-09-22T00:00:00"/>
    <x v="0"/>
  </r>
  <r>
    <s v="6dc4f68c-11cf-4dc3-96ca-b6d755ad7e9a"/>
    <s v="Lpt4AZ4ZnllB9CW2u8wjyKF1T/yAxQfdFBvqy0NNqJBBT4H0wmKbIU6QxUE+wFzkZPSs9hgCTIuUjRklE/aINw=="/>
    <d v="2017-02-02T15:46:11"/>
    <s v="DARS-NIC-25051-V0K1X-v0"/>
    <s v="Natalia Petros"/>
    <x v="255"/>
    <s v="With HSCIC"/>
    <x v="0"/>
    <m/>
    <s v="2c Initial Assessment"/>
    <s v="5a DSA Active"/>
    <x v="0"/>
    <s v="DARS-NIC-25051-V0K1X-v0.6"/>
    <s v="No"/>
    <s v="No"/>
    <x v="0"/>
    <x v="164"/>
    <x v="0"/>
    <s v="No"/>
    <x v="20"/>
    <s v=""/>
    <s v="Richard Webster"/>
    <s v="Gaynor Dalton"/>
    <s v="Yes"/>
    <s v="Alexandra Day"/>
    <d v="2017-02-02T15:46:11"/>
    <d v="2016-10-11T14:28:32"/>
    <m/>
    <s v=""/>
    <d v="2016-09-22T00:00:00"/>
    <x v="0"/>
  </r>
  <r>
    <s v="dcb603cc-6589-43b7-9f69-9edbc31a2a24"/>
    <s v="qnLax9Uj+CCzSgnIy71QKhwuCxYv5Cig95QPchyKvvNjxEbxaXZMgzeJKCjmw5IhTWh2Gr+A3V3C6c2+mb4JGg=="/>
    <d v="2017-02-02T15:46:11"/>
    <s v="DARS-NIC-25051-V0K1X-v0"/>
    <s v="Natalia Petros"/>
    <x v="13"/>
    <s v="With HSCIC"/>
    <x v="0"/>
    <m/>
    <s v="2c Initial Assessment"/>
    <s v="5a DSA Active"/>
    <x v="0"/>
    <s v="DARS-NIC-25051-V0K1X-v0.7"/>
    <s v="No"/>
    <s v="No"/>
    <x v="0"/>
    <x v="164"/>
    <x v="0"/>
    <s v="No"/>
    <x v="1"/>
    <s v=""/>
    <s v="Richard Webster"/>
    <s v="Gaynor Dalton"/>
    <s v="Yes"/>
    <s v="Alexandra Day"/>
    <d v="2017-02-02T15:46:11"/>
    <d v="2016-10-13T11:39:28"/>
    <m/>
    <s v=""/>
    <d v="2016-09-22T00:00:00"/>
    <x v="0"/>
  </r>
  <r>
    <s v="953a2c1e-8dd8-4da3-9cfd-95079f027854"/>
    <s v="GoZZlSOzTWvS3PDHG7t1nh3LzGSjDZ+whCDo63tm9Y8x553942gnKrLHpL/dNI7wV9P5Xc1u0dNTqmM1tBqUqw=="/>
    <d v="2017-02-02T15:46:11"/>
    <s v="DARS-NIC-25051-V0K1X-v0"/>
    <s v="Natalia Petros"/>
    <x v="13"/>
    <s v="With HSCIC"/>
    <x v="0"/>
    <m/>
    <s v="2c Initial Assessment"/>
    <s v="5a DSA Active"/>
    <x v="0"/>
    <s v="DARS-NIC-25051-V0K1X-v0.8"/>
    <s v="No"/>
    <s v="No"/>
    <x v="0"/>
    <x v="164"/>
    <x v="0"/>
    <s v="No"/>
    <x v="1"/>
    <s v=""/>
    <s v="Richard Webster"/>
    <s v="Gaynor Dalton"/>
    <s v="Yes"/>
    <s v="Alexandra Day"/>
    <d v="2017-02-02T15:46:11"/>
    <d v="2016-10-18T16:21:30"/>
    <m/>
    <s v=""/>
    <d v="2016-09-22T00:00:00"/>
    <x v="0"/>
  </r>
  <r>
    <s v="020ac94a-f9f6-45b1-9055-8bfcafaf583a"/>
    <s v="7uVjknBJlgAH6J5WlgAJMWs+IR85R0m476+lqY7gkEvqsCeDT3Wz20H07GG+TNHA1SCArQ7Lu15OT8SUTE8GJw=="/>
    <d v="2017-02-02T15:46:11"/>
    <s v="DARS-NIC-25051-V0K1X-v0"/>
    <s v="Natalia Petros"/>
    <x v="13"/>
    <s v="With HSCIC"/>
    <x v="0"/>
    <m/>
    <s v="2c Initial Assessment"/>
    <s v="5a DSA Active"/>
    <x v="0"/>
    <s v="DARS-NIC-25051-V0K1X-v0.9"/>
    <s v="No"/>
    <s v="No"/>
    <x v="0"/>
    <x v="164"/>
    <x v="0"/>
    <s v="No"/>
    <x v="1"/>
    <s v=""/>
    <s v="Richard Webster"/>
    <s v="Gaynor Dalton"/>
    <s v="Yes"/>
    <s v="Alexandra Day"/>
    <d v="2017-02-02T15:46:11"/>
    <d v="2016-11-23T13:00:22"/>
    <m/>
    <s v=""/>
    <d v="2016-09-22T00:00:00"/>
    <x v="0"/>
  </r>
  <r>
    <s v="54e7a87e-8308-e611-80f9-3863bb359f00"/>
    <s v="jDrC4SJaJihibfZrBp8NgmdVa9t1pIj+3ZuiF5afjIkjXiHIx1l+0zNJvoA7s4yAiUH9jwDf3bPAKRLLVZ7W7w=="/>
    <d v="2016-10-10T14:28:49"/>
    <s v="DARS-NIC-25169-M8T9J-v0"/>
    <s v="Andrew Wong"/>
    <x v="1"/>
    <s v="With HSCIC"/>
    <x v="0"/>
    <m/>
    <s v=""/>
    <s v="3a With DAO"/>
    <x v="0"/>
    <s v="DARS-NIC-25169-M8T9J-v0.0"/>
    <s v="No"/>
    <s v="No"/>
    <x v="1"/>
    <x v="0"/>
    <x v="0"/>
    <s v="No"/>
    <x v="1"/>
    <s v=""/>
    <s v=""/>
    <s v=""/>
    <s v="Yes"/>
    <s v="Emma Russell"/>
    <d v="2016-10-10T14:28:49"/>
    <d v="2016-04-22T12:12:42"/>
    <m/>
    <s v=""/>
    <d v="2016-10-10T00:00:00"/>
    <x v="0"/>
  </r>
  <r>
    <s v="d43a8328-93d7-4595-8b3c-617cfe87f6e9"/>
    <s v="kuJIqRB1vGAGoA9flURlwsg1N8XC9IFHqANXq5u4L59/5p+anqIzXbFID3sXvhmz1pLU3XJt3T8sBHi0fY2cLA=="/>
    <d v="2016-10-10T14:28:49"/>
    <s v="DARS-NIC-25169-M8T9J-v0"/>
    <s v="Andrew Wong"/>
    <x v="1"/>
    <s v="With HSCIC"/>
    <x v="0"/>
    <m/>
    <s v="2c Initial Assessment"/>
    <s v="3a With DAO"/>
    <x v="0"/>
    <s v="DARS-NIC-25169-M8T9J-v0.1"/>
    <s v="No"/>
    <s v="No"/>
    <x v="1"/>
    <x v="192"/>
    <x v="0"/>
    <s v="No"/>
    <x v="1"/>
    <s v=""/>
    <s v="Richard Langley"/>
    <s v="Richard Langley"/>
    <s v="Yes"/>
    <s v="Emma Russell"/>
    <d v="2016-10-10T14:28:49"/>
    <d v="2016-10-10T14:26:29"/>
    <m/>
    <s v=""/>
    <d v="2016-10-10T00:00:00"/>
    <x v="0"/>
  </r>
  <r>
    <s v="4f5aad7f-2bf3-4cb7-90b8-578e7b2f1b9b"/>
    <s v="ThJaORV4ccb4Y9/sp1hvQKYcvEtZmRN5meAhzWxPBSfxYkjG6EJU8l+RZVrfWUqWoK84VIbvR5EMSYMy8xc+tg=="/>
    <d v="2016-10-14T08:22:32"/>
    <s v="DARS-NIC-25169-M8T9J-v0"/>
    <s v="Andrew Wong"/>
    <x v="1"/>
    <s v="With HSCIC"/>
    <x v="0"/>
    <m/>
    <s v="3a With DAO"/>
    <s v="3a With DAO"/>
    <x v="6"/>
    <s v="DARS-NIC-25169-M8T9J-v0.2"/>
    <s v="Yes"/>
    <s v="No"/>
    <x v="1"/>
    <x v="192"/>
    <x v="0"/>
    <s v="No"/>
    <x v="1"/>
    <s v=""/>
    <s v="Richard Langley"/>
    <s v="Richard Langley"/>
    <s v="Yes"/>
    <s v="Emma Russell"/>
    <d v="2016-10-14T08:22:32"/>
    <d v="2016-10-10T14:28:36"/>
    <d v="2016-10-14T00:00:00"/>
    <s v=""/>
    <d v="2016-10-10T00:00:00"/>
    <x v="0"/>
  </r>
  <r>
    <s v="548b2c57-c9fc-e511-8104-1458d043a570"/>
    <s v="Rv7ZOHrrpd/Db/eG/rOnSB88wmkalGV2oKGnTTNakc7Z1K4BrAsPUXZZ9Lo0AHaxdVRPV73eO0A5GOREC2fx1w=="/>
    <d v="2016-09-16T08:25:48"/>
    <s v="DARS-NIC-25279-K3J4R-v0"/>
    <s v="Lester Evans"/>
    <x v="256"/>
    <s v="With HSCIC"/>
    <x v="0"/>
    <m/>
    <s v=""/>
    <s v="5a DSA Active"/>
    <x v="0"/>
    <s v="DARS-NIC-25279-K3J4R-v0.0"/>
    <s v="No"/>
    <s v="No"/>
    <x v="0"/>
    <x v="0"/>
    <x v="0"/>
    <s v="No"/>
    <x v="8"/>
    <s v=""/>
    <s v=""/>
    <s v=""/>
    <s v="Yes"/>
    <s v="Alexandra Day"/>
    <d v="2016-09-16T08:25:48"/>
    <d v="2016-04-07T14:02:26"/>
    <m/>
    <s v=""/>
    <d v="2016-07-01T00:00:00"/>
    <x v="0"/>
  </r>
  <r>
    <s v="460dc08c-8f57-47ce-8387-b104628d1a01"/>
    <s v="8ouTuMr42s7CM8DEoVnQwOA+T6x05bNmlceL+ZsmwlIoQQf+L+C9EnTiOOSy5zCpgzvvMtYzu+ldv99G4UlL/w=="/>
    <d v="2016-09-16T08:25:48"/>
    <s v="DARS-NIC-25279-K3J4R-v0"/>
    <s v="Lester Evans"/>
    <x v="256"/>
    <s v="With HSCIC"/>
    <x v="0"/>
    <m/>
    <s v="2a Case Admin Check"/>
    <s v="5a DSA Active"/>
    <x v="0"/>
    <s v="DARS-NIC-25279-K3J4R-v0.1"/>
    <s v="No"/>
    <s v="No"/>
    <x v="0"/>
    <x v="0"/>
    <x v="0"/>
    <s v="No"/>
    <x v="8"/>
    <s v=""/>
    <s v=""/>
    <s v=""/>
    <s v="Yes"/>
    <s v="Alexandra Day"/>
    <d v="2016-09-16T08:25:48"/>
    <d v="2016-06-08T09:49:56"/>
    <m/>
    <s v=""/>
    <d v="2016-07-01T00:00:00"/>
    <x v="0"/>
  </r>
  <r>
    <s v="4fccefc6-8206-4faa-b955-be4179f0f79a"/>
    <s v="DwQ83GFR8Wo7i938i6qW1iI5/lwk+wECLPpzsR6m6fQAWr26BORa3Q67uBt8fH9/U4KYW3X64K3aaX0MPQez0Q=="/>
    <d v="2016-09-16T08:25:48"/>
    <s v="DARS-NIC-25279-K3J4R-v0"/>
    <s v="Lester Evans"/>
    <x v="256"/>
    <s v="With HSCIC"/>
    <x v="0"/>
    <m/>
    <s v="1c Application In Progress"/>
    <s v="5a DSA Active"/>
    <x v="0"/>
    <s v="DARS-NIC-25279-K3J4R-v0.2"/>
    <s v="No"/>
    <s v="No"/>
    <x v="0"/>
    <x v="0"/>
    <x v="0"/>
    <s v="No"/>
    <x v="8"/>
    <s v=""/>
    <s v=""/>
    <s v=""/>
    <s v="Yes"/>
    <s v="Alexandra Day"/>
    <d v="2016-09-16T08:25:48"/>
    <d v="2016-06-09T09:39:27"/>
    <m/>
    <s v=""/>
    <d v="2016-07-01T00:00:00"/>
    <x v="0"/>
  </r>
  <r>
    <s v="cdbbc641-1971-4641-8dc9-4fac0659f689"/>
    <s v="ZFc2Ww4uC6jvuPi0WvHgK86EUJACXPS2g8D6bxUmftxtOE1PV3aUfOOPiNz97jdsFB3CZq+/CPiXK5pWMitx2Q=="/>
    <d v="2016-09-16T08:25:48"/>
    <s v="DARS-NIC-25279-K3J4R-v0"/>
    <s v="Lester Evans"/>
    <x v="256"/>
    <s v="With HSCIC"/>
    <x v="0"/>
    <m/>
    <s v="2c Initial Assessment"/>
    <s v="5a DSA Active"/>
    <x v="0"/>
    <s v="DARS-NIC-25279-K3J4R-v0.3"/>
    <s v="No"/>
    <s v="No"/>
    <x v="0"/>
    <x v="186"/>
    <x v="0"/>
    <s v="No"/>
    <x v="8"/>
    <s v=""/>
    <s v="Emma Lawler"/>
    <s v=""/>
    <s v="Yes"/>
    <s v="Alexandra Day"/>
    <d v="2016-09-16T08:25:48"/>
    <d v="2016-07-01T12:57:11"/>
    <m/>
    <s v=""/>
    <d v="2016-07-01T00:00:00"/>
    <x v="0"/>
  </r>
  <r>
    <s v="2999837b-d4db-4f0c-bc10-d21ee94e091b"/>
    <s v="sFtMDCNR2wZIjpK+9Z8KW5BWpr2Zl0klzWLI+DoSXE6hiiWcTIJrJtx7ZkEBdQQnLKp2k8+GLR+AKc0YAdS0eA=="/>
    <d v="2016-09-22T09:13:49"/>
    <s v="DARS-NIC-25279-K3J4R-v0"/>
    <s v="Lester Evans"/>
    <x v="256"/>
    <s v="With HSCIC"/>
    <x v="0"/>
    <d v="2066-12-31T00:00:00"/>
    <s v="5a DSA Active"/>
    <s v="5a DSA Active"/>
    <x v="2"/>
    <s v="DARS-NIC-25279-K3J4R-v0.4"/>
    <s v="Yes"/>
    <s v="No"/>
    <x v="0"/>
    <x v="186"/>
    <x v="61"/>
    <s v="No"/>
    <x v="8"/>
    <s v=""/>
    <s v="Emma Lawler"/>
    <s v="Jennifer Donald"/>
    <s v="Yes"/>
    <s v="Alexandra Day"/>
    <d v="2016-09-22T09:13:49"/>
    <d v="2016-07-28T13:49:56"/>
    <d v="2016-09-16T00:00:00"/>
    <s v=""/>
    <d v="2016-07-01T00:00:00"/>
    <x v="1"/>
  </r>
  <r>
    <s v="3f17a0cf-6dfd-e511-80f6-3863bb358e28"/>
    <s v="d/2VlLU3JZTYq9GYWm6B0AFUIQTtZOz6EHZ+ZOkzD7Ruepnqg4uH1M8McLPvoyVQSnQ79V0sHz5tmahPpN+ZHw=="/>
    <d v="2016-08-02T09:49:11"/>
    <s v="DARS-NIC-25312-G3N7S-v0"/>
    <s v="Adam Shardlow"/>
    <x v="151"/>
    <s v="With HSCIC"/>
    <x v="0"/>
    <m/>
    <s v=""/>
    <s v="1b Enquiry Answered"/>
    <x v="4"/>
    <s v="DARS-NIC-25312-G3N7S-v0.0"/>
    <s v="Yes"/>
    <s v="No"/>
    <x v="0"/>
    <x v="0"/>
    <x v="0"/>
    <s v="No"/>
    <x v="10"/>
    <s v=""/>
    <s v=""/>
    <s v=""/>
    <s v="Yes"/>
    <s v="Alexandra Day"/>
    <d v="2016-08-02T09:49:11"/>
    <d v="2016-04-08T09:39:39"/>
    <m/>
    <s v=""/>
    <m/>
    <x v="0"/>
  </r>
  <r>
    <s v="1090ce5a-72fd-e511-80f6-3863bb358e28"/>
    <s v="IX325yiVtMvhdh+hJUExoOn/dZ3ldq81oZ/qfgZdxm0sPrOEvKO/gLgBX4PesrbJuD0ZSJQn8v+Fz5O7mjlUow=="/>
    <d v="2016-08-02T09:49:11"/>
    <s v="DARS-NIC-25408-N0X0X-v0"/>
    <s v="Cecile Blein"/>
    <x v="257"/>
    <s v="With Customer"/>
    <x v="0"/>
    <m/>
    <s v=""/>
    <s v="1c Application In Progress"/>
    <x v="4"/>
    <s v="DARS-NIC-25408-N0X0X-v0.0"/>
    <s v="Yes"/>
    <s v="No"/>
    <x v="0"/>
    <x v="0"/>
    <x v="0"/>
    <s v="No"/>
    <x v="2"/>
    <s v=""/>
    <s v=""/>
    <s v=""/>
    <s v="Yes"/>
    <s v="Stephen Hudson"/>
    <d v="2016-08-02T09:49:11"/>
    <d v="2016-04-08T10:12:20"/>
    <m/>
    <s v=""/>
    <m/>
    <x v="0"/>
  </r>
  <r>
    <s v="4f271594-5708-e611-80f9-3863bb359f00"/>
    <s v="HPRzKsc4fFRjcSDombvIJe///ir39KivMC85LscRV/lwWTVM+rmlra1t2ti4azbm6jPg9dA65AN5fZblsHFCpA=="/>
    <d v="2017-04-06T11:01:46"/>
    <s v="DARS-NIC-25516-N5Q7T-v1"/>
    <s v="Linda Fiaschi"/>
    <x v="93"/>
    <s v="With Customer"/>
    <x v="0"/>
    <m/>
    <s v=""/>
    <s v="2d Action Plan Active"/>
    <x v="0"/>
    <s v="DARS-NIC-25516-N5Q7T-v0.0"/>
    <s v=""/>
    <s v="No"/>
    <x v="0"/>
    <x v="0"/>
    <x v="0"/>
    <s v="No"/>
    <x v="10"/>
    <s v=""/>
    <s v=""/>
    <s v=""/>
    <s v="Yes"/>
    <s v="Emma Russell"/>
    <d v="2017-04-06T11:01:46"/>
    <d v="2016-04-22T06:58:13"/>
    <m/>
    <s v=""/>
    <d v="2017-02-28T00:00:00"/>
    <x v="0"/>
  </r>
  <r>
    <s v="f3eb4168-d26f-4c81-9380-d2c7b8825c56"/>
    <s v="my6r9DYgWC9MF0adA5SkyfY50KPAmSdw6QtDwU56r1fxl+2FhmGCjP+omARkAzo7ixbeFTh+hJxLv8YvKEaL4Q=="/>
    <d v="2017-04-06T11:01:46"/>
    <s v="DARS-NIC-25516-N5Q7T-v1"/>
    <s v="Linda Fiaschi"/>
    <x v="93"/>
    <s v="With Customer"/>
    <x v="0"/>
    <m/>
    <s v=""/>
    <s v="2d Action Plan Active"/>
    <x v="0"/>
    <s v="DARS-NIC-25516-N5Q7T-v0.1"/>
    <s v="No"/>
    <s v="No"/>
    <x v="0"/>
    <x v="0"/>
    <x v="0"/>
    <s v="No"/>
    <x v="10"/>
    <s v=""/>
    <s v=""/>
    <s v=""/>
    <s v="Yes"/>
    <s v="Emma Russell"/>
    <d v="2017-04-06T11:01:46"/>
    <d v="2016-04-28T14:25:18"/>
    <m/>
    <s v=""/>
    <d v="2017-02-28T00:00:00"/>
    <x v="0"/>
  </r>
  <r>
    <s v="ef29e45d-88ce-420b-87d0-ae966a10b847"/>
    <s v="UgTAtVbTQy7Z9kT7eBlvyP9Ws7Ss9ycos6lPfpy+tJPiRbNNxvZ62WuRZnnN28vNV0RCplfF1n37CgdMlers6w=="/>
    <d v="2017-04-06T11:01:46"/>
    <s v="DARS-NIC-25516-N5Q7T-v1"/>
    <s v="Linda Fiaschi"/>
    <x v="93"/>
    <s v="With Customer"/>
    <x v="0"/>
    <m/>
    <s v="1c Application In Progress"/>
    <s v="2d Action Plan Active"/>
    <x v="0"/>
    <s v="DARS-NIC-25516-N5Q7T-v0.2"/>
    <s v="No"/>
    <s v="No"/>
    <x v="0"/>
    <x v="0"/>
    <x v="0"/>
    <s v="No"/>
    <x v="10"/>
    <s v=""/>
    <s v=""/>
    <s v=""/>
    <s v="Yes"/>
    <s v="Emma Russell"/>
    <d v="2017-04-06T11:01:46"/>
    <d v="2016-05-11T10:08:41"/>
    <m/>
    <s v=""/>
    <d v="2017-02-28T00:00:00"/>
    <x v="0"/>
  </r>
  <r>
    <s v="c8cc6184-aad9-4617-8370-3718725e3f18"/>
    <s v="DeyXRTUwCb7FTwGqr4BhPuoyG+Daqzqcrxi/MdZOgPgwbiHQMspxX8Q7DfaGTAjKMOcS7MNBNJ5E8ClKxELtZw=="/>
    <d v="2017-04-06T11:01:46"/>
    <s v="DARS-NIC-25516-N5Q7T-v1"/>
    <s v="Linda Fiaschi"/>
    <x v="93"/>
    <s v="With Customer"/>
    <x v="0"/>
    <m/>
    <s v="2a Case Admin Check"/>
    <s v="2d Action Plan Active"/>
    <x v="0"/>
    <s v="DARS-NIC-25516-N5Q7T-v0.3"/>
    <s v="No"/>
    <s v="No"/>
    <x v="0"/>
    <x v="0"/>
    <x v="0"/>
    <s v="No"/>
    <x v="10"/>
    <s v=""/>
    <s v=""/>
    <s v=""/>
    <s v="Yes"/>
    <s v="Emma Russell"/>
    <d v="2017-04-06T11:01:46"/>
    <d v="2016-05-24T15:02:05"/>
    <m/>
    <s v=""/>
    <d v="2017-02-28T00:00:00"/>
    <x v="0"/>
  </r>
  <r>
    <s v="b91807f0-66e5-48da-a156-2bc8ae14350b"/>
    <s v="raiUTzS3VcOLnvZ0RPX5B/gSN4fb7wLEW7dFjH9GIhFH3Thj0oGI4B8c0f/MKTo2PXtJ3bJYLGtnHEI+KZAvug=="/>
    <d v="2017-04-06T11:01:46"/>
    <s v="DARS-NIC-25516-N5Q7T-v1"/>
    <s v="Linda Fiaschi"/>
    <x v="93"/>
    <s v="With Customer"/>
    <x v="0"/>
    <m/>
    <s v="1c Application In Progress"/>
    <s v="2d Action Plan Active"/>
    <x v="0"/>
    <s v="DARS-NIC-25516-N5Q7T-v0.4"/>
    <s v="No"/>
    <s v="No"/>
    <x v="0"/>
    <x v="0"/>
    <x v="0"/>
    <s v="No"/>
    <x v="10"/>
    <s v=""/>
    <s v=""/>
    <s v=""/>
    <s v="Yes"/>
    <s v="Emma Russell"/>
    <d v="2017-04-06T11:01:46"/>
    <d v="2016-05-25T07:34:03"/>
    <m/>
    <s v=""/>
    <d v="2017-02-28T00:00:00"/>
    <x v="0"/>
  </r>
  <r>
    <s v="1659aeac-cbfe-40c9-b4f3-704defeec2bb"/>
    <s v="nQE36ZaWAdzwYxDzbtT/9FLDwhddH3TUARHvpup+yqvTeuBUm1N6q2u1DEJzJszN7wOhw68ZSYOCAtMQUDZDvg=="/>
    <d v="2017-04-06T11:01:46"/>
    <s v="DARS-NIC-25516-N5Q7T-v1"/>
    <s v="Linda Fiaschi"/>
    <x v="93"/>
    <s v="With Customer"/>
    <x v="0"/>
    <m/>
    <s v="2c Initial Assessment"/>
    <s v="2d Action Plan Active"/>
    <x v="0"/>
    <s v="DARS-NIC-25516-N5Q7T-v0.5"/>
    <s v="No"/>
    <s v="No"/>
    <x v="0"/>
    <x v="128"/>
    <x v="0"/>
    <s v="No"/>
    <x v="10"/>
    <s v=""/>
    <s v="Tracy Taylor"/>
    <s v="Jennifer Donald"/>
    <s v="Yes"/>
    <s v="Emma Russell"/>
    <d v="2017-04-06T11:01:46"/>
    <d v="2016-06-07T10:24:12"/>
    <m/>
    <s v=""/>
    <d v="2017-02-28T00:00:00"/>
    <x v="0"/>
  </r>
  <r>
    <s v="4a97d106-201b-4145-854e-01149701ac02"/>
    <s v="sOhL58iW+H2qw000BK3JTuEmTH6tB+Pn1a664Pw5kLILnx+7VdvxagBjCFHzMkxOXguQDx7PsJtKIRnMCqWp+Q=="/>
    <d v="2017-04-06T11:01:46"/>
    <s v="DARS-NIC-25516-N5Q7T-v1"/>
    <s v="Linda Fiaschi"/>
    <x v="93"/>
    <s v="With Customer"/>
    <x v="0"/>
    <d v="2017-04-30T00:00:00"/>
    <s v="2c Initial Assessment"/>
    <s v="2d Action Plan Active"/>
    <x v="0"/>
    <s v="DARS-NIC-25516-N5Q7T-v0.6"/>
    <s v="No"/>
    <s v="No"/>
    <x v="0"/>
    <x v="128"/>
    <x v="0"/>
    <s v="No"/>
    <x v="10"/>
    <s v=""/>
    <s v="Tracy Taylor"/>
    <s v="Jennifer Donald"/>
    <s v="No"/>
    <s v="Emma Russell"/>
    <d v="2017-04-06T11:01:46"/>
    <d v="2016-06-29T14:07:41"/>
    <m/>
    <s v=""/>
    <d v="2017-02-28T00:00:00"/>
    <x v="0"/>
  </r>
  <r>
    <s v="a674de41-5321-43e6-a37a-8eac7eb12347"/>
    <s v="9gf39m2UB1vQQDToHTBf7iAXa2dUNHq5u1uZRgqoAYBeUACbf7qCDj6/oCVSlPrj2N3K0r+sv+VyC0Tx3GmqOA=="/>
    <d v="2017-05-02T07:53:20"/>
    <s v="DARS-NIC-25516-N5Q7T-v1"/>
    <s v="Linda Fiaschi"/>
    <x v="93"/>
    <s v="With Customer"/>
    <x v="0"/>
    <d v="2017-04-30T00:00:00"/>
    <s v="5a DSA Active"/>
    <s v="2d Action Plan Active"/>
    <x v="3"/>
    <s v="DARS-NIC-25516-N5Q7T-v0.7"/>
    <s v="No"/>
    <s v="No"/>
    <x v="0"/>
    <x v="128"/>
    <x v="16"/>
    <s v="No"/>
    <x v="10"/>
    <s v=""/>
    <s v="Tracy Taylor"/>
    <s v="Jennifer Donald"/>
    <s v="No"/>
    <s v="Emma Russell"/>
    <d v="2017-05-02T07:53:20"/>
    <d v="2016-08-04T08:34:53"/>
    <d v="2016-09-19T00:00:00"/>
    <s v=""/>
    <d v="2017-02-28T00:00:00"/>
    <x v="1"/>
  </r>
  <r>
    <s v="0304a603-bdab-42eb-957d-9d8d0100e4d0"/>
    <s v="0FHOVLPsXJJepvU3X6f7MwCPwXLMldbo1MSr00I3HRM142I3yKTeqVawyOreHgji1m2UEKGRScyeSSTROktv4Q=="/>
    <d v="2017-04-06T11:01:46"/>
    <s v="DARS-NIC-25516-N5Q7T-v1"/>
    <s v="Linda Fiaschi"/>
    <x v="93"/>
    <s v="With Customer"/>
    <x v="0"/>
    <m/>
    <s v="1c Application In Progress"/>
    <s v="2d Action Plan Active"/>
    <x v="0"/>
    <s v="DARS-NIC-25516-N5Q7T-v1.0"/>
    <s v="No"/>
    <s v="No"/>
    <x v="0"/>
    <x v="128"/>
    <x v="0"/>
    <s v="No"/>
    <x v="10"/>
    <s v=""/>
    <s v="Tracy Taylor"/>
    <s v="Jennifer Donald"/>
    <s v="No"/>
    <s v="Emma Russell"/>
    <d v="2017-04-06T11:01:46"/>
    <d v="2017-02-20T15:23:28"/>
    <m/>
    <s v=""/>
    <d v="2017-02-28T00:00:00"/>
    <x v="0"/>
  </r>
  <r>
    <s v="99804669-4c16-4af4-9757-51eeed220930"/>
    <s v="QuWcI4B8ljksscG+KUqpgTYH426/0MYKZnspLozOwxU54WKgwz8L9DYKU819Ea/pppORefkqOxjw6FTczmoDmg=="/>
    <d v="2017-04-06T11:01:46"/>
    <s v="DARS-NIC-25516-N5Q7T-v1"/>
    <s v="Linda Fiaschi"/>
    <x v="93"/>
    <s v="With Customer"/>
    <x v="0"/>
    <d v="2018-04-30T00:00:00"/>
    <s v="2c Initial Assessment"/>
    <s v="2d Action Plan Active"/>
    <x v="0"/>
    <s v="DARS-NIC-25516-N5Q7T-v1.1"/>
    <s v="No"/>
    <s v="No"/>
    <x v="0"/>
    <x v="150"/>
    <x v="0"/>
    <s v="No"/>
    <x v="10"/>
    <s v="Complex"/>
    <s v="Elizabeth Flaherty"/>
    <s v="Jennifer Donald"/>
    <s v="No"/>
    <s v="Emma Russell"/>
    <d v="2017-04-06T11:01:46"/>
    <d v="2017-02-23T11:31:02"/>
    <m/>
    <s v=""/>
    <d v="2017-02-28T00:00:00"/>
    <x v="0"/>
  </r>
  <r>
    <s v="2da54a7d-d8fe-4be9-9484-69bd44d767c7"/>
    <s v="G7Ka1ZPb3w+/O7Nt8XjuB8Xha8rYuIhnlmrQx3DRcyAOnU7B7dayYY1/qT2ume29p5kqjKzG6n21VTirFK6krQ=="/>
    <d v="2017-04-06T11:03:28"/>
    <s v="DARS-NIC-25516-N5Q7T-v1"/>
    <s v="Linda Fiaschi"/>
    <x v="93"/>
    <s v="With Customer"/>
    <x v="0"/>
    <d v="2018-04-30T00:00:00"/>
    <s v="2c Initial Assessment"/>
    <s v="2d Action Plan Active"/>
    <x v="0"/>
    <s v="DARS-NIC-25516-N5Q7T-v1.2"/>
    <s v="No"/>
    <s v="No"/>
    <x v="0"/>
    <x v="150"/>
    <x v="0"/>
    <s v="No"/>
    <x v="10"/>
    <s v="Complex"/>
    <s v="Elizabeth Flaherty"/>
    <s v="Jennifer Donald"/>
    <s v="No"/>
    <s v="Emma Russell"/>
    <d v="2017-04-06T11:03:28"/>
    <d v="2017-03-17T16:30:15"/>
    <m/>
    <s v=""/>
    <d v="2017-02-28T00:00:00"/>
    <x v="0"/>
  </r>
  <r>
    <s v="05e9e5bc-1b5a-48be-90a1-d15b446f06ba"/>
    <s v="uSUovAYm8kkEMF4X6tNjqBUx7b/yOBKRrhHqRpK9+HtXj53sMP05M8Ppg62BT5vnva96o1xEDRvmhNeqdIL49Q=="/>
    <d v="2017-04-13T14:56:25"/>
    <s v="DARS-NIC-25516-N5Q7T-v1"/>
    <s v="Linda Fiaschi"/>
    <x v="93"/>
    <s v="With Customer"/>
    <x v="0"/>
    <d v="2018-04-30T00:00:00"/>
    <s v="2c Initial Assessment"/>
    <s v="2d Action Plan Active"/>
    <x v="4"/>
    <s v="DARS-NIC-25516-N5Q7T-v1.3"/>
    <s v="Yes"/>
    <s v="No"/>
    <x v="0"/>
    <x v="150"/>
    <x v="0"/>
    <s v="No"/>
    <x v="10"/>
    <s v="Complex"/>
    <s v="Elizabeth Flaherty"/>
    <s v="Jennifer Donald"/>
    <s v="No"/>
    <s v="Emma Russell"/>
    <d v="2017-04-13T14:56:25"/>
    <d v="2017-04-06T11:02:48"/>
    <m/>
    <s v=""/>
    <d v="2017-02-28T00:00:00"/>
    <x v="0"/>
  </r>
  <r>
    <s v="ffe68bcd-de72-43d5-8115-0efc029de852"/>
    <s v="S5YImVejxKizSoCGEVm10Jv4M+yomg+s8nRX75pf2vjBahEYE7gJtA/SCfb1hAL0kbYsKICiP/A98oPDQmOHRQ=="/>
    <d v="2016-07-19T13:58:18"/>
    <s v="DARS-NIC-25585-B8C6K-v0"/>
    <s v="Damien McElvenny"/>
    <x v="199"/>
    <s v="With Customer"/>
    <x v="0"/>
    <m/>
    <s v=""/>
    <s v="1c Application In Progress"/>
    <x v="0"/>
    <s v="DARS-NIC-25585-B8C6K-v0.0"/>
    <s v=""/>
    <s v="No"/>
    <x v="0"/>
    <x v="0"/>
    <x v="0"/>
    <s v="No"/>
    <x v="9"/>
    <s v=""/>
    <s v=""/>
    <s v="DARS Online"/>
    <s v="Yes"/>
    <s v=""/>
    <d v="2016-07-19T13:58:18"/>
    <d v="2016-03-30T12:58:26"/>
    <m/>
    <s v=""/>
    <m/>
    <x v="0"/>
  </r>
  <r>
    <s v="33c438d6-f990-4775-bb7e-5a26a66e4139"/>
    <s v="dPO1oKIGaKG4o0MpPg5g9dEJ6TwuSX4tJCdqZuSSEFTYkKzLpIWa8UinzBYr2Hyt6a5f/MPaMGkcqmep6otZMA=="/>
    <d v="2016-07-19T13:58:18"/>
    <s v="DARS-NIC-25585-B8C6K-v0"/>
    <s v="Damien McElvenny"/>
    <x v="199"/>
    <s v="With Customer"/>
    <x v="0"/>
    <m/>
    <s v=""/>
    <s v="1c Application In Progress"/>
    <x v="0"/>
    <s v="DARS-NIC-25585-B8C6K-v0.1"/>
    <s v="No"/>
    <s v="No"/>
    <x v="0"/>
    <x v="193"/>
    <x v="0"/>
    <s v="No"/>
    <x v="9"/>
    <s v=""/>
    <s v="Vicki Hartley"/>
    <s v="DARS Online"/>
    <s v="Yes"/>
    <s v=""/>
    <d v="2016-07-19T13:58:18"/>
    <d v="2016-04-11T11:32:42"/>
    <m/>
    <s v=""/>
    <m/>
    <x v="0"/>
  </r>
  <r>
    <s v="96e6e11e-1219-4f0a-98a7-88b0f9badfd5"/>
    <s v="f1AeZ3ssBOWXK9drm3WMxoxQvO9uZs7Tez7rXp8MUZQJOiCuY27vTem6HRLwQCbnuG6qEx8vF/VMmRJWVyH5UA=="/>
    <d v="2016-07-19T13:58:27"/>
    <s v="DARS-NIC-25585-B8C6K-v0"/>
    <s v="Damien McElvenny"/>
    <x v="199"/>
    <s v="With Customer"/>
    <x v="0"/>
    <m/>
    <s v=""/>
    <s v="1c Application In Progress"/>
    <x v="0"/>
    <s v="DARS-NIC-25585-B8C6K-v0.2"/>
    <s v="No"/>
    <s v="No"/>
    <x v="0"/>
    <x v="193"/>
    <x v="0"/>
    <s v="No"/>
    <x v="9"/>
    <s v=""/>
    <s v="Vicki Hartley"/>
    <s v="Jennifer Donald"/>
    <s v="Yes"/>
    <s v=""/>
    <d v="2016-07-19T13:58:27"/>
    <d v="2016-07-19T13:58:03"/>
    <m/>
    <s v=""/>
    <m/>
    <x v="0"/>
  </r>
  <r>
    <s v="7ae608bb-217f-4d6d-abf2-277c1a9e7df8"/>
    <s v="M8Tpua6UzYpU6MkxJGg4Pd3utzdQw1Zta0Oy7D+shhq9suhulP6E1SYGw1K0RRvUofPg3WiMrpQd9fPNceOVpQ=="/>
    <d v="2016-08-30T10:39:40"/>
    <s v="DARS-NIC-25585-B8C6K-v0"/>
    <s v="Damien McElvenny"/>
    <x v="199"/>
    <s v="With Customer"/>
    <x v="0"/>
    <m/>
    <s v=""/>
    <s v="1c Application In Progress"/>
    <x v="4"/>
    <s v="DARS-NIC-25585-B8C6K-v0.3"/>
    <s v="Yes"/>
    <s v="No"/>
    <x v="0"/>
    <x v="193"/>
    <x v="0"/>
    <s v="No"/>
    <x v="9"/>
    <s v=""/>
    <s v="Vicki Hartley"/>
    <s v="Jennifer Donald"/>
    <s v="Yes"/>
    <s v=""/>
    <d v="2016-08-30T10:39:40"/>
    <d v="2016-07-19T13:58:19"/>
    <m/>
    <s v=""/>
    <m/>
    <x v="0"/>
  </r>
  <r>
    <s v="f01fce16-91fc-e511-80f6-3863bb358e28"/>
    <s v="ugAmTa7UbyPhXSOR8vhP1qTQZNY2p6772eLUUtDNQHns0/nPseE8C/H1UnI+4SYC3RrUydxufPSDy7GYlJ6poA=="/>
    <d v="2016-08-02T09:49:11"/>
    <s v="DARS-NIC-25586-Y7M1Q-v0"/>
    <s v="Julian Hamer"/>
    <x v="258"/>
    <s v="With HSCIC"/>
    <x v="0"/>
    <m/>
    <s v=""/>
    <s v="1b Enquiry Answered"/>
    <x v="4"/>
    <s v="DARS-NIC-25586-Y7M1Q-v0.0"/>
    <s v="Yes"/>
    <s v="No"/>
    <x v="0"/>
    <x v="0"/>
    <x v="0"/>
    <s v="No"/>
    <x v="3"/>
    <s v=""/>
    <s v=""/>
    <s v=""/>
    <s v="Yes"/>
    <s v="Alexandra Day"/>
    <d v="2016-08-02T09:49:11"/>
    <d v="2016-04-07T07:19:41"/>
    <m/>
    <s v=""/>
    <m/>
    <x v="0"/>
  </r>
  <r>
    <s v="aedec774-fffb-e511-80f7-3863bb359f00"/>
    <s v="go6YbZR7ZjtU8fvjB9lxO0DBuyA2HbxhD+130nUUOvkQ8mGYLU8YsFERc4UlOqA/cpZNZv1uTRC+OuBQcJOu9A=="/>
    <d v="2016-08-02T09:49:11"/>
    <s v="DARS-NIC-25598-D3N1K-v0"/>
    <s v="Shawn Haney"/>
    <x v="259"/>
    <s v="With HSCIC"/>
    <x v="0"/>
    <m/>
    <s v=""/>
    <s v="1b Enquiry Answered"/>
    <x v="4"/>
    <s v="DARS-NIC-25598-D3N1K-v0.0"/>
    <s v="Yes"/>
    <s v="No"/>
    <x v="0"/>
    <x v="0"/>
    <x v="0"/>
    <s v="No"/>
    <x v="16"/>
    <s v=""/>
    <s v=""/>
    <s v=""/>
    <s v="Yes"/>
    <s v="Alexandra Day"/>
    <d v="2016-08-02T09:49:11"/>
    <d v="2016-04-06T13:57:11"/>
    <m/>
    <s v=""/>
    <m/>
    <x v="0"/>
  </r>
  <r>
    <s v="651a711a-f8e1-e511-8100-3863bb358f90"/>
    <s v="+GYgCJMr5ms6SUrR7kMEpqWJS5qGGNGhuVKX2d7PnVHXbZKntIULJr802zy/2WMCLjDrLUF8bXK5pfkm0TFt9A=="/>
    <d v="2016-08-02T09:49:11"/>
    <s v="DARS-NIC-256176-K4F3H-v0"/>
    <s v="Robert Carroll"/>
    <x v="123"/>
    <s v="With HSCIC"/>
    <x v="0"/>
    <d v="2015-11-01T00:00:00"/>
    <s v=""/>
    <s v="5a DSA Active"/>
    <x v="3"/>
    <s v="DARS-NIC-256176-K4F3H-v0.0"/>
    <s v="Yes"/>
    <s v="Yes"/>
    <x v="0"/>
    <x v="0"/>
    <x v="0"/>
    <s v="No"/>
    <x v="1"/>
    <s v=""/>
    <s v="Helen Buckels"/>
    <s v=""/>
    <s v="No"/>
    <s v="Joanna Rose"/>
    <d v="2016-08-02T09:49:11"/>
    <d v="2016-03-04T10:59:03"/>
    <m/>
    <s v=""/>
    <m/>
    <x v="0"/>
  </r>
  <r>
    <s v="1b31ac2f-93fc-e511-80f6-3863bb358e28"/>
    <s v="OqZCK38GUfkfU9jPA5Fn9dQzv2is5ef17/2obqDM8CxBnJu3t5OS5oMTHq1w6+rIOTCwM0gwNfr6GDYfxR2PHQ=="/>
    <d v="2016-08-02T09:49:11"/>
    <s v="DARS-NIC-25629-P5S1P-v0"/>
    <s v="Natasha Singh"/>
    <x v="181"/>
    <s v="With Customer"/>
    <x v="0"/>
    <m/>
    <s v="1c Application In Progress"/>
    <s v="1c Application In Progress"/>
    <x v="4"/>
    <s v="DARS-NIC-25629-P5S1P-v0.0"/>
    <s v="Yes"/>
    <s v="No"/>
    <x v="0"/>
    <x v="0"/>
    <x v="0"/>
    <s v="No"/>
    <x v="10"/>
    <s v=""/>
    <s v="Amanda Parkin"/>
    <s v=""/>
    <s v="Yes"/>
    <s v="Joanna Rose"/>
    <d v="2016-08-02T09:49:11"/>
    <d v="2016-04-07T07:34:42"/>
    <m/>
    <s v=""/>
    <m/>
    <x v="0"/>
  </r>
  <r>
    <s v="99261b5f-93fc-e511-80f6-3863bb358e28"/>
    <s v="Xtiy72GcrnUOxBh705KZj7axXgJ2f/Ta0UKVt19nMt60v9lTZzhT9l8RGzHnsNjeXoV6U0XPlmDOaYr1qcVqjw=="/>
    <d v="2016-08-02T09:49:11"/>
    <s v="DARS-NIC-25632-W4R5T-v0"/>
    <s v="Kirsty Benn-Harris"/>
    <x v="54"/>
    <s v="With HSCIC"/>
    <x v="0"/>
    <m/>
    <s v=""/>
    <s v="1b Enquiry Answered"/>
    <x v="4"/>
    <s v="DARS-NIC-25632-W4R5T-v0.0"/>
    <s v="Yes"/>
    <s v="No"/>
    <x v="0"/>
    <x v="0"/>
    <x v="0"/>
    <s v="No"/>
    <x v="6"/>
    <s v=""/>
    <s v=""/>
    <s v=""/>
    <s v="Yes"/>
    <s v="Alexandra Day"/>
    <d v="2016-08-02T09:49:11"/>
    <d v="2016-04-07T07:36:05"/>
    <m/>
    <s v=""/>
    <m/>
    <x v="0"/>
  </r>
  <r>
    <s v="99b041af-58d0-41f8-a85a-5ac54ce26692"/>
    <s v="hgSeKRibJLKDCF/N7ZFnUfaR9ejMOg0Cl/nNYNMvXIHXVmDRvFci55lskDj1Brq/mdVBiRZAifD6WKr7ZsE9Lw=="/>
    <d v="2017-04-27T22:55:43"/>
    <s v="DARS-NIC-25634-T2Z1Z-v1"/>
    <s v="Mike Smith"/>
    <x v="240"/>
    <s v="With Customer"/>
    <x v="0"/>
    <m/>
    <s v=""/>
    <s v="4e With Customer To Sign DSA"/>
    <x v="0"/>
    <s v="DARS-NIC-25634-T2Z1Z-v0.0"/>
    <s v="No"/>
    <s v="No"/>
    <x v="0"/>
    <x v="0"/>
    <x v="0"/>
    <s v="No"/>
    <x v="3"/>
    <s v=""/>
    <s v=""/>
    <s v="DARS Online"/>
    <s v="Yes"/>
    <s v="Emma Russell"/>
    <d v="2017-04-27T22:55:43"/>
    <d v="2016-03-30T14:01:29"/>
    <m/>
    <s v=""/>
    <d v="2017-02-08T00:00:00"/>
    <x v="0"/>
  </r>
  <r>
    <s v="7bfafcd8-fc06-478c-b264-faf9927087ef"/>
    <s v="vS5KM1Txj1dH6vzCHABk+c5ypcEug5eIkuIViCp4eb5CPvJlrNnZx3RPPYGCAo2oCKMWEZGcedf2rFCjsodRyw=="/>
    <d v="2017-04-27T22:55:43"/>
    <s v="DARS-NIC-25634-T2Z1Z-v1"/>
    <s v="Mike Smith"/>
    <x v="240"/>
    <s v="With Customer"/>
    <x v="0"/>
    <m/>
    <s v="2c Initial Assessment"/>
    <s v="4e With Customer To Sign DSA"/>
    <x v="0"/>
    <s v="DARS-NIC-25634-T2Z1Z-v0.1"/>
    <s v="No"/>
    <s v="No"/>
    <x v="0"/>
    <x v="188"/>
    <x v="0"/>
    <s v="No"/>
    <x v="3"/>
    <s v=""/>
    <s v="Amanda Parkin"/>
    <s v="DARS Online"/>
    <s v="No"/>
    <s v="Emma Russell"/>
    <d v="2017-04-27T22:55:43"/>
    <d v="2016-05-11T17:18:22"/>
    <m/>
    <s v=""/>
    <d v="2017-02-08T00:00:00"/>
    <x v="0"/>
  </r>
  <r>
    <s v="c2bbd7ef-8797-40c4-a543-19421f58742c"/>
    <s v="V7x044NawTDijVzqyeBbpGnyOr1s3AuOmhEwR6i4mwL3EacaHk+gEyiA8Akfvp6RJm7SFCbpnq5fpLrT1rKT0A=="/>
    <d v="2017-04-27T22:55:43"/>
    <s v="DARS-NIC-25634-T2Z1Z-v1"/>
    <s v="Mike Smith"/>
    <x v="240"/>
    <s v="With Customer"/>
    <x v="0"/>
    <d v="2017-03-31T00:00:00"/>
    <s v="5a DSA Active"/>
    <s v="4e With Customer To Sign DSA"/>
    <x v="3"/>
    <s v="DARS-NIC-25634-T2Z1Z-v0.10"/>
    <s v="No"/>
    <s v="No"/>
    <x v="0"/>
    <x v="188"/>
    <x v="133"/>
    <s v="No"/>
    <x v="3"/>
    <s v="Complex"/>
    <s v="Amanda Parkin"/>
    <s v="Richard Langley"/>
    <s v="No"/>
    <s v="Emma Russell"/>
    <d v="2017-04-27T22:55:43"/>
    <d v="2016-08-26T14:53:44"/>
    <d v="2016-10-13T00:00:00"/>
    <s v=""/>
    <d v="2017-02-08T00:00:00"/>
    <x v="1"/>
  </r>
  <r>
    <s v="99b300b2-f7c0-4913-a3fc-46a87eb4e9b5"/>
    <s v="jWHqB4DDiFO/TikF2PGkjfs5xqWc+3QmCYO10pn5IVX9EGMkq+yiSHIg5uqNoNQC9uxgawC3mAs07oUemGNnhw=="/>
    <d v="2017-04-27T22:55:43"/>
    <s v="DARS-NIC-25634-T2Z1Z-v1"/>
    <s v="Mike Smith"/>
    <x v="240"/>
    <s v="With Customer"/>
    <x v="0"/>
    <m/>
    <s v="2d Action Plan Active"/>
    <s v="4e With Customer To Sign DSA"/>
    <x v="0"/>
    <s v="DARS-NIC-25634-T2Z1Z-v0.2"/>
    <s v="No"/>
    <s v="No"/>
    <x v="0"/>
    <x v="188"/>
    <x v="0"/>
    <s v="No"/>
    <x v="3"/>
    <s v=""/>
    <s v="Amanda Parkin"/>
    <s v="DARS Online"/>
    <s v="No"/>
    <s v="Emma Russell"/>
    <d v="2017-04-27T22:55:43"/>
    <d v="2016-05-20T14:41:00"/>
    <m/>
    <s v=""/>
    <d v="2017-02-08T00:00:00"/>
    <x v="0"/>
  </r>
  <r>
    <s v="614a1749-4e1c-4a17-ac53-563335fdafc3"/>
    <s v="fILbhzWZTR0QnxVPyV/qra9hOrmh4THh6kO/B6vlHIxQdpXoIgoLRI1hp/WnDgVHGwXPtwN3OxvF1J2gLeuMqw=="/>
    <d v="2017-04-27T22:55:43"/>
    <s v="DARS-NIC-25634-T2Z1Z-v1"/>
    <s v="Mike Smith"/>
    <x v="240"/>
    <s v="With Customer"/>
    <x v="0"/>
    <m/>
    <s v="2a Case Admin Check"/>
    <s v="4e With Customer To Sign DSA"/>
    <x v="0"/>
    <s v="DARS-NIC-25634-T2Z1Z-v0.3"/>
    <s v="No"/>
    <s v="No"/>
    <x v="0"/>
    <x v="188"/>
    <x v="0"/>
    <s v="No"/>
    <x v="3"/>
    <s v="Complex"/>
    <s v="Amanda Parkin"/>
    <s v="DARS Online"/>
    <s v="No"/>
    <s v="Emma Russell"/>
    <d v="2017-04-27T22:55:43"/>
    <d v="2016-05-23T09:35:52"/>
    <m/>
    <s v=""/>
    <d v="2017-02-08T00:00:00"/>
    <x v="0"/>
  </r>
  <r>
    <s v="4fe690a2-2eee-42c1-863f-f3d7b4bbc2a8"/>
    <s v="X/PyFrUJPCzXNbhKhSzD4O8PoeGOSVfWrUuZcBwKRFvr0GDdItdg7iquVJewQThg3GYmBZuTPj8kSYeHIQ6QoQ=="/>
    <d v="2017-04-27T22:55:43"/>
    <s v="DARS-NIC-25634-T2Z1Z-v1"/>
    <s v="Mike Smith"/>
    <x v="240"/>
    <s v="With Customer"/>
    <x v="0"/>
    <m/>
    <s v="1c Application In Progress"/>
    <s v="4e With Customer To Sign DSA"/>
    <x v="0"/>
    <s v="DARS-NIC-25634-T2Z1Z-v0.4"/>
    <s v="No"/>
    <s v="No"/>
    <x v="0"/>
    <x v="188"/>
    <x v="0"/>
    <s v="No"/>
    <x v="3"/>
    <s v="Complex"/>
    <s v="Amanda Parkin"/>
    <s v="DARS Online"/>
    <s v="No"/>
    <s v="Emma Russell"/>
    <d v="2017-04-27T22:55:43"/>
    <d v="2016-06-23T08:39:35"/>
    <m/>
    <s v=""/>
    <d v="2017-02-08T00:00:00"/>
    <x v="0"/>
  </r>
  <r>
    <s v="4847033e-966b-4def-8fea-1030cefafed0"/>
    <s v="/yzCZF/edMlC73YjBvVmnZaK+kZiv/vtqmRwxjh+cNyhIxkyzdHJ1V1nbHofKE8z/gcdCnkzv/sO+FIoeEcx0g=="/>
    <d v="2017-04-27T22:55:43"/>
    <s v="DARS-NIC-25634-T2Z1Z-v1"/>
    <s v="Mike Smith"/>
    <x v="240"/>
    <s v="With Customer"/>
    <x v="0"/>
    <m/>
    <s v="2c Initial Assessment"/>
    <s v="4e With Customer To Sign DSA"/>
    <x v="0"/>
    <s v="DARS-NIC-25634-T2Z1Z-v0.5"/>
    <s v="No"/>
    <s v="No"/>
    <x v="0"/>
    <x v="188"/>
    <x v="0"/>
    <s v="No"/>
    <x v="3"/>
    <s v="Complex"/>
    <s v="Amanda Parkin"/>
    <s v="DARS Online"/>
    <s v="No"/>
    <s v="Emma Russell"/>
    <d v="2017-04-27T22:55:43"/>
    <d v="2016-06-23T08:44:18"/>
    <m/>
    <s v=""/>
    <d v="2017-02-08T00:00:00"/>
    <x v="0"/>
  </r>
  <r>
    <s v="684371a1-9f00-4cfe-81f3-ef6183c0bb49"/>
    <s v="GyBpdLidU/vwoEEFRsN+ERBraWcJixrB9GTdQJSdi4vhooU+C5qKmayRccaSWYIwE/gS5XqJDrrfXzjYqsnNDQ=="/>
    <d v="2017-04-27T22:55:43"/>
    <s v="DARS-NIC-25634-T2Z1Z-v1"/>
    <s v="Mike Smith"/>
    <x v="240"/>
    <s v="With Customer"/>
    <x v="0"/>
    <m/>
    <s v="2c Initial Assessment"/>
    <s v="4e With Customer To Sign DSA"/>
    <x v="0"/>
    <s v="DARS-NIC-25634-T2Z1Z-v0.6"/>
    <s v="No"/>
    <s v="No"/>
    <x v="0"/>
    <x v="188"/>
    <x v="0"/>
    <s v="No"/>
    <x v="3"/>
    <s v="Complex"/>
    <s v="Amanda Parkin"/>
    <s v="Richard Langley"/>
    <s v="No"/>
    <s v="Emma Russell"/>
    <d v="2017-04-27T22:55:43"/>
    <d v="2016-08-17T14:34:04"/>
    <m/>
    <s v=""/>
    <d v="2017-02-08T00:00:00"/>
    <x v="0"/>
  </r>
  <r>
    <s v="0700f3ab-b5ff-4291-a53e-fa640a57ea42"/>
    <s v="M/Tyu+zAgqn+2RH2U8tEoFSPDYTwRU8PpDsrI6khOxE7/RAV/cw+1Ws+ut50qVF3eDJfN+6dlGNa00jAZ/GXOg=="/>
    <d v="2017-04-27T22:55:43"/>
    <s v="DARS-NIC-25634-T2Z1Z-v1"/>
    <s v="Mike Smith"/>
    <x v="240"/>
    <s v="With Customer"/>
    <x v="0"/>
    <m/>
    <s v="2c Initial Assessment"/>
    <s v="4e With Customer To Sign DSA"/>
    <x v="0"/>
    <s v="DARS-NIC-25634-T2Z1Z-v0.7"/>
    <s v="No"/>
    <s v="No"/>
    <x v="0"/>
    <x v="188"/>
    <x v="0"/>
    <s v="No"/>
    <x v="3"/>
    <s v="Complex"/>
    <s v="Amanda Parkin"/>
    <s v="Richard Langley"/>
    <s v="No"/>
    <s v="Emma Russell"/>
    <d v="2017-04-27T22:55:43"/>
    <d v="2016-08-19T09:45:23"/>
    <m/>
    <s v=""/>
    <d v="2017-02-08T00:00:00"/>
    <x v="0"/>
  </r>
  <r>
    <s v="2b3d2458-2bea-47df-ab95-27efa5bed359"/>
    <s v="qHiTd5mKZX1J9+sIkijKk0thRVfP8ZzYOy1n1lZ/E+Hc+UNtvXkHP7ANa0d+kpENif5geYu++bphZz2aKknJyw=="/>
    <d v="2017-04-27T22:55:43"/>
    <s v="DARS-NIC-25634-T2Z1Z-v1"/>
    <s v="Mike Smith"/>
    <x v="240"/>
    <s v="With Customer"/>
    <x v="0"/>
    <d v="2017-03-31T00:00:00"/>
    <s v="2c Initial Assessment"/>
    <s v="4e With Customer To Sign DSA"/>
    <x v="0"/>
    <s v="DARS-NIC-25634-T2Z1Z-v0.8"/>
    <s v="No"/>
    <s v="No"/>
    <x v="0"/>
    <x v="188"/>
    <x v="0"/>
    <s v="No"/>
    <x v="3"/>
    <s v="Complex"/>
    <s v="Amanda Parkin"/>
    <s v="Richard Langley"/>
    <s v="No"/>
    <s v="Emma Russell"/>
    <d v="2017-04-27T22:55:43"/>
    <d v="2016-08-22T07:58:10"/>
    <m/>
    <s v=""/>
    <d v="2017-02-08T00:00:00"/>
    <x v="0"/>
  </r>
  <r>
    <s v="9d405763-87b4-4391-a56f-b340ad2a4b31"/>
    <s v="MGvHMbGkfXfwNaa+2OxYLY3lrldJ3JTUpp5RYiiyBtVq1jx05fNrab3A5s4rsRsytRas9IzBofi8aYnBwuMhtQ=="/>
    <d v="2017-04-27T22:55:43"/>
    <s v="DARS-NIC-25634-T2Z1Z-v1"/>
    <s v="Mike Smith"/>
    <x v="240"/>
    <s v="With Customer"/>
    <x v="0"/>
    <d v="2017-03-31T00:00:00"/>
    <s v="2c Initial Assessment"/>
    <s v="4e With Customer To Sign DSA"/>
    <x v="0"/>
    <s v="DARS-NIC-25634-T2Z1Z-v0.9"/>
    <s v="No"/>
    <s v="No"/>
    <x v="0"/>
    <x v="188"/>
    <x v="0"/>
    <s v="No"/>
    <x v="3"/>
    <s v="Complex"/>
    <s v="Amanda Parkin"/>
    <s v="Richard Langley"/>
    <s v="No"/>
    <s v="Emma Russell"/>
    <d v="2017-04-27T22:55:43"/>
    <d v="2016-08-22T13:13:17"/>
    <m/>
    <s v=""/>
    <d v="2017-02-08T00:00:00"/>
    <x v="0"/>
  </r>
  <r>
    <s v="74f45dd7-1a91-4601-ac28-47a88cfb4685"/>
    <s v="+hJJ9UsqcyA3Zg80ebqYbUsIc4bvVFBPyyI63AZxwICgdxqaX0HetafUtEmHC7LlIuGxLr5pmuxczksz3egXfw=="/>
    <d v="2017-04-27T22:55:43"/>
    <s v="DARS-NIC-25634-T2Z1Z-v1"/>
    <s v="Mike Smith"/>
    <x v="240"/>
    <s v="With Customer"/>
    <x v="0"/>
    <m/>
    <s v="1c Application In Progress"/>
    <s v="4e With Customer To Sign DSA"/>
    <x v="0"/>
    <s v="DARS-NIC-25634-T2Z1Z-v1.0"/>
    <s v="No"/>
    <s v="No"/>
    <x v="0"/>
    <x v="188"/>
    <x v="0"/>
    <s v="No"/>
    <x v="3"/>
    <s v="Complex"/>
    <s v="Amanda Parkin"/>
    <s v="Richard Langley"/>
    <s v="No"/>
    <s v="Emma Russell"/>
    <d v="2017-04-27T22:55:43"/>
    <d v="2017-01-30T14:07:42"/>
    <m/>
    <s v=""/>
    <d v="2017-02-08T00:00:00"/>
    <x v="0"/>
  </r>
  <r>
    <s v="6ba43e49-3148-4665-9afe-1acaf3829397"/>
    <s v="AXVdjgSjlut8sUIW3mWX+rmXd3+RY3mAdzBiCe/Gie8obs27unWwgoWYw+4oKhxgj+6rCM6Lo5uvqkEPVcDbeQ=="/>
    <d v="2017-04-27T22:55:43"/>
    <s v="DARS-NIC-25634-T2Z1Z-v1"/>
    <s v="Mike Smith"/>
    <x v="240"/>
    <s v="With Customer"/>
    <x v="0"/>
    <d v="2018-03-31T00:00:00"/>
    <s v="2c Initial Assessment"/>
    <s v="4e With Customer To Sign DSA"/>
    <x v="0"/>
    <s v="DARS-NIC-25634-T2Z1Z-v1.1"/>
    <s v="No"/>
    <s v="No"/>
    <x v="0"/>
    <x v="112"/>
    <x v="0"/>
    <s v="No"/>
    <x v="3"/>
    <s v="Medium"/>
    <s v="Georgina Platt"/>
    <s v="Richard Langley"/>
    <s v="No"/>
    <s v="Emma Russell"/>
    <d v="2017-04-27T22:55:43"/>
    <d v="2017-02-06T12:33:58"/>
    <m/>
    <s v=""/>
    <d v="2017-02-08T00:00:00"/>
    <x v="0"/>
  </r>
  <r>
    <s v="3b789ea6-b457-43d1-99f3-e910f8ce3266"/>
    <s v="KimKVPZ8LDCiIKMC5o+b8XAHliBxsAom7teBVdIU1qQnamrAvcBT/HQXFuaLk/zZ88wVRDCF1RPPTuEfHDXSeA=="/>
    <d v="2017-04-27T22:55:43"/>
    <s v="DARS-NIC-25634-T2Z1Z-v1"/>
    <s v="Mike Smith"/>
    <x v="240"/>
    <s v="With Customer"/>
    <x v="0"/>
    <d v="2018-03-31T00:00:00"/>
    <s v="4e With Customer To Sign DSA"/>
    <s v="4e With Customer To Sign DSA"/>
    <x v="4"/>
    <s v="DARS-NIC-25634-T2Z1Z-v1.2"/>
    <s v="Yes"/>
    <s v="No"/>
    <x v="0"/>
    <x v="112"/>
    <x v="0"/>
    <s v="No"/>
    <x v="3"/>
    <s v="Medium"/>
    <s v="Georgina Platt"/>
    <s v="Kimberley Watson"/>
    <s v="No"/>
    <s v="Emma Russell"/>
    <d v="2017-04-27T22:55:43"/>
    <d v="2017-02-27T10:41:25"/>
    <m/>
    <s v=""/>
    <d v="2017-02-08T00:00:00"/>
    <x v="0"/>
  </r>
  <r>
    <s v="cbf0115a-c7bd-4bd0-aea5-1a3171100c99"/>
    <s v="44mx6HHCvfhsxcPi5LsWtIP6dvsQgNewyOpjZjTQhQ26du3NQxGR4e1p7J287G6HDulygPeO+yRrBgm6j0Gr4Q=="/>
    <d v="2016-05-26T10:46:28"/>
    <s v="DARS-NIC-25693-R6D8R-v0"/>
    <s v="Mike Smith"/>
    <x v="240"/>
    <s v="With HSCIC"/>
    <x v="0"/>
    <m/>
    <s v=""/>
    <s v="2b Case Officer Check"/>
    <x v="0"/>
    <s v="DARS-NIC-25693-R6D8R-v0.0"/>
    <s v="No"/>
    <s v="No"/>
    <x v="0"/>
    <x v="0"/>
    <x v="0"/>
    <s v="Yes"/>
    <x v="3"/>
    <s v=""/>
    <s v=""/>
    <s v="DARS Online"/>
    <s v="Yes"/>
    <s v=""/>
    <d v="2016-05-26T10:46:28"/>
    <d v="2016-03-30T15:44:22"/>
    <m/>
    <s v=""/>
    <d v="2016-05-27T00:00:00"/>
    <x v="0"/>
  </r>
  <r>
    <s v="10d30ed7-0f4c-4b83-9960-0ea6072ca435"/>
    <s v="f9I5+O4AyvW5ahYhgB/dZx9eSXDaxABTWiwifbh2VGhxVeYQFx5CkOmDG9EdY6OTIxftCwQ+/jQVoc5ufydNfw=="/>
    <d v="2016-05-26T10:46:28"/>
    <s v="DARS-NIC-25693-R6D8R-v0"/>
    <s v="Mike Smith"/>
    <x v="240"/>
    <s v="With HSCIC"/>
    <x v="0"/>
    <m/>
    <s v="2a Case Admin Check"/>
    <s v="2b Case Officer Check"/>
    <x v="0"/>
    <s v="DARS-NIC-25693-R6D8R-v0.1"/>
    <s v="No"/>
    <s v="No"/>
    <x v="0"/>
    <x v="0"/>
    <x v="0"/>
    <s v="Yes"/>
    <x v="3"/>
    <s v=""/>
    <s v="DARS Online"/>
    <s v="DARS Online"/>
    <s v="Yes"/>
    <s v=""/>
    <d v="2016-05-26T10:46:28"/>
    <d v="2016-05-11T17:07:36"/>
    <m/>
    <s v=""/>
    <d v="2016-05-27T00:00:00"/>
    <x v="0"/>
  </r>
  <r>
    <s v="e52b695b-37fb-489c-b0a9-0c3ce6ff25e9"/>
    <s v="w1QK1kG09xDeP1dnKePj5+Xhnl4BbblsYUWR0t5cJJTdr9rR8JBNqHYqeyC0PubYpO91M2bhjleclIDSnYpEYw=="/>
    <d v="2016-05-26T10:46:27"/>
    <s v="DARS-NIC-25693-R6D8R-v0"/>
    <s v="Mike Smith"/>
    <x v="240"/>
    <s v="With HSCIC"/>
    <x v="0"/>
    <m/>
    <s v="1c Application In Progress"/>
    <s v="2b Case Officer Check"/>
    <x v="0"/>
    <s v="DARS-NIC-25693-R6D8R-v0.2"/>
    <s v="No"/>
    <s v="No"/>
    <x v="0"/>
    <x v="0"/>
    <x v="0"/>
    <s v="Yes"/>
    <x v="3"/>
    <s v=""/>
    <s v="DARS Online"/>
    <s v="DARS Online"/>
    <s v="Yes"/>
    <s v=""/>
    <d v="2016-05-26T10:46:27"/>
    <d v="2016-05-12T10:33:55"/>
    <m/>
    <s v=""/>
    <d v="2016-05-27T00:00:00"/>
    <x v="0"/>
  </r>
  <r>
    <s v="249e3ebd-b5a9-4d8a-acc4-897be9d5e94c"/>
    <s v="UVX8LrtV4n35VR4wN/Ivtd9GqUimSv5SHjjJDxaogw6affZ1kqeJFIr0EGhcNNMkRiBlIebmrc9K1oy/CPCNPQ=="/>
    <d v="2016-05-26T10:46:28"/>
    <s v="DARS-NIC-25693-R6D8R-v0"/>
    <s v="Mike Smith"/>
    <x v="240"/>
    <s v="With HSCIC"/>
    <x v="0"/>
    <m/>
    <s v="2a Case Admin Check"/>
    <s v="2b Case Officer Check"/>
    <x v="0"/>
    <s v="DARS-NIC-25693-R6D8R-v0.3"/>
    <s v="No"/>
    <s v="No"/>
    <x v="0"/>
    <x v="0"/>
    <x v="0"/>
    <s v="Yes"/>
    <x v="3"/>
    <s v=""/>
    <s v="DARS Online"/>
    <s v="DARS Online"/>
    <s v="Yes"/>
    <s v=""/>
    <d v="2016-05-26T10:46:28"/>
    <d v="2016-05-23T09:25:50"/>
    <m/>
    <s v=""/>
    <d v="2016-05-27T00:00:00"/>
    <x v="0"/>
  </r>
  <r>
    <s v="60c6dd2d-9377-4526-9e0a-2d6af6b3b11b"/>
    <s v="SNAuEO8Qoap/ceyQ+izcEvtvrrbUmPEVjmi/vM+FiAqxcN3I+Q3QbeOy5MLBa7rQzTAYe4PC2TmrQaw/7yaUZQ=="/>
    <d v="2016-05-26T10:47:44"/>
    <s v="DARS-NIC-25693-R6D8R-v0"/>
    <s v="Mike Smith"/>
    <x v="240"/>
    <s v="With HSCIC"/>
    <x v="0"/>
    <m/>
    <s v="1c Application In Progress"/>
    <s v="2b Case Officer Check"/>
    <x v="0"/>
    <s v="DARS-NIC-25693-R6D8R-v0.4"/>
    <s v="No"/>
    <s v="No"/>
    <x v="0"/>
    <x v="0"/>
    <x v="0"/>
    <s v="Yes"/>
    <x v="3"/>
    <s v=""/>
    <s v="DARS Online"/>
    <s v="DARS Online"/>
    <s v="Yes"/>
    <s v=""/>
    <d v="2016-05-26T10:47:44"/>
    <d v="2016-05-25T08:19:36"/>
    <m/>
    <s v=""/>
    <d v="2016-05-27T00:00:00"/>
    <x v="0"/>
  </r>
  <r>
    <s v="3fcb1eef-19a8-4c1c-88b4-1dbd2a336ca1"/>
    <s v="eRfNT3oFE4t6Z/wQoCOHaJR7FuyB1ZzAKVjdaae0wpQFErhvY981kwZGjrZwocjgNS1leFdl5cKUhAjFOfzJwQ=="/>
    <d v="2016-08-02T09:49:11"/>
    <s v="DARS-NIC-25693-R6D8R-v0"/>
    <s v="Mike Smith"/>
    <x v="240"/>
    <s v="With HSCIC"/>
    <x v="0"/>
    <m/>
    <s v="2b Case Officer Check"/>
    <s v="2b Case Officer Check"/>
    <x v="5"/>
    <s v="DARS-NIC-25693-R6D8R-v0.5"/>
    <s v="Yes"/>
    <s v="No"/>
    <x v="0"/>
    <x v="183"/>
    <x v="0"/>
    <s v="Yes"/>
    <x v="3"/>
    <s v=""/>
    <s v="Amanda Parkin"/>
    <s v="DARS Online"/>
    <s v="Yes"/>
    <s v=""/>
    <d v="2016-08-02T09:49:11"/>
    <d v="2016-05-26T10:46:58"/>
    <d v="2016-07-12T00:00:00"/>
    <s v=""/>
    <d v="2016-05-27T00:00:00"/>
    <x v="0"/>
  </r>
  <r>
    <s v="81ae6659-f3ff-e511-80f6-3863bb358e28"/>
    <s v="/GGyIBXKsWM639yfdW8uOMytjhz9hewPPnfzlfiLSVA2mnshQIZEOC/KkCDivdKjOJgLgsEBDPcibcnmpOeQYA=="/>
    <d v="2017-04-25T14:28:35"/>
    <s v="DARS-NIC-25741-N1H1B-v2"/>
    <s v="Andrew Syme"/>
    <x v="260"/>
    <s v="With HSCIC"/>
    <x v="0"/>
    <m/>
    <s v=""/>
    <s v="3a With DAO"/>
    <x v="0"/>
    <s v="DARS-NIC-25741-N1H1B-v0.0"/>
    <s v=""/>
    <s v="No"/>
    <x v="0"/>
    <x v="0"/>
    <x v="0"/>
    <s v="No"/>
    <x v="3"/>
    <s v=""/>
    <s v=""/>
    <s v=""/>
    <s v="Yes"/>
    <s v="Emma Russell"/>
    <d v="2017-04-25T14:28:35"/>
    <d v="2016-04-11T14:40:36"/>
    <m/>
    <s v=""/>
    <d v="2017-04-12T00:00:00"/>
    <x v="0"/>
  </r>
  <r>
    <s v="d31f5a7b-facb-4d0a-b6ea-0b583a3cc8fb"/>
    <s v="KDKSX/qf1257DfHCfPn//9KU0Pm+d5tv4yGi7ZZOBBSbVCoRzIhZMPhbLu5KI2AwviSxmnG8TWbCM8Fa2aD7/w=="/>
    <d v="2017-04-25T14:28:35"/>
    <s v="DARS-NIC-25741-N1H1B-v2"/>
    <s v="Andrew Syme"/>
    <x v="260"/>
    <s v="With HSCIC"/>
    <x v="0"/>
    <m/>
    <s v=""/>
    <s v="3a With DAO"/>
    <x v="0"/>
    <s v="DARS-NIC-25741-N1H1B-v0.1"/>
    <s v=""/>
    <s v="No"/>
    <x v="0"/>
    <x v="189"/>
    <x v="0"/>
    <s v="No"/>
    <x v="3"/>
    <s v=""/>
    <s v="Helen Buckels"/>
    <s v=""/>
    <s v="Yes"/>
    <s v="Emma Russell"/>
    <d v="2017-04-25T14:28:35"/>
    <d v="2016-04-18T13:14:26"/>
    <m/>
    <s v=""/>
    <d v="2017-04-12T00:00:00"/>
    <x v="0"/>
  </r>
  <r>
    <s v="c8289a98-066d-44a4-a4fb-1e86aa8f30d3"/>
    <s v="8ReTr35UX77s87oT1rJHWL1N0bc+hpiBqXM9dmqF+wUbHOzcCM6+LqFZbcyaRm8hStn6CoPIwN3IycAr0CrIZQ=="/>
    <d v="2017-04-25T14:28:35"/>
    <s v="DARS-NIC-25741-N1H1B-v2"/>
    <s v="Andrew Syme"/>
    <x v="260"/>
    <s v="With HSCIC"/>
    <x v="0"/>
    <m/>
    <s v=""/>
    <s v="3a With DAO"/>
    <x v="0"/>
    <s v="DARS-NIC-25741-N1H1B-v0.2"/>
    <s v="No"/>
    <s v="No"/>
    <x v="0"/>
    <x v="189"/>
    <x v="0"/>
    <s v="No"/>
    <x v="3"/>
    <s v=""/>
    <s v="Helen Buckels"/>
    <s v=""/>
    <s v="Yes"/>
    <s v="Emma Russell"/>
    <d v="2017-04-25T14:28:35"/>
    <d v="2016-04-27T14:06:49"/>
    <m/>
    <s v=""/>
    <d v="2017-04-12T00:00:00"/>
    <x v="0"/>
  </r>
  <r>
    <s v="b0a9f06f-031b-4314-900e-1af22db8feda"/>
    <s v="L4Z3HJzoWpJ3fsZsmxPOBrl0SX+8Hy5oymvwYJnke4ZZYu404UXRMZ8vwLQgTwcecIKURe8su2IE1M05YumkwA=="/>
    <d v="2017-04-25T14:28:35"/>
    <s v="DARS-NIC-25741-N1H1B-v2"/>
    <s v="Andrew Syme"/>
    <x v="260"/>
    <s v="With HSCIC"/>
    <x v="0"/>
    <m/>
    <s v="2c Initial Assessment"/>
    <s v="3a With DAO"/>
    <x v="0"/>
    <s v="DARS-NIC-25741-N1H1B-v0.3"/>
    <s v="No"/>
    <s v="No"/>
    <x v="0"/>
    <x v="189"/>
    <x v="0"/>
    <s v="No"/>
    <x v="3"/>
    <s v=""/>
    <s v="Helen Buckels"/>
    <s v=""/>
    <s v="Yes"/>
    <s v="Emma Russell"/>
    <d v="2017-04-25T14:28:35"/>
    <d v="2016-05-24T14:29:42"/>
    <m/>
    <s v=""/>
    <d v="2017-04-12T00:00:00"/>
    <x v="0"/>
  </r>
  <r>
    <s v="d26fde03-db8a-4a3f-aa73-5e4a8dd424a8"/>
    <s v="Y8RdQK5HYiyAVi1WrItyXaT38l5DtmThUVbJEoaFLw0YGl9bTpdwTzuA682gg/mWAGPuR+B4QbvPV/LKt/raYg=="/>
    <d v="2017-04-25T14:28:35"/>
    <s v="DARS-NIC-25741-N1H1B-v2"/>
    <s v="Andrew Syme"/>
    <x v="260"/>
    <s v="With HSCIC"/>
    <x v="0"/>
    <m/>
    <s v="2d Action Plan Active"/>
    <s v="3a With DAO"/>
    <x v="0"/>
    <s v="DARS-NIC-25741-N1H1B-v0.4"/>
    <s v="No"/>
    <s v="No"/>
    <x v="0"/>
    <x v="189"/>
    <x v="0"/>
    <s v="No"/>
    <x v="3"/>
    <s v=""/>
    <s v="Helen Buckels"/>
    <s v=""/>
    <s v="Yes"/>
    <s v="Emma Russell"/>
    <d v="2017-04-25T14:28:35"/>
    <d v="2016-05-26T14:29:48"/>
    <m/>
    <s v=""/>
    <d v="2017-04-12T00:00:00"/>
    <x v="0"/>
  </r>
  <r>
    <s v="952dd17c-15ce-4dab-9955-550438f02e84"/>
    <s v="1U3P0ZItV6qGejUN1gvNPwJZ2YITeXPkJBEMxw3+KqVPGN1N24H/z3Gpc3d9O+I0OKenbLS/2mg+gjj5G+cEbw=="/>
    <d v="2017-04-25T14:28:35"/>
    <s v="DARS-NIC-25741-N1H1B-v2"/>
    <s v="Andrew Syme"/>
    <x v="260"/>
    <s v="With HSCIC"/>
    <x v="0"/>
    <m/>
    <s v="2c Initial Assessment"/>
    <s v="3a With DAO"/>
    <x v="0"/>
    <s v="DARS-NIC-25741-N1H1B-v0.5"/>
    <s v="No"/>
    <s v="No"/>
    <x v="0"/>
    <x v="189"/>
    <x v="0"/>
    <s v="No"/>
    <x v="3"/>
    <s v=""/>
    <s v="Helen Buckels"/>
    <s v=""/>
    <s v="Yes"/>
    <s v="Emma Russell"/>
    <d v="2017-04-25T14:28:35"/>
    <d v="2016-06-01T07:26:12"/>
    <m/>
    <s v=""/>
    <d v="2017-04-12T00:00:00"/>
    <x v="0"/>
  </r>
  <r>
    <s v="f6a36254-591a-4d1e-8627-9299ad8b49fa"/>
    <s v="GxhrMdfKu9tUca1bymDeDfG4NbT1y4qgvCZ7axoy2tCdhJ1MiafHPZclPPvNZ2x73UdOa3q88TSgrsS/K0kc4Q=="/>
    <d v="2017-04-25T14:28:35"/>
    <s v="DARS-NIC-25741-N1H1B-v2"/>
    <s v="Andrew Syme"/>
    <x v="260"/>
    <s v="With HSCIC"/>
    <x v="0"/>
    <m/>
    <s v="2c Initial Assessment"/>
    <s v="3a With DAO"/>
    <x v="0"/>
    <s v="DARS-NIC-25741-N1H1B-v0.6"/>
    <s v="No"/>
    <s v="No"/>
    <x v="0"/>
    <x v="189"/>
    <x v="0"/>
    <s v="No"/>
    <x v="3"/>
    <s v=""/>
    <s v="Helen Buckels"/>
    <s v=""/>
    <s v="Yes"/>
    <s v="Emma Russell"/>
    <d v="2017-04-25T14:28:35"/>
    <d v="2016-06-01T13:41:46"/>
    <m/>
    <s v=""/>
    <d v="2017-04-12T00:00:00"/>
    <x v="0"/>
  </r>
  <r>
    <s v="083272a5-feae-4126-9a8b-34aeb80f779c"/>
    <s v="1JazYdSy6YhzWiy+aThOayy0rKltcc2CJMWySoPPqUJdUpjr51cPXqBhEC9ha2xUofoJ0Rh7PR4X8BaCWLugjg=="/>
    <d v="2017-04-25T14:28:35"/>
    <s v="DARS-NIC-25741-N1H1B-v2"/>
    <s v="Andrew Syme"/>
    <x v="260"/>
    <s v="With HSCIC"/>
    <x v="0"/>
    <m/>
    <s v="2c Initial Assessment"/>
    <s v="3a With DAO"/>
    <x v="0"/>
    <s v="DARS-NIC-25741-N1H1B-v0.7"/>
    <s v="No"/>
    <s v="No"/>
    <x v="0"/>
    <x v="189"/>
    <x v="0"/>
    <s v="No"/>
    <x v="3"/>
    <s v=""/>
    <s v="Helen Buckels"/>
    <s v=""/>
    <s v="Yes"/>
    <s v="Emma Russell"/>
    <d v="2017-04-25T14:28:35"/>
    <d v="2016-06-01T13:57:25"/>
    <m/>
    <s v=""/>
    <d v="2017-04-12T00:00:00"/>
    <x v="0"/>
  </r>
  <r>
    <s v="d71ac36c-c4e3-4cdb-8bff-11c1b3261a54"/>
    <s v="0NWg5CXAaPUU8mSuCtwWE35MvAZdwNfiIwB7ByA1iZCgPzQsaaNVutpBu4sUBsudfwx7B1FfXhNitfULwpPE1A=="/>
    <d v="2017-04-25T14:28:35"/>
    <s v="DARS-NIC-25741-N1H1B-v2"/>
    <s v="Andrew Syme"/>
    <x v="260"/>
    <s v="With HSCIC"/>
    <x v="0"/>
    <d v="2017-06-13T00:00:00"/>
    <s v="2c Initial Assessment"/>
    <s v="3a With DAO"/>
    <x v="0"/>
    <s v="DARS-NIC-25741-N1H1B-v0.8"/>
    <s v="No"/>
    <s v="No"/>
    <x v="0"/>
    <x v="189"/>
    <x v="0"/>
    <s v="No"/>
    <x v="3"/>
    <s v=""/>
    <s v="Helen Buckels"/>
    <s v=""/>
    <s v="Yes"/>
    <s v="Emma Russell"/>
    <d v="2017-04-25T14:28:35"/>
    <d v="2016-06-03T14:40:48"/>
    <m/>
    <s v=""/>
    <d v="2017-04-12T00:00:00"/>
    <x v="0"/>
  </r>
  <r>
    <s v="e61dc586-054f-48a7-8c25-b84982d6c5b8"/>
    <s v="Sfx6XHA46u1b6fDteHVzLskQSV2kV+u4O6f6c+Cq+9BE3bdmSOZCV94CXSkbnH5X6//o61VJNnFp1Tfd4xSUoQ=="/>
    <d v="2017-04-25T14:28:36"/>
    <s v="DARS-NIC-25741-N1H1B-v2"/>
    <s v="Andrew Syme"/>
    <x v="260"/>
    <s v="With HSCIC"/>
    <x v="0"/>
    <d v="2017-06-13T00:00:00"/>
    <s v="5a DSA Active"/>
    <s v="3a With DAO"/>
    <x v="1"/>
    <s v="DARS-NIC-25741-N1H1B-v0.9"/>
    <s v="No"/>
    <s v="No"/>
    <x v="0"/>
    <x v="189"/>
    <x v="155"/>
    <s v="No"/>
    <x v="3"/>
    <s v=""/>
    <s v="Helen Buckels"/>
    <s v="Gaynor Dalton"/>
    <s v="Yes"/>
    <s v="Emma Russell"/>
    <d v="2017-04-25T14:28:36"/>
    <d v="2016-06-23T08:25:12"/>
    <d v="2016-10-03T00:00:00"/>
    <s v=""/>
    <d v="2017-04-12T00:00:00"/>
    <x v="1"/>
  </r>
  <r>
    <s v="0943f418-d7c0-4045-8e05-2a9258249d43"/>
    <s v="4T9SKMw0zVyaH+vwmzTffosQ6HynkCuEr7CyO8ME7y95YsiqicX4A+EpxRPufK1w2O2xomkW9oFJxt3AqKazKA=="/>
    <d v="2017-04-25T14:28:35"/>
    <s v="DARS-NIC-25741-N1H1B-v2"/>
    <s v="Andrew Syme"/>
    <x v="260"/>
    <s v="With HSCIC"/>
    <x v="0"/>
    <m/>
    <s v="1c Application In Progress"/>
    <s v="3a With DAO"/>
    <x v="0"/>
    <s v="DARS-NIC-25741-N1H1B-v1.0"/>
    <s v="No"/>
    <s v="No"/>
    <x v="0"/>
    <x v="189"/>
    <x v="0"/>
    <s v="No"/>
    <x v="3"/>
    <s v=""/>
    <s v="Helen Buckels"/>
    <s v="Gaynor Dalton"/>
    <s v="Yes"/>
    <s v="Emma Russell"/>
    <d v="2017-04-25T14:28:35"/>
    <d v="2016-08-31T14:33:39"/>
    <d v="2016-08-15T00:00:00"/>
    <s v=""/>
    <d v="2017-04-12T00:00:00"/>
    <x v="0"/>
  </r>
  <r>
    <s v="910f5abb-6a8c-4c6c-9476-7599af79c752"/>
    <s v="JzRMi9nmQg3G0+0THzEOJJBT9bvukAaNs+ZIAdvheArZik9vV6QbgiTvQADIP9Oo8mjSXgFimY39tgVT9ShejQ=="/>
    <d v="2017-04-25T14:28:35"/>
    <s v="DARS-NIC-25741-N1H1B-v2"/>
    <s v="Andrew Syme"/>
    <x v="260"/>
    <s v="With HSCIC"/>
    <x v="0"/>
    <d v="2017-06-13T00:00:00"/>
    <s v="2c Initial Assessment"/>
    <s v="3a With DAO"/>
    <x v="0"/>
    <s v="DARS-NIC-25741-N1H1B-v1.1"/>
    <s v="No"/>
    <s v="No"/>
    <x v="0"/>
    <x v="194"/>
    <x v="0"/>
    <s v="No"/>
    <x v="3"/>
    <s v=""/>
    <s v="Helen Buckels"/>
    <s v="Gaynor Dalton"/>
    <s v="Yes"/>
    <s v="Emma Russell"/>
    <d v="2017-04-25T14:28:35"/>
    <d v="2016-09-01T09:28:38"/>
    <d v="2016-08-15T00:00:00"/>
    <s v=""/>
    <d v="2017-04-12T00:00:00"/>
    <x v="0"/>
  </r>
  <r>
    <s v="fda50912-12ce-408c-8c89-ee814dd7dd52"/>
    <s v="dQTp8pGw3DGIzTLHRBjiD0zpfswOzZTz8in3JpKMslzJnbAeDkdUJEip+fkek0M/NRaCfqW1AmG2nLo9Dk25yA=="/>
    <d v="2017-04-25T14:28:36"/>
    <s v="DARS-NIC-25741-N1H1B-v2"/>
    <s v="Andrew Syme"/>
    <x v="260"/>
    <s v="With HSCIC"/>
    <x v="0"/>
    <d v="2017-06-13T00:00:00"/>
    <s v="5a DSA Active"/>
    <s v="3a With DAO"/>
    <x v="2"/>
    <s v="DARS-NIC-25741-N1H1B-v1.2"/>
    <s v="No"/>
    <s v="No"/>
    <x v="0"/>
    <x v="194"/>
    <x v="2"/>
    <s v="No"/>
    <x v="3"/>
    <s v=""/>
    <s v="Helen Buckels"/>
    <s v="Gaynor Dalton"/>
    <s v="Yes"/>
    <s v="Emma Russell"/>
    <d v="2017-04-25T14:28:36"/>
    <d v="2016-09-02T14:11:02"/>
    <d v="2016-10-03T00:00:00"/>
    <s v=""/>
    <d v="2017-04-12T00:00:00"/>
    <x v="1"/>
  </r>
  <r>
    <s v="9800e2ed-c4ed-4c11-a3db-c77787925c5e"/>
    <s v="wTwrk1dNYK2JO/SMjEhBQSObFiH7sNX+l3O4k0VE+FPBNAmbM2vo2kO5Jh6wttb04S2c6BsCFe/R06GmBmyXdQ=="/>
    <d v="2017-04-25T14:28:36"/>
    <s v="DARS-NIC-25741-N1H1B-v2"/>
    <s v="Andrew Syme"/>
    <x v="260"/>
    <s v="With HSCIC"/>
    <x v="0"/>
    <m/>
    <s v="1c Application In Progress"/>
    <s v="3a With DAO"/>
    <x v="0"/>
    <s v="DARS-NIC-25741-N1H1B-v2.0"/>
    <s v="No"/>
    <s v="No"/>
    <x v="0"/>
    <x v="194"/>
    <x v="0"/>
    <s v="No"/>
    <x v="3"/>
    <s v=""/>
    <s v="Helen Buckels"/>
    <s v="Gaynor Dalton"/>
    <s v="Yes"/>
    <s v="Emma Russell"/>
    <d v="2017-04-25T14:28:36"/>
    <d v="2016-11-22T10:11:16"/>
    <d v="2016-10-03T00:00:00"/>
    <s v=""/>
    <d v="2017-04-12T00:00:00"/>
    <x v="0"/>
  </r>
  <r>
    <s v="710a2d36-109e-4769-a03c-095f5323b6f7"/>
    <s v="6wn1A7Hzufrzov8Y2aMF/20LVPEvOBHPFWMNvXI9mcVM3m3lPYiU27el23ub5rn3Z4uz7GKXFD829WZwtCES+w=="/>
    <d v="2017-04-25T14:28:35"/>
    <s v="DARS-NIC-25741-N1H1B-v2"/>
    <s v="Andrew Syme"/>
    <x v="260"/>
    <s v="With HSCIC"/>
    <x v="0"/>
    <m/>
    <s v="1c Application In Progress"/>
    <s v="3a With DAO"/>
    <x v="0"/>
    <s v="DARS-NIC-25741-N1H1B-v2.1"/>
    <s v="No"/>
    <s v="No"/>
    <x v="0"/>
    <x v="194"/>
    <x v="0"/>
    <s v="No"/>
    <x v="3"/>
    <s v=""/>
    <s v="Helen Buckels"/>
    <s v="Gaynor Dalton"/>
    <s v="Yes"/>
    <s v="Emma Russell"/>
    <d v="2017-04-25T14:28:35"/>
    <d v="2016-11-22T10:20:26"/>
    <d v="2016-10-03T00:00:00"/>
    <s v=""/>
    <d v="2017-04-12T00:00:00"/>
    <x v="0"/>
  </r>
  <r>
    <s v="944be638-31e2-449f-a392-afb800e9bcbe"/>
    <s v="Pe84Q0/EQwel0Ym2wvo2EE73RcMkqrCQfs18CntbYP8V+uoSoBnBEx/gFxyBNLCBPckxBgd46DUqJ/3G2ScVAw=="/>
    <d v="2017-04-28T15:30:10"/>
    <s v="DARS-NIC-25741-N1H1B-v2"/>
    <s v="Andrew Syme"/>
    <x v="260"/>
    <s v="With HSCIC"/>
    <x v="0"/>
    <d v="2017-12-19T00:00:00"/>
    <s v="3a With DAO"/>
    <s v="3a With DAO"/>
    <x v="4"/>
    <s v="DARS-NIC-25741-N1H1B-v2.10"/>
    <s v="Yes"/>
    <s v="No"/>
    <x v="0"/>
    <x v="40"/>
    <x v="0"/>
    <s v="No"/>
    <x v="3"/>
    <s v="Complex"/>
    <s v="Malgorzata Bartkowska"/>
    <s v="Dave Cronin"/>
    <s v="Yes"/>
    <s v="Emma Russell"/>
    <d v="2017-04-28T15:30:10"/>
    <d v="2017-04-25T14:27:12"/>
    <d v="2016-10-03T00:00:00"/>
    <s v=""/>
    <d v="2017-04-12T00:00:00"/>
    <x v="0"/>
  </r>
  <r>
    <s v="24f4b89a-4597-4399-8735-5ff62da520ac"/>
    <s v="dHu0i0ZVW0vzMX8Ezbr0QETwAjUY9v9q1/AqdGbBB6+9QlkBN/e+qUedommuKOP9wKUGGcwWUcgOAan4xBS1HQ=="/>
    <d v="2017-04-25T14:28:35"/>
    <s v="DARS-NIC-25741-N1H1B-v2"/>
    <s v="Andrew Syme"/>
    <x v="260"/>
    <s v="With HSCIC"/>
    <x v="0"/>
    <m/>
    <s v="1c Application In Progress"/>
    <s v="3a With DAO"/>
    <x v="0"/>
    <s v="DARS-NIC-25741-N1H1B-v2.2"/>
    <s v="No"/>
    <s v="No"/>
    <x v="0"/>
    <x v="194"/>
    <x v="0"/>
    <s v="No"/>
    <x v="3"/>
    <s v=""/>
    <s v="Helen Buckels"/>
    <s v="Gaynor Dalton"/>
    <s v="Yes"/>
    <s v="Emma Russell"/>
    <d v="2017-04-25T14:28:35"/>
    <d v="2016-11-23T08:43:26"/>
    <d v="2016-10-03T00:00:00"/>
    <s v=""/>
    <d v="2017-04-12T00:00:00"/>
    <x v="0"/>
  </r>
  <r>
    <s v="6878f36d-ac5c-40da-acd8-50d85b23bb6c"/>
    <s v="REk398iHxH68VBDhDOhaMfcuZ5qi/xUeJ7o408Ieiz6LSWitkLdH3tkoOzgJ3b299cXU5vVQuO6WDrH0idBAqQ=="/>
    <d v="2017-04-25T14:28:35"/>
    <s v="DARS-NIC-25741-N1H1B-v2"/>
    <s v="Andrew Syme"/>
    <x v="260"/>
    <s v="With HSCIC"/>
    <x v="0"/>
    <m/>
    <s v="1c Application In Progress"/>
    <s v="3a With DAO"/>
    <x v="0"/>
    <s v="DARS-NIC-25741-N1H1B-v2.3"/>
    <s v="No"/>
    <s v="No"/>
    <x v="0"/>
    <x v="194"/>
    <x v="0"/>
    <s v="No"/>
    <x v="3"/>
    <s v=""/>
    <s v="Helen Buckels"/>
    <s v="Gaynor Dalton"/>
    <s v="Yes"/>
    <s v="Emma Russell"/>
    <d v="2017-04-25T14:28:35"/>
    <d v="2017-03-13T10:00:38"/>
    <d v="2016-10-03T00:00:00"/>
    <s v=""/>
    <d v="2017-04-12T00:00:00"/>
    <x v="0"/>
  </r>
  <r>
    <s v="6b1881d9-997c-46ce-84b9-c229dc6fa652"/>
    <s v="uZlEgXwI2iXasu/cU0RgzXLBQ0prcZQd4AdU4ETBfAe4R20bre65YgNX/fkl4Veac7VKrcmBwfempT7urfnwKw=="/>
    <d v="2017-04-25T14:28:36"/>
    <s v="DARS-NIC-25741-N1H1B-v2"/>
    <s v="Andrew Syme"/>
    <x v="260"/>
    <s v="With HSCIC"/>
    <x v="0"/>
    <m/>
    <s v="1c Application In Progress"/>
    <s v="3a With DAO"/>
    <x v="0"/>
    <s v="DARS-NIC-25741-N1H1B-v2.4"/>
    <s v="No"/>
    <s v="No"/>
    <x v="0"/>
    <x v="194"/>
    <x v="0"/>
    <s v="No"/>
    <x v="3"/>
    <s v=""/>
    <s v="Helen Buckels"/>
    <s v="Gaynor Dalton"/>
    <s v="Yes"/>
    <s v="Emma Russell"/>
    <d v="2017-04-25T14:28:36"/>
    <d v="2017-03-15T09:14:56"/>
    <d v="2016-10-03T00:00:00"/>
    <s v=""/>
    <d v="2017-04-12T00:00:00"/>
    <x v="0"/>
  </r>
  <r>
    <s v="08bd1ab9-0933-4bee-95f2-ad0d72b08d5d"/>
    <s v="ssOtZLv4o7H6XoJv9hduNG0MGCMaGCIEjoYBfm2lf731/1tfQY5x+x9jgqLJoOFlE7mvncWCW+co/RQ3C+6aSA=="/>
    <d v="2017-04-25T14:28:36"/>
    <s v="DARS-NIC-25741-N1H1B-v2"/>
    <s v="Andrew Syme"/>
    <x v="260"/>
    <s v="With HSCIC"/>
    <x v="0"/>
    <m/>
    <s v="1c Application In Progress"/>
    <s v="3a With DAO"/>
    <x v="0"/>
    <s v="DARS-NIC-25741-N1H1B-v2.5"/>
    <s v="No"/>
    <s v="No"/>
    <x v="0"/>
    <x v="194"/>
    <x v="0"/>
    <s v="No"/>
    <x v="3"/>
    <s v=""/>
    <s v="Helen Buckels"/>
    <s v="Gaynor Dalton"/>
    <s v="Yes"/>
    <s v="Emma Russell"/>
    <d v="2017-04-25T14:28:36"/>
    <d v="2017-03-15T15:44:31"/>
    <d v="2016-10-03T00:00:00"/>
    <s v=""/>
    <d v="2017-04-12T00:00:00"/>
    <x v="0"/>
  </r>
  <r>
    <s v="982a54dd-ef60-49da-a9ec-3263423caf2b"/>
    <s v="c2JekVt7phUKr0QuzHDiNoc7Gi3/pkK9AC5rXBCW8S+mDmgowofRL8s5d9i/h5Y3hF18JrTHawQp0sBrmOPk4g=="/>
    <d v="2017-04-25T14:28:35"/>
    <s v="DARS-NIC-25741-N1H1B-v2"/>
    <s v="Andrew Syme"/>
    <x v="260"/>
    <s v="With HSCIC"/>
    <x v="0"/>
    <m/>
    <s v="1c Application In Progress"/>
    <s v="3a With DAO"/>
    <x v="0"/>
    <s v="DARS-NIC-25741-N1H1B-v2.6"/>
    <s v="No"/>
    <s v="No"/>
    <x v="0"/>
    <x v="194"/>
    <x v="0"/>
    <s v="No"/>
    <x v="3"/>
    <s v=""/>
    <s v="Helen Buckels"/>
    <s v="Dave Cronin"/>
    <s v="Yes"/>
    <s v="Emma Russell"/>
    <d v="2017-04-25T14:28:35"/>
    <d v="2017-03-21T13:29:16"/>
    <d v="2016-10-03T00:00:00"/>
    <s v=""/>
    <d v="2017-04-12T00:00:00"/>
    <x v="0"/>
  </r>
  <r>
    <s v="ab598c3d-952b-4389-8a28-aa22758ce066"/>
    <s v="bapf8fUc679aRL88dpl6yah+hI2c4KK0Yb8uRVuQNTAGmpWCuQAFf/Z23D0rF/lohKow6HibtAxpoUhZuDSVxA=="/>
    <d v="2017-04-25T14:28:36"/>
    <s v="DARS-NIC-25741-N1H1B-v2"/>
    <s v="Andrew Syme"/>
    <x v="260"/>
    <s v="With HSCIC"/>
    <x v="0"/>
    <d v="2017-12-19T00:00:00"/>
    <s v="2c Initial Assessment"/>
    <s v="3a With DAO"/>
    <x v="0"/>
    <s v="DARS-NIC-25741-N1H1B-v2.7"/>
    <s v="No"/>
    <s v="No"/>
    <x v="0"/>
    <x v="40"/>
    <x v="0"/>
    <s v="No"/>
    <x v="3"/>
    <s v="Complex"/>
    <s v="Malgorzata Bartkowska"/>
    <s v="Dave Cronin"/>
    <s v="Yes"/>
    <s v="Emma Russell"/>
    <d v="2017-04-25T14:28:36"/>
    <d v="2017-04-10T15:50:02"/>
    <d v="2016-10-03T00:00:00"/>
    <s v=""/>
    <d v="2017-04-12T00:00:00"/>
    <x v="0"/>
  </r>
  <r>
    <s v="c44162b6-676f-4abb-bd0d-ddb4a4678b7f"/>
    <s v="1jqGMLhOPU7NtXi4+NdYkmc3fcvl90+honLR8y/aA870C6uEd0Zdv+Q/I3EGx55/W6rGsNcu3FyHnKAgdZwf0g=="/>
    <d v="2017-04-25T14:28:36"/>
    <s v="DARS-NIC-25741-N1H1B-v2"/>
    <s v="Andrew Syme"/>
    <x v="260"/>
    <s v="With HSCIC"/>
    <x v="0"/>
    <d v="2017-12-19T00:00:00"/>
    <s v="2c Initial Assessment"/>
    <s v="3a With DAO"/>
    <x v="0"/>
    <s v="DARS-NIC-25741-N1H1B-v2.8"/>
    <s v="No"/>
    <s v="No"/>
    <x v="0"/>
    <x v="40"/>
    <x v="0"/>
    <s v="No"/>
    <x v="3"/>
    <s v="Complex"/>
    <s v="Malgorzata Bartkowska"/>
    <s v="Dave Cronin"/>
    <s v="Yes"/>
    <s v="Emma Russell"/>
    <d v="2017-04-25T14:28:36"/>
    <d v="2017-04-21T15:44:43"/>
    <d v="2016-10-03T00:00:00"/>
    <s v=""/>
    <d v="2017-04-12T00:00:00"/>
    <x v="0"/>
  </r>
  <r>
    <s v="2a7d6bd3-9199-4fdc-bf77-f531b0784c80"/>
    <s v="WS8Sep2QzScRXFG1aW55NkOELQxOagkynY9WIe0wEicCb+bZTds9LhTchoS2fXUbhsliVNZ5UV9mNOhmE+DKfA=="/>
    <d v="2017-04-25T14:29:55"/>
    <s v="DARS-NIC-25741-N1H1B-v2"/>
    <s v="Andrew Syme"/>
    <x v="260"/>
    <s v="With HSCIC"/>
    <x v="0"/>
    <d v="2017-12-19T00:00:00"/>
    <s v="2c Initial Assessment"/>
    <s v="3a With DAO"/>
    <x v="0"/>
    <s v="DARS-NIC-25741-N1H1B-v2.9"/>
    <s v="No"/>
    <s v="No"/>
    <x v="0"/>
    <x v="40"/>
    <x v="0"/>
    <s v="No"/>
    <x v="3"/>
    <s v="Complex"/>
    <s v="Malgorzata Bartkowska"/>
    <s v="Dave Cronin"/>
    <s v="Yes"/>
    <s v="Emma Russell"/>
    <d v="2017-04-25T14:29:55"/>
    <d v="2017-04-24T14:31:50"/>
    <d v="2016-10-03T00:00:00"/>
    <s v=""/>
    <d v="2017-04-12T00:00:00"/>
    <x v="0"/>
  </r>
  <r>
    <s v="3d84172f-f7e1-e511-8100-3863bb358f90"/>
    <s v="8nZLYImWtLPr8/EbbEdQv08QBEC1FxYLbOP+PvCf0AAXKQsFvfPdg1Bh9ZsODZPAThdsUu5nlWvahYRPY1bRdg=="/>
    <d v="2016-08-02T09:49:11"/>
    <s v="DARS-NIC-257796-H0P0C-v0"/>
    <s v="Manisha Nair"/>
    <x v="57"/>
    <s v="With HSCIC"/>
    <x v="0"/>
    <d v="2017-11-30T00:00:00"/>
    <s v=""/>
    <s v="5a DSA Active"/>
    <x v="2"/>
    <s v="DARS-NIC-257796-H0P0C-v0.0"/>
    <s v="Yes"/>
    <s v="Yes"/>
    <x v="0"/>
    <x v="0"/>
    <x v="112"/>
    <s v="No"/>
    <x v="1"/>
    <s v=""/>
    <s v="Emma Lawler"/>
    <s v=""/>
    <s v="No"/>
    <s v="Joanna Rose"/>
    <d v="2016-08-02T09:49:11"/>
    <d v="2016-03-04T10:52:28"/>
    <m/>
    <s v=""/>
    <m/>
    <x v="0"/>
  </r>
  <r>
    <s v="00c8d28d-c2cb-4883-a96f-0edd1c117859"/>
    <s v="WlZ4hs+ivvHD6dkmKQEYKrM8AtuXbDDfuzMlsnjYDU6twEVUSDP1FPR6F+gZoWV2b+TBkNvHnWGIaAwzdDa4rA=="/>
    <d v="2017-01-26T08:26:23"/>
    <s v="DARS-NIC-25780-T1F4G-v0"/>
    <s v="James Duffy"/>
    <x v="18"/>
    <s v="With HSCIC"/>
    <x v="0"/>
    <m/>
    <s v="1c Application In Progress"/>
    <s v="5a DSA Active"/>
    <x v="0"/>
    <s v="DARS-NIC-25780-T1F4G-v0.0"/>
    <s v="No"/>
    <s v="No"/>
    <x v="0"/>
    <x v="0"/>
    <x v="0"/>
    <s v="No"/>
    <x v="6"/>
    <s v=""/>
    <s v=""/>
    <s v="DARS Online"/>
    <s v="Yes"/>
    <s v="Joanna Rose"/>
    <d v="2017-01-26T08:26:23"/>
    <d v="2016-03-31T09:51:10"/>
    <m/>
    <s v=""/>
    <d v="2016-05-13T00:00:00"/>
    <x v="0"/>
  </r>
  <r>
    <s v="bdef2cbe-4f42-48c9-abf1-af2f93f0433c"/>
    <s v="EozdfDHw8CXXcpzz7xZb8oTAk3aGbRusrI7I7pDcuDeJireZ6EA+0aYvLCDhu9m05PtMVH32boI0TuJIbke7hQ=="/>
    <d v="2017-01-26T08:26:23"/>
    <s v="DARS-NIC-25780-T1F4G-v0"/>
    <s v="Stephen Cowley (HSCIC)"/>
    <x v="18"/>
    <s v="With HSCIC"/>
    <x v="0"/>
    <m/>
    <s v="2a Case Admin Check"/>
    <s v="5a DSA Active"/>
    <x v="0"/>
    <s v="DARS-NIC-25780-T1F4G-v0.1"/>
    <s v="No"/>
    <s v="No"/>
    <x v="0"/>
    <x v="195"/>
    <x v="0"/>
    <s v="No"/>
    <x v="6"/>
    <s v="Complex"/>
    <s v="Nicola Bootland"/>
    <s v="Richard Langley"/>
    <s v="Yes"/>
    <s v="Joanna Rose"/>
    <d v="2017-01-26T08:26:23"/>
    <d v="2016-05-08T14:54:05"/>
    <m/>
    <s v=""/>
    <d v="2016-05-13T00:00:00"/>
    <x v="0"/>
  </r>
  <r>
    <s v="9e35e714-b0a2-45d2-aee8-8cd4b14d3001"/>
    <s v="5K8adYhMEwIw8hErYdW7kdavRQWE6y5SlKbjweHFo8ZbARP8H35utM0MpeclawPChHNSdgulGxRL39bHgozNWA=="/>
    <d v="2017-01-26T08:26:45"/>
    <s v="DARS-NIC-25780-T1F4G-v0"/>
    <s v="Stephen Cowley (HSCIC)"/>
    <x v="18"/>
    <s v="With HSCIC"/>
    <x v="0"/>
    <d v="2018-01-02T00:00:00"/>
    <s v="5a DSA Active"/>
    <s v="5a DSA Active"/>
    <x v="2"/>
    <s v="DARS-NIC-25780-T1F4G-v0.10"/>
    <s v="Yes"/>
    <s v="No"/>
    <x v="0"/>
    <x v="195"/>
    <x v="156"/>
    <s v="No"/>
    <x v="6"/>
    <s v="Complex"/>
    <s v="Amanda Parkin"/>
    <s v="Louise Dunn"/>
    <s v="Yes"/>
    <s v="Joanna Rose"/>
    <d v="2017-01-26T08:26:45"/>
    <d v="2016-11-08T15:03:59"/>
    <d v="2017-01-26T00:00:00"/>
    <s v=""/>
    <d v="2016-05-13T00:00:00"/>
    <x v="1"/>
  </r>
  <r>
    <s v="4b03926d-c130-4330-afe4-81e96e313858"/>
    <s v="++ZWD3jvT/tKNYx7mJ7uDKz4IvaHb6ABAHJBD+QmD+MBp/eeqV2mUflvWfMHdgxsp+qTJWqFYtV+3G4aaG6dUg=="/>
    <d v="2017-01-26T08:26:23"/>
    <s v="DARS-NIC-25780-T1F4G-v0"/>
    <s v="Stephen Cowley (HSCIC)"/>
    <x v="18"/>
    <s v="With HSCIC"/>
    <x v="0"/>
    <m/>
    <s v="1c Application In Progress"/>
    <s v="5a DSA Active"/>
    <x v="0"/>
    <s v="DARS-NIC-25780-T1F4G-v0.2"/>
    <s v="No"/>
    <s v="No"/>
    <x v="0"/>
    <x v="195"/>
    <x v="0"/>
    <s v="No"/>
    <x v="6"/>
    <s v="Complex"/>
    <s v="Nicola Bootland"/>
    <s v="Richard Langley"/>
    <s v="Yes"/>
    <s v="Joanna Rose"/>
    <d v="2017-01-26T08:26:23"/>
    <d v="2016-06-02T14:31:48"/>
    <m/>
    <s v=""/>
    <d v="2016-05-13T00:00:00"/>
    <x v="0"/>
  </r>
  <r>
    <s v="77779785-36f8-409f-aec1-734d21dae763"/>
    <s v="nhh7SdTL6isQcsEJKSm9LZbslvzrBhA3jHaxUiigec45EmnAA1GpjjeGD3VUSaTfwexZfL2Oa1BqmVECJ51C7A=="/>
    <d v="2017-01-26T08:26:23"/>
    <s v="DARS-NIC-25780-T1F4G-v0"/>
    <s v="Stephen Cowley (HSCIC)"/>
    <x v="18"/>
    <s v="With HSCIC"/>
    <x v="0"/>
    <m/>
    <s v="2c Initial Assessment"/>
    <s v="5a DSA Active"/>
    <x v="0"/>
    <s v="DARS-NIC-25780-T1F4G-v0.3"/>
    <s v="No"/>
    <s v="No"/>
    <x v="0"/>
    <x v="195"/>
    <x v="0"/>
    <s v="No"/>
    <x v="6"/>
    <s v="Complex"/>
    <s v="Nicola Bootland"/>
    <s v="Richard Langley"/>
    <s v="Yes"/>
    <s v="Joanna Rose"/>
    <d v="2017-01-26T08:26:23"/>
    <d v="2016-06-02T14:32:07"/>
    <m/>
    <s v=""/>
    <d v="2016-05-13T00:00:00"/>
    <x v="0"/>
  </r>
  <r>
    <s v="8ab2c180-dd50-4ff2-b440-6df5fac589db"/>
    <s v="kOBCZ8FiloJD5VigjfSV2YZzrpnojKO4dT+FAe9+H21PxE4QCqkSoCJSZkwHlBouAzXIZCI+Y0hZEOogVajhGA=="/>
    <d v="2017-01-26T08:26:23"/>
    <s v="DARS-NIC-25780-T1F4G-v0"/>
    <s v="Stephen Cowley (HSCIC)"/>
    <x v="18"/>
    <s v="With HSCIC"/>
    <x v="0"/>
    <m/>
    <s v="2c Initial Assessment"/>
    <s v="5a DSA Active"/>
    <x v="0"/>
    <s v="DARS-NIC-25780-T1F4G-v0.4"/>
    <s v="No"/>
    <s v="No"/>
    <x v="0"/>
    <x v="195"/>
    <x v="0"/>
    <s v="No"/>
    <x v="6"/>
    <s v="Complex"/>
    <s v="Nicola Bootland"/>
    <s v="Richard Langley"/>
    <s v="Yes"/>
    <s v="Joanna Rose"/>
    <d v="2017-01-26T08:26:23"/>
    <d v="2016-06-02T14:35:50"/>
    <m/>
    <s v=""/>
    <d v="2016-05-13T00:00:00"/>
    <x v="0"/>
  </r>
  <r>
    <s v="999cadfb-4085-42f0-93dc-8fb3f4e86068"/>
    <s v="uzTBboAkuC8/WoG35SjeS8kDxjNoXyX41xrubEUfV0qbT+6+A7UpN7WpX73StHF4sqVbRjMQshe3Ak9gwuijvg=="/>
    <d v="2017-01-26T08:26:23"/>
    <s v="DARS-NIC-25780-T1F4G-v0"/>
    <s v="Stephen Cowley (HSCIC)"/>
    <x v="18"/>
    <s v="With HSCIC"/>
    <x v="0"/>
    <m/>
    <s v="2d Action Plan Active"/>
    <s v="5a DSA Active"/>
    <x v="0"/>
    <s v="DARS-NIC-25780-T1F4G-v0.5"/>
    <s v="No"/>
    <s v="No"/>
    <x v="0"/>
    <x v="195"/>
    <x v="0"/>
    <s v="No"/>
    <x v="6"/>
    <s v="Complex"/>
    <s v="Carla Howgate"/>
    <s v="Richard Langley"/>
    <s v="Yes"/>
    <s v="Joanna Rose"/>
    <d v="2017-01-26T08:26:23"/>
    <d v="2016-06-16T15:34:16"/>
    <m/>
    <s v=""/>
    <d v="2016-05-13T00:00:00"/>
    <x v="0"/>
  </r>
  <r>
    <s v="b6fdce64-0c64-4ff7-825a-f3de9be4eaa3"/>
    <s v="WjNqtWkJAG4RDnKWLM8MzmWekkfNgcdFRulmId9D4pDJ3Jurq0B5h8nxVvfSQ+6GxWG98zI7eEeh7IP9w7WP2A=="/>
    <d v="2017-01-26T08:26:24"/>
    <s v="DARS-NIC-25780-T1F4G-v0"/>
    <s v="Stephen Cowley (HSCIC)"/>
    <x v="18"/>
    <s v="With HSCIC"/>
    <x v="0"/>
    <m/>
    <s v="2c Initial Assessment"/>
    <s v="5a DSA Active"/>
    <x v="0"/>
    <s v="DARS-NIC-25780-T1F4G-v0.6"/>
    <s v="No"/>
    <s v="No"/>
    <x v="0"/>
    <x v="195"/>
    <x v="0"/>
    <s v="No"/>
    <x v="6"/>
    <s v="Complex"/>
    <s v="Carla Howgate"/>
    <s v="Richard Langley"/>
    <s v="Yes"/>
    <s v="Joanna Rose"/>
    <d v="2017-01-26T08:26:24"/>
    <d v="2016-09-15T10:05:43"/>
    <m/>
    <s v=""/>
    <d v="2016-05-13T00:00:00"/>
    <x v="0"/>
  </r>
  <r>
    <s v="956b1d86-0177-49b0-92c4-eb4c938dc920"/>
    <s v="YyuC7qFYuZr++hh/hOG6JfUmGad522ZN9j+e3nTU8XnS+DmWQvoF4RjwTDIYYhG/mR2HRrTM7n2PHamiSfgjtg=="/>
    <d v="2017-01-26T08:26:24"/>
    <s v="DARS-NIC-25780-T1F4G-v0"/>
    <s v="Stephen Cowley (HSCIC)"/>
    <x v="18"/>
    <s v="With HSCIC"/>
    <x v="0"/>
    <m/>
    <s v="2c Initial Assessment"/>
    <s v="5a DSA Active"/>
    <x v="0"/>
    <s v="DARS-NIC-25780-T1F4G-v0.7"/>
    <s v="No"/>
    <s v="No"/>
    <x v="0"/>
    <x v="195"/>
    <x v="0"/>
    <s v="No"/>
    <x v="6"/>
    <s v="Complex"/>
    <s v="Carla Howgate"/>
    <s v="Richard Langley"/>
    <s v="Yes"/>
    <s v="Joanna Rose"/>
    <d v="2017-01-26T08:26:24"/>
    <d v="2016-10-10T13:35:44"/>
    <m/>
    <s v=""/>
    <d v="2016-05-13T00:00:00"/>
    <x v="0"/>
  </r>
  <r>
    <s v="2a9cb349-1246-43e6-b8c9-dd394e2cb984"/>
    <s v="FbsKTlsRVCsMadgeRYk9VLJA4jsqlWq035h+lgq9+6cMOBzDjUvO2/POZs8Q9GSu2e6wiwCKdNSbd/29RJDbEg=="/>
    <d v="2017-01-26T08:26:23"/>
    <s v="DARS-NIC-25780-T1F4G-v0"/>
    <s v="Stephen Cowley (HSCIC)"/>
    <x v="18"/>
    <s v="With HSCIC"/>
    <x v="0"/>
    <m/>
    <s v="2c Initial Assessment"/>
    <s v="5a DSA Active"/>
    <x v="0"/>
    <s v="DARS-NIC-25780-T1F4G-v0.8"/>
    <s v="No"/>
    <s v="No"/>
    <x v="0"/>
    <x v="195"/>
    <x v="0"/>
    <s v="No"/>
    <x v="6"/>
    <s v="Complex"/>
    <s v="Carla Howgate"/>
    <s v="Richard Langley"/>
    <s v="Yes"/>
    <s v="Joanna Rose"/>
    <d v="2017-01-26T08:26:23"/>
    <d v="2016-10-31T10:24:07"/>
    <m/>
    <s v=""/>
    <d v="2016-05-13T00:00:00"/>
    <x v="0"/>
  </r>
  <r>
    <s v="b79fa20b-f4d8-4a0b-8c43-f7ea4f31997f"/>
    <s v="1dEkikE02ATIhHio0aU8igt8UmPvo7fRBvjtMCEx+d3cxEKk+M6zaJHXMsC+fyr5QvpmoGcP1QpqiFefeLtyXw=="/>
    <d v="2017-01-26T08:26:24"/>
    <s v="DARS-NIC-25780-T1F4G-v0"/>
    <s v="Stephen Cowley (HSCIC)"/>
    <x v="18"/>
    <s v="With HSCIC"/>
    <x v="0"/>
    <d v="2017-11-30T00:00:00"/>
    <s v="2c Initial Assessment"/>
    <s v="5a DSA Active"/>
    <x v="0"/>
    <s v="DARS-NIC-25780-T1F4G-v0.9"/>
    <s v="No"/>
    <s v="No"/>
    <x v="0"/>
    <x v="195"/>
    <x v="0"/>
    <s v="No"/>
    <x v="6"/>
    <s v="Complex"/>
    <s v="Carla Howgate"/>
    <s v="Richard Langley"/>
    <s v="Yes"/>
    <s v="Joanna Rose"/>
    <d v="2017-01-26T08:26:24"/>
    <d v="2016-11-02T16:25:20"/>
    <m/>
    <s v=""/>
    <d v="2016-05-13T00:00:00"/>
    <x v="0"/>
  </r>
  <r>
    <s v="90e563fc-66fb-4501-a366-33ac50e4f97f"/>
    <s v="yVPKtnr0GIT6l5Gzj6VjUQRhekcrhmcwyptWuRLl4/dHyRyQ/9SXe0Iuq2sYvdrIAFHh40ZT2CYnDJa/nD1clQ=="/>
    <d v="2016-08-02T09:49:11"/>
    <s v="DARS-NIC-25854-H6T7M-v0"/>
    <s v="Mike Smith"/>
    <x v="240"/>
    <s v="With Customer"/>
    <x v="0"/>
    <m/>
    <s v=""/>
    <s v="1c Application In Progress"/>
    <x v="6"/>
    <s v="DARS-NIC-25854-H6T7M-v0.0"/>
    <s v="Yes"/>
    <s v="No"/>
    <x v="0"/>
    <x v="0"/>
    <x v="0"/>
    <s v="No"/>
    <x v="3"/>
    <s v=""/>
    <s v=""/>
    <s v="DARS Online"/>
    <s v="Yes"/>
    <s v=""/>
    <d v="2016-08-02T09:49:11"/>
    <d v="2016-03-31T11:08:26"/>
    <m/>
    <s v=""/>
    <m/>
    <x v="0"/>
  </r>
  <r>
    <s v="326bf0a7-2118-e611-80fa-3863bb359f00"/>
    <s v="yWuXqB8Rjev/zfrbegMuqdAKjvnlXBDTCJt3Apfip/b2wAwZGjr8YE2efIzN6VN+PRWX3q2qCgr5zWzlMJP2Lg=="/>
    <d v="2016-08-02T09:49:12"/>
    <s v="DARS-NIC-25942-H3M8L-v0"/>
    <s v="Robert Hartley"/>
    <x v="36"/>
    <s v="With Customer"/>
    <x v="0"/>
    <m/>
    <s v="1c Application In Progress"/>
    <s v="1c Application In Progress"/>
    <x v="4"/>
    <s v="DARS-NIC-25942-H3M8L-v0.0"/>
    <s v="Yes"/>
    <s v="No"/>
    <x v="0"/>
    <x v="0"/>
    <x v="0"/>
    <s v="No"/>
    <x v="5"/>
    <s v=""/>
    <s v=""/>
    <s v=""/>
    <s v="Yes"/>
    <s v="Joanna Rose"/>
    <d v="2016-08-02T09:49:12"/>
    <d v="2016-05-12T09:12:32"/>
    <m/>
    <s v=""/>
    <m/>
    <x v="0"/>
  </r>
  <r>
    <s v="ecb8914d-5cc7-4f76-9ff3-d20fdc5c2391"/>
    <s v="33jqHv0B9siDECXLLmcsdEQpyl4dKudR3XaXnqyHDa25IEvrQ5fHB4dwiNfVx92BRjEM3ogI+w7PLtTRE1r6tQ=="/>
    <d v="2017-02-22T12:06:09"/>
    <s v="DARS-NIC-25945-T8Q0Z-v4"/>
    <s v="Ashan Green"/>
    <x v="81"/>
    <s v="With Customer"/>
    <x v="0"/>
    <d v="2017-04-30T00:00:00"/>
    <s v="2c Initial Assessment"/>
    <s v="1c Application In Progress"/>
    <x v="0"/>
    <s v="DARS-NIC-25945-T8Q0Z-v0.0"/>
    <s v="No"/>
    <s v="No"/>
    <x v="0"/>
    <x v="196"/>
    <x v="0"/>
    <s v="No"/>
    <x v="1"/>
    <s v="Complex"/>
    <s v="Dan Goodwin"/>
    <s v="Richard Langley"/>
    <s v="No"/>
    <s v=""/>
    <d v="2017-02-22T12:06:09"/>
    <d v="2016-03-31T12:54:20"/>
    <m/>
    <s v=""/>
    <m/>
    <x v="0"/>
  </r>
  <r>
    <s v="7c9abb90-bcab-4e3a-925c-6b89065ecac6"/>
    <s v="C1m5MxCdsuZ7rcFpCzrOK9c7g8aOc8K9sIVpXuLUgdPK7vAqcOFMl8zNoLeX8nm1KbwjeZ8ntcdMj3N9pfZWCw=="/>
    <d v="2017-02-22T12:06:09"/>
    <s v="DARS-NIC-25945-T8Q0Z-v4"/>
    <s v="Ashan Green"/>
    <x v="81"/>
    <s v="With Customer"/>
    <x v="0"/>
    <d v="2017-04-30T00:00:00"/>
    <s v="5a DSA Active"/>
    <s v="1c Application In Progress"/>
    <x v="1"/>
    <s v="DARS-NIC-25945-T8Q0Z-v0.1"/>
    <s v="No"/>
    <s v="No"/>
    <x v="0"/>
    <x v="196"/>
    <x v="157"/>
    <s v="No"/>
    <x v="1"/>
    <s v="Complex"/>
    <s v="Dan Goodwin"/>
    <s v="Richard Langley"/>
    <s v="No"/>
    <s v=""/>
    <d v="2017-02-22T12:06:09"/>
    <d v="2016-05-24T14:01:03"/>
    <m/>
    <s v=""/>
    <m/>
    <x v="1"/>
  </r>
  <r>
    <s v="dc873aa4-1c40-4b50-988e-989a757cfedc"/>
    <s v="IltjEfq2sI52ePmq2PUpB+lZjQLRJIkDbSSLLNEa60jxP2nnkOnmEdEp5IhgFfVygiO1vwu/lpMniRNu22cAhQ=="/>
    <d v="2017-02-22T12:06:09"/>
    <s v="DARS-NIC-25945-T8Q0Z-v4"/>
    <s v="Ashan Green"/>
    <x v="81"/>
    <s v="With Customer"/>
    <x v="0"/>
    <d v="2017-04-30T00:00:00"/>
    <s v="1c Application In Progress"/>
    <s v="1c Application In Progress"/>
    <x v="0"/>
    <s v="DARS-NIC-25945-T8Q0Z-v1.0"/>
    <s v="No"/>
    <s v="No"/>
    <x v="0"/>
    <x v="196"/>
    <x v="0"/>
    <s v="No"/>
    <x v="1"/>
    <s v="Complex"/>
    <s v="Dan Goodwin"/>
    <s v="Richard Langley"/>
    <s v="No"/>
    <s v=""/>
    <d v="2017-02-22T12:06:09"/>
    <d v="2016-06-16T10:43:48"/>
    <m/>
    <s v=""/>
    <m/>
    <x v="0"/>
  </r>
  <r>
    <s v="0628933e-ba6b-4ad2-8ce5-f6ea1fc73543"/>
    <s v="VaqQvwM7PiEuEmg0Lf2Qxvy/OLQmWftOrn0hjIIUV54vbX2JZwwJcvsje330uTuYMiGy1tiVvKB0P/iQelUiTg=="/>
    <d v="2017-02-22T12:06:10"/>
    <s v="DARS-NIC-25945-T8Q0Z-v4"/>
    <s v="Ashan Green"/>
    <x v="81"/>
    <s v="With Customer"/>
    <x v="0"/>
    <d v="2017-04-30T00:00:00"/>
    <s v="2c Initial Assessment"/>
    <s v="1c Application In Progress"/>
    <x v="0"/>
    <s v="DARS-NIC-25945-T8Q0Z-v1.1"/>
    <s v="No"/>
    <s v="No"/>
    <x v="0"/>
    <x v="196"/>
    <x v="0"/>
    <s v="No"/>
    <x v="1"/>
    <s v="Complex"/>
    <s v="Dan Goodwin"/>
    <s v="Jennifer Donald"/>
    <s v="No"/>
    <s v=""/>
    <d v="2017-02-22T12:06:10"/>
    <d v="2016-06-16T10:50:08"/>
    <m/>
    <s v=""/>
    <m/>
    <x v="0"/>
  </r>
  <r>
    <s v="f9d88570-06a4-46f5-9935-339d6f08cd61"/>
    <s v="Lpbk4ecYXSnZu+uNJfyIGlKSRIh0zCUFgPHEq4onMzG5bi1Y8i0OZ/d1wJOy8lnbf7PHyGdMmUbH+ZquBA/9mA=="/>
    <d v="2017-02-22T12:06:09"/>
    <s v="DARS-NIC-25945-T8Q0Z-v4"/>
    <s v="Ashan Green"/>
    <x v="81"/>
    <s v="With Customer"/>
    <x v="0"/>
    <d v="2017-04-30T00:00:00"/>
    <s v="5a DSA Active"/>
    <s v="1c Application In Progress"/>
    <x v="1"/>
    <s v="DARS-NIC-25945-T8Q0Z-v1.2"/>
    <s v="No"/>
    <s v="No"/>
    <x v="0"/>
    <x v="196"/>
    <x v="158"/>
    <s v="No"/>
    <x v="1"/>
    <s v="Complex"/>
    <s v="Dan Goodwin"/>
    <s v="Jennifer Donald"/>
    <s v="No"/>
    <s v=""/>
    <d v="2017-02-22T12:06:09"/>
    <d v="2016-06-22T09:16:57"/>
    <m/>
    <s v=""/>
    <m/>
    <x v="1"/>
  </r>
  <r>
    <s v="3b18a4fe-7083-491b-83bd-4e6802fa4653"/>
    <s v="ehpngJrHd4Dcm5fZueyDnjBnr7fhev92zAdRJNQHC7ftE4JOA5bc/B9ImnogYO9E3SDMYv3WrJYNG8IDZuL7CQ=="/>
    <d v="2017-02-22T12:06:09"/>
    <s v="DARS-NIC-25945-T8Q0Z-v4"/>
    <s v="Ashan Green"/>
    <x v="81"/>
    <s v="With Customer"/>
    <x v="0"/>
    <d v="2017-04-30T00:00:00"/>
    <s v="1c Application In Progress"/>
    <s v="1c Application In Progress"/>
    <x v="0"/>
    <s v="DARS-NIC-25945-T8Q0Z-v2.0"/>
    <s v="No"/>
    <s v="No"/>
    <x v="0"/>
    <x v="196"/>
    <x v="0"/>
    <s v="No"/>
    <x v="1"/>
    <s v="Complex"/>
    <s v="Dan Goodwin"/>
    <s v="Jennifer Donald"/>
    <s v="No"/>
    <s v=""/>
    <d v="2017-02-22T12:06:09"/>
    <d v="2016-06-24T12:44:50"/>
    <m/>
    <s v=""/>
    <m/>
    <x v="0"/>
  </r>
  <r>
    <s v="a1fc99ee-aa5b-4f20-8641-5ed1a393e7df"/>
    <s v="8Fw0RFl3O1MrYqWmz9CfZiKfcc5ImOaaAwvAeOXlR4+zy5BCJWshjOk3ibmvROS4l22aGdbRutNL2R8hXr9YjQ=="/>
    <d v="2017-02-22T12:06:09"/>
    <s v="DARS-NIC-25945-T8Q0Z-v4"/>
    <s v="Ashan Green"/>
    <x v="81"/>
    <s v="With Customer"/>
    <x v="0"/>
    <d v="2017-04-30T00:00:00"/>
    <s v="2c Initial Assessment"/>
    <s v="1c Application In Progress"/>
    <x v="0"/>
    <s v="DARS-NIC-25945-T8Q0Z-v2.1"/>
    <s v="No"/>
    <s v="No"/>
    <x v="0"/>
    <x v="196"/>
    <x v="0"/>
    <s v="No"/>
    <x v="1"/>
    <s v="Complex"/>
    <s v="Dan Goodwin"/>
    <s v="Jennifer Donald"/>
    <s v="No"/>
    <s v=""/>
    <d v="2017-02-22T12:06:09"/>
    <d v="2016-06-24T12:46:17"/>
    <m/>
    <s v=""/>
    <m/>
    <x v="0"/>
  </r>
  <r>
    <s v="e474189b-d998-4cf9-8325-98a8143c994d"/>
    <s v="85I8nxlYG61Y/FjpQ26s5cU7otggY+sx2S5boo8EBdBXNH4Z6+q22glbJ6HjaleQHLnSr0nB4F/8TfOZKgUiXA=="/>
    <d v="2017-02-22T12:06:09"/>
    <s v="DARS-NIC-25945-T8Q0Z-v4"/>
    <s v="Ashan Green"/>
    <x v="81"/>
    <s v="With Customer"/>
    <x v="0"/>
    <d v="2017-04-30T00:00:00"/>
    <s v="5a DSA Active"/>
    <s v="1c Application In Progress"/>
    <x v="1"/>
    <s v="DARS-NIC-25945-T8Q0Z-v2.2"/>
    <s v="No"/>
    <s v="No"/>
    <x v="0"/>
    <x v="196"/>
    <x v="159"/>
    <s v="No"/>
    <x v="1"/>
    <s v="Complex"/>
    <s v="Dan Goodwin"/>
    <s v="Jennifer Donald"/>
    <s v="No"/>
    <s v=""/>
    <d v="2017-02-22T12:06:09"/>
    <d v="2016-06-24T13:58:54"/>
    <d v="2016-08-31T00:00:00"/>
    <s v=""/>
    <m/>
    <x v="1"/>
  </r>
  <r>
    <s v="855d4733-7fe4-4c73-88e9-41f419b3bdf2"/>
    <s v="36GoUjgHcUUwuMOn0s9SggrYbAQ0ya2XBmc3+xXLYgaJ6AGZwQmMAOwMa7hFoDDrZa9h+NQqQdt5slFwMo606w=="/>
    <d v="2017-02-22T12:06:09"/>
    <s v="DARS-NIC-25945-T8Q0Z-v4"/>
    <s v="Ashan Green"/>
    <x v="81"/>
    <s v="With Customer"/>
    <x v="0"/>
    <m/>
    <s v="1c Application In Progress"/>
    <s v="1c Application In Progress"/>
    <x v="0"/>
    <s v="DARS-NIC-25945-T8Q0Z-v3.0"/>
    <s v="No"/>
    <s v="No"/>
    <x v="0"/>
    <x v="196"/>
    <x v="0"/>
    <s v="No"/>
    <x v="1"/>
    <s v="Complex"/>
    <s v="Dan Goodwin"/>
    <s v="Jennifer Donald"/>
    <s v="No"/>
    <s v=""/>
    <d v="2017-02-22T12:06:09"/>
    <d v="2016-08-15T15:28:11"/>
    <m/>
    <s v=""/>
    <m/>
    <x v="0"/>
  </r>
  <r>
    <s v="7786547c-7ea8-4a85-8265-0896e83bf62a"/>
    <s v="sLKBhBiTEOnCvh9lSFNchwoHGIkSml3/VUVcfZ8VM2rrOIy+FmxRl39zH0gyQ9pD7R+zxjM5zLcCTdO7a64ZtA=="/>
    <d v="2017-02-22T12:06:09"/>
    <s v="DARS-NIC-25945-T8Q0Z-v4"/>
    <s v="Ashan Green"/>
    <x v="81"/>
    <s v="With Customer"/>
    <x v="0"/>
    <d v="2017-04-30T00:00:00"/>
    <s v="2c Initial Assessment"/>
    <s v="1c Application In Progress"/>
    <x v="0"/>
    <s v="DARS-NIC-25945-T8Q0Z-v3.1"/>
    <s v="No"/>
    <s v="No"/>
    <x v="0"/>
    <x v="197"/>
    <x v="0"/>
    <s v="No"/>
    <x v="1"/>
    <s v="Complex"/>
    <s v="Dan Goodwin"/>
    <s v="Jennifer Donald"/>
    <s v="No"/>
    <s v=""/>
    <d v="2017-02-22T12:06:09"/>
    <d v="2016-08-16T10:20:47"/>
    <m/>
    <s v=""/>
    <m/>
    <x v="0"/>
  </r>
  <r>
    <s v="6d3afb0c-4063-4fd2-b6cf-c63351da390d"/>
    <s v="gqbMbwFtc5pWgiiJjD13lZ4TdcwFKwzlBgxzNWUlWa+SVVrZZ3BBLzm7mfWf+gjkVhHImId7VLHx8oZit3sNZA=="/>
    <d v="2017-02-22T12:06:09"/>
    <s v="DARS-NIC-25945-T8Q0Z-v4"/>
    <s v="Ashan Green"/>
    <x v="81"/>
    <s v="With Customer"/>
    <x v="0"/>
    <d v="2017-04-30T00:00:00"/>
    <s v="2c Initial Assessment"/>
    <s v="1c Application In Progress"/>
    <x v="0"/>
    <s v="DARS-NIC-25945-T8Q0Z-v3.2"/>
    <s v="No"/>
    <s v="No"/>
    <x v="0"/>
    <x v="197"/>
    <x v="0"/>
    <s v="No"/>
    <x v="1"/>
    <s v="Complex"/>
    <s v="Dan Goodwin"/>
    <s v="Dave Cronin"/>
    <s v="No"/>
    <s v=""/>
    <d v="2017-02-22T12:06:09"/>
    <d v="2016-08-17T07:59:14"/>
    <m/>
    <s v=""/>
    <m/>
    <x v="0"/>
  </r>
  <r>
    <s v="73ab037d-45b4-45c2-b2fa-7ba1862f86fb"/>
    <s v="zVKrgalVzMnPVmrfaTrjoe7EKISzCuYwuW/ybbYXyvq+nzvmzhm306pj4kNYcBrPen9P6Q6oQg/RoFsI/PbQbw=="/>
    <d v="2017-05-02T07:53:20"/>
    <s v="DARS-NIC-25945-T8Q0Z-v4"/>
    <s v="Ashan Green"/>
    <x v="81"/>
    <s v="With Customer"/>
    <x v="0"/>
    <d v="2017-04-30T00:00:00"/>
    <s v="5a DSA Active"/>
    <s v="1c Application In Progress"/>
    <x v="3"/>
    <s v="DARS-NIC-25945-T8Q0Z-v3.3"/>
    <s v="No"/>
    <s v="No"/>
    <x v="0"/>
    <x v="197"/>
    <x v="20"/>
    <s v="No"/>
    <x v="1"/>
    <s v="Complex"/>
    <s v="Dan Goodwin"/>
    <s v="Dave Cronin"/>
    <s v="No"/>
    <s v=""/>
    <d v="2017-05-02T07:53:20"/>
    <d v="2016-08-18T11:57:35"/>
    <d v="2016-08-31T00:00:00"/>
    <s v=""/>
    <m/>
    <x v="1"/>
  </r>
  <r>
    <s v="1b9ed0a4-4e26-423d-a420-e7d38927b98b"/>
    <s v="3UGodznoODxrMoKFAWcDiO9BdlQPqWAL/cgZA0f+/I5goxwvbVupl7S8AMIaWJwlLuJvoVnitvSmWGlxJGtX/Q=="/>
    <d v="2017-02-22T12:06:46"/>
    <s v="DARS-NIC-25945-T8Q0Z-v4"/>
    <s v="Ashan Green"/>
    <x v="81"/>
    <s v="With Customer"/>
    <x v="0"/>
    <m/>
    <s v="1c Application In Progress"/>
    <s v="1c Application In Progress"/>
    <x v="4"/>
    <s v="DARS-NIC-25945-T8Q0Z-v4.0"/>
    <s v="Yes"/>
    <s v="No"/>
    <x v="0"/>
    <x v="197"/>
    <x v="0"/>
    <s v="No"/>
    <x v="1"/>
    <s v="Complex"/>
    <s v="Dan Goodwin"/>
    <s v="Dave Cronin"/>
    <s v="No"/>
    <s v=""/>
    <d v="2017-02-22T12:06:46"/>
    <d v="2017-02-22T12:05:48"/>
    <m/>
    <s v=""/>
    <m/>
    <x v="0"/>
  </r>
  <r>
    <s v="ed79b163-1911-e611-8106-1458d043a570"/>
    <s v="MDmhNG+0Pvnap38KyNgiTgH+8sDB2aE/RCE8QkBZVWiB76xRONOt3Mg+RuibdxxWC2s8fJyMGdYpFGj2HrkiLg=="/>
    <d v="2016-08-18T09:00:56"/>
    <s v="DARS-NIC-25946-J5N3C-v0"/>
    <s v="Yiu-Shing Lau"/>
    <x v="9"/>
    <s v="With HSCIC"/>
    <x v="0"/>
    <m/>
    <s v=""/>
    <s v="5a DSA Active"/>
    <x v="0"/>
    <s v="DARS-NIC-25946-J5N3C-v0.0"/>
    <s v="No"/>
    <s v="No"/>
    <x v="0"/>
    <x v="0"/>
    <x v="0"/>
    <s v="No"/>
    <x v="1"/>
    <s v=""/>
    <s v=""/>
    <s v=""/>
    <s v="Yes"/>
    <s v="Emma Russell"/>
    <d v="2016-08-18T09:00:56"/>
    <d v="2016-05-03T10:25:50"/>
    <m/>
    <s v=""/>
    <d v="2016-06-07T00:00:00"/>
    <x v="0"/>
  </r>
  <r>
    <s v="b8de5352-276b-472e-ac7a-d2ffb94c517c"/>
    <s v="Mn1bIR0UwZuqOifiOJwd0Kuu8AOMgr9RhcHx1XIUoUP6sYnyeEkZJ1Evw7lik8z80AYXq+WkNj6Os72/EDkiOg=="/>
    <d v="2016-08-18T09:00:56"/>
    <s v="DARS-NIC-25946-J5N3C-v0"/>
    <s v="Yiu-Shing Lau"/>
    <x v="9"/>
    <s v="With HSCIC"/>
    <x v="0"/>
    <m/>
    <s v="2a Case Admin Check"/>
    <s v="5a DSA Active"/>
    <x v="0"/>
    <s v="DARS-NIC-25946-J5N3C-v0.1"/>
    <s v="No"/>
    <s v="No"/>
    <x v="0"/>
    <x v="0"/>
    <x v="0"/>
    <s v="No"/>
    <x v="1"/>
    <s v=""/>
    <s v=""/>
    <s v=""/>
    <s v="Yes"/>
    <s v="Emma Russell"/>
    <d v="2016-08-18T09:00:56"/>
    <d v="2016-05-06T09:39:54"/>
    <m/>
    <s v=""/>
    <d v="2016-06-07T00:00:00"/>
    <x v="0"/>
  </r>
  <r>
    <s v="37781a77-1926-4167-8ccb-40b62926d719"/>
    <s v="fCShlkUDUVTc+YzdHSPZvV0cWqdBUnG7KpO4nwlEDTx5sMdhP2ftuuZ+vZ3PfDDYMnGaTQMzSHrLGA1HxkiooQ=="/>
    <d v="2016-08-18T09:00:56"/>
    <s v="DARS-NIC-25946-J5N3C-v0"/>
    <s v="Yiu-Shing Lau"/>
    <x v="9"/>
    <s v="With HSCIC"/>
    <x v="0"/>
    <m/>
    <s v="1c Application In Progress"/>
    <s v="5a DSA Active"/>
    <x v="0"/>
    <s v="DARS-NIC-25946-J5N3C-v0.2"/>
    <s v="No"/>
    <s v="No"/>
    <x v="0"/>
    <x v="0"/>
    <x v="0"/>
    <s v="No"/>
    <x v="1"/>
    <s v=""/>
    <s v=""/>
    <s v=""/>
    <s v="Yes"/>
    <s v="Emma Russell"/>
    <d v="2016-08-18T09:00:56"/>
    <d v="2016-05-16T13:31:28"/>
    <m/>
    <s v=""/>
    <d v="2016-06-07T00:00:00"/>
    <x v="0"/>
  </r>
  <r>
    <s v="3c61b49b-0c19-4560-9ceb-e5a78e527254"/>
    <s v="VpLDi+5JcCm9R7EHhPG8DY8/1m+2NQg9pJhfSC5bGwssBl3noC1AGSBiRG+mRmC6QFHzrRZzOhJSQ8AT2dVtzg=="/>
    <d v="2016-08-18T09:00:56"/>
    <s v="DARS-NIC-25946-J5N3C-v0"/>
    <s v="Yiu-Shing Lau"/>
    <x v="9"/>
    <s v="With HSCIC"/>
    <x v="0"/>
    <m/>
    <s v="2c Initial Assessment"/>
    <s v="5a DSA Active"/>
    <x v="0"/>
    <s v="DARS-NIC-25946-J5N3C-v0.3"/>
    <s v="No"/>
    <s v="No"/>
    <x v="0"/>
    <x v="5"/>
    <x v="0"/>
    <s v="No"/>
    <x v="1"/>
    <s v="Medium"/>
    <s v="Dan Goodwin"/>
    <s v="Dave Cronin"/>
    <s v="Yes"/>
    <s v="Emma Russell"/>
    <d v="2016-08-18T09:00:56"/>
    <d v="2016-06-02T12:14:39"/>
    <m/>
    <s v=""/>
    <d v="2016-06-07T00:00:00"/>
    <x v="0"/>
  </r>
  <r>
    <s v="0c7dd382-ceee-4414-a2bd-759ee33a9bfd"/>
    <s v="G2W2iOFj27+pDbOBX5CdjIomxTxQdOs4hOAN/PSQeQLD//Dh0X2N2NWblDGuDvHsWyKntktk9K8PFoGPBdEVjA=="/>
    <d v="2016-08-18T09:00:56"/>
    <s v="DARS-NIC-25946-J5N3C-v0"/>
    <s v="Yiu-Shing Lau"/>
    <x v="9"/>
    <s v="With HSCIC"/>
    <x v="0"/>
    <d v="2099-12-31T00:00:00"/>
    <s v="2c Initial Assessment"/>
    <s v="5a DSA Active"/>
    <x v="0"/>
    <s v="DARS-NIC-25946-J5N3C-v0.4"/>
    <s v="No"/>
    <s v="No"/>
    <x v="0"/>
    <x v="5"/>
    <x v="0"/>
    <s v="No"/>
    <x v="1"/>
    <s v="Medium"/>
    <s v="Dan Goodwin"/>
    <s v="Dave Cronin"/>
    <s v="Yes"/>
    <s v="Emma Russell"/>
    <d v="2016-08-18T09:00:56"/>
    <d v="2016-08-02T14:09:16"/>
    <m/>
    <s v=""/>
    <d v="2016-06-07T00:00:00"/>
    <x v="0"/>
  </r>
  <r>
    <s v="804e5678-c5cd-4965-996b-30ad3064c074"/>
    <s v="I+EuYGMP0KbEGTr4kaDBdlRNXicqb8f+I92rt29HpOpdZ3ya/bS/jtWK5GTBN2AOpRm+qJW4fn6Dsz7QmYJHEQ=="/>
    <d v="2016-08-18T09:01:02"/>
    <s v="DARS-NIC-25946-J5N3C-v0"/>
    <s v="Yiu-Shing Lau"/>
    <x v="9"/>
    <s v="With HSCIC"/>
    <x v="0"/>
    <d v="2999-12-31T00:00:00"/>
    <s v="5a DSA Active"/>
    <s v="5a DSA Active"/>
    <x v="2"/>
    <s v="DARS-NIC-25946-J5N3C-v0.5"/>
    <s v="Yes"/>
    <s v="No"/>
    <x v="0"/>
    <x v="5"/>
    <x v="48"/>
    <s v="No"/>
    <x v="1"/>
    <s v="Medium"/>
    <s v="Dan Goodwin"/>
    <s v="Dave Cronin"/>
    <s v="Yes"/>
    <s v="Emma Russell"/>
    <d v="2016-08-18T09:01:02"/>
    <d v="2016-08-08T09:12:47"/>
    <d v="2016-08-18T00:00:00"/>
    <s v=""/>
    <d v="2016-06-07T00:00:00"/>
    <x v="1"/>
  </r>
  <r>
    <s v="f9a07e06-e72a-40d3-ab95-008ca184cb1f"/>
    <s v="nQHyAJ7Ro9NCUxSKL+GH7Uxbh3p40FdqZDJG4wCf6fYQq9mg6VYgjOjVGFip3FeWPDFTz2ITfYy/Pu98rVs4hg=="/>
    <d v="2016-10-31T15:54:22"/>
    <s v="DARS-NIC-25951-G8T1W-v0"/>
    <s v="Grant Stapleton"/>
    <x v="120"/>
    <s v="With HSCIC"/>
    <x v="1"/>
    <m/>
    <s v=""/>
    <s v="2a Case Admin Check"/>
    <x v="5"/>
    <s v="DARS-NIC-25951-G8T1W-v0.0"/>
    <s v="Yes"/>
    <s v="No"/>
    <x v="1"/>
    <x v="0"/>
    <x v="0"/>
    <s v="Yes"/>
    <x v="9"/>
    <s v=""/>
    <s v=""/>
    <s v="DARS Online"/>
    <s v="Yes"/>
    <s v=""/>
    <d v="2016-10-31T15:54:22"/>
    <d v="2016-03-31T13:05:10"/>
    <m/>
    <s v=""/>
    <m/>
    <x v="0"/>
  </r>
  <r>
    <s v="6a4bb5e9-02a6-458f-a15c-a497492f7a73"/>
    <s v="QZDp7g97v1cy/BaeLEbf0Lt95MkZu8014rdpctD1axJpXfaFKBPsUtdyB9Xih2QGl1L31o9V9XhZpUjA/r17lw=="/>
    <d v="2016-09-28T14:17:49"/>
    <s v="DARS-NIC-26047-H3N3X-v0"/>
    <s v="Adriana Castelli"/>
    <x v="15"/>
    <s v="With Customer"/>
    <x v="1"/>
    <m/>
    <s v=""/>
    <s v="1c Application In Progress"/>
    <x v="4"/>
    <s v="DARS-NIC-26047-H3N3X-v0.0"/>
    <s v="Yes"/>
    <s v="No"/>
    <x v="0"/>
    <x v="0"/>
    <x v="0"/>
    <s v="No"/>
    <x v="1"/>
    <s v=""/>
    <s v=""/>
    <s v="DARS Online"/>
    <s v="Yes"/>
    <s v=""/>
    <d v="2016-09-28T14:17:49"/>
    <d v="2016-03-31T15:30:09"/>
    <m/>
    <s v=""/>
    <m/>
    <x v="0"/>
  </r>
  <r>
    <s v="a1ccba84-8800-e611-80f6-3863bb358e28"/>
    <s v="KiRPdwtyVxRksdmUIwqvNlEwCO4bX7FCIHbgvjuRvIRXI05431ku5+KifkqYmnmxEcmTmXEXsNm4GXbOmWXz/g=="/>
    <d v="2016-08-02T09:49:12"/>
    <s v="DARS-NIC-26052-N0Y6R-v0"/>
    <s v="Orla Prendiville"/>
    <x v="261"/>
    <s v="With Customer"/>
    <x v="0"/>
    <m/>
    <s v=""/>
    <s v="1c Application In Progress"/>
    <x v="4"/>
    <s v="DARS-NIC-26052-N0Y6R-v0.0"/>
    <s v="Yes"/>
    <s v="No"/>
    <x v="0"/>
    <x v="0"/>
    <x v="0"/>
    <s v="No"/>
    <x v="1"/>
    <s v=""/>
    <s v=""/>
    <s v=""/>
    <s v="Yes"/>
    <s v="Alexandra Day"/>
    <d v="2016-08-02T09:49:12"/>
    <d v="2016-04-12T08:28:24"/>
    <m/>
    <s v=""/>
    <m/>
    <x v="0"/>
  </r>
  <r>
    <s v="4e1d884f-02fc-e511-80f7-3863bb359f00"/>
    <s v="slL2XJESfBMkuyOTF/nvpctmSfwPu/O/PC39xaaywRV+RHNCbtHI5xCJ2zxK1qAISpyWd4EA+pNGcnnC+uu6dQ=="/>
    <d v="2016-08-02T09:49:12"/>
    <s v="DARS-NIC-26104-Z3C5D-v0"/>
    <s v="Jackie Cooper"/>
    <x v="1"/>
    <s v="With HSCIC"/>
    <x v="0"/>
    <m/>
    <s v=""/>
    <s v="1b Enquiry Answered"/>
    <x v="4"/>
    <s v="DARS-NIC-26104-Z3C5D-v0.0"/>
    <s v="Yes"/>
    <s v="No"/>
    <x v="0"/>
    <x v="0"/>
    <x v="0"/>
    <s v="No"/>
    <x v="1"/>
    <s v=""/>
    <s v=""/>
    <s v=""/>
    <s v="Yes"/>
    <s v="Alexandra Day"/>
    <d v="2016-08-02T09:49:12"/>
    <d v="2016-04-06T14:17:37"/>
    <m/>
    <s v=""/>
    <m/>
    <x v="0"/>
  </r>
  <r>
    <s v="7f1e9968-8b00-e611-80f6-3863bb358e28"/>
    <s v="hGL5i2QCjqzFCZzLopkaroDpqidvzpGVDtBwfhu7EmbapV9k1fidpFcLJIjRg4Ov9t1la3kV3yR69FC+CU/QBg=="/>
    <d v="2016-05-18T12:11:15"/>
    <s v="DARS-NIC-26237-G3Y3W-v0"/>
    <s v="Marc Birkett"/>
    <x v="262"/>
    <s v="With Customer"/>
    <x v="0"/>
    <m/>
    <s v=""/>
    <s v="1c Application In Progress"/>
    <x v="0"/>
    <s v="DARS-NIC-26237-G3Y3W-v0.0"/>
    <s v=""/>
    <s v="No"/>
    <x v="0"/>
    <x v="0"/>
    <x v="0"/>
    <s v="No"/>
    <x v="5"/>
    <s v=""/>
    <s v=""/>
    <s v=""/>
    <s v="Yes"/>
    <s v="Alexandra Day"/>
    <d v="2016-05-18T12:11:15"/>
    <d v="2016-04-12T08:49:13"/>
    <m/>
    <s v=""/>
    <m/>
    <x v="0"/>
  </r>
  <r>
    <s v="3ba8ae81-3250-41ad-8c7c-daccb2d2dce4"/>
    <s v="YzsBOTbtj2nod70UaNEJR/1XFXlCj0Pb4VNd8WrGWQyMkGtuPsFWJw8z+gvB/iTfnpJPtp1X8f0+DvlhbL67wg=="/>
    <d v="2016-05-18T12:11:15"/>
    <s v="DARS-NIC-26237-G3Y3W-v0"/>
    <s v="Marc Birkett"/>
    <x v="262"/>
    <s v="With Customer"/>
    <x v="0"/>
    <m/>
    <s v=""/>
    <s v="1c Application In Progress"/>
    <x v="0"/>
    <s v="DARS-NIC-26237-G3Y3W-v0.1"/>
    <s v=""/>
    <s v="No"/>
    <x v="0"/>
    <x v="0"/>
    <x v="0"/>
    <s v="No"/>
    <x v="5"/>
    <s v=""/>
    <s v=""/>
    <s v=""/>
    <s v="Yes"/>
    <s v="Alexandra Day"/>
    <d v="2016-05-18T12:11:15"/>
    <d v="2016-04-21T09:26:30"/>
    <m/>
    <s v=""/>
    <m/>
    <x v="0"/>
  </r>
  <r>
    <s v="fcaa07c7-76b1-4632-822f-8609fe51d46c"/>
    <s v="ZChaZk97yQ37YOh6i5p/xA9IcVEF/HQ2jfq36gVCt4RhrXw6I2iNb+n3ROiVgJCSXG+bkXFbaJZ+XreL0wXZ1A=="/>
    <d v="2016-05-18T12:11:16"/>
    <s v="DARS-NIC-26237-G3Y3W-v0"/>
    <s v="Marc Birkett"/>
    <x v="262"/>
    <s v="With Customer"/>
    <x v="0"/>
    <m/>
    <s v=""/>
    <s v="1c Application In Progress"/>
    <x v="0"/>
    <s v="DARS-NIC-26237-G3Y3W-v0.2"/>
    <s v=""/>
    <s v="No"/>
    <x v="0"/>
    <x v="0"/>
    <x v="0"/>
    <s v="No"/>
    <x v="5"/>
    <s v=""/>
    <s v=""/>
    <s v=""/>
    <s v="Yes"/>
    <s v="Alexandra Day"/>
    <d v="2016-05-18T12:11:16"/>
    <d v="2016-04-21T09:34:03"/>
    <m/>
    <s v=""/>
    <m/>
    <x v="0"/>
  </r>
  <r>
    <s v="21ae0fc2-5f97-41e9-8d3a-652103b2f0ec"/>
    <s v="zdMrVrriWgOrpyG2dJYYI+i4khmXi8gse2WIa0Lcq1t4bY3yq05ZYLs44jVHT2FETJ28ki7QszQkVT49X0VnNQ=="/>
    <d v="2016-05-18T12:11:16"/>
    <s v="DARS-NIC-26237-G3Y3W-v0"/>
    <s v="Marc Birkett"/>
    <x v="262"/>
    <s v="With Customer"/>
    <x v="0"/>
    <m/>
    <s v=""/>
    <s v="1c Application In Progress"/>
    <x v="0"/>
    <s v="DARS-NIC-26237-G3Y3W-v0.3"/>
    <s v=""/>
    <s v="No"/>
    <x v="0"/>
    <x v="0"/>
    <x v="0"/>
    <s v="No"/>
    <x v="5"/>
    <s v=""/>
    <s v=""/>
    <s v=""/>
    <s v="Yes"/>
    <s v="Alexandra Day"/>
    <d v="2016-05-18T12:11:16"/>
    <d v="2016-04-21T10:03:01"/>
    <m/>
    <s v=""/>
    <m/>
    <x v="0"/>
  </r>
  <r>
    <s v="0341feef-a458-4fd0-b4bc-4a48d0f99af8"/>
    <s v="o6ipwe/P8xvXQFnUZpKW+xGy3Mxj6w5t8equ0FxLMYX0TRZwUjz3aqB5U9aBq24tzq4u4Oe2b1Q3Gu4aLoUL6A=="/>
    <d v="2016-08-02T09:49:12"/>
    <s v="DARS-NIC-26237-G3Y3W-v0"/>
    <s v="Marc Birkett"/>
    <x v="262"/>
    <s v="With Customer"/>
    <x v="0"/>
    <m/>
    <s v=""/>
    <s v="1c Application In Progress"/>
    <x v="4"/>
    <s v="DARS-NIC-26237-G3Y3W-v0.4"/>
    <s v="Yes"/>
    <s v="No"/>
    <x v="0"/>
    <x v="0"/>
    <x v="0"/>
    <s v="No"/>
    <x v="5"/>
    <s v=""/>
    <s v=""/>
    <s v=""/>
    <s v="Yes"/>
    <s v="Alexandra Day"/>
    <d v="2016-08-02T09:49:12"/>
    <d v="2016-04-21T13:09:13"/>
    <m/>
    <s v=""/>
    <m/>
    <x v="0"/>
  </r>
  <r>
    <s v="2c73dd8c-8e08-e611-80f9-3863bb359f00"/>
    <s v="VythVqPHbAVyg3iUtfzVUwiGpYvkAnpHJlQlR/XXSRLdD9HWzxA6o8SfFE4NzZC2zOqfDyVdKwEC6pkDHozx8w=="/>
    <d v="2016-08-02T09:49:12"/>
    <s v="DARS-NIC-26296-P0V9C-v0"/>
    <s v="Geoff Bick"/>
    <x v="263"/>
    <s v="With Customer"/>
    <x v="0"/>
    <m/>
    <s v=""/>
    <s v="1c Application In Progress"/>
    <x v="4"/>
    <s v="DARS-NIC-26296-P0V9C-v0.0"/>
    <s v="Yes"/>
    <s v="No"/>
    <x v="0"/>
    <x v="0"/>
    <x v="0"/>
    <s v="No"/>
    <x v="9"/>
    <s v=""/>
    <s v=""/>
    <s v=""/>
    <s v="Yes"/>
    <s v="Emma Russell"/>
    <d v="2016-08-02T09:49:12"/>
    <d v="2016-04-22T13:31:47"/>
    <m/>
    <s v=""/>
    <m/>
    <x v="0"/>
  </r>
  <r>
    <s v="a443ed8d-1a40-4d22-9f99-e170a3ab2930"/>
    <s v="tI68Q+eB+ssA6l3OswlZWba8OyJeZxXldOmvwY8LONKx25HIriFfES0XyLGbJVNxUglMhAmspGKhZCGn8dwroQ=="/>
    <d v="2016-09-28T14:18:05"/>
    <s v="DARS-NIC-26331-W6H8X-v0"/>
    <s v="Katja Grasic"/>
    <x v="15"/>
    <s v="With Customer"/>
    <x v="1"/>
    <m/>
    <s v=""/>
    <s v="1c Application In Progress"/>
    <x v="4"/>
    <s v="DARS-NIC-26331-W6H8X-v0.0"/>
    <s v="Yes"/>
    <s v="No"/>
    <x v="1"/>
    <x v="0"/>
    <x v="0"/>
    <s v="No"/>
    <x v="1"/>
    <s v=""/>
    <s v=""/>
    <s v="DARS Online"/>
    <s v="Yes"/>
    <s v=""/>
    <d v="2016-09-28T14:18:05"/>
    <d v="2016-04-02T12:25:56"/>
    <m/>
    <s v=""/>
    <m/>
    <x v="0"/>
  </r>
  <r>
    <s v="bc738645-acfc-e511-80f6-3863bb358e28"/>
    <s v="BjE84aivW0ipMP6jOVCG5X0MBsPDsk+egA9pda3plRZSpeJHSfDTjiYu+3WJLCzhqkxPecuTaA+3KdZNwYPzmw=="/>
    <d v="2016-08-02T09:49:12"/>
    <s v="DARS-NIC-26381-V4C2P-v0"/>
    <s v="Ruth Simmons"/>
    <x v="49"/>
    <s v="With Customer"/>
    <x v="0"/>
    <m/>
    <s v=""/>
    <s v="1c Application In Progress"/>
    <x v="4"/>
    <s v="DARS-NIC-26381-V4C2P-v0.0"/>
    <s v="Yes"/>
    <s v="No"/>
    <x v="0"/>
    <x v="0"/>
    <x v="0"/>
    <s v="No"/>
    <x v="6"/>
    <s v=""/>
    <s v=""/>
    <s v=""/>
    <s v="Yes"/>
    <s v="Alexandra Day"/>
    <d v="2016-08-02T09:49:12"/>
    <d v="2016-04-07T10:34:16"/>
    <m/>
    <s v=""/>
    <m/>
    <x v="0"/>
  </r>
  <r>
    <s v="d1daa426-f8e1-e511-8100-3863bb358f90"/>
    <s v="rO2c0TieF4D7Rmv2HWR1/RfJECdXV7BMDANalG8H3ePmvhxQoeZVbCXIm+Xa9LjdP6L9zePR69XO8Qba52x9FQ=="/>
    <d v="2016-10-31T15:54:22"/>
    <s v="DARS-NIC-263878-H2J7T-v0"/>
    <s v="Michael Branagan-Harris"/>
    <x v="26"/>
    <s v="With HSCIC"/>
    <x v="1"/>
    <m/>
    <s v=""/>
    <s v=""/>
    <x v="0"/>
    <s v="DARS-NIC-263878-H2J7T-v0.0"/>
    <s v=""/>
    <s v="Yes"/>
    <x v="1"/>
    <x v="0"/>
    <x v="0"/>
    <s v="No"/>
    <x v="4"/>
    <s v=""/>
    <s v=""/>
    <s v=""/>
    <s v="Yes"/>
    <s v=""/>
    <d v="2016-10-31T15:54:22"/>
    <d v="2016-03-04T10:59:23"/>
    <m/>
    <s v=""/>
    <m/>
    <x v="0"/>
  </r>
  <r>
    <s v="92c1e7e0-da1c-e611-8107-1458d043a570"/>
    <s v="7FHMwpuWsRasxM6ZfQ2XOWmCVFlDMqBKB/jMNFeV6mHQjAZHNGtbifAX0TDyZFvaoSYU7X03/c6FHFqknJAX1A=="/>
    <d v="2016-08-02T09:49:12"/>
    <s v="DARS-NIC-26414-R9N6W-v0"/>
    <s v="Guy Worley"/>
    <x v="189"/>
    <s v="With HSCIC"/>
    <x v="0"/>
    <m/>
    <s v="1b Enquiry Answered"/>
    <s v="1b Enquiry Answered"/>
    <x v="4"/>
    <s v="DARS-NIC-26414-R9N6W-v0.0"/>
    <s v="Yes"/>
    <s v="No"/>
    <x v="0"/>
    <x v="0"/>
    <x v="0"/>
    <s v="No"/>
    <x v="10"/>
    <s v=""/>
    <s v=""/>
    <s v=""/>
    <s v="Yes"/>
    <s v="Emma Russell"/>
    <d v="2016-08-02T09:49:12"/>
    <d v="2016-05-18T09:28:31"/>
    <m/>
    <s v=""/>
    <m/>
    <x v="0"/>
  </r>
  <r>
    <s v="75fa24c9-c021-e611-80ea-5065f38a99f1"/>
    <s v="+5SDwCgy2nhf2KR4nkUI1TPZZeJwimHTN39UayJBTmZ1jQe4cKrQe8FImjUiB/mo9pTmAiZrJhAiUk5lugjn8g=="/>
    <d v="2016-08-02T09:49:13"/>
    <s v="DARS-NIC-26565-V0K0M-v0"/>
    <s v="Amed Abdulaal"/>
    <x v="3"/>
    <s v="With Customer"/>
    <x v="0"/>
    <m/>
    <s v="1c Application In Progress"/>
    <s v="1c Application In Progress"/>
    <x v="4"/>
    <s v="DARS-NIC-26565-V0K0M-v0.0"/>
    <s v="Yes"/>
    <s v="No"/>
    <x v="0"/>
    <x v="0"/>
    <x v="0"/>
    <s v="No"/>
    <x v="1"/>
    <s v=""/>
    <s v=""/>
    <s v=""/>
    <s v="Yes"/>
    <s v="Alexandra Day"/>
    <d v="2016-08-02T09:49:13"/>
    <d v="2016-05-24T15:04:19"/>
    <m/>
    <s v=""/>
    <m/>
    <x v="0"/>
  </r>
  <r>
    <s v="57bd90d9-1e11-e611-8106-1458d043a570"/>
    <s v="NKSsyoZ2bPRU7JkzYJNy4GAUO/uAnkgEE5V5JJu4DKXsEI+WTBLSHJcVyZNOpPns1j5o9Mismfud8w4BuDeGkg=="/>
    <d v="2016-10-17T11:15:24"/>
    <s v="DARS-NIC-26646-M9Q0J-v0"/>
    <s v="Ruth Jarvis"/>
    <x v="264"/>
    <s v="With Customer"/>
    <x v="0"/>
    <m/>
    <s v=""/>
    <s v="1c Application In Progress"/>
    <x v="0"/>
    <s v="DARS-NIC-26646-M9Q0J-v0.0"/>
    <s v="No"/>
    <s v="No"/>
    <x v="0"/>
    <x v="0"/>
    <x v="0"/>
    <s v="No"/>
    <x v="2"/>
    <s v=""/>
    <s v=""/>
    <s v=""/>
    <s v="Yes"/>
    <s v="Emma Russell"/>
    <d v="2016-10-17T11:15:24"/>
    <d v="2016-05-03T11:04:52"/>
    <m/>
    <s v=""/>
    <m/>
    <x v="0"/>
  </r>
  <r>
    <s v="6f6b13a0-ac37-404d-932c-5fd105167c62"/>
    <s v="HzVIdDDJ7DodvGe1y5xX6OKKUJ+fwGkUPd0Jl4T82D0ZYcxkbzVdrozlqE5WqT33VY2lAWz7b7jk2B/lDzTBog=="/>
    <d v="2016-10-17T11:15:24"/>
    <s v="DARS-NIC-26646-M9Q0J-v0"/>
    <s v="Ruth Jarvis"/>
    <x v="264"/>
    <s v="With Customer"/>
    <x v="0"/>
    <m/>
    <s v=""/>
    <s v="1c Application In Progress"/>
    <x v="0"/>
    <s v="DARS-NIC-26646-M9Q0J-v0.1"/>
    <s v="No"/>
    <s v="No"/>
    <x v="0"/>
    <x v="0"/>
    <x v="0"/>
    <s v="No"/>
    <x v="2"/>
    <s v=""/>
    <s v=""/>
    <s v=""/>
    <s v="Yes"/>
    <s v="Emma Russell"/>
    <d v="2016-10-17T11:15:24"/>
    <d v="2016-06-28T15:01:27"/>
    <m/>
    <s v=""/>
    <m/>
    <x v="0"/>
  </r>
  <r>
    <s v="5c56d69e-deb1-4821-af71-8d9134c96e52"/>
    <s v="LzBQ6zBMn7fkeQ3brBo8mOQkdFmgpDPxKlnqe+3xNm7U0IEvFhxLHO4wdWcVTaJW98x1iv7IUgbadKfCQdyFyQ=="/>
    <d v="2016-10-17T11:15:24"/>
    <s v="DARS-NIC-26646-M9Q0J-v0"/>
    <s v="Ruth Jarvis"/>
    <x v="264"/>
    <s v="With Customer"/>
    <x v="0"/>
    <m/>
    <s v=""/>
    <s v="1c Application In Progress"/>
    <x v="0"/>
    <s v="DARS-NIC-26646-M9Q0J-v0.2"/>
    <s v="No"/>
    <s v="No"/>
    <x v="0"/>
    <x v="0"/>
    <x v="0"/>
    <s v="No"/>
    <x v="2"/>
    <s v=""/>
    <s v=""/>
    <s v=""/>
    <s v="Yes"/>
    <s v="Emma Russell"/>
    <d v="2016-10-17T11:15:24"/>
    <d v="2016-06-29T10:28:14"/>
    <m/>
    <s v=""/>
    <m/>
    <x v="0"/>
  </r>
  <r>
    <s v="7d0c66c6-dcd8-4cda-bdcd-a713bae5bc1e"/>
    <s v="zaBl/xj6jLuQwBQpjEbSLQozgsS1ZpGtRivJ+WADk0PzkGeqE62Dl2tBgeL37eEDEnmzsNExi/IJVlPlwe2OvQ=="/>
    <d v="2016-10-17T11:15:24"/>
    <s v="DARS-NIC-26646-M9Q0J-v0"/>
    <s v="Ruth Jarvis"/>
    <x v="264"/>
    <s v="With Customer"/>
    <x v="0"/>
    <d v="2017-07-31T00:00:00"/>
    <s v="2c Initial Assessment"/>
    <s v="1c Application In Progress"/>
    <x v="0"/>
    <s v="DARS-NIC-26646-M9Q0J-v0.3"/>
    <s v="No"/>
    <s v="No"/>
    <x v="0"/>
    <x v="124"/>
    <x v="0"/>
    <s v="No"/>
    <x v="2"/>
    <s v=""/>
    <s v="Nicola Bootland"/>
    <s v="Richard Langley"/>
    <s v="No"/>
    <s v="Emma Russell"/>
    <d v="2016-10-17T11:15:24"/>
    <d v="2016-07-01T14:58:42"/>
    <m/>
    <s v=""/>
    <m/>
    <x v="0"/>
  </r>
  <r>
    <s v="c558aa9a-c0fa-4968-8577-cbea9502f419"/>
    <s v="P3SSZfm17BMZJDNZJhyhOZsCU2iX3aFHKC5gGRr7gV9Ozhqh++g/q79FIQGFICXzJIYjKlRDpGK7NWtJ9QXgkQ=="/>
    <d v="2016-10-17T11:15:24"/>
    <s v="DARS-NIC-26646-M9Q0J-v0"/>
    <s v="Ruth Jarvis"/>
    <x v="264"/>
    <s v="With Customer"/>
    <x v="0"/>
    <d v="2017-07-31T00:00:00"/>
    <s v="2c Initial Assessment"/>
    <s v="1c Application In Progress"/>
    <x v="0"/>
    <s v="DARS-NIC-26646-M9Q0J-v0.4"/>
    <s v="No"/>
    <s v="No"/>
    <x v="0"/>
    <x v="124"/>
    <x v="0"/>
    <s v="No"/>
    <x v="2"/>
    <s v="Medium"/>
    <s v="Dan Goodwin"/>
    <s v="Richard Langley"/>
    <s v="No"/>
    <s v="Emma Russell"/>
    <d v="2016-10-17T11:15:24"/>
    <d v="2016-07-14T16:51:06"/>
    <m/>
    <s v=""/>
    <m/>
    <x v="0"/>
  </r>
  <r>
    <s v="61686f4c-292f-4115-a4f9-1b02cd749940"/>
    <s v="9mssr1PVPp+AyQ54cZSXAaf7tm80V4p88pqGYDUs3svGSoV8UoRj6QhnLWT+aFhSzNJ8HU2c5JNPeWAD6RMMFw=="/>
    <d v="2016-10-17T11:16:24"/>
    <s v="DARS-NIC-26646-M9Q0J-v0"/>
    <s v="Ruth Jarvis"/>
    <x v="264"/>
    <s v="With Customer"/>
    <x v="0"/>
    <d v="2017-09-30T00:00:00"/>
    <s v="2a Case Admin Check"/>
    <s v="1c Application In Progress"/>
    <x v="0"/>
    <s v="DARS-NIC-26646-M9Q0J-v0.5"/>
    <s v="No"/>
    <s v="No"/>
    <x v="0"/>
    <x v="124"/>
    <x v="0"/>
    <s v="No"/>
    <x v="2"/>
    <s v="Medium"/>
    <s v="Dan Goodwin"/>
    <s v="Richard Langley"/>
    <s v="No"/>
    <s v="Emma Russell"/>
    <d v="2016-10-17T11:16:24"/>
    <d v="2016-08-10T12:34:12"/>
    <m/>
    <s v="Release 2.3"/>
    <m/>
    <x v="0"/>
  </r>
  <r>
    <s v="19f170ee-baeb-44ef-82f6-d734b2816e9d"/>
    <s v="TxjghP/1Va/6B/TCVyEw2DfgXNsk7PgXRkqrrMYii0eU/qxYj1cPKQ/zDzNFKsw54QwP6HzG8jnf/io8z1b0sQ=="/>
    <d v="2017-04-25T12:19:32"/>
    <s v="DARS-NIC-26646-M9Q0J-v0"/>
    <s v="Ruth Jarvis"/>
    <x v="264"/>
    <s v="With Customer"/>
    <x v="0"/>
    <m/>
    <s v="2a Case Admin Check"/>
    <s v="1c Application In Progress"/>
    <x v="4"/>
    <s v="DARS-NIC-26646-M9Q0J-v0.6"/>
    <s v="Yes"/>
    <s v="No"/>
    <x v="0"/>
    <x v="124"/>
    <x v="0"/>
    <s v="No"/>
    <x v="2"/>
    <s v="Medium"/>
    <s v="Dan Goodwin"/>
    <s v="Richard Langley"/>
    <s v="No"/>
    <s v="Emma Russell"/>
    <d v="2017-04-25T12:19:32"/>
    <d v="2016-10-17T11:15:48"/>
    <m/>
    <s v="Release 2.3"/>
    <m/>
    <x v="0"/>
  </r>
  <r>
    <s v="ad023af0-3606-e611-810b-3863bb35cfc0"/>
    <s v="OJ4eRa7QUtVONO84i4AiWcJMbTKgipm/Jha6JiryzwYWOnrbibJn/i1NpyfobXBJoaAVSLSjEAu0Vcz3jCMjiQ=="/>
    <d v="2016-08-02T09:49:13"/>
    <s v="DARS-NIC-26672-M3L7Y-v0"/>
    <s v="Lester Evans"/>
    <x v="256"/>
    <s v="With Customer"/>
    <x v="0"/>
    <m/>
    <s v=""/>
    <s v="1c Application In Progress"/>
    <x v="4"/>
    <s v="DARS-NIC-26672-M3L7Y-v0.0"/>
    <s v="Yes"/>
    <s v="No"/>
    <x v="0"/>
    <x v="0"/>
    <x v="0"/>
    <s v="No"/>
    <x v="8"/>
    <s v=""/>
    <s v=""/>
    <s v=""/>
    <s v="Yes"/>
    <s v="Emma Russell"/>
    <d v="2016-08-02T09:49:13"/>
    <d v="2016-04-19T13:59:38"/>
    <m/>
    <s v=""/>
    <m/>
    <x v="0"/>
  </r>
  <r>
    <s v="7dc0bc69-f3e1-e511-8104-1458d043a750"/>
    <s v="oZHqWWOQ6Ue8NNUKd/vIQtcvZKIOy4XvVd62iuovzmZu7QYAqAa6pCbdhr+oXBAywQ+zTlR4Dm6PYC7toCS9ZA=="/>
    <d v="2017-03-31T00:00:20"/>
    <s v="DARS-NIC-268096-H7F5M-v0"/>
    <s v="Stephen Hodgson"/>
    <x v="219"/>
    <s v="With HSCIC"/>
    <x v="0"/>
    <d v="2017-03-30T00:00:00"/>
    <s v=""/>
    <s v="5a DSA Active"/>
    <x v="3"/>
    <s v="DARS-NIC-268096-H7F5M-v0.0"/>
    <s v="Yes"/>
    <s v="Yes"/>
    <x v="0"/>
    <x v="0"/>
    <x v="7"/>
    <s v="No"/>
    <x v="3"/>
    <s v=""/>
    <s v="Alexandra Day"/>
    <s v=""/>
    <s v="No"/>
    <s v="Joanna Rose"/>
    <d v="2017-03-31T00:00:20"/>
    <d v="2016-03-04T10:25:29"/>
    <m/>
    <s v=""/>
    <m/>
    <x v="0"/>
  </r>
  <r>
    <s v="3f70abc4-7101-e611-810a-3863bb35cfc0"/>
    <s v="XPT+V4mjs59uQ0mpMtQ8Y9bsBB7CozxO7G1FiARGjKJp3DF5uuR/RHX1zXF8i4OLNBN96fc1pNF0v+QX7/9P5g=="/>
    <d v="2017-03-21T17:23:21"/>
    <s v="DARS-NIC-26815-F8H6B-v0"/>
    <s v="Belene Podmore"/>
    <x v="265"/>
    <s v="With HSCIC"/>
    <x v="0"/>
    <m/>
    <s v=""/>
    <s v="5a DSA Active"/>
    <x v="0"/>
    <s v="DARS-NIC-26815-F8H6B-v0.0"/>
    <s v="No"/>
    <s v="No"/>
    <x v="0"/>
    <x v="0"/>
    <x v="0"/>
    <s v="No"/>
    <x v="1"/>
    <s v=""/>
    <s v=""/>
    <s v=""/>
    <s v="Yes"/>
    <s v="Alexandra Day"/>
    <d v="2017-03-21T17:23:21"/>
    <d v="2016-04-13T12:18:05"/>
    <m/>
    <s v=""/>
    <m/>
    <x v="0"/>
  </r>
  <r>
    <s v="869bfbe7-ca54-4f4d-8df2-d052c401263f"/>
    <s v="msBxFyJJwiIDaGUGfrkxZlTBYbbP3xFmAajGgLTWWCwSIWlku592lCyPX2K2PnlagbzLmWUiO4lXr9Pfzg0YHQ=="/>
    <d v="2017-03-21T17:23:21"/>
    <s v="DARS-NIC-26815-F8H6B-v0"/>
    <s v="Belene Podmore"/>
    <x v="265"/>
    <s v="With HSCIC"/>
    <x v="0"/>
    <m/>
    <s v="2c Initial Assessment"/>
    <s v="5a DSA Active"/>
    <x v="0"/>
    <s v="DARS-NIC-26815-F8H6B-v0.1"/>
    <s v="No"/>
    <s v="No"/>
    <x v="0"/>
    <x v="188"/>
    <x v="0"/>
    <s v="No"/>
    <x v="1"/>
    <s v=""/>
    <s v="Emma Lawler"/>
    <s v=""/>
    <s v="Yes"/>
    <s v="Alexandra Day"/>
    <d v="2017-03-21T17:23:21"/>
    <d v="2016-05-06T10:06:02"/>
    <m/>
    <s v=""/>
    <m/>
    <x v="0"/>
  </r>
  <r>
    <s v="cefd2720-b8fc-4d61-b0e0-e68282a97de7"/>
    <s v="G3DqZegjHPo8hpmJXg0x6lk7RuR8OyYsavOSHlK1SoRYDlrUiKW1CGc35N+FKZZbhsGrFXzjIyjbsyYzR0XXDw=="/>
    <d v="2017-03-21T17:23:21"/>
    <s v="DARS-NIC-26815-F8H6B-v0"/>
    <s v="Belene Podmore"/>
    <x v="265"/>
    <s v="With HSCIC"/>
    <x v="0"/>
    <m/>
    <s v="2c Initial Assessment"/>
    <s v="5a DSA Active"/>
    <x v="0"/>
    <s v="DARS-NIC-26815-F8H6B-v0.2"/>
    <s v="No"/>
    <s v="No"/>
    <x v="0"/>
    <x v="188"/>
    <x v="0"/>
    <s v="No"/>
    <x v="1"/>
    <s v=""/>
    <s v="Emma Lawler"/>
    <s v="Jennifer Donald"/>
    <s v="Yes"/>
    <s v="Alexandra Day"/>
    <d v="2017-03-21T17:23:21"/>
    <d v="2016-06-09T14:51:05"/>
    <m/>
    <s v=""/>
    <m/>
    <x v="0"/>
  </r>
  <r>
    <s v="290d7f13-3809-4d82-bbff-03c91f92f79c"/>
    <s v="8/ao1FVSWfHNfpjz+A1sFs/2j6I+LzzUzunt/aVbVay0z0XzYgc3pB+O1U/pgjRW12ag3n41Wutad7ZA0uF+Qw=="/>
    <d v="2017-03-21T17:23:21"/>
    <s v="DARS-NIC-26815-F8H6B-v0"/>
    <s v="Belene Podmore"/>
    <x v="265"/>
    <s v="With HSCIC"/>
    <x v="0"/>
    <d v="2017-10-01T00:00:00"/>
    <s v="2c Initial Assessment"/>
    <s v="5a DSA Active"/>
    <x v="0"/>
    <s v="DARS-NIC-26815-F8H6B-v0.3"/>
    <s v="No"/>
    <s v="No"/>
    <x v="0"/>
    <x v="188"/>
    <x v="0"/>
    <s v="No"/>
    <x v="1"/>
    <s v=""/>
    <s v="Emma Lawler"/>
    <s v="Jennifer Donald"/>
    <s v="Yes"/>
    <s v="Alexandra Day"/>
    <d v="2017-03-21T17:23:21"/>
    <d v="2016-07-07T08:38:39"/>
    <m/>
    <s v="Release 2.3"/>
    <m/>
    <x v="0"/>
  </r>
  <r>
    <s v="7c50fe9a-7935-474d-b7fe-560656d9f552"/>
    <s v="NFqopuQkykFBjMfY3lvhQvLDxEV6UGtm/Q1KhlV2PU6UuHwzyA3XInr1Pdwttc+SCls/l2xyLflI4puIftEGZw=="/>
    <d v="2017-03-21T17:23:49"/>
    <s v="DARS-NIC-26815-F8H6B-v0"/>
    <s v="Belene Podmore"/>
    <x v="205"/>
    <s v="With HSCIC"/>
    <x v="0"/>
    <d v="2018-02-28T00:00:00"/>
    <s v="5a DSA Active"/>
    <s v="5a DSA Active"/>
    <x v="2"/>
    <s v="DARS-NIC-26815-F8H6B-v0.4"/>
    <s v="Yes"/>
    <s v="No"/>
    <x v="0"/>
    <x v="188"/>
    <x v="160"/>
    <s v="No"/>
    <x v="1"/>
    <s v=""/>
    <s v="Emma Lawler"/>
    <s v="Jennifer Donald"/>
    <s v="Yes"/>
    <s v="Alexandra Day"/>
    <d v="2017-03-21T17:23:49"/>
    <d v="2016-11-28T08:55:17"/>
    <d v="2017-03-21T00:00:00"/>
    <s v=""/>
    <m/>
    <x v="1"/>
  </r>
  <r>
    <s v="3cd59bd7-7301-e611-810a-3863bb35cfc0"/>
    <s v="S9iOgIvYY9hi08e//OVHnCsk+Xnr+/i8/Day3ySqpMRHXZ6i0VQ6kRzHQK0EsrAN6RckIefQ019tKgEpuyHxfw=="/>
    <d v="2016-08-02T10:48:08"/>
    <s v="DARS-NIC-26852-T9F5W-v0"/>
    <s v="Nicolina Demain"/>
    <x v="266"/>
    <s v="With HSCIC"/>
    <x v="0"/>
    <m/>
    <s v=""/>
    <s v="3a With DAO"/>
    <x v="0"/>
    <s v="DARS-NIC-26852-T9F5W-v0.0"/>
    <s v="No"/>
    <s v="No"/>
    <x v="0"/>
    <x v="0"/>
    <x v="0"/>
    <s v="Yes"/>
    <x v="4"/>
    <s v=""/>
    <s v=""/>
    <s v=""/>
    <s v="Yes"/>
    <s v="Alexandra Day"/>
    <d v="2016-08-02T10:48:08"/>
    <d v="2016-04-13T12:32:55"/>
    <m/>
    <s v=""/>
    <d v="2016-06-08T00:00:00"/>
    <x v="0"/>
  </r>
  <r>
    <s v="3f0039b3-33ce-45a2-ba8c-61d065da4b30"/>
    <s v="vmQRBHx5xvr1RnP2lnB1eL7/EvhIKUQkcQ0qcS7QkQ7TXJqc/Jo44nLdfew51LuUIX1qvKW1uFTGta1NYD3z9Q=="/>
    <d v="2016-08-02T10:48:08"/>
    <s v="DARS-NIC-26852-T9F5W-v0"/>
    <s v="Nicolina Demain"/>
    <x v="266"/>
    <s v="With HSCIC"/>
    <x v="0"/>
    <m/>
    <s v="1c Application In Progress"/>
    <s v="3a With DAO"/>
    <x v="0"/>
    <s v="DARS-NIC-26852-T9F5W-v0.1"/>
    <s v="No"/>
    <s v="No"/>
    <x v="0"/>
    <x v="0"/>
    <x v="0"/>
    <s v="Yes"/>
    <x v="4"/>
    <s v=""/>
    <s v=""/>
    <s v=""/>
    <s v="Yes"/>
    <s v="Alexandra Day"/>
    <d v="2016-08-02T10:48:08"/>
    <d v="2016-05-23T10:42:16"/>
    <m/>
    <s v=""/>
    <d v="2016-06-08T00:00:00"/>
    <x v="0"/>
  </r>
  <r>
    <s v="c739d228-9293-49d9-960f-7b35d1fe03c4"/>
    <s v="jxN2k6PGm1hhFyZRF+ZJgDUC8tYp/IzIypSAc+vCcgSb6qkevAVznn+6c11N3dWsV7qKceB9dccddYo3jAjpaQ=="/>
    <d v="2016-08-02T10:48:08"/>
    <s v="DARS-NIC-26852-T9F5W-v0"/>
    <s v="Nicolina Demain"/>
    <x v="266"/>
    <s v="With HSCIC"/>
    <x v="0"/>
    <m/>
    <s v="2a Case Admin Check"/>
    <s v="3a With DAO"/>
    <x v="0"/>
    <s v="DARS-NIC-26852-T9F5W-v0.2"/>
    <s v="No"/>
    <s v="No"/>
    <x v="0"/>
    <x v="0"/>
    <x v="0"/>
    <s v="Yes"/>
    <x v="4"/>
    <s v=""/>
    <s v=""/>
    <s v=""/>
    <s v="Yes"/>
    <s v="Alexandra Day"/>
    <d v="2016-08-02T10:48:08"/>
    <d v="2016-05-24T13:38:24"/>
    <m/>
    <s v=""/>
    <d v="2016-06-08T00:00:00"/>
    <x v="0"/>
  </r>
  <r>
    <s v="f4958c56-9ecf-4cd6-aa5b-20c2b383d8e5"/>
    <s v="Xx+lDidWPioZKlMVdb89zl1y7+fNSt+YIhkpWTGr+2ooyQy43Qqvq9dVc+Z87/asehFWdOfwmh8Re8FXe7DDvw=="/>
    <d v="2016-08-02T10:48:08"/>
    <s v="DARS-NIC-26852-T9F5W-v0"/>
    <s v="Nicolina Demain"/>
    <x v="266"/>
    <s v="With HSCIC"/>
    <x v="0"/>
    <m/>
    <s v="1c Application In Progress"/>
    <s v="3a With DAO"/>
    <x v="0"/>
    <s v="DARS-NIC-26852-T9F5W-v0.3"/>
    <s v="No"/>
    <s v="No"/>
    <x v="0"/>
    <x v="0"/>
    <x v="0"/>
    <s v="Yes"/>
    <x v="4"/>
    <s v=""/>
    <s v=""/>
    <s v=""/>
    <s v="Yes"/>
    <s v="Alexandra Day"/>
    <d v="2016-08-02T10:48:08"/>
    <d v="2016-06-07T12:23:23"/>
    <m/>
    <s v=""/>
    <d v="2016-06-08T00:00:00"/>
    <x v="0"/>
  </r>
  <r>
    <s v="78587286-a0c6-4229-af18-89986f7ff4e8"/>
    <s v="xHgAiAwi2VHCQDg6im8uTM1/WdS2UTz025fACkbryeAgH8+GDlxb7rV+8vRptxGTlWKxVJ+IjGhYWGSpVgQ7Jw=="/>
    <d v="2016-08-02T10:48:08"/>
    <s v="DARS-NIC-26852-T9F5W-v0"/>
    <s v="Nicolina Demain"/>
    <x v="266"/>
    <s v="With HSCIC"/>
    <x v="0"/>
    <m/>
    <s v="2a Case Admin Check"/>
    <s v="3a With DAO"/>
    <x v="0"/>
    <s v="DARS-NIC-26852-T9F5W-v0.4"/>
    <s v="No"/>
    <s v="No"/>
    <x v="0"/>
    <x v="0"/>
    <x v="0"/>
    <s v="Yes"/>
    <x v="4"/>
    <s v=""/>
    <s v=""/>
    <s v=""/>
    <s v="Yes"/>
    <s v="Alexandra Day"/>
    <d v="2016-08-02T10:48:08"/>
    <d v="2016-06-07T12:50:37"/>
    <m/>
    <s v=""/>
    <d v="2016-06-08T00:00:00"/>
    <x v="0"/>
  </r>
  <r>
    <s v="0ad5accf-228f-4c07-b02a-64d4fd70f755"/>
    <s v="4vabB1DN/3KxkUO62pjIcMzc2iOoOuTcN/X/z7DWIdrmVSKhpWH32FBY6DVvZFtmO2IxjzmuwZoDjUdmgMMGJg=="/>
    <d v="2016-08-02T10:48:08"/>
    <s v="DARS-NIC-26852-T9F5W-v0"/>
    <s v="Nicolina Demain"/>
    <x v="266"/>
    <s v="With HSCIC"/>
    <x v="0"/>
    <m/>
    <s v="1c Application In Progress"/>
    <s v="3a With DAO"/>
    <x v="0"/>
    <s v="DARS-NIC-26852-T9F5W-v0.5"/>
    <s v="No"/>
    <s v="No"/>
    <x v="0"/>
    <x v="0"/>
    <x v="0"/>
    <s v="Yes"/>
    <x v="4"/>
    <s v=""/>
    <s v=""/>
    <s v=""/>
    <s v="Yes"/>
    <s v="Alexandra Day"/>
    <d v="2016-08-02T10:48:08"/>
    <d v="2016-06-07T13:12:55"/>
    <m/>
    <s v=""/>
    <d v="2016-06-08T00:00:00"/>
    <x v="0"/>
  </r>
  <r>
    <s v="8ffdddc2-38e3-44f9-985e-54c6efc10628"/>
    <s v="rC0aPbV/FUyiJ0Ve36d/kcQk5DjnYMsRy6Z0kwqaayTXO+2nCzpCazAjUJnYmUMgAyes+5nPRlPYfw3KfQeGQw=="/>
    <d v="2016-08-02T10:48:08"/>
    <s v="DARS-NIC-26852-T9F5W-v0"/>
    <s v="Nicolina Demain"/>
    <x v="266"/>
    <s v="With HSCIC"/>
    <x v="0"/>
    <m/>
    <s v="2c Initial Assessment"/>
    <s v="3a With DAO"/>
    <x v="0"/>
    <s v="DARS-NIC-26852-T9F5W-v0.6"/>
    <s v="No"/>
    <s v="No"/>
    <x v="0"/>
    <x v="128"/>
    <x v="0"/>
    <s v="Yes"/>
    <x v="4"/>
    <s v=""/>
    <s v="Emma Lawler"/>
    <s v="Jennifer Donald"/>
    <s v="Yes"/>
    <s v="Alexandra Day"/>
    <d v="2016-08-02T10:48:08"/>
    <d v="2016-06-07T17:00:46"/>
    <m/>
    <s v=""/>
    <d v="2016-06-08T00:00:00"/>
    <x v="0"/>
  </r>
  <r>
    <s v="1eefac13-092f-4501-ae6f-f3d152309e48"/>
    <s v="HV71VebYpSI8CqEy1a72GfM0Nuc54HgMha2chXtgFp+fg+iyUFkUcFmF32pt10Ywi9jadeL49O/UfBESLrB+7g=="/>
    <d v="2016-09-05T16:11:42"/>
    <s v="DARS-NIC-26852-T9F5W-v0"/>
    <s v="Nicolina Demain"/>
    <x v="266"/>
    <s v="With HSCIC"/>
    <x v="0"/>
    <m/>
    <s v="3a With DAO"/>
    <s v="3a With DAO"/>
    <x v="5"/>
    <s v="DARS-NIC-26852-T9F5W-v0.7"/>
    <s v="Yes"/>
    <s v="No"/>
    <x v="0"/>
    <x v="128"/>
    <x v="0"/>
    <s v="Yes"/>
    <x v="4"/>
    <s v=""/>
    <s v="Emma Lawler"/>
    <s v="Jennifer Donald"/>
    <s v="Yes"/>
    <s v="Alexandra Day"/>
    <d v="2016-09-05T16:11:42"/>
    <d v="2016-08-02T10:46:06"/>
    <d v="2016-09-05T00:00:00"/>
    <s v=""/>
    <d v="2016-06-08T00:00:00"/>
    <x v="0"/>
  </r>
  <r>
    <s v="8fdad8b5-3806-e611-810b-3863bb35cfc0"/>
    <s v="HV2OG1o+MSKdV+eZLB37LIOJtmce+3uy3nRJceHfcDv1QP6F9T1zn1P7D0hLXYWRi/yKTCBTwXMNtJV6URQAHQ=="/>
    <d v="2016-08-02T09:49:13"/>
    <s v="DARS-NIC-26859-R1Z8V-v0"/>
    <s v="Tevfik F Ismail"/>
    <x v="179"/>
    <s v="With Customer"/>
    <x v="0"/>
    <m/>
    <s v=""/>
    <s v="1c Application In Progress"/>
    <x v="4"/>
    <s v="DARS-NIC-26859-R1Z8V-v0.0"/>
    <s v="Yes"/>
    <s v="No"/>
    <x v="0"/>
    <x v="0"/>
    <x v="0"/>
    <s v="No"/>
    <x v="1"/>
    <s v=""/>
    <s v=""/>
    <s v=""/>
    <s v="Yes"/>
    <s v="Emma Russell"/>
    <d v="2016-08-02T09:49:13"/>
    <d v="2016-04-19T14:12:19"/>
    <m/>
    <s v=""/>
    <m/>
    <x v="0"/>
  </r>
  <r>
    <s v="4316106d-92e5-4ae4-89ee-608964068a3e"/>
    <s v="pTavo5pYgdVA1hzM2GV+jptPLkrUceED4mmwPoxpYioPONxHKq3ysQsdO2raCL6ZAyWc9ABorlQoY0NfeIeVJg=="/>
    <d v="2016-08-02T09:49:13"/>
    <s v="DARS-NIC-26894-N2Q2X-v0"/>
    <s v="David Lea"/>
    <x v="42"/>
    <s v="With Customer"/>
    <x v="0"/>
    <m/>
    <s v=""/>
    <s v="1c Application In Progress"/>
    <x v="4"/>
    <s v="DARS-NIC-26894-N2Q2X-v0.0"/>
    <s v="Yes"/>
    <s v="No"/>
    <x v="0"/>
    <x v="0"/>
    <x v="0"/>
    <s v="No"/>
    <x v="0"/>
    <s v=""/>
    <s v=""/>
    <s v="DARS Online"/>
    <s v="Yes"/>
    <s v=""/>
    <d v="2016-08-02T09:49:13"/>
    <d v="2016-04-05T13:35:32"/>
    <m/>
    <s v=""/>
    <m/>
    <x v="0"/>
  </r>
  <r>
    <s v="601f836f-961a-4b03-a00f-0cd5af7f88e1"/>
    <s v="u3/XrAF7pkzbQ7uSEd17u/veacWhodBYYFseERnIfAmWZuEC0HbvQvJePslzHsBs2EW1iTTGFC0KpgNe4LO4hw=="/>
    <d v="2016-10-31T15:54:22"/>
    <s v="DARS-NIC-26933-B0T6Q-v0"/>
    <s v="Elizabeth Fisher"/>
    <x v="58"/>
    <s v="With Customer"/>
    <x v="1"/>
    <m/>
    <s v=""/>
    <s v="1c Application In Progress"/>
    <x v="0"/>
    <s v="DARS-NIC-26933-B0T6Q-v0.0"/>
    <s v=""/>
    <s v="No"/>
    <x v="1"/>
    <x v="0"/>
    <x v="0"/>
    <s v="No"/>
    <x v="9"/>
    <s v=""/>
    <s v=""/>
    <s v="DARS Online"/>
    <s v="Yes"/>
    <s v=""/>
    <d v="2016-10-31T15:54:22"/>
    <d v="2016-04-05T14:32:39"/>
    <m/>
    <s v=""/>
    <m/>
    <x v="0"/>
  </r>
  <r>
    <s v="1eb0abbc-4405-e611-8106-1458d043a570"/>
    <s v="8rVmLJURIM6LRn+rpMDqYTmn3TidbdYDaRh8lLdC2WxA0fBHQpAQPKnvCQxEsfHBmQavkbFNmA9N8CP13D/KTw=="/>
    <d v="2016-08-02T09:49:13"/>
    <s v="DARS-NIC-26939-Y1D6M-v0"/>
    <s v="Carlos Echevarria"/>
    <x v="267"/>
    <s v="With Customer"/>
    <x v="0"/>
    <m/>
    <s v=""/>
    <s v="1c Application In Progress"/>
    <x v="4"/>
    <s v="DARS-NIC-26939-Y1D6M-v0.0"/>
    <s v="Yes"/>
    <s v="No"/>
    <x v="0"/>
    <x v="0"/>
    <x v="0"/>
    <s v="No"/>
    <x v="1"/>
    <s v=""/>
    <s v=""/>
    <s v=""/>
    <s v="Yes"/>
    <s v="Emma Russell"/>
    <d v="2016-08-02T09:49:13"/>
    <d v="2016-04-18T09:05:47"/>
    <m/>
    <s v=""/>
    <m/>
    <x v="0"/>
  </r>
  <r>
    <s v="062a5a0b-f415-e611-8107-1458d043a570"/>
    <s v="6SeU3AVcAzNdk7AMfYVzsjZHBK25lmPj1xuNCZXW1pUBzt9p6MyV3yMfjL3kCnmxjHuklipZFtjvJ9djvR0GiQ=="/>
    <d v="2016-08-02T09:49:13"/>
    <s v="DARS-NIC-27000-V7S0N-v0"/>
    <s v="Daniel Chan"/>
    <x v="197"/>
    <s v="With Customer"/>
    <x v="0"/>
    <m/>
    <s v="1c Application In Progress"/>
    <s v="1c Application In Progress"/>
    <x v="4"/>
    <s v="DARS-NIC-27000-V7S0N-v0.0"/>
    <s v="Yes"/>
    <s v="No"/>
    <x v="0"/>
    <x v="0"/>
    <x v="0"/>
    <s v="No"/>
    <x v="1"/>
    <s v=""/>
    <s v=""/>
    <s v=""/>
    <s v="Yes"/>
    <s v="Alexandra Day"/>
    <d v="2016-08-02T09:49:13"/>
    <d v="2016-05-09T14:41:09"/>
    <m/>
    <s v=""/>
    <m/>
    <x v="0"/>
  </r>
  <r>
    <s v="a0a592b9-cfe2-e511-80f7-3863bb357fa0"/>
    <s v="fNlbOHl1jyB0ona9IWWlNas+/p+7rOb+fs6Y4yQ1Rqs6rFoDxjB88K2cMpCfbgVNv5IrdgHjhld8OqRZUJ/8fw=="/>
    <d v="2016-08-02T09:49:13"/>
    <s v="DARS-NIC-270639-G9G4S-v0"/>
    <s v="Nadeem Fazal"/>
    <x v="268"/>
    <s v="With HSCIC"/>
    <x v="0"/>
    <d v="2016-03-31T00:00:00"/>
    <s v=""/>
    <s v="5a DSA Active"/>
    <x v="3"/>
    <s v="DARS-NIC-270639-G9G4S-v0.0"/>
    <s v="Yes"/>
    <s v="Yes"/>
    <x v="0"/>
    <x v="0"/>
    <x v="112"/>
    <s v="No"/>
    <x v="1"/>
    <s v=""/>
    <s v="Alexandra Day"/>
    <s v=""/>
    <s v="No"/>
    <s v="Joanna Rose"/>
    <d v="2016-08-02T09:49:13"/>
    <d v="2016-03-05T12:42:33"/>
    <m/>
    <s v=""/>
    <m/>
    <x v="0"/>
  </r>
  <r>
    <s v="afcd711c-5c17-e611-810d-3863bb35cfc0"/>
    <s v="iM8wkNQQ1u73kD3+OSjWydAumOuNOcGydqEpgPV3lrZAiRPOH10vhS8Q2h8FS0p/syFMWsf1iaVDclzVBBb0Rw=="/>
    <d v="2017-02-14T17:54:08"/>
    <s v="DARS-NIC-27085-C5L5G-v0"/>
    <s v="Mireille Toledano"/>
    <x v="3"/>
    <s v="With Customer"/>
    <x v="0"/>
    <m/>
    <s v=""/>
    <s v="2d Action Plan Active"/>
    <x v="0"/>
    <s v="DARS-NIC-27085-C5L5G-v0.0"/>
    <s v="No"/>
    <s v="No"/>
    <x v="0"/>
    <x v="0"/>
    <x v="0"/>
    <s v="No"/>
    <x v="1"/>
    <s v=""/>
    <s v=""/>
    <s v=""/>
    <s v="Yes"/>
    <s v="Emma Russell"/>
    <d v="2017-02-14T17:54:08"/>
    <d v="2016-05-11T09:38:29"/>
    <m/>
    <s v=""/>
    <d v="2016-07-19T00:00:00"/>
    <x v="0"/>
  </r>
  <r>
    <s v="ec19a5c1-d7e7-44ea-bbf3-8b61b07bbf92"/>
    <s v="hMX9h5Ao+o6CVsSE8q19IEbIOVCx6PotVg5+wGzMvWcBOJkIMLwd6Z35LokAaVGv71g2kPiJagJESXy9juvQMA=="/>
    <d v="2017-02-14T17:54:08"/>
    <s v="DARS-NIC-27085-C5L5G-v0"/>
    <s v="Mireille Toledano"/>
    <x v="3"/>
    <s v="With Customer"/>
    <x v="0"/>
    <m/>
    <s v="2a Case Admin Check"/>
    <s v="2d Action Plan Active"/>
    <x v="0"/>
    <s v="DARS-NIC-27085-C5L5G-v0.1"/>
    <s v="No"/>
    <s v="No"/>
    <x v="0"/>
    <x v="0"/>
    <x v="0"/>
    <s v="No"/>
    <x v="1"/>
    <s v=""/>
    <s v=""/>
    <s v=""/>
    <s v="Yes"/>
    <s v="Emma Russell"/>
    <d v="2017-02-14T17:54:08"/>
    <d v="2016-05-11T10:23:54"/>
    <m/>
    <s v=""/>
    <d v="2016-07-19T00:00:00"/>
    <x v="0"/>
  </r>
  <r>
    <s v="601a300b-5967-47a5-b592-e448a2e34916"/>
    <s v="v2kCPLxIIulW07BKLrWO292+XNnhFiCrXOp+NogtLsfwO3ph/0leAldEPD65/+snIcK171XOq9bWHdMpiP8wOw=="/>
    <d v="2017-02-14T17:54:09"/>
    <s v="DARS-NIC-27085-C5L5G-v0"/>
    <s v="Mireille Toledano"/>
    <x v="3"/>
    <s v="With Customer"/>
    <x v="0"/>
    <m/>
    <s v="2c Initial Assessment"/>
    <s v="2d Action Plan Active"/>
    <x v="0"/>
    <s v="DARS-NIC-27085-C5L5G-v0.10"/>
    <s v="No"/>
    <s v="No"/>
    <x v="0"/>
    <x v="167"/>
    <x v="0"/>
    <s v="No"/>
    <x v="1"/>
    <s v=""/>
    <s v="Carla Howgate"/>
    <s v="Dave Cronin"/>
    <s v="Yes"/>
    <s v="Emma Russell"/>
    <d v="2017-02-14T17:54:09"/>
    <d v="2016-07-22T11:32:56"/>
    <m/>
    <s v=""/>
    <d v="2016-07-19T00:00:00"/>
    <x v="0"/>
  </r>
  <r>
    <s v="b5ab60d8-75d8-4559-9e95-0e5c8764b55f"/>
    <s v="UgPRdEIRzEvJrRL3S9OBPLtzViGTMPr++pGTwrlIbaJCTU6I7clCYxzCeMQyEZGRiu67rl7CWCdEd8mRSBlvLA=="/>
    <d v="2017-02-14T17:54:08"/>
    <s v="DARS-NIC-27085-C5L5G-v0"/>
    <s v="Mireille Toledano"/>
    <x v="3"/>
    <s v="With Customer"/>
    <x v="0"/>
    <m/>
    <s v="2c Initial Assessment"/>
    <s v="2d Action Plan Active"/>
    <x v="0"/>
    <s v="DARS-NIC-27085-C5L5G-v0.11"/>
    <s v="No"/>
    <s v="No"/>
    <x v="0"/>
    <x v="167"/>
    <x v="0"/>
    <s v="No"/>
    <x v="1"/>
    <s v=""/>
    <s v="Carla Howgate"/>
    <s v="Dave Cronin"/>
    <s v="No"/>
    <s v="Emma Russell"/>
    <d v="2017-02-14T17:54:08"/>
    <d v="2016-07-26T13:43:02"/>
    <m/>
    <s v=""/>
    <d v="2016-07-19T00:00:00"/>
    <x v="0"/>
  </r>
  <r>
    <s v="8a288680-437a-45ab-8c50-325e4ecf4794"/>
    <s v="+SDk7KLJfZMvh7qbyeIzf5b7nOYIKTJJqMy8LQDyCxMeX2SegebUC6gZNzyj3TKycl9/6E5s3RiCSqtc0n+XCA=="/>
    <d v="2017-02-14T17:54:08"/>
    <s v="DARS-NIC-27085-C5L5G-v0"/>
    <s v="Mireille Toledano"/>
    <x v="3"/>
    <s v="With Customer"/>
    <x v="0"/>
    <m/>
    <s v="2c Initial Assessment"/>
    <s v="2d Action Plan Active"/>
    <x v="0"/>
    <s v="DARS-NIC-27085-C5L5G-v0.12"/>
    <s v="No"/>
    <s v="No"/>
    <x v="0"/>
    <x v="167"/>
    <x v="0"/>
    <s v="No"/>
    <x v="1"/>
    <s v=""/>
    <s v="Carla Howgate"/>
    <s v="Dave Cronin"/>
    <s v="No"/>
    <s v="Emma Russell"/>
    <d v="2017-02-14T17:54:08"/>
    <d v="2016-08-08T09:25:57"/>
    <m/>
    <s v=""/>
    <d v="2016-07-19T00:00:00"/>
    <x v="0"/>
  </r>
  <r>
    <s v="901750b0-94d9-4b61-bc92-14f43520ad12"/>
    <s v="DczZAaxojfiUL5l4pIu6Gdl24ijw0J/rjaKrKo6hX5e6wmJiwNq3TaAnN/oDoj/Pmxz/w07BJe1PX0r7OiWHiw=="/>
    <d v="2017-02-14T17:54:08"/>
    <s v="DARS-NIC-27085-C5L5G-v0"/>
    <s v="Mireille Toledano"/>
    <x v="3"/>
    <s v="With Customer"/>
    <x v="0"/>
    <m/>
    <s v="2c Initial Assessment"/>
    <s v="2d Action Plan Active"/>
    <x v="0"/>
    <s v="DARS-NIC-27085-C5L5G-v0.13"/>
    <s v="No"/>
    <s v="No"/>
    <x v="0"/>
    <x v="167"/>
    <x v="0"/>
    <s v="No"/>
    <x v="1"/>
    <s v=""/>
    <s v="Carla Howgate"/>
    <s v="Dave Cronin"/>
    <s v="No"/>
    <s v="Emma Russell"/>
    <d v="2017-02-14T17:54:08"/>
    <d v="2016-09-05T13:53:20"/>
    <m/>
    <s v=""/>
    <d v="2016-07-19T00:00:00"/>
    <x v="0"/>
  </r>
  <r>
    <s v="7cbee158-da2f-4253-b933-706c0674b6b4"/>
    <s v="fwnfxgaDgoMb6yTt3QN5URlT5BzfChXEREbwLFIfejO/ur8omTCf8j+p6Kr6Vwrv0rQ2egzcnwsdsjqwtXCU6Q=="/>
    <d v="2017-02-14T17:55:03"/>
    <s v="DARS-NIC-27085-C5L5G-v0"/>
    <s v="Mireille Toledano"/>
    <x v="3"/>
    <s v="With Customer"/>
    <x v="0"/>
    <m/>
    <s v="2d Action Plan Active"/>
    <s v="2d Action Plan Active"/>
    <x v="4"/>
    <s v="DARS-NIC-27085-C5L5G-v0.14"/>
    <s v="Yes"/>
    <s v="No"/>
    <x v="0"/>
    <x v="167"/>
    <x v="0"/>
    <s v="No"/>
    <x v="1"/>
    <s v=""/>
    <s v="Amanda Parkin"/>
    <s v="Dave Cronin"/>
    <s v="No"/>
    <s v="Emma Russell"/>
    <d v="2017-02-14T17:55:03"/>
    <d v="2016-09-14T13:52:10"/>
    <m/>
    <s v=""/>
    <d v="2016-07-19T00:00:00"/>
    <x v="0"/>
  </r>
  <r>
    <s v="fa4b2d0e-4fb1-422a-baa3-8955ecba1336"/>
    <s v="32o43YSaQbFx4GVI0JAfmXim0IkUYK7YOmAilp3BxZ8qaG+73HqLcG2/gp/8ANfp/iZVk2LGqwi3prUdIw0aYw=="/>
    <d v="2017-02-14T17:54:08"/>
    <s v="DARS-NIC-27085-C5L5G-v0"/>
    <s v="Mireille Toledano"/>
    <x v="3"/>
    <s v="With Customer"/>
    <x v="0"/>
    <m/>
    <s v="1c Application In Progress"/>
    <s v="2d Action Plan Active"/>
    <x v="0"/>
    <s v="DARS-NIC-27085-C5L5G-v0.2"/>
    <s v="No"/>
    <s v="No"/>
    <x v="0"/>
    <x v="0"/>
    <x v="0"/>
    <s v="No"/>
    <x v="1"/>
    <s v=""/>
    <s v=""/>
    <s v=""/>
    <s v="Yes"/>
    <s v="Emma Russell"/>
    <d v="2017-02-14T17:54:08"/>
    <d v="2016-05-12T13:52:31"/>
    <m/>
    <s v=""/>
    <d v="2016-07-19T00:00:00"/>
    <x v="0"/>
  </r>
  <r>
    <s v="3ec8bce0-d1c8-4f30-bc2b-648acd326aea"/>
    <s v="bk9MKFD5gVEtodA8TWGSDNJMWqaTl+FBN387gLVXWIXVIOm58nrjIRAFVpTfelYUy+ZJLBPwNB0vB0D8+luCVQ=="/>
    <d v="2017-02-14T17:54:08"/>
    <s v="DARS-NIC-27085-C5L5G-v0"/>
    <s v="Mireille Toledano"/>
    <x v="3"/>
    <s v="With Customer"/>
    <x v="0"/>
    <m/>
    <s v="2a Case Admin Check"/>
    <s v="2d Action Plan Active"/>
    <x v="0"/>
    <s v="DARS-NIC-27085-C5L5G-v0.3"/>
    <s v="No"/>
    <s v="No"/>
    <x v="0"/>
    <x v="0"/>
    <x v="0"/>
    <s v="No"/>
    <x v="1"/>
    <s v=""/>
    <s v=""/>
    <s v=""/>
    <s v="Yes"/>
    <s v="Emma Russell"/>
    <d v="2017-02-14T17:54:08"/>
    <d v="2016-05-27T09:47:46"/>
    <m/>
    <s v=""/>
    <d v="2016-07-19T00:00:00"/>
    <x v="0"/>
  </r>
  <r>
    <s v="4baa7025-728f-459c-833d-a18b7cda4f3d"/>
    <s v="UwZWL+Kt5DGBhmJlBRUgZjtYI4+l8h4vdYgmixsAu/6IVSi0YGW008Zi3zbvuyeaK7Zd7t9mzXhgx9HV798Tvg=="/>
    <d v="2017-02-14T17:54:08"/>
    <s v="DARS-NIC-27085-C5L5G-v0"/>
    <s v="Mireille Toledano"/>
    <x v="3"/>
    <s v="With Customer"/>
    <x v="0"/>
    <m/>
    <s v="1c Application In Progress"/>
    <s v="2d Action Plan Active"/>
    <x v="0"/>
    <s v="DARS-NIC-27085-C5L5G-v0.4"/>
    <s v="No"/>
    <s v="No"/>
    <x v="0"/>
    <x v="0"/>
    <x v="0"/>
    <s v="No"/>
    <x v="1"/>
    <s v=""/>
    <s v=""/>
    <s v=""/>
    <s v="Yes"/>
    <s v="Emma Russell"/>
    <d v="2017-02-14T17:54:08"/>
    <d v="2016-06-01T12:58:54"/>
    <m/>
    <s v=""/>
    <d v="2016-07-19T00:00:00"/>
    <x v="0"/>
  </r>
  <r>
    <s v="b86f1aee-8c4f-40b2-9535-7da4a7a7b737"/>
    <s v="ijOmJcmqs8f23GBMHioWGfLKYWaHkhC/TYMPkRi4qYRvEF3KNgcFsgl8KigxLK/GtpKv4/FzSJSAczK3ntmwcQ=="/>
    <d v="2017-02-14T17:54:08"/>
    <s v="DARS-NIC-27085-C5L5G-v0"/>
    <s v="Mireille Toledano"/>
    <x v="3"/>
    <s v="With Customer"/>
    <x v="0"/>
    <m/>
    <s v="2a Case Admin Check"/>
    <s v="2d Action Plan Active"/>
    <x v="0"/>
    <s v="DARS-NIC-27085-C5L5G-v0.5"/>
    <s v="No"/>
    <s v="No"/>
    <x v="0"/>
    <x v="0"/>
    <x v="0"/>
    <s v="No"/>
    <x v="1"/>
    <s v=""/>
    <s v=""/>
    <s v=""/>
    <s v="Yes"/>
    <s v="Emma Russell"/>
    <d v="2017-02-14T17:54:08"/>
    <d v="2016-06-14T16:07:02"/>
    <m/>
    <s v=""/>
    <d v="2016-07-19T00:00:00"/>
    <x v="0"/>
  </r>
  <r>
    <s v="8220df03-85a5-44ce-bbf0-ea32c59ae981"/>
    <s v="bNy0ekN2ZZucUCPHLptxwoII4y4I78vrWv8pTndpKe+DSrptQyqIXqBaqhTQK9e1VWHyqlc5fgujbIUEHz6eoA=="/>
    <d v="2017-02-14T17:54:09"/>
    <s v="DARS-NIC-27085-C5L5G-v0"/>
    <s v="Mireille Toledano"/>
    <x v="3"/>
    <s v="With Customer"/>
    <x v="0"/>
    <m/>
    <s v="1c Application In Progress"/>
    <s v="2d Action Plan Active"/>
    <x v="0"/>
    <s v="DARS-NIC-27085-C5L5G-v0.6"/>
    <s v="No"/>
    <s v="No"/>
    <x v="0"/>
    <x v="0"/>
    <x v="0"/>
    <s v="No"/>
    <x v="1"/>
    <s v=""/>
    <s v=""/>
    <s v=""/>
    <s v="Yes"/>
    <s v="Emma Russell"/>
    <d v="2017-02-14T17:54:09"/>
    <d v="2016-06-15T08:09:01"/>
    <m/>
    <s v=""/>
    <d v="2016-07-19T00:00:00"/>
    <x v="0"/>
  </r>
  <r>
    <s v="0b7edc39-bf98-44e7-81be-666f1afb6c00"/>
    <s v="hqJLzWr8UmEoZ0WjyzwGBGpMclMHu9/ewGGXpATIJVY8qvkRXD1PMtaxxi9325eWXu5F0MvCNti+9TsziJopvw=="/>
    <d v="2017-02-14T17:54:08"/>
    <s v="DARS-NIC-27085-C5L5G-v0"/>
    <s v="Mireille Toledano"/>
    <x v="3"/>
    <s v="With Customer"/>
    <x v="0"/>
    <m/>
    <s v="1c Application In Progress"/>
    <s v="2d Action Plan Active"/>
    <x v="0"/>
    <s v="DARS-NIC-27085-C5L5G-v0.7"/>
    <s v="No"/>
    <s v="No"/>
    <x v="0"/>
    <x v="0"/>
    <x v="0"/>
    <s v="No"/>
    <x v="1"/>
    <s v=""/>
    <s v=""/>
    <s v=""/>
    <s v="Yes"/>
    <s v="Emma Russell"/>
    <d v="2017-02-14T17:54:08"/>
    <d v="2016-06-27T10:36:07"/>
    <m/>
    <s v=""/>
    <d v="2016-07-19T00:00:00"/>
    <x v="0"/>
  </r>
  <r>
    <s v="7a15c826-db54-42ef-81cc-c1f367f80bca"/>
    <s v="kwN8k5p8VUgodyVgduY7yNk1OaWfnLtec/K4IBRI7JZk9SSJF2RW2r2FoKfOT3iUb6pAsNbt57rQEtR6UJeuDA=="/>
    <d v="2017-02-14T17:54:09"/>
    <s v="DARS-NIC-27085-C5L5G-v0"/>
    <s v="Mireille Toledano"/>
    <x v="3"/>
    <s v="With Customer"/>
    <x v="0"/>
    <m/>
    <s v="1c Application In Progress"/>
    <s v="2d Action Plan Active"/>
    <x v="0"/>
    <s v="DARS-NIC-27085-C5L5G-v0.8"/>
    <s v="No"/>
    <s v="No"/>
    <x v="0"/>
    <x v="0"/>
    <x v="0"/>
    <s v="No"/>
    <x v="1"/>
    <s v=""/>
    <s v=""/>
    <s v=""/>
    <s v="Yes"/>
    <s v="Emma Russell"/>
    <d v="2017-02-14T17:54:09"/>
    <d v="2016-07-04T09:50:04"/>
    <m/>
    <s v=""/>
    <d v="2016-07-19T00:00:00"/>
    <x v="0"/>
  </r>
  <r>
    <s v="335e98e8-9c23-4828-8dd9-dce33cff2cb1"/>
    <s v="XBnawKuHGW6WUYZrGJzTRKyeajAGaUTaeU8yFzqcnOn6VMuh/4T8z/5XJPf4DnC16xr49JAVa6Gp0negVb3xjw=="/>
    <d v="2017-02-14T17:54:09"/>
    <s v="DARS-NIC-27085-C5L5G-v0"/>
    <s v="Mireille Toledano"/>
    <x v="3"/>
    <s v="With Customer"/>
    <x v="0"/>
    <m/>
    <s v="2c Initial Assessment"/>
    <s v="2d Action Plan Active"/>
    <x v="0"/>
    <s v="DARS-NIC-27085-C5L5G-v0.9"/>
    <s v="No"/>
    <s v="No"/>
    <x v="0"/>
    <x v="167"/>
    <x v="0"/>
    <s v="No"/>
    <x v="1"/>
    <s v=""/>
    <s v="Carla Howgate"/>
    <s v="Dave Cronin"/>
    <s v="Yes"/>
    <s v="Emma Russell"/>
    <d v="2017-02-14T17:54:09"/>
    <d v="2016-07-18T17:06:11"/>
    <m/>
    <s v=""/>
    <d v="2016-07-19T00:00:00"/>
    <x v="0"/>
  </r>
  <r>
    <s v="487e09e6-6c2d-e611-80e7-5065f38b06d1"/>
    <s v="A5cwA1f+8QdXMo+XXxBpHqADSwmJxzQVTPThchkSpyU2TtFwOIZ1Rs2XFKTU7YJ7klJkX7Hw0AZvjus5bwY0ng=="/>
    <d v="2016-11-08T13:02:45"/>
    <s v="DARS-NIC-27089-D5V9S-v0"/>
    <s v="Adam Marsh"/>
    <x v="269"/>
    <s v="With Customer"/>
    <x v="0"/>
    <m/>
    <s v="1c Application In Progress"/>
    <s v="1c Application In Progress"/>
    <x v="0"/>
    <s v="DARS-NIC-27089-D5V9S-v0.0"/>
    <s v="No"/>
    <s v="No"/>
    <x v="0"/>
    <x v="0"/>
    <x v="0"/>
    <s v="No"/>
    <x v="8"/>
    <s v=""/>
    <s v=""/>
    <s v=""/>
    <s v="Yes"/>
    <s v="Louise Dunn"/>
    <d v="2016-11-08T13:02:45"/>
    <d v="2016-06-08T11:34:09"/>
    <m/>
    <s v=""/>
    <m/>
    <x v="0"/>
  </r>
  <r>
    <s v="3f3e2a97-7fc7-42eb-8a8b-fd4c7bf8649b"/>
    <s v="NB0lFpQiWsA25XRZjPQCbW/ENN2PaUCEpGP4sTUsYpPLBLUsKkSKr9zCVyjD7I2pifh7z7eACgIe1Fh2mdGF3w=="/>
    <d v="2016-11-08T13:02:45"/>
    <s v="DARS-NIC-27089-D5V9S-v0"/>
    <s v="Adam Marsh"/>
    <x v="269"/>
    <s v="With Customer"/>
    <x v="0"/>
    <m/>
    <s v="2c Initial Assessment"/>
    <s v="1c Application In Progress"/>
    <x v="0"/>
    <s v="DARS-NIC-27089-D5V9S-v0.1"/>
    <s v="No"/>
    <s v="No"/>
    <x v="0"/>
    <x v="198"/>
    <x v="0"/>
    <s v="No"/>
    <x v="8"/>
    <s v=""/>
    <s v="Carla Howgate"/>
    <s v="Dave Cronin"/>
    <s v="Yes"/>
    <s v="Louise Dunn"/>
    <d v="2016-11-08T13:02:45"/>
    <d v="2016-09-12T18:55:38"/>
    <m/>
    <s v=""/>
    <m/>
    <x v="0"/>
  </r>
  <r>
    <s v="414e9c7c-d323-4a5e-b37c-d3b7b7cb0b99"/>
    <s v="xUO+xEIA44li4ZUUQOX+W0izXEhbXzAKy96REbDpBqP3xBwPzsODoyZhV/WQm1g83JGxsnh6OR8P+FE/eS4lZw=="/>
    <d v="2016-11-08T13:02:45"/>
    <s v="DARS-NIC-27089-D5V9S-v0"/>
    <s v="Adam Marsh"/>
    <x v="269"/>
    <s v="With Customer"/>
    <x v="0"/>
    <m/>
    <s v="2c Initial Assessment"/>
    <s v="1c Application In Progress"/>
    <x v="0"/>
    <s v="DARS-NIC-27089-D5V9S-v0.2"/>
    <s v="No"/>
    <s v="No"/>
    <x v="0"/>
    <x v="198"/>
    <x v="0"/>
    <s v="No"/>
    <x v="8"/>
    <s v=""/>
    <s v="Carla Howgate"/>
    <s v="Dave Cronin"/>
    <s v="Yes"/>
    <s v="Louise Dunn"/>
    <d v="2016-11-08T13:02:45"/>
    <d v="2016-09-20T13:20:07"/>
    <m/>
    <s v=""/>
    <m/>
    <x v="0"/>
  </r>
  <r>
    <s v="d0b346ae-7f78-4c8c-91c6-3f4420e14b05"/>
    <s v="EqfOSo8HBBTNRzAxH+2bPoU5ilrRuQ0g+cQFryNKs1Blern7lHjNsBHS/tObvrEgboo9DOTLfvqX6pdFtmGH0g=="/>
    <d v="2016-11-08T13:03:38"/>
    <s v="DARS-NIC-27089-D5V9S-v0"/>
    <s v="Adam Marsh"/>
    <x v="269"/>
    <s v="With Customer"/>
    <x v="0"/>
    <m/>
    <s v="2a Case Admin Check"/>
    <s v="1c Application In Progress"/>
    <x v="0"/>
    <s v="DARS-NIC-27089-D5V9S-v0.3"/>
    <s v="No"/>
    <s v="No"/>
    <x v="0"/>
    <x v="198"/>
    <x v="0"/>
    <s v="No"/>
    <x v="8"/>
    <s v=""/>
    <s v="Carla Howgate"/>
    <s v="Dave Cronin"/>
    <s v="Yes"/>
    <s v="Louise Dunn"/>
    <d v="2016-11-08T13:03:38"/>
    <d v="2016-10-18T13:28:33"/>
    <m/>
    <s v=""/>
    <m/>
    <x v="0"/>
  </r>
  <r>
    <s v="aa09b8c0-c3e5-40df-ba2f-cfee299234aa"/>
    <s v="bWWI+rwLKVKdaNbkwbvRTaf58sbSjVhGwlGrXaHJR58BzdYfima7jhr1xTN8T20B0ylK/+SqclRip3YonXxSGA=="/>
    <d v="2017-04-04T09:27:40"/>
    <s v="DARS-NIC-27089-D5V9S-v0"/>
    <s v="Adam Marsh"/>
    <x v="269"/>
    <s v="With Customer"/>
    <x v="0"/>
    <m/>
    <s v="2a Case Admin Check"/>
    <s v="1c Application In Progress"/>
    <x v="4"/>
    <s v="DARS-NIC-27089-D5V9S-v0.4"/>
    <s v="Yes"/>
    <s v="No"/>
    <x v="0"/>
    <x v="198"/>
    <x v="0"/>
    <s v="No"/>
    <x v="8"/>
    <s v=""/>
    <s v="Carla Howgate"/>
    <s v="Dave Cronin"/>
    <s v="Yes"/>
    <s v="Louise Dunn"/>
    <d v="2017-04-04T09:27:40"/>
    <d v="2016-11-08T13:03:06"/>
    <m/>
    <s v=""/>
    <m/>
    <x v="0"/>
  </r>
  <r>
    <s v="1707ca03-fbe1-e511-8100-3863bb358f90"/>
    <s v="DKPshQtcACP1Eefl1rVxVWIXJogwuWGb8OteoLzK5p6N6osVoFOAFHigGhwPanE/RB4UK8OoC/7Gatx/HO6LXg=="/>
    <d v="2016-10-31T15:54:22"/>
    <s v="DARS-NIC-271579-H1T1S-v0"/>
    <s v="Katharine Rimes"/>
    <x v="13"/>
    <s v="With HSCIC"/>
    <x v="1"/>
    <m/>
    <s v=""/>
    <s v="1b Enquiry Answered"/>
    <x v="0"/>
    <s v="DARS-NIC-271579-H1T1S-v0.0"/>
    <s v=""/>
    <s v="Yes"/>
    <x v="1"/>
    <x v="0"/>
    <x v="0"/>
    <s v="No"/>
    <x v="1"/>
    <s v=""/>
    <s v=""/>
    <s v=""/>
    <s v="No"/>
    <s v="Joanna Rose"/>
    <d v="2016-10-31T15:54:22"/>
    <d v="2016-03-04T11:19:58"/>
    <m/>
    <s v=""/>
    <m/>
    <x v="0"/>
  </r>
  <r>
    <s v="b48a08dd-6d08-e611-80f9-3863bb363030"/>
    <s v="GHPpx4ZLoOqzgQa1TqytBxW4YNcj0B955IGo4q3Y6z1Q6AV+f6mCPWGeBgyUJp0u1A4e2mK4s+SvtuUdtOoKZg=="/>
    <d v="2016-06-15T15:51:12"/>
    <s v="DARS-NIC-272513-H4G2W-v0"/>
    <s v="Ruth Richardson"/>
    <x v="270"/>
    <s v="With Customer"/>
    <x v="0"/>
    <m/>
    <s v=""/>
    <s v="2d Action Plan Active"/>
    <x v="0"/>
    <s v="DARS-NIC-272513-H4G2W-v0.0"/>
    <s v=""/>
    <s v="Yes"/>
    <x v="0"/>
    <x v="0"/>
    <x v="0"/>
    <s v="Yes"/>
    <x v="5"/>
    <s v=""/>
    <s v="Charlotte Skinner"/>
    <s v=""/>
    <s v="Yes"/>
    <s v="Emma Russell"/>
    <d v="2016-06-15T15:51:12"/>
    <d v="2016-04-22T09:37:52"/>
    <m/>
    <s v=""/>
    <d v="2016-04-22T00:00:00"/>
    <x v="0"/>
  </r>
  <r>
    <s v="3407a614-6d41-4620-abba-db4d093b5668"/>
    <s v="ajHa2l23WpX9vLY6YD9Bm2auYJzk0QsfcfrmMDHgm6zmL6D/FJtXEHXNug68qzAcQzjYtksYpn0Uyu4Fi2ANsA=="/>
    <d v="2016-06-15T15:51:12"/>
    <s v="DARS-NIC-272513-H4G2W-v0"/>
    <s v="Ruth Richardson"/>
    <x v="270"/>
    <s v="With Customer"/>
    <x v="0"/>
    <m/>
    <s v=""/>
    <s v="2d Action Plan Active"/>
    <x v="0"/>
    <s v="DARS-NIC-272513-H4G2W-v0.1"/>
    <s v=""/>
    <s v="Yes"/>
    <x v="0"/>
    <x v="199"/>
    <x v="0"/>
    <s v="Yes"/>
    <x v="5"/>
    <s v="Complex"/>
    <s v="Georgina Platt"/>
    <s v="Gaynor Dalton"/>
    <s v="Yes"/>
    <s v="Emma Russell"/>
    <d v="2016-06-15T15:51:12"/>
    <d v="2016-04-22T13:00:34"/>
    <m/>
    <s v=""/>
    <d v="2016-04-22T00:00:00"/>
    <x v="0"/>
  </r>
  <r>
    <s v="646aec6b-2bea-417e-80a7-97cfa0a8b1be"/>
    <s v="i27duQfl7IGa+DAyOBKW/wpyZLQC95VL0oo1hH4shtJtz1+MQ0F3btAiIcdjzqsRBFnjA9S+1rpeYbW/9fWAXg=="/>
    <d v="2016-06-15T15:51:20"/>
    <s v="DARS-NIC-272513-H4G2W-v0"/>
    <s v="Ruth Richardson"/>
    <x v="270"/>
    <s v="With Customer"/>
    <x v="0"/>
    <m/>
    <s v="2c Initial Assessment"/>
    <s v="2d Action Plan Active"/>
    <x v="0"/>
    <s v="DARS-NIC-272513-H4G2W-v0.2"/>
    <s v="No"/>
    <s v="Yes"/>
    <x v="0"/>
    <x v="199"/>
    <x v="0"/>
    <s v="Yes"/>
    <x v="5"/>
    <s v="Complex"/>
    <s v="Georgina Platt"/>
    <s v="Gaynor Dalton"/>
    <s v="Yes"/>
    <s v="Emma Russell"/>
    <d v="2016-06-15T15:51:20"/>
    <d v="2016-04-29T13:46:06"/>
    <m/>
    <s v=""/>
    <d v="2016-04-22T00:00:00"/>
    <x v="0"/>
  </r>
  <r>
    <s v="55f5a052-7161-4257-b1ae-d4414a145fdd"/>
    <s v="zeAaajlQdOuzlXKuOTUNepT77sTGoRuYTJ3NuxXjsAFIv7htELompECRMOTqCkExzEy9NBftGkoUguwwLRPr1Q=="/>
    <d v="2016-11-01T11:23:48"/>
    <s v="DARS-NIC-272513-H4G2W-v0"/>
    <s v="Ruth Richardson"/>
    <x v="270"/>
    <s v="With Customer"/>
    <x v="0"/>
    <m/>
    <s v="2d Action Plan Active"/>
    <s v="2d Action Plan Active"/>
    <x v="5"/>
    <s v="DARS-NIC-272513-H4G2W-v0.3"/>
    <s v="Yes"/>
    <s v="Yes"/>
    <x v="0"/>
    <x v="199"/>
    <x v="0"/>
    <s v="Yes"/>
    <x v="5"/>
    <s v="Complex"/>
    <s v="Georgina Platt"/>
    <s v="Gaynor Dalton"/>
    <s v="Yes"/>
    <s v="Emma Russell"/>
    <d v="2016-11-01T11:23:48"/>
    <d v="2016-06-15T15:51:15"/>
    <d v="2016-11-01T00:00:00"/>
    <s v=""/>
    <d v="2016-04-22T00:00:00"/>
    <x v="0"/>
  </r>
  <r>
    <s v="fb37dda3-4a05-e611-8106-1458d043a570"/>
    <s v="WNDcDkhpYUcvFa1T3DpFxYOyXkRXToVNf9EQXiTE5Aa8Mi+UML/t/EE+Vyd2RlApvfWk/JsY+SPwW8j7rxQcwA=="/>
    <d v="2016-08-02T09:49:13"/>
    <s v="DARS-NIC-27375-V2D2H-v0"/>
    <s v="Graham Flintoff"/>
    <x v="83"/>
    <s v="With Customer"/>
    <x v="0"/>
    <m/>
    <s v=""/>
    <s v="1c Application In Progress"/>
    <x v="4"/>
    <s v="DARS-NIC-27375-V2D2H-v0.0"/>
    <s v="Yes"/>
    <s v="No"/>
    <x v="0"/>
    <x v="0"/>
    <x v="0"/>
    <s v="No"/>
    <x v="13"/>
    <s v=""/>
    <s v=""/>
    <s v=""/>
    <s v="Yes"/>
    <s v="Emma Russell"/>
    <d v="2016-08-02T09:49:13"/>
    <d v="2016-04-18T09:48:10"/>
    <m/>
    <s v=""/>
    <m/>
    <x v="0"/>
  </r>
  <r>
    <s v="1f1df633-e2e2-4ad2-883b-50e27d3fb2d4"/>
    <s v="hU1eWyYg3Rx14ydm4unCz8cq4arXJe6SRA2EAjwkG0gP92201vJCoV5WegFcqjrvZG6UsMGA+PxmRgJyHY32Cg=="/>
    <d v="2016-08-12T14:33:54"/>
    <s v="DARS-NIC-27404-D5Z3F-v0"/>
    <s v="Ruth Gilbert"/>
    <x v="1"/>
    <s v="With Customer"/>
    <x v="0"/>
    <m/>
    <s v=""/>
    <s v="2d Action Plan Active"/>
    <x v="0"/>
    <s v="DARS-NIC-27404-D5Z3F-v0.0"/>
    <s v=""/>
    <s v="No"/>
    <x v="0"/>
    <x v="0"/>
    <x v="0"/>
    <s v="No"/>
    <x v="1"/>
    <s v=""/>
    <s v=""/>
    <s v="DARS Online"/>
    <s v="Yes"/>
    <s v="Alexandra Day"/>
    <d v="2016-08-12T14:33:54"/>
    <d v="2016-04-07T09:57:33"/>
    <m/>
    <s v=""/>
    <d v="2016-05-03T00:00:00"/>
    <x v="0"/>
  </r>
  <r>
    <s v="f4432d9e-a17e-4a60-877f-6eed4b808cd4"/>
    <s v="3gtYhgTWHwzhc/15n9JMJomB+fjwS2kZCD9gSB2b4flmIUBv+JgUlWce/a0WZxWNyP9TMirkSMVGP3TI2Np96w=="/>
    <d v="2016-08-12T14:33:54"/>
    <s v="DARS-NIC-27404-D5Z3F-v0"/>
    <s v="Ruth Gilbert"/>
    <x v="1"/>
    <s v="With Customer"/>
    <x v="0"/>
    <m/>
    <s v="2c Initial Assessment"/>
    <s v="2d Action Plan Active"/>
    <x v="0"/>
    <s v="DARS-NIC-27404-D5Z3F-v0.1"/>
    <s v="No"/>
    <s v="No"/>
    <x v="0"/>
    <x v="60"/>
    <x v="0"/>
    <s v="No"/>
    <x v="1"/>
    <s v=""/>
    <s v="Georgina Platt"/>
    <s v="DARS Online"/>
    <s v="Yes"/>
    <s v="Alexandra Day"/>
    <d v="2016-08-12T14:33:54"/>
    <d v="2016-04-27T16:47:09"/>
    <m/>
    <s v=""/>
    <d v="2016-05-03T00:00:00"/>
    <x v="0"/>
  </r>
  <r>
    <s v="3addac62-b0c5-4fd6-acd8-6f771fcfa2ce"/>
    <s v="lDuF6+O0CoorISOhqUCX3KQKSfHEWFYom4+WmeFz7mgLqthfR6IJ0PdWcQ2U+271FTCyx+i31jqfVWVrdF54sw=="/>
    <d v="2016-08-12T14:33:54"/>
    <s v="DARS-NIC-27404-D5Z3F-v0"/>
    <s v="Ruth Gilbert"/>
    <x v="1"/>
    <s v="With Customer"/>
    <x v="0"/>
    <m/>
    <s v="2c Initial Assessment"/>
    <s v="2d Action Plan Active"/>
    <x v="0"/>
    <s v="DARS-NIC-27404-D5Z3F-v0.2"/>
    <s v="No"/>
    <s v="No"/>
    <x v="0"/>
    <x v="60"/>
    <x v="0"/>
    <s v="No"/>
    <x v="1"/>
    <s v=""/>
    <s v="Georgina Platt"/>
    <s v="DARS Online"/>
    <s v="Yes"/>
    <s v="Alexandra Day"/>
    <d v="2016-08-12T14:33:54"/>
    <d v="2016-05-26T14:40:13"/>
    <m/>
    <s v=""/>
    <d v="2016-05-03T00:00:00"/>
    <x v="0"/>
  </r>
  <r>
    <s v="abb02618-337e-4d3b-b12c-8e07c5e64efa"/>
    <s v="awAdu3wQeUZpKV4gxcn54baiNdwOw3zQPzkg4UPhIMWCB1l9haaoqfESKxsVIqJvGjnkAqJzhzATQjYaXvHkLg=="/>
    <d v="2016-08-12T14:33:54"/>
    <s v="DARS-NIC-27404-D5Z3F-v0"/>
    <s v="Ruth Gilbert"/>
    <x v="1"/>
    <s v="With Customer"/>
    <x v="0"/>
    <m/>
    <s v="2d Action Plan Active"/>
    <s v="2d Action Plan Active"/>
    <x v="0"/>
    <s v="DARS-NIC-27404-D5Z3F-v0.3"/>
    <s v="No"/>
    <s v="No"/>
    <x v="0"/>
    <x v="60"/>
    <x v="0"/>
    <s v="No"/>
    <x v="1"/>
    <s v=""/>
    <s v="Georgina Platt"/>
    <s v="DARS Online"/>
    <s v="Yes"/>
    <s v="Alexandra Day"/>
    <d v="2016-08-12T14:33:54"/>
    <d v="2016-06-02T15:24:46"/>
    <m/>
    <s v=""/>
    <d v="2016-05-03T00:00:00"/>
    <x v="0"/>
  </r>
  <r>
    <s v="9c7449c2-4c00-45e3-a9cb-7a70d54fd5db"/>
    <s v="KpPfcYtRpbOPgtXpUJ+nIUq1Xjkdz7sBkQGe6Mub1FK0vQYCmFN9twLL+G9OVaJPniRsRT+bkwOrVdI1L5znHw=="/>
    <d v="2016-08-12T14:33:54"/>
    <s v="DARS-NIC-27404-D5Z3F-v0"/>
    <s v="Ruth Gilbert"/>
    <x v="1"/>
    <s v="With Customer"/>
    <x v="0"/>
    <m/>
    <s v="2c Initial Assessment"/>
    <s v="2d Action Plan Active"/>
    <x v="0"/>
    <s v="DARS-NIC-27404-D5Z3F-v0.4"/>
    <s v="No"/>
    <s v="No"/>
    <x v="0"/>
    <x v="60"/>
    <x v="0"/>
    <s v="No"/>
    <x v="1"/>
    <s v="Complex"/>
    <s v="Georgina Platt"/>
    <s v="DARS Online"/>
    <s v="Yes"/>
    <s v="Alexandra Day"/>
    <d v="2016-08-12T14:33:54"/>
    <d v="2016-06-08T14:41:37"/>
    <m/>
    <s v=""/>
    <d v="2016-05-03T00:00:00"/>
    <x v="0"/>
  </r>
  <r>
    <s v="c0bbbff9-af10-486c-b68b-fdfee59122ec"/>
    <s v="Ml92TwHLTZr0I8l05jRqYkA4GjCkBlbxEiC0UCuwtZgsr7k6KZwiWpTccVkXmyNkTeWcwibC+0EDhufitFTAVA=="/>
    <d v="2016-08-12T14:33:54"/>
    <s v="DARS-NIC-27404-D5Z3F-v0"/>
    <s v="Ruth Gilbert"/>
    <x v="1"/>
    <s v="With Customer"/>
    <x v="0"/>
    <m/>
    <s v="2c Initial Assessment"/>
    <s v="2d Action Plan Active"/>
    <x v="0"/>
    <s v="DARS-NIC-27404-D5Z3F-v0.5"/>
    <s v="No"/>
    <s v="No"/>
    <x v="0"/>
    <x v="60"/>
    <x v="0"/>
    <s v="No"/>
    <x v="1"/>
    <s v="Complex"/>
    <s v="Georgina Platt"/>
    <s v="DARS Online"/>
    <s v="Yes"/>
    <s v="Alexandra Day"/>
    <d v="2016-08-12T14:33:54"/>
    <d v="2016-06-14T11:00:10"/>
    <m/>
    <s v=""/>
    <d v="2016-05-03T00:00:00"/>
    <x v="0"/>
  </r>
  <r>
    <s v="f79fd992-a030-44d1-bf2d-c381dfe3ff2f"/>
    <s v="Gg7MgbCcN12xi92eX6oAJ6qrOzwZLgV5eAddUi8WzGMuJ1QWeawRHjlacRC1P8peHpT4fHKDLbR3b32f3/I0hA=="/>
    <d v="2016-08-12T14:33:54"/>
    <s v="DARS-NIC-27404-D5Z3F-v0"/>
    <s v="Ruth Gilbert"/>
    <x v="1"/>
    <s v="With Customer"/>
    <x v="0"/>
    <m/>
    <s v="2c Initial Assessment"/>
    <s v="2d Action Plan Active"/>
    <x v="0"/>
    <s v="DARS-NIC-27404-D5Z3F-v0.6"/>
    <s v="No"/>
    <s v="No"/>
    <x v="0"/>
    <x v="60"/>
    <x v="0"/>
    <s v="No"/>
    <x v="1"/>
    <s v="Complex"/>
    <s v="Georgina Platt"/>
    <s v="Richard Langley"/>
    <s v="Yes"/>
    <s v="Alexandra Day"/>
    <d v="2016-08-12T14:33:54"/>
    <d v="2016-07-15T15:53:57"/>
    <m/>
    <s v=""/>
    <d v="2016-05-03T00:00:00"/>
    <x v="0"/>
  </r>
  <r>
    <s v="9e615768-0f1b-4b91-8956-513502a79e15"/>
    <s v="AUaPnoSoEurrV+GCt3F+UgKcvWtHTNcDv8Wc28uYnX3zsmqgk3z2Ue2COuCrH8A6pHvA0ENwfZNYJBVjyRor2w=="/>
    <d v="2016-08-12T14:35:08"/>
    <s v="DARS-NIC-27404-D5Z3F-v0"/>
    <s v="Ruth Gilbert"/>
    <x v="1"/>
    <s v="With Customer"/>
    <x v="0"/>
    <m/>
    <s v="2c Initial Assessment"/>
    <s v="2d Action Plan Active"/>
    <x v="0"/>
    <s v="DARS-NIC-27404-D5Z3F-v0.7"/>
    <s v="No"/>
    <s v="No"/>
    <x v="0"/>
    <x v="60"/>
    <x v="0"/>
    <s v="No"/>
    <x v="1"/>
    <s v="Complex"/>
    <s v="Georgina Platt"/>
    <s v="Richard Langley"/>
    <s v="Yes"/>
    <s v="Alexandra Day"/>
    <d v="2016-08-12T14:35:08"/>
    <d v="2016-07-22T16:26:40"/>
    <m/>
    <s v=""/>
    <d v="2016-05-03T00:00:00"/>
    <x v="0"/>
  </r>
  <r>
    <s v="73cfa033-7100-46f6-9848-b5334416a867"/>
    <s v="4sji32wQGCU765xhLa7QYpBMVgQkOlJIf/pVC8jd9QQviN83c6IXKv5bZ5xNkoEEevQmNfJwAGF+sNdk2Eil/Q=="/>
    <d v="2017-03-23T13:17:38"/>
    <s v="DARS-NIC-27404-D5Z3F-v0"/>
    <s v="Ruth Gilbert"/>
    <x v="1"/>
    <s v="With Customer"/>
    <x v="0"/>
    <m/>
    <s v="2c Initial Assessment"/>
    <s v="2d Action Plan Active"/>
    <x v="4"/>
    <s v="DARS-NIC-27404-D5Z3F-v0.8"/>
    <s v="Yes"/>
    <s v="No"/>
    <x v="0"/>
    <x v="60"/>
    <x v="0"/>
    <s v="No"/>
    <x v="1"/>
    <s v="Complex"/>
    <s v="Georgina Platt"/>
    <s v="Richard Langley"/>
    <s v="Yes"/>
    <s v="Alexandra Day"/>
    <d v="2017-03-23T13:17:38"/>
    <d v="2016-08-12T14:34:40"/>
    <m/>
    <s v=""/>
    <d v="2016-05-03T00:00:00"/>
    <x v="0"/>
  </r>
  <r>
    <s v="d96f55f8-4905-e611-8106-1458d043a570"/>
    <s v="Tv4XFHJIKuYGAH3WA7T73Y3VrlnHIJJHPeeOTaOCVn+dDUDXFU9JBmwPVtk0Yc1ZVC4DRm1zgBLfhF61wcdVLg=="/>
    <d v="2016-08-02T09:49:13"/>
    <s v="DARS-NIC-27411-K8F2K-v0"/>
    <s v="Kathy Chapman"/>
    <x v="83"/>
    <s v="With Customer"/>
    <x v="0"/>
    <m/>
    <s v=""/>
    <s v="1c Application In Progress"/>
    <x v="4"/>
    <s v="DARS-NIC-27411-K8F2K-v0.0"/>
    <s v="Yes"/>
    <s v="No"/>
    <x v="0"/>
    <x v="0"/>
    <x v="0"/>
    <s v="No"/>
    <x v="13"/>
    <s v=""/>
    <s v=""/>
    <s v=""/>
    <s v="Yes"/>
    <s v="Emma Russell"/>
    <d v="2016-08-02T09:49:13"/>
    <d v="2016-04-18T09:43:23"/>
    <m/>
    <s v=""/>
    <m/>
    <x v="0"/>
  </r>
  <r>
    <s v="5c7d5c1c-b7ff-e511-80f6-3863bb358e28"/>
    <s v="ANHJ2zUNiyQn2eX5Vvs/5njJshrwQz9I9kT1LG97JqwZwHK9PMtXPENK8YiGgIynqO50EeDb1lEWltg5osVFcQ=="/>
    <d v="2016-08-02T09:49:13"/>
    <s v="DARS-NIC-27417-K5C0S-v0"/>
    <s v="Wendy Craig"/>
    <x v="22"/>
    <s v="With Customer"/>
    <x v="0"/>
    <m/>
    <s v=""/>
    <s v="1c Application In Progress"/>
    <x v="4"/>
    <s v="DARS-NIC-27417-K5C0S-v0.0"/>
    <s v="Yes"/>
    <s v="No"/>
    <x v="0"/>
    <x v="0"/>
    <x v="0"/>
    <s v="No"/>
    <x v="1"/>
    <s v=""/>
    <s v=""/>
    <s v=""/>
    <s v="Yes"/>
    <s v="Alexandra Day"/>
    <d v="2016-08-02T09:49:13"/>
    <d v="2016-04-11T07:29:28"/>
    <m/>
    <s v=""/>
    <m/>
    <x v="0"/>
  </r>
  <r>
    <s v="4401827e-f5e1-e511-80f5-3863bb363030"/>
    <s v="RMwiW9xWeiOadDqGX2MVuFrW+25OZZ3z2JqKVdGIkUJHKQgHTo11mr1A6ma1/c2MqB2FVlRUmtlxkApMKIYixQ=="/>
    <d v="2016-10-31T15:54:22"/>
    <s v="DARS-NIC-275445-L6X9T-v0"/>
    <s v="Jamie Day"/>
    <x v="139"/>
    <s v="With HSCIC"/>
    <x v="1"/>
    <m/>
    <s v=""/>
    <s v=""/>
    <x v="0"/>
    <s v="DARS-NIC-275445-L6X9T-v0.0"/>
    <s v=""/>
    <s v="Yes"/>
    <x v="1"/>
    <x v="0"/>
    <x v="0"/>
    <s v="No"/>
    <x v="10"/>
    <s v=""/>
    <s v=""/>
    <s v=""/>
    <s v="Yes"/>
    <s v=""/>
    <d v="2016-10-31T15:54:22"/>
    <d v="2016-03-04T10:40:27"/>
    <m/>
    <s v=""/>
    <m/>
    <x v="0"/>
  </r>
  <r>
    <s v="d472566c-f6e1-e511-80f7-3863bb357fa0"/>
    <s v="0uITJi2E6pUKx700T/nALnYrt0Qb8xfAos6jNNiud+xsvVYA0MtLrc2+1XSVMAomGkIAP6AnfAawqZphbj9wvA=="/>
    <d v="2016-10-31T15:54:22"/>
    <s v="DARS-NIC-275476-P4C2V-v0"/>
    <s v="Stella Galea"/>
    <x v="183"/>
    <s v="With HSCIC"/>
    <x v="1"/>
    <m/>
    <s v=""/>
    <s v=""/>
    <x v="0"/>
    <s v="DARS-NIC-275476-P4C2V-v0.0"/>
    <s v=""/>
    <s v="Yes"/>
    <x v="1"/>
    <x v="0"/>
    <x v="0"/>
    <s v="No"/>
    <x v="1"/>
    <s v=""/>
    <s v=""/>
    <s v=""/>
    <s v="Yes"/>
    <s v=""/>
    <d v="2016-10-31T15:54:22"/>
    <d v="2016-03-04T10:47:01"/>
    <m/>
    <s v=""/>
    <m/>
    <x v="0"/>
  </r>
  <r>
    <s v="786970e1-f6e1-e511-8100-3863bb358f90"/>
    <s v="U7ASjpdDX17UcIRpLIxP7HlYDcbbagsvC4zTCqJHJJALUBrQbg/G4ANcxxggSTkoPCh2hDIQxLA7G8k+8d1tLg=="/>
    <d v="2016-08-02T09:49:13"/>
    <s v="DARS-NIC-275595-Q5W5Z-v0"/>
    <s v="Abigail Bentley"/>
    <x v="63"/>
    <s v="With HSCIC"/>
    <x v="0"/>
    <d v="2016-01-19T00:00:00"/>
    <s v=""/>
    <s v="5a DSA Active"/>
    <x v="3"/>
    <s v="DARS-NIC-275595-Q5W5Z-v0.0"/>
    <s v="Yes"/>
    <s v="Yes"/>
    <x v="0"/>
    <x v="0"/>
    <x v="7"/>
    <s v="No"/>
    <x v="6"/>
    <s v=""/>
    <s v="Dave Cronin"/>
    <s v=""/>
    <s v="No"/>
    <s v="Joanna Rose"/>
    <d v="2016-08-02T09:49:13"/>
    <d v="2016-03-04T10:50:23"/>
    <m/>
    <s v=""/>
    <m/>
    <x v="0"/>
  </r>
  <r>
    <s v="9fa25599-f7e1-e511-80f7-3863bb357fa0"/>
    <s v="YVtt5vUqMlWNex/OAJlPbMXqVI7zYaIZP3+hM3n5kNLCFmSKPHaHMVQOc50WlgqjRDtgng8YM+lG5JPd3PxPTg=="/>
    <d v="2016-09-14T10:39:37"/>
    <s v="DARS-NIC-275706-T4D6W-v1"/>
    <s v="Helen Dakin"/>
    <x v="57"/>
    <s v="With Customer"/>
    <x v="0"/>
    <d v="2016-08-19T00:00:00"/>
    <s v=""/>
    <s v="1c Application In Progress"/>
    <x v="3"/>
    <s v="DARS-NIC-275706-T4D6W-v0.0"/>
    <s v="No"/>
    <s v="Yes"/>
    <x v="0"/>
    <x v="0"/>
    <x v="30"/>
    <s v="No"/>
    <x v="1"/>
    <s v=""/>
    <s v=""/>
    <s v=""/>
    <s v="No"/>
    <s v="Joanna Rose"/>
    <d v="2016-09-14T10:39:37"/>
    <d v="2016-03-04T10:55:31"/>
    <m/>
    <s v=""/>
    <m/>
    <x v="0"/>
  </r>
  <r>
    <s v="f4d56cfc-1757-4ece-bd50-3dcf89e15ba5"/>
    <s v="nWzAMHWU4oN4n6kI5gwDWW5tI3CzSYJtkzH3s0Azh/Qkyf6NMsfDBSWbhmNfueBekB8QB6+vaJl7HHRdGHfNlw=="/>
    <d v="2016-08-02T09:49:13"/>
    <s v="DARS-NIC-275706-T4D6W-v1"/>
    <s v="Helen Dakin"/>
    <x v="57"/>
    <s v="With Customer"/>
    <x v="0"/>
    <d v="2016-08-19T00:00:00"/>
    <s v=""/>
    <s v="1c Application In Progress"/>
    <x v="4"/>
    <s v="DARS-NIC-275706-T4D6W-v1.0"/>
    <s v="Yes"/>
    <s v="Yes"/>
    <x v="0"/>
    <x v="0"/>
    <x v="0"/>
    <s v="No"/>
    <x v="1"/>
    <s v=""/>
    <s v="Emma Lawler"/>
    <s v=""/>
    <s v="No"/>
    <s v="Joanna Rose"/>
    <d v="2016-08-02T09:49:13"/>
    <d v="2016-04-25T10:45:13"/>
    <m/>
    <s v=""/>
    <m/>
    <x v="0"/>
  </r>
  <r>
    <s v="edd9a210-a51d-e611-810a-1458d043a570"/>
    <s v="jrRrNGig0RtBqqlg2LbIIl2PHlmU6s+Fr03UdVyFgen1fMuizkTKqWBvw8Vf8TcYHb7XsGaJmOY41HT3lV3CEw=="/>
    <d v="2016-08-02T09:49:13"/>
    <s v="DARS-NIC-27570-R8T1G-v0"/>
    <s v="Andrew Astle"/>
    <x v="93"/>
    <s v="With Customer"/>
    <x v="0"/>
    <m/>
    <s v="1c Application In Progress"/>
    <s v="1c Application In Progress"/>
    <x v="4"/>
    <s v="DARS-NIC-27570-R8T1G-v0.0"/>
    <s v="Yes"/>
    <s v="No"/>
    <x v="0"/>
    <x v="0"/>
    <x v="0"/>
    <s v="No"/>
    <x v="10"/>
    <s v=""/>
    <s v=""/>
    <s v=""/>
    <s v="Yes"/>
    <s v="Alexandra Day"/>
    <d v="2016-08-02T09:49:13"/>
    <d v="2016-05-19T09:35:50"/>
    <m/>
    <s v=""/>
    <m/>
    <x v="0"/>
  </r>
  <r>
    <s v="49af94e1-79fd-e511-80f6-3863bb358e28"/>
    <s v="pwaho2/wKmmRJ3PdyaHr0kcbTMbRpKfGaTTyQmFcqbknBQ8Fh7l5akW/78qC6Xfc/iG3KUkN+UpE1EPqYBVbBA=="/>
    <d v="2016-08-02T09:49:14"/>
    <s v="DARS-NIC-27606-G8S7W-v0"/>
    <s v="Sibel Saya"/>
    <x v="146"/>
    <s v="With HSCIC"/>
    <x v="0"/>
    <m/>
    <s v=""/>
    <s v="1b Enquiry Answered"/>
    <x v="4"/>
    <s v="DARS-NIC-27606-G8S7W-v0.0"/>
    <s v="Yes"/>
    <s v="No"/>
    <x v="0"/>
    <x v="0"/>
    <x v="0"/>
    <s v="No"/>
    <x v="9"/>
    <s v=""/>
    <s v=""/>
    <s v=""/>
    <s v="Yes"/>
    <s v="Alexandra Day"/>
    <d v="2016-08-02T09:49:14"/>
    <d v="2016-04-08T11:06:08"/>
    <m/>
    <s v=""/>
    <m/>
    <x v="0"/>
  </r>
  <r>
    <s v="3a78dbf7-9e1d-e611-810a-1458d043a570"/>
    <s v="/VmGhft7G/lCXTup6Zkd6QPNEp+7NLmVPOI1NDmjIhys6YOwz1oU9Xk7C6h4lc6y/tjWLh2nDTd1FFRf5xrzDg=="/>
    <d v="2016-08-26T10:21:27"/>
    <s v="DARS-NIC-27628-Y4L4M-v0"/>
    <s v="Simon Howes"/>
    <x v="83"/>
    <s v="With HSCIC"/>
    <x v="0"/>
    <m/>
    <s v="1c Application In Progress"/>
    <s v="5a DSA Active"/>
    <x v="0"/>
    <s v="DARS-NIC-27628-Y4L4M-v0.0"/>
    <s v="No"/>
    <s v="No"/>
    <x v="0"/>
    <x v="0"/>
    <x v="0"/>
    <s v="No"/>
    <x v="13"/>
    <s v=""/>
    <s v=""/>
    <s v=""/>
    <s v="Yes"/>
    <s v="Stephen Hudson"/>
    <d v="2016-08-26T10:21:27"/>
    <d v="2016-05-19T08:52:09"/>
    <m/>
    <s v=""/>
    <d v="2016-06-07T00:00:00"/>
    <x v="0"/>
  </r>
  <r>
    <s v="363c64b1-7fb0-42df-a472-5fd622e72c2d"/>
    <s v="adx/gXCjyK+Lh1SzHzbrEqeJfcJWeB29v++ND3CZOOAdvTCNgZJC5LlV29khV88vcTou/2gtuj8le2gc2ZSrfA=="/>
    <d v="2016-08-26T10:21:27"/>
    <s v="DARS-NIC-27628-Y4L4M-v0"/>
    <s v="Simon Howes"/>
    <x v="83"/>
    <s v="With HSCIC"/>
    <x v="0"/>
    <m/>
    <s v="2a Case Admin Check"/>
    <s v="5a DSA Active"/>
    <x v="0"/>
    <s v="DARS-NIC-27628-Y4L4M-v0.1"/>
    <s v="No"/>
    <s v="No"/>
    <x v="0"/>
    <x v="0"/>
    <x v="0"/>
    <s v="No"/>
    <x v="13"/>
    <s v=""/>
    <s v=""/>
    <s v=""/>
    <s v="Yes"/>
    <s v="Stephen Hudson"/>
    <d v="2016-08-26T10:21:27"/>
    <d v="2016-05-27T15:12:01"/>
    <m/>
    <s v=""/>
    <d v="2016-06-07T00:00:00"/>
    <x v="0"/>
  </r>
  <r>
    <s v="06aaaddd-fde2-442c-b4fb-07edeef484a1"/>
    <s v="b+e/y2OVrROu1pvYtDZKQ5WVk1HtlEMowQJiiUoKrYrSqB2Nz/xsNF5jGWfuzMNTVLx6IzuPPVUWOX0fZ3gzaw=="/>
    <d v="2016-08-26T10:21:27"/>
    <s v="DARS-NIC-27628-Y4L4M-v0"/>
    <s v="Simon Howes"/>
    <x v="83"/>
    <s v="With HSCIC"/>
    <x v="0"/>
    <m/>
    <s v="1c Application In Progress"/>
    <s v="5a DSA Active"/>
    <x v="0"/>
    <s v="DARS-NIC-27628-Y4L4M-v0.2"/>
    <s v="No"/>
    <s v="No"/>
    <x v="0"/>
    <x v="0"/>
    <x v="0"/>
    <s v="No"/>
    <x v="13"/>
    <s v=""/>
    <s v=""/>
    <s v=""/>
    <s v="Yes"/>
    <s v="Stephen Hudson"/>
    <d v="2016-08-26T10:21:27"/>
    <d v="2016-05-31T08:04:26"/>
    <m/>
    <s v=""/>
    <d v="2016-06-07T00:00:00"/>
    <x v="0"/>
  </r>
  <r>
    <s v="7986c68f-0df6-413d-860d-093843d5eef6"/>
    <s v="N/4UbAEDqgg2iQyRNbJij+/eAOkcpXap3MNLpLcsueEschu6AwzKyQVlDce8YfrB61YDGfUs8Z/TNAXjiab9ow=="/>
    <d v="2016-08-26T10:21:27"/>
    <s v="DARS-NIC-27628-Y4L4M-v0"/>
    <s v="Simon Howes"/>
    <x v="271"/>
    <s v="With HSCIC"/>
    <x v="0"/>
    <m/>
    <s v="2c Initial Assessment"/>
    <s v="5a DSA Active"/>
    <x v="0"/>
    <s v="DARS-NIC-27628-Y4L4M-v0.3"/>
    <s v="No"/>
    <s v="No"/>
    <x v="0"/>
    <x v="5"/>
    <x v="0"/>
    <s v="No"/>
    <x v="1"/>
    <s v="Medium"/>
    <s v="Dan Goodwin"/>
    <s v="Dave Cronin"/>
    <s v="Yes"/>
    <s v="Stephen Hudson"/>
    <d v="2016-08-26T10:21:27"/>
    <d v="2016-06-03T09:10:40"/>
    <m/>
    <s v=""/>
    <d v="2016-06-07T00:00:00"/>
    <x v="0"/>
  </r>
  <r>
    <s v="84706d7e-253a-4954-a781-2dc0beea0ce5"/>
    <s v="XtOblsgUDVNcyvH+bgFSb95itcNwcsiGGSAcGyAJjih666kIVX8THV6ALY/EgBLl/OdSZGdYvZnPGtY5ciBOHQ=="/>
    <d v="2016-08-26T10:21:32"/>
    <s v="DARS-NIC-27628-Y4L4M-v0"/>
    <s v="Simon Howes"/>
    <x v="271"/>
    <s v="With HSCIC"/>
    <x v="0"/>
    <d v="2099-12-31T00:00:00"/>
    <s v="5a DSA Active"/>
    <s v="5a DSA Active"/>
    <x v="2"/>
    <s v="DARS-NIC-27628-Y4L4M-v0.4"/>
    <s v="Yes"/>
    <s v="No"/>
    <x v="0"/>
    <x v="5"/>
    <x v="161"/>
    <s v="No"/>
    <x v="1"/>
    <s v="Medium"/>
    <s v="Dan Goodwin"/>
    <s v="Dave Cronin"/>
    <s v="No"/>
    <s v="Stephen Hudson"/>
    <d v="2016-08-26T10:21:32"/>
    <d v="2016-07-05T06:56:18"/>
    <d v="2016-08-26T00:00:00"/>
    <s v=""/>
    <d v="2016-06-07T00:00:00"/>
    <x v="1"/>
  </r>
  <r>
    <s v="18f5f96c-071d-4770-8632-a8a20c4ccb82"/>
    <s v="saKxRLZXnEolkX/xEmEjnr7VLxARs9nY8QKrf0FWp4g9lxFYc6ufmkdsdnEoiER7MPR+Tvm4xpS7sObQLdhv4w=="/>
    <d v="2016-08-02T09:49:14"/>
    <s v="DARS-NIC-27748-Z5C2V-v0"/>
    <s v="Cecile Blein"/>
    <x v="257"/>
    <s v="With Customer"/>
    <x v="0"/>
    <m/>
    <s v=""/>
    <s v="1c Application In Progress"/>
    <x v="4"/>
    <s v="DARS-NIC-27748-Z5C2V-v0.0"/>
    <s v="Yes"/>
    <s v="No"/>
    <x v="0"/>
    <x v="0"/>
    <x v="0"/>
    <s v="No"/>
    <x v="2"/>
    <s v=""/>
    <s v=""/>
    <s v="DARS Online"/>
    <s v="Yes"/>
    <s v=""/>
    <d v="2016-08-02T09:49:14"/>
    <d v="2016-04-08T12:21:30"/>
    <m/>
    <s v=""/>
    <m/>
    <x v="0"/>
  </r>
  <r>
    <s v="85ba118e-1227-e611-80e7-5065f38b06d1"/>
    <s v="vsun3jkY5329AGifFeHhKGpa9aiu/WU/MSkDKbp+7Bak9nUYpbg4AZFIfnUMFLXj/J9gEJ/3SMWDCFJ9n8kUtg=="/>
    <d v="2017-04-25T13:04:43"/>
    <s v="DARS-NIC-277499-D3D0X-v2"/>
    <s v="Data Migration"/>
    <x v="18"/>
    <s v="With Customer"/>
    <x v="0"/>
    <m/>
    <s v="1c Application In Progress"/>
    <s v="2d Action Plan Active"/>
    <x v="0"/>
    <s v="DARS-NIC-277499-D3D0X-v0.0"/>
    <s v="No"/>
    <s v="No"/>
    <x v="0"/>
    <x v="0"/>
    <x v="0"/>
    <s v="No"/>
    <x v="6"/>
    <s v=""/>
    <s v=""/>
    <s v=""/>
    <s v="Yes"/>
    <s v="Emma Russell"/>
    <d v="2017-04-25T13:04:43"/>
    <d v="2016-05-31T09:32:16"/>
    <m/>
    <s v=""/>
    <d v="2017-03-15T00:00:00"/>
    <x v="0"/>
  </r>
  <r>
    <s v="3b963cec-884c-4590-aa50-1de91d132483"/>
    <s v="iJYO9uzsG2hcydhkeoZVT4euXyoDcnUOIWwHVUj0NwQdmYGI8HsSoPl/PQwB17DEvlrhFib183U0g1aNQiizow=="/>
    <d v="2017-04-25T13:04:42"/>
    <s v="DARS-NIC-277499-D3D0X-v2"/>
    <s v="Tom Binstead"/>
    <x v="258"/>
    <s v="With Customer"/>
    <x v="0"/>
    <m/>
    <s v="2c Initial Assessment"/>
    <s v="2d Action Plan Active"/>
    <x v="0"/>
    <s v="DARS-NIC-277499-D3D0X-v0.1"/>
    <s v="No"/>
    <s v="No"/>
    <x v="0"/>
    <x v="118"/>
    <x v="0"/>
    <s v="No"/>
    <x v="3"/>
    <s v=""/>
    <s v="Vicki Hartley"/>
    <s v=""/>
    <s v="Yes"/>
    <s v="Emma Russell"/>
    <d v="2017-04-25T13:04:42"/>
    <d v="2016-05-31T10:16:37"/>
    <m/>
    <s v=""/>
    <d v="2017-03-15T00:00:00"/>
    <x v="0"/>
  </r>
  <r>
    <s v="1b90116a-323d-4a8f-a700-2a34957ec2d6"/>
    <s v="1TSa50de/U2RdfUlIOoIriEPebbvoVT0e4eqH9sYx+/F3SbbSX6KS7lFzBmOp8lvrJS7VYFTO/xksgqkxlaBww=="/>
    <d v="2017-04-25T13:04:42"/>
    <s v="DARS-NIC-277499-D3D0X-v2"/>
    <s v="Tom Binstead"/>
    <x v="258"/>
    <s v="With Customer"/>
    <x v="0"/>
    <d v="2016-02-01T00:00:00"/>
    <s v="5a DSA Active"/>
    <s v="2d Action Plan Active"/>
    <x v="1"/>
    <s v="DARS-NIC-277499-D3D0X-v0.2"/>
    <s v="No"/>
    <s v="No"/>
    <x v="0"/>
    <x v="118"/>
    <x v="162"/>
    <s v="No"/>
    <x v="3"/>
    <s v=""/>
    <s v="Vicki Hartley"/>
    <s v="Jennifer Donald"/>
    <s v="Yes"/>
    <s v="Emma Russell"/>
    <d v="2017-04-25T13:04:42"/>
    <d v="2016-05-31T10:24:38"/>
    <d v="2017-02-28T00:00:00"/>
    <s v=""/>
    <d v="2017-03-15T00:00:00"/>
    <x v="1"/>
  </r>
  <r>
    <s v="8fd65a40-fb6d-4ae3-8dc5-6a01bd17c25d"/>
    <s v="2+9LHHpzQMUaWofTF/nOTzNDTBNxre6j1RtRBc9EfPNtThoJg2TgX1GcXg11recb0XejkXbLr1bW51bSKAdZnw=="/>
    <d v="2017-04-25T13:04:43"/>
    <s v="DARS-NIC-277499-D3D0X-v2"/>
    <s v="Tom Binstead"/>
    <x v="258"/>
    <s v="With Customer"/>
    <x v="0"/>
    <m/>
    <s v="1c Application In Progress"/>
    <s v="2d Action Plan Active"/>
    <x v="0"/>
    <s v="DARS-NIC-277499-D3D0X-v1.0"/>
    <s v="No"/>
    <s v="No"/>
    <x v="0"/>
    <x v="118"/>
    <x v="0"/>
    <s v="No"/>
    <x v="3"/>
    <s v=""/>
    <s v="Vicki Hartley"/>
    <s v="Jennifer Donald"/>
    <s v="Yes"/>
    <s v="Emma Russell"/>
    <d v="2017-04-25T13:04:43"/>
    <d v="2016-10-03T10:13:32"/>
    <m/>
    <s v=""/>
    <d v="2017-03-15T00:00:00"/>
    <x v="0"/>
  </r>
  <r>
    <s v="8ad3841d-db7f-49d9-ba12-c9019b4adb40"/>
    <s v="tWR0UIicQ2sc9dpCtCgLVtZfP1m0lb8+aXxdpfXq5jy82yLQ5VwTk+GD0+UFdjmKk4WOjNccwf/pkNcUwCdgmw=="/>
    <d v="2017-04-25T13:04:43"/>
    <s v="DARS-NIC-277499-D3D0X-v2"/>
    <s v="Tom Binstead"/>
    <x v="258"/>
    <s v="With Customer"/>
    <x v="0"/>
    <m/>
    <s v="2c Initial Assessment"/>
    <s v="2d Action Plan Active"/>
    <x v="0"/>
    <s v="DARS-NIC-277499-D3D0X-v1.1"/>
    <s v="No"/>
    <s v="No"/>
    <x v="0"/>
    <x v="95"/>
    <x v="0"/>
    <s v="No"/>
    <x v="3"/>
    <s v=""/>
    <s v="Amanda Parkin"/>
    <s v="Gaynor Dalton"/>
    <s v="Yes"/>
    <s v="Emma Russell"/>
    <d v="2017-04-25T13:04:43"/>
    <d v="2016-10-03T10:34:52"/>
    <m/>
    <s v=""/>
    <d v="2017-03-15T00:00:00"/>
    <x v="0"/>
  </r>
  <r>
    <s v="6562323b-b191-44c6-80d2-47971ac0243e"/>
    <s v="9P+uIXdJiC4mTUT+gNW+wx/UqbCOxq2GZgSTyq4kqSmExxKfVRcc2XFYekRGtCqvN63TYr0LqumX3Q2tJQ5ueg=="/>
    <d v="2017-04-25T13:04:42"/>
    <s v="DARS-NIC-277499-D3D0X-v2"/>
    <s v="Tom Binstead"/>
    <x v="258"/>
    <s v="With Customer"/>
    <x v="0"/>
    <m/>
    <s v="2c Initial Assessment"/>
    <s v="2d Action Plan Active"/>
    <x v="0"/>
    <s v="DARS-NIC-277499-D3D0X-v1.2"/>
    <s v="No"/>
    <s v="No"/>
    <x v="0"/>
    <x v="95"/>
    <x v="0"/>
    <s v="No"/>
    <x v="3"/>
    <s v=""/>
    <s v="Amanda Parkin"/>
    <s v="Gaynor Dalton"/>
    <s v="Yes"/>
    <s v="Emma Russell"/>
    <d v="2017-04-25T13:04:42"/>
    <d v="2016-10-14T12:01:07"/>
    <m/>
    <s v=""/>
    <d v="2017-03-15T00:00:00"/>
    <x v="0"/>
  </r>
  <r>
    <s v="24d30628-b731-4296-8248-55688c07f47c"/>
    <s v="FeXlmLgue2SZLGT1nWWr+Fhs4+s/lPs7Cp/g9unOOj7oNKv9s13ZE6ZtZYeXjkxK65WaA/syM2XundbEWKYmBA=="/>
    <d v="2017-04-25T13:04:43"/>
    <s v="DARS-NIC-277499-D3D0X-v2"/>
    <s v="Tom Binstead"/>
    <x v="258"/>
    <s v="With Customer"/>
    <x v="0"/>
    <d v="2017-03-31T00:00:00"/>
    <s v="2c Initial Assessment"/>
    <s v="2d Action Plan Active"/>
    <x v="0"/>
    <s v="DARS-NIC-277499-D3D0X-v1.3"/>
    <s v="No"/>
    <s v="No"/>
    <x v="0"/>
    <x v="95"/>
    <x v="0"/>
    <s v="No"/>
    <x v="3"/>
    <s v=""/>
    <s v="Amanda Parkin"/>
    <s v="Gaynor Dalton"/>
    <s v="Yes"/>
    <s v="Emma Russell"/>
    <d v="2017-04-25T13:04:43"/>
    <d v="2017-02-01T14:54:21"/>
    <m/>
    <s v=""/>
    <d v="2017-03-15T00:00:00"/>
    <x v="0"/>
  </r>
  <r>
    <s v="aa74700c-ea19-4c27-b6d8-8b00af76d1a7"/>
    <s v="8yODv87QrcmxXgWlf4nghbiymuGkEPumYva8R8k2+LYFq4CxyEtsV8RTk7cnn5I4ztm+4v7sKEX+GdQFAo8VOg=="/>
    <d v="2017-04-25T13:04:43"/>
    <s v="DARS-NIC-277499-D3D0X-v2"/>
    <s v="Tom Binstead"/>
    <x v="258"/>
    <s v="With Customer"/>
    <x v="0"/>
    <d v="2017-03-31T00:00:00"/>
    <s v="5a DSA Active"/>
    <s v="2d Action Plan Active"/>
    <x v="3"/>
    <s v="DARS-NIC-277499-D3D0X-v1.4"/>
    <s v="No"/>
    <s v="No"/>
    <x v="0"/>
    <x v="95"/>
    <x v="142"/>
    <s v="No"/>
    <x v="3"/>
    <s v=""/>
    <s v="Amanda Parkin"/>
    <s v="Gaynor Dalton"/>
    <s v="Yes"/>
    <s v="Emma Russell"/>
    <d v="2017-04-25T13:04:43"/>
    <d v="2017-02-09T17:49:34"/>
    <d v="2017-02-28T00:00:00"/>
    <s v=""/>
    <d v="2017-03-15T00:00:00"/>
    <x v="1"/>
  </r>
  <r>
    <s v="bae9e1bc-0560-413f-b44a-d6705522a79f"/>
    <s v="KP1s9yHXjKOCYouHP3K1ikG33Omdw9GZhgZ3ewOSMELTv5SXvZMoOga+KJhw+Yug2sOJEMPiuMzowAm1NhnSsg=="/>
    <d v="2017-04-25T13:04:43"/>
    <s v="DARS-NIC-277499-D3D0X-v2"/>
    <s v="Tom Binstead"/>
    <x v="258"/>
    <s v="With Customer"/>
    <x v="0"/>
    <m/>
    <s v="1c Application In Progress"/>
    <s v="2d Action Plan Active"/>
    <x v="0"/>
    <s v="DARS-NIC-277499-D3D0X-v2.0"/>
    <s v="No"/>
    <s v="No"/>
    <x v="0"/>
    <x v="95"/>
    <x v="0"/>
    <s v="No"/>
    <x v="3"/>
    <s v=""/>
    <s v="Amanda Parkin"/>
    <s v="Gaynor Dalton"/>
    <s v="Yes"/>
    <s v="Emma Russell"/>
    <d v="2017-04-25T13:04:43"/>
    <d v="2017-03-01T09:22:26"/>
    <m/>
    <s v=""/>
    <d v="2017-03-15T00:00:00"/>
    <x v="0"/>
  </r>
  <r>
    <s v="8e4d4686-99f0-41ca-a149-43eee827babf"/>
    <s v="AyqToXqIDkw0YCQXUPG8vrtjZSBIpfQW5ryJ0kgEzgytBttvTCTGpttbv8XvZ9lPrpBweftMf21/oiBlKqcz9A=="/>
    <d v="2017-04-25T13:04:42"/>
    <s v="DARS-NIC-277499-D3D0X-v2"/>
    <s v="Tom Binstead"/>
    <x v="258"/>
    <s v="With Customer"/>
    <x v="0"/>
    <d v="2018-03-31T00:00:00"/>
    <s v="2c Initial Assessment"/>
    <s v="2d Action Plan Active"/>
    <x v="0"/>
    <s v="DARS-NIC-277499-D3D0X-v2.1"/>
    <s v="No"/>
    <s v="No"/>
    <x v="0"/>
    <x v="6"/>
    <x v="0"/>
    <s v="No"/>
    <x v="3"/>
    <s v=""/>
    <s v="Amanda Parkin"/>
    <s v="Gaynor Dalton"/>
    <s v="Yes"/>
    <s v="Emma Russell"/>
    <d v="2017-04-25T13:04:42"/>
    <d v="2017-03-14T08:52:03"/>
    <m/>
    <s v=""/>
    <d v="2017-03-15T00:00:00"/>
    <x v="0"/>
  </r>
  <r>
    <s v="00f1f0fa-eb77-4c38-bb2e-6d3c47e47607"/>
    <s v="SKk6auEqDrN81uUeUvTroK4f1d4hSDqyagLESjVQjE+A/dUOQV6Zapu6Wo7t/pWxpMVs9bxRkdbiKs61U7p9sQ=="/>
    <d v="2017-04-25T13:05:51"/>
    <s v="DARS-NIC-277499-D3D0X-v2"/>
    <s v="Tom Binstead"/>
    <x v="258"/>
    <s v="With Customer"/>
    <x v="0"/>
    <d v="2018-03-31T00:00:00"/>
    <s v="2c Initial Assessment"/>
    <s v="2d Action Plan Active"/>
    <x v="0"/>
    <s v="DARS-NIC-277499-D3D0X-v2.2"/>
    <s v="No"/>
    <s v="No"/>
    <x v="0"/>
    <x v="6"/>
    <x v="0"/>
    <s v="No"/>
    <x v="3"/>
    <s v=""/>
    <s v="Amanda Parkin"/>
    <s v="Dave Cronin"/>
    <s v="Yes"/>
    <s v="Emma Russell"/>
    <d v="2017-04-25T13:05:51"/>
    <d v="2017-03-28T12:16:15"/>
    <m/>
    <s v=""/>
    <d v="2017-03-15T00:00:00"/>
    <x v="0"/>
  </r>
  <r>
    <s v="1b1bb99b-125a-4ead-bfbf-a25bfd6cc1c8"/>
    <s v="5Q5hG5MImmuOlmR2ihLcQWOABdWPDJot2/Ts6KsdJtzGWQ/WLdTCCs3XHAAvVtwVq+ZtAMLKjmJP7G0L5XsHCg=="/>
    <d v="2017-04-28T06:34:04"/>
    <s v="DARS-NIC-277499-D3D0X-v2"/>
    <s v="Tom Binstead"/>
    <x v="258"/>
    <s v="With Customer"/>
    <x v="0"/>
    <d v="2018-03-31T00:00:00"/>
    <s v="2c Initial Assessment"/>
    <s v="2d Action Plan Active"/>
    <x v="4"/>
    <s v="DARS-NIC-277499-D3D0X-v2.3"/>
    <s v="Yes"/>
    <s v="No"/>
    <x v="0"/>
    <x v="6"/>
    <x v="0"/>
    <s v="No"/>
    <x v="3"/>
    <s v=""/>
    <s v="Amanda Parkin"/>
    <s v="Dave Cronin"/>
    <s v="Yes"/>
    <s v="Emma Russell"/>
    <d v="2017-04-28T06:34:04"/>
    <d v="2017-04-25T13:04:30"/>
    <m/>
    <s v=""/>
    <d v="2017-03-15T00:00:00"/>
    <x v="0"/>
  </r>
  <r>
    <s v="1af4a39c-4e06-4a81-bd26-38bfc248a832"/>
    <s v="Q7fKHaraNbG0vssdoWMVZcMazC8FQRHUqMrE8ToTpKfgCJ+a8JMrzyFmvh+QNIv5AsHYJ9+7Z4mqv87s5OsFKA=="/>
    <d v="2016-08-02T09:49:14"/>
    <s v="DARS-NIC-27759-Z3W9D-v0"/>
    <s v="Stephen Patterson"/>
    <x v="102"/>
    <s v="With Customer"/>
    <x v="0"/>
    <m/>
    <s v=""/>
    <s v="1c Application In Progress"/>
    <x v="4"/>
    <s v="DARS-NIC-27759-Z3W9D-v0.0"/>
    <s v="Yes"/>
    <s v="No"/>
    <x v="0"/>
    <x v="0"/>
    <x v="0"/>
    <s v="No"/>
    <x v="0"/>
    <s v=""/>
    <s v=""/>
    <s v="DARS Online"/>
    <s v="Yes"/>
    <s v=""/>
    <d v="2016-08-02T09:49:14"/>
    <d v="2016-04-08T12:54:23"/>
    <m/>
    <s v=""/>
    <m/>
    <x v="0"/>
  </r>
  <r>
    <s v="c6e28a3c-30fe-e511-80f7-3863bb359f00"/>
    <s v="srCgjr4bi8MgR7c6vaZ7HRLgRKaV2IJyXTcOBw8Brivk+bcclcLutwujMdVEVz+aYPUHBlwPWtN6tifYQ3GTag=="/>
    <d v="2017-02-02T14:58:30"/>
    <s v="DARS-NIC-27803-W8G1B-v0"/>
    <s v="David Brealey"/>
    <x v="1"/>
    <s v="With HSCIC"/>
    <x v="0"/>
    <m/>
    <s v=""/>
    <s v="4a Gateway Approval"/>
    <x v="0"/>
    <s v="DARS-NIC-27803-W8G1B-v0.0"/>
    <s v=""/>
    <s v="No"/>
    <x v="0"/>
    <x v="200"/>
    <x v="0"/>
    <s v="No"/>
    <x v="1"/>
    <s v=""/>
    <s v="Helen Buckels"/>
    <s v=""/>
    <s v="No"/>
    <s v="Joanna Rose"/>
    <d v="2017-02-02T14:58:30"/>
    <d v="2016-04-09T08:51:26"/>
    <m/>
    <s v=""/>
    <d v="2016-04-13T00:00:00"/>
    <x v="0"/>
  </r>
  <r>
    <s v="b299690a-13bd-4212-a3fd-c160895d86bd"/>
    <s v="yTLbrdlbZekzbWZXIBE5FBNR4WtAnncMUxkobfI5iHVk2MqkIlH/oOkDG15Du7m1nv9+0AsCjc9NTbC/g34NTg=="/>
    <d v="2017-02-02T14:58:30"/>
    <s v="DARS-NIC-27803-W8G1B-v0"/>
    <s v="David Brealey"/>
    <x v="1"/>
    <s v="With HSCIC"/>
    <x v="0"/>
    <m/>
    <s v="1c Application In Progress"/>
    <s v="4a Gateway Approval"/>
    <x v="0"/>
    <s v="DARS-NIC-27803-W8G1B-v0.1"/>
    <s v="No"/>
    <s v="No"/>
    <x v="0"/>
    <x v="200"/>
    <x v="0"/>
    <s v="No"/>
    <x v="1"/>
    <s v=""/>
    <s v="Helen Buckels"/>
    <s v=""/>
    <s v="No"/>
    <s v="Joanna Rose"/>
    <d v="2017-02-02T14:58:30"/>
    <d v="2016-04-29T15:04:27"/>
    <m/>
    <s v=""/>
    <d v="2016-04-13T00:00:00"/>
    <x v="0"/>
  </r>
  <r>
    <s v="6d6ab0d2-8777-418d-8547-1a52d630562c"/>
    <s v="gQ0h0l/ijF7W5VYwlHYcjogY7IQmE660sli5HS5ccXDCfG7IlrETmky/N6GFEWz3727IWTLvH88cqlMqOhgqNw=="/>
    <d v="2017-02-02T14:58:30"/>
    <s v="DARS-NIC-27803-W8G1B-v0"/>
    <s v="David Brealey"/>
    <x v="1"/>
    <s v="With HSCIC"/>
    <x v="0"/>
    <m/>
    <s v="2c Initial Assessment"/>
    <s v="4a Gateway Approval"/>
    <x v="0"/>
    <s v="DARS-NIC-27803-W8G1B-v0.2"/>
    <s v="No"/>
    <s v="No"/>
    <x v="0"/>
    <x v="200"/>
    <x v="0"/>
    <s v="No"/>
    <x v="1"/>
    <s v=""/>
    <s v="Helen Buckels"/>
    <s v=""/>
    <s v="No"/>
    <s v="Joanna Rose"/>
    <d v="2017-02-02T14:58:30"/>
    <d v="2016-05-16T10:09:13"/>
    <m/>
    <s v=""/>
    <d v="2016-04-13T00:00:00"/>
    <x v="0"/>
  </r>
  <r>
    <s v="430e546b-c59c-4fa4-9693-27166a63da4a"/>
    <s v="z6v6CA7Wx8hSE2kfripS/NnIL/RodlGLUVXSaDeGm3Of8gH7f9kKj8Ex1ca9LqCtbp8sYS4Bswn4DXYUAg4uAw=="/>
    <d v="2017-02-02T14:58:30"/>
    <s v="DARS-NIC-27803-W8G1B-v0"/>
    <s v="David Brealey"/>
    <x v="1"/>
    <s v="With HSCIC"/>
    <x v="0"/>
    <m/>
    <s v="2c Initial Assessment"/>
    <s v="4a Gateway Approval"/>
    <x v="0"/>
    <s v="DARS-NIC-27803-W8G1B-v0.3"/>
    <s v="No"/>
    <s v="No"/>
    <x v="0"/>
    <x v="200"/>
    <x v="0"/>
    <s v="No"/>
    <x v="1"/>
    <s v=""/>
    <s v="Georgina Platt"/>
    <s v=""/>
    <s v="No"/>
    <s v="Joanna Rose"/>
    <d v="2017-02-02T14:58:30"/>
    <d v="2016-05-16T10:09:38"/>
    <m/>
    <s v=""/>
    <d v="2016-04-13T00:00:00"/>
    <x v="0"/>
  </r>
  <r>
    <s v="e0adf612-b699-4b8b-a48c-c3be41ed396b"/>
    <s v="Gv5wjsMA4ubcOXLfnZzVGCFk9jRTtm9v3Y3J8V63wH6nL8PlA4VzFUv8J2ogaRB+B3XplmnJRDNKgU2xs05tvQ=="/>
    <d v="2017-02-02T14:58:30"/>
    <s v="DARS-NIC-27803-W8G1B-v0"/>
    <s v="David Brealey"/>
    <x v="1"/>
    <s v="With HSCIC"/>
    <x v="0"/>
    <m/>
    <s v="2c Initial Assessment"/>
    <s v="4a Gateway Approval"/>
    <x v="0"/>
    <s v="DARS-NIC-27803-W8G1B-v0.4"/>
    <s v="No"/>
    <s v="No"/>
    <x v="0"/>
    <x v="200"/>
    <x v="0"/>
    <s v="No"/>
    <x v="1"/>
    <s v=""/>
    <s v="Georgina Platt"/>
    <s v="Gaynor Dalton"/>
    <s v="No"/>
    <s v="Joanna Rose"/>
    <d v="2017-02-02T14:58:30"/>
    <d v="2016-05-23T08:36:38"/>
    <m/>
    <s v=""/>
    <d v="2016-04-13T00:00:00"/>
    <x v="0"/>
  </r>
  <r>
    <s v="56646686-c1ea-4582-b892-327a1caaab9f"/>
    <s v="eMZ25WZVksL/6QD8sxd+9OO4IEitD801GS80I/pX0M0D3BJcG9bVLFhiTQFxAYO30z4pg6D2EcafezdhCBYbfA=="/>
    <d v="2017-04-27T07:31:18"/>
    <s v="DARS-NIC-27803-W8G1B-v0"/>
    <s v="David Brealey"/>
    <x v="1"/>
    <s v="With HSCIC"/>
    <x v="0"/>
    <d v="2020-02-29T00:00:00"/>
    <s v="4a Gateway Approval"/>
    <s v="4a Gateway Approval"/>
    <x v="4"/>
    <s v="DARS-NIC-27803-W8G1B-v0.5"/>
    <s v="Yes"/>
    <s v="No"/>
    <x v="0"/>
    <x v="200"/>
    <x v="0"/>
    <s v="No"/>
    <x v="1"/>
    <s v=""/>
    <s v="Georgina Platt"/>
    <s v="Gaynor Dalton"/>
    <s v="No"/>
    <s v="Joanna Rose"/>
    <d v="2017-04-27T07:31:18"/>
    <d v="2016-06-29T13:53:49"/>
    <m/>
    <s v=""/>
    <d v="2016-04-13T00:00:00"/>
    <x v="0"/>
  </r>
  <r>
    <s v="b57c3716-bef8-e511-80fa-3863bb357fa0"/>
    <s v="uGsPMXvSjunNlIiPC4dkb1d7M74rOuK+v5MUy8c0j0nNqeIh0zxY4GJ3f+zhchAX4c63+EGVOqwsW236lqVTVw=="/>
    <d v="2016-11-12T12:47:31"/>
    <s v="DARS-NIC-278518-F3H0X-v1"/>
    <s v="Aisha Anjum"/>
    <x v="3"/>
    <s v="With HSCIC"/>
    <x v="0"/>
    <d v="2016-12-31T00:00:00"/>
    <s v=""/>
    <s v="5a DSA Active"/>
    <x v="1"/>
    <s v="DARS-NIC-278518-F3H0X-v0.0"/>
    <s v="No"/>
    <s v="Yes"/>
    <x v="0"/>
    <x v="118"/>
    <x v="115"/>
    <s v="No"/>
    <x v="1"/>
    <s v=""/>
    <s v="Tracy Taylor"/>
    <s v="Jennifer Donald"/>
    <s v="No"/>
    <s v="Emma Russell"/>
    <d v="2016-11-12T12:47:31"/>
    <d v="2016-04-02T10:31:44"/>
    <d v="2016-11-12T00:00:00"/>
    <s v=""/>
    <d v="2016-07-19T00:00:00"/>
    <x v="0"/>
  </r>
  <r>
    <s v="741d0b7e-2ad8-413d-b744-d7bcbac7f712"/>
    <s v="O3CmcWKu3Thjg0RS2ChqRppSUs+iXMJRO2tEj6nxqAQkJhFzV/tgporukw2qGJ35Rpmx3ArKhr0p/Ii1IpaCQQ=="/>
    <d v="2016-11-12T12:46:56"/>
    <s v="DARS-NIC-278518-F3H0X-v1"/>
    <s v="Aisha Anjum"/>
    <x v="3"/>
    <s v="With HSCIC"/>
    <x v="0"/>
    <m/>
    <s v="1c Application In Progress"/>
    <s v="5a DSA Active"/>
    <x v="0"/>
    <s v="DARS-NIC-278518-F3H0X-v1.0"/>
    <s v="No"/>
    <s v="Yes"/>
    <x v="0"/>
    <x v="118"/>
    <x v="0"/>
    <s v="No"/>
    <x v="1"/>
    <s v=""/>
    <s v="Tracy Taylor"/>
    <s v="Jennifer Donald"/>
    <s v="No"/>
    <s v="Emma Russell"/>
    <d v="2016-11-12T12:46:56"/>
    <d v="2016-07-07T15:14:38"/>
    <m/>
    <s v=""/>
    <d v="2016-07-19T00:00:00"/>
    <x v="0"/>
  </r>
  <r>
    <s v="fc7d1003-efef-43cb-9c48-8e7360a0d32c"/>
    <s v="uhP05C8GKK1er8LEzBC8hIBTT0L5wKV9kM5FkpJteX7wWenapwcI1otDzgqIRqdKMfgAQrdPFECOA7uRVaiWBw=="/>
    <d v="2016-11-12T12:46:55"/>
    <s v="DARS-NIC-278518-F3H0X-v1"/>
    <s v="Aisha Anjum"/>
    <x v="3"/>
    <s v="With HSCIC"/>
    <x v="0"/>
    <m/>
    <s v="2c Initial Assessment"/>
    <s v="5a DSA Active"/>
    <x v="0"/>
    <s v="DARS-NIC-278518-F3H0X-v1.1"/>
    <s v="No"/>
    <s v="Yes"/>
    <x v="0"/>
    <x v="167"/>
    <x v="0"/>
    <s v="No"/>
    <x v="1"/>
    <s v="Complex"/>
    <s v="Dan Goodwin"/>
    <s v="Jennifer Donald"/>
    <s v="No"/>
    <s v="Emma Russell"/>
    <d v="2016-11-12T12:46:55"/>
    <d v="2016-07-14T10:26:25"/>
    <m/>
    <s v=""/>
    <d v="2016-07-19T00:00:00"/>
    <x v="0"/>
  </r>
  <r>
    <s v="7e2282a6-d5d9-4e5d-948b-a5c921841704"/>
    <s v="CDPwLhDRmFkn54pKADxiTHgAkhgKFCa9+TMSDaFUHUbqCkQjpxLhw0uS9N4nuYefpxYspSitqU6aBvmFBPUSkg=="/>
    <d v="2016-11-12T12:46:56"/>
    <s v="DARS-NIC-278518-F3H0X-v1"/>
    <s v="Aisha Anjum"/>
    <x v="3"/>
    <s v="With HSCIC"/>
    <x v="0"/>
    <d v="2016-12-31T00:00:00"/>
    <s v="2c Initial Assessment"/>
    <s v="5a DSA Active"/>
    <x v="0"/>
    <s v="DARS-NIC-278518-F3H0X-v1.2"/>
    <s v="No"/>
    <s v="Yes"/>
    <x v="0"/>
    <x v="167"/>
    <x v="0"/>
    <s v="No"/>
    <x v="1"/>
    <s v="Complex"/>
    <s v="Dan Goodwin"/>
    <s v="Jennifer Donald"/>
    <s v="No"/>
    <s v="Emma Russell"/>
    <d v="2016-11-12T12:46:56"/>
    <d v="2016-07-26T09:39:38"/>
    <m/>
    <s v="Release 2.3"/>
    <d v="2016-07-19T00:00:00"/>
    <x v="0"/>
  </r>
  <r>
    <s v="e07f7cc4-4748-4c32-bc1d-6702d2d5a50f"/>
    <s v="cUOnCi1yGlsql3ZkTEx4yXQXgmWV6NO7Jtj9LHviqPOVILFSLz8k3paHX9rkQnbX9JhwTzKMumxeZ2nSIWMCVw=="/>
    <d v="2017-03-01T00:00:16"/>
    <s v="DARS-NIC-278518-F3H0X-v1"/>
    <s v="Pinar Ulug"/>
    <x v="3"/>
    <s v="With HSCIC"/>
    <x v="0"/>
    <d v="2017-02-28T00:00:00"/>
    <s v="5a DSA Active"/>
    <s v="5a DSA Active"/>
    <x v="3"/>
    <s v="DARS-NIC-278518-F3H0X-v1.3"/>
    <s v="Yes"/>
    <s v="Yes"/>
    <x v="0"/>
    <x v="167"/>
    <x v="163"/>
    <s v="No"/>
    <x v="1"/>
    <s v="Complex"/>
    <s v="Dan Goodwin"/>
    <s v="Jennifer Donald"/>
    <s v="No"/>
    <s v="Emma Russell"/>
    <d v="2017-03-01T00:00:16"/>
    <d v="2016-09-16T10:07:39"/>
    <d v="2016-11-12T00:00:00"/>
    <s v="Release 2.3"/>
    <d v="2016-07-19T00:00:00"/>
    <x v="1"/>
  </r>
  <r>
    <s v="4e7f3493-1503-e611-80f7-3863bb358e28"/>
    <s v="TEBduoyMKKq+nZ/UVTpy3yf0yli/zCp+rBdViy52ZnT0uOLxJOx748i+Z+nAXqRa/gFNxexvleNGZw2/A3lHRQ=="/>
    <d v="2016-08-02T09:49:14"/>
    <s v="DARS-NIC-27865-L8L1R-v0"/>
    <s v="Jonathan Frayman"/>
    <x v="236"/>
    <s v="With Customer"/>
    <x v="0"/>
    <m/>
    <s v=""/>
    <s v="1c Application In Progress"/>
    <x v="4"/>
    <s v="DARS-NIC-27865-L8L1R-v0.0"/>
    <s v="Yes"/>
    <s v="No"/>
    <x v="0"/>
    <x v="0"/>
    <x v="0"/>
    <s v="No"/>
    <x v="3"/>
    <s v=""/>
    <s v=""/>
    <s v=""/>
    <s v="Yes"/>
    <s v="Alexandra Day"/>
    <d v="2016-08-02T09:49:14"/>
    <d v="2016-04-15T14:23:18"/>
    <m/>
    <s v=""/>
    <m/>
    <x v="0"/>
  </r>
  <r>
    <s v="5360dae0-fce1-e511-8100-3863bb358f90"/>
    <s v="TsZM1L5symaO9H/lKpJVc39eR1EeJcc6ljFxSJpdJWjGMQs5V6DE4233KrbN1FRAUCfz5mqN1nfcb5YMwfg29A=="/>
    <d v="2016-05-18T12:11:17"/>
    <s v="DARS-NIC-279332-X1L0F-v0"/>
    <s v="Debbie England"/>
    <x v="272"/>
    <s v="With HSCIC"/>
    <x v="0"/>
    <m/>
    <s v=""/>
    <s v="5a DSA Active"/>
    <x v="0"/>
    <s v="DARS-NIC-279332-X1L0F-v0.0"/>
    <s v=""/>
    <s v="Yes"/>
    <x v="0"/>
    <x v="0"/>
    <x v="0"/>
    <s v="No"/>
    <x v="6"/>
    <s v=""/>
    <s v=""/>
    <s v=""/>
    <s v="No"/>
    <s v="Joanna Rose"/>
    <d v="2016-05-18T12:11:17"/>
    <d v="2016-03-04T11:33:19"/>
    <m/>
    <s v=""/>
    <m/>
    <x v="0"/>
  </r>
  <r>
    <s v="b57b70ad-beca-4df2-bc62-56c00ade6351"/>
    <s v="zqFmJafR4ZRNOJUHB/kyHWjuyuRXjmqXdh5KZhSXmpsckRLV5TFADnFu8JoSgiRBuzPqraYxpmz3SCWJzTZmWA=="/>
    <d v="2016-05-18T12:11:17"/>
    <s v="DARS-NIC-279332-X1L0F-v0"/>
    <s v="Debbie England"/>
    <x v="272"/>
    <s v="With HSCIC"/>
    <x v="0"/>
    <m/>
    <s v=""/>
    <s v="5a DSA Active"/>
    <x v="0"/>
    <s v="DARS-NIC-279332-X1L0F-v0.1"/>
    <s v=""/>
    <s v="Yes"/>
    <x v="0"/>
    <x v="0"/>
    <x v="0"/>
    <s v="No"/>
    <x v="6"/>
    <s v=""/>
    <s v=""/>
    <s v=""/>
    <s v="No"/>
    <s v="Joanna Rose"/>
    <d v="2016-05-18T12:11:17"/>
    <d v="2016-03-18T11:14:50"/>
    <m/>
    <s v=""/>
    <m/>
    <x v="0"/>
  </r>
  <r>
    <s v="bbe7c107-a527-4464-a014-ac6beb603890"/>
    <s v="QOXl9vOf4md2+DJLk3RcOqHmE/NzMVAXN5+sGe/MvtTnknG22eniZGverv54iUYs8K8bb1EzqpwAs1FnFR33FQ=="/>
    <d v="2016-08-02T09:49:14"/>
    <s v="DARS-NIC-279332-X1L0F-v0"/>
    <s v="Debbie England"/>
    <x v="272"/>
    <s v="With HSCIC"/>
    <x v="0"/>
    <d v="2015-09-30T00:00:00"/>
    <s v=""/>
    <s v="5a DSA Active"/>
    <x v="3"/>
    <s v="DARS-NIC-279332-X1L0F-v0.2"/>
    <s v="Yes"/>
    <s v="Yes"/>
    <x v="0"/>
    <x v="0"/>
    <x v="79"/>
    <s v="No"/>
    <x v="6"/>
    <s v=""/>
    <s v="Tracy Taylor"/>
    <s v=""/>
    <s v="No"/>
    <s v="Joanna Rose"/>
    <d v="2016-08-02T09:49:14"/>
    <d v="2016-03-18T11:16:45"/>
    <m/>
    <s v=""/>
    <m/>
    <x v="0"/>
  </r>
  <r>
    <s v="287a2d1d-0028-e611-80e9-5065f38a0b11"/>
    <s v="SXw5gq2BEiOMyiNAZ2dINOedYvk1naWPXx+KS3lxZCOpDEWfhhGaq+buchpiWGhoGgaQe2c21OS6Bm8uenN+yg=="/>
    <d v="2017-01-12T11:55:01"/>
    <s v="DARS-NIC-27959-K0H6T-v0"/>
    <s v="Kirsty Lucas"/>
    <x v="273"/>
    <s v="With Customer"/>
    <x v="0"/>
    <m/>
    <s v="1c Application In Progress"/>
    <s v="1c Application In Progress"/>
    <x v="4"/>
    <s v="DARS-NIC-27959-K0H6T-v0.0"/>
    <s v="Yes"/>
    <s v="No"/>
    <x v="0"/>
    <x v="0"/>
    <x v="0"/>
    <s v="No"/>
    <x v="2"/>
    <s v=""/>
    <s v=""/>
    <s v=""/>
    <s v="Yes"/>
    <s v="Joanna Rose"/>
    <d v="2017-01-12T11:55:01"/>
    <d v="2016-06-01T13:52:48"/>
    <m/>
    <s v=""/>
    <m/>
    <x v="0"/>
  </r>
  <r>
    <s v="0a353fae-f5e1-e511-80f5-3863bb363030"/>
    <s v="qA/TSD0lT2P7ttPK1wIH6qxAH6k4G1A1HmaL71RHSiwMBTk9mmj8JE0P/rnOFTi9VjTwT0yfY2eoMTUdqgHmkA=="/>
    <d v="2016-08-02T09:49:14"/>
    <s v="DARS-NIC-280016-T1G4D-v0"/>
    <s v="Mike Stedman"/>
    <x v="274"/>
    <s v="With HSCIC"/>
    <x v="0"/>
    <d v="2016-01-31T00:00:00"/>
    <s v=""/>
    <s v="5a DSA Active"/>
    <x v="3"/>
    <s v="DARS-NIC-280016-T1G4D-v0.0"/>
    <s v="Yes"/>
    <s v="Yes"/>
    <x v="0"/>
    <x v="0"/>
    <x v="120"/>
    <s v="No"/>
    <x v="9"/>
    <s v=""/>
    <s v="Dan Goodwin"/>
    <s v=""/>
    <s v="No"/>
    <s v="Joanna Rose"/>
    <d v="2016-08-02T09:49:14"/>
    <d v="2016-03-04T10:41:47"/>
    <m/>
    <s v=""/>
    <m/>
    <x v="0"/>
  </r>
  <r>
    <s v="a2f59d24-091d-e611-80f9-3863bb358e28"/>
    <s v="B3UOs+ew9Bc+p9SfuYdbuqkqzOmnGLd4zupmCqLgx8qxrHTnYv3fQD2dOwPo26W87AigPJivPNRyqmG1fl1TOQ=="/>
    <d v="2016-08-02T09:49:14"/>
    <s v="DARS-NIC-28049-X6N0Q-v0"/>
    <s v="Petra Scheerbaum"/>
    <x v="275"/>
    <s v="With Customer"/>
    <x v="0"/>
    <m/>
    <s v="1c Application In Progress"/>
    <s v="1c Application In Progress"/>
    <x v="4"/>
    <s v="DARS-NIC-28049-X6N0Q-v0.0"/>
    <s v="Yes"/>
    <s v="No"/>
    <x v="0"/>
    <x v="0"/>
    <x v="0"/>
    <s v="No"/>
    <x v="13"/>
    <s v=""/>
    <s v=""/>
    <s v=""/>
    <s v="Yes"/>
    <s v="Alexandra Day"/>
    <d v="2016-08-02T09:49:14"/>
    <d v="2016-05-18T14:59:42"/>
    <m/>
    <s v=""/>
    <m/>
    <x v="0"/>
  </r>
  <r>
    <s v="73a66059-4b02-e611-80f7-3863bb358e28"/>
    <s v="9dB92sbzNrnZIBjdcmbq2AMXuUS2gFNsFHm4G3NpupZoZyCdz8FV7tppO1avjgIFiDpGzhn2nuVf0UnNcvUfHQ=="/>
    <d v="2017-03-14T13:22:55"/>
    <s v="DARS-NIC-28051-Q3K7L-v0"/>
    <s v="Jens Kandt"/>
    <x v="1"/>
    <s v="With HSCIC"/>
    <x v="0"/>
    <m/>
    <s v=""/>
    <s v="5a DSA Active"/>
    <x v="0"/>
    <s v="DARS-NIC-28051-Q3K7L-v0.0"/>
    <s v=""/>
    <s v="No"/>
    <x v="0"/>
    <x v="0"/>
    <x v="0"/>
    <s v="No"/>
    <x v="1"/>
    <s v=""/>
    <s v=""/>
    <s v=""/>
    <s v="Yes"/>
    <s v="Alexandra Day"/>
    <d v="2017-03-14T13:22:55"/>
    <d v="2016-04-14T14:15:39"/>
    <m/>
    <s v=""/>
    <d v="2016-04-19T00:00:00"/>
    <x v="0"/>
  </r>
  <r>
    <s v="262204ef-51f9-4413-ae56-9e27601f7cf2"/>
    <s v="h/6im0jC2HnrDFtHWDJpEhz3NT1Y3MkN4zd/T9gUzJUFUKQ5TaN65ugBOYxI+rlRpxx4L0taIvBPnTTQFlB32g=="/>
    <d v="2017-03-14T13:22:55"/>
    <s v="DARS-NIC-28051-Q3K7L-v0"/>
    <s v="Jens Kandt"/>
    <x v="1"/>
    <s v="With HSCIC"/>
    <x v="0"/>
    <m/>
    <s v=""/>
    <s v="5a DSA Active"/>
    <x v="0"/>
    <s v="DARS-NIC-28051-Q3K7L-v0.1"/>
    <s v=""/>
    <s v="No"/>
    <x v="0"/>
    <x v="0"/>
    <x v="0"/>
    <s v="No"/>
    <x v="1"/>
    <s v=""/>
    <s v=""/>
    <s v=""/>
    <s v="Yes"/>
    <s v="Alexandra Day"/>
    <d v="2017-03-14T13:22:55"/>
    <d v="2016-04-15T08:44:43"/>
    <m/>
    <s v=""/>
    <d v="2016-04-19T00:00:00"/>
    <x v="0"/>
  </r>
  <r>
    <s v="3250ac35-11ea-4b3b-ad13-78f995655906"/>
    <s v="64Mk2egB9ZCvQiTUZMQWN+fLIIrYg9USNDSN0nNHlgj/2XRIOkDXen+D8xe8jHHIGxcT0PnbJ6wDZXHtdtoj5g=="/>
    <d v="2017-03-14T13:22:55"/>
    <s v="DARS-NIC-28051-Q3K7L-v0"/>
    <s v="Jens Kandt"/>
    <x v="1"/>
    <s v="With HSCIC"/>
    <x v="0"/>
    <m/>
    <s v=""/>
    <s v="5a DSA Active"/>
    <x v="0"/>
    <s v="DARS-NIC-28051-Q3K7L-v0.2"/>
    <s v=""/>
    <s v="No"/>
    <x v="0"/>
    <x v="0"/>
    <x v="0"/>
    <s v="No"/>
    <x v="1"/>
    <s v=""/>
    <s v=""/>
    <s v=""/>
    <s v="Yes"/>
    <s v="Alexandra Day"/>
    <d v="2017-03-14T13:22:55"/>
    <d v="2016-04-17T11:57:17"/>
    <m/>
    <s v=""/>
    <d v="2016-04-19T00:00:00"/>
    <x v="0"/>
  </r>
  <r>
    <s v="1be62909-81a3-472f-8148-c45883c50eec"/>
    <s v="uKGCsH4Fdw7qq1nsq/S2aR5w99hcygUWpdNMDPs2wj1UhI/5BeobiQpLM43HfRPXSEvItuRif/ooULcl7fei5w=="/>
    <d v="2017-03-14T13:22:55"/>
    <s v="DARS-NIC-28051-Q3K7L-v0"/>
    <s v="Jens Kandt"/>
    <x v="1"/>
    <s v="With HSCIC"/>
    <x v="0"/>
    <m/>
    <s v=""/>
    <s v="5a DSA Active"/>
    <x v="0"/>
    <s v="DARS-NIC-28051-Q3K7L-v0.3"/>
    <s v=""/>
    <s v="No"/>
    <x v="0"/>
    <x v="189"/>
    <x v="0"/>
    <s v="No"/>
    <x v="1"/>
    <s v="Medium"/>
    <s v="Tracy Taylor"/>
    <s v="Jennifer Donald"/>
    <s v="No"/>
    <s v="Alexandra Day"/>
    <d v="2017-03-14T13:22:55"/>
    <d v="2016-04-18T15:31:35"/>
    <m/>
    <s v=""/>
    <d v="2016-04-19T00:00:00"/>
    <x v="0"/>
  </r>
  <r>
    <s v="586ae0ee-5276-441c-9e39-8ddaaecedf7c"/>
    <s v="KImS/RP+6Eun4l1HFIGvRC71CIMDXnSdC0IHL3l8MMdh3k2I1HDt2NmjLWG9T4d1GTHgxZkkruZOWeyyJbih5g=="/>
    <d v="2017-03-14T13:22:55"/>
    <s v="DARS-NIC-28051-Q3K7L-v0"/>
    <s v="Jens Kandt"/>
    <x v="1"/>
    <s v="With HSCIC"/>
    <x v="0"/>
    <m/>
    <s v=""/>
    <s v="5a DSA Active"/>
    <x v="0"/>
    <s v="DARS-NIC-28051-Q3K7L-v0.4"/>
    <s v=""/>
    <s v="No"/>
    <x v="0"/>
    <x v="189"/>
    <x v="0"/>
    <s v="No"/>
    <x v="1"/>
    <s v="Medium"/>
    <s v="Tracy Taylor"/>
    <s v="Jennifer Donald"/>
    <s v="No"/>
    <s v="Alexandra Day"/>
    <d v="2017-03-14T13:22:55"/>
    <d v="2016-04-29T13:40:38"/>
    <m/>
    <s v=""/>
    <d v="2016-04-19T00:00:00"/>
    <x v="0"/>
  </r>
  <r>
    <s v="484493f7-19c8-4883-978b-3e1c5d28ee4a"/>
    <s v="ZDGkiEm+CX5pVk5Mqyoc6Xir+Q7D/3NMs5vN3OeBi/P9BnX7sNPwlDMKD0iQOvvb8QWKvw9XLKE7mgeDSNzF/g=="/>
    <d v="2017-03-14T13:22:55"/>
    <s v="DARS-NIC-28051-Q3K7L-v0"/>
    <s v="Jens Kandt"/>
    <x v="1"/>
    <s v="With HSCIC"/>
    <x v="0"/>
    <d v="2018-01-31T00:00:00"/>
    <s v="2c Initial Assessment"/>
    <s v="5a DSA Active"/>
    <x v="0"/>
    <s v="DARS-NIC-28051-Q3K7L-v0.5"/>
    <s v="No"/>
    <s v="No"/>
    <x v="0"/>
    <x v="189"/>
    <x v="0"/>
    <s v="No"/>
    <x v="1"/>
    <s v="Medium"/>
    <s v="Tracy Taylor"/>
    <s v="Jennifer Donald"/>
    <s v="No"/>
    <s v="Alexandra Day"/>
    <d v="2017-03-14T13:22:55"/>
    <d v="2016-04-29T13:51:00"/>
    <m/>
    <s v=""/>
    <d v="2016-04-19T00:00:00"/>
    <x v="0"/>
  </r>
  <r>
    <s v="1048a40f-bcd3-4b6d-9554-9094d52c18e0"/>
    <s v="sCg9kE0+R5h457N9KL3fFSWruZ9QBSpDc/y1rG/TkFBb7mkn+0K6/xyQP2dkAPwV30LIaDaEjYY70artQWw77A=="/>
    <d v="2017-03-14T13:22:55"/>
    <s v="DARS-NIC-28051-Q3K7L-v0"/>
    <s v="Jens Kandt"/>
    <x v="1"/>
    <s v="With HSCIC"/>
    <x v="0"/>
    <d v="2018-01-31T00:00:00"/>
    <s v="2c Initial Assessment"/>
    <s v="5a DSA Active"/>
    <x v="0"/>
    <s v="DARS-NIC-28051-Q3K7L-v0.6"/>
    <s v="No"/>
    <s v="No"/>
    <x v="0"/>
    <x v="189"/>
    <x v="0"/>
    <s v="No"/>
    <x v="1"/>
    <s v="Medium"/>
    <s v="Tracy Taylor"/>
    <s v="Jennifer Donald"/>
    <s v="No"/>
    <s v="Alexandra Day"/>
    <d v="2017-03-14T13:22:55"/>
    <d v="2016-09-01T15:21:49"/>
    <m/>
    <s v=""/>
    <d v="2016-04-19T00:00:00"/>
    <x v="0"/>
  </r>
  <r>
    <s v="1799582e-2574-42e9-9d22-560857c9443c"/>
    <s v="Cw0Mi7I/0R8i5wce4a9DtkL/6ZWFnGqSPnW5W04cHyNIj++lClF1eZ4fyMtX6yyDncy2AHVXxYZboX8BIj6GAQ=="/>
    <d v="2017-03-14T13:23:17"/>
    <s v="DARS-NIC-28051-Q3K7L-v0"/>
    <s v="Jens Kandt"/>
    <x v="1"/>
    <s v="With HSCIC"/>
    <x v="0"/>
    <d v="2018-02-28T00:00:00"/>
    <s v="5a DSA Active"/>
    <s v="5a DSA Active"/>
    <x v="2"/>
    <s v="DARS-NIC-28051-Q3K7L-v0.7"/>
    <s v="Yes"/>
    <s v="No"/>
    <x v="0"/>
    <x v="189"/>
    <x v="164"/>
    <s v="No"/>
    <x v="1"/>
    <s v="Medium"/>
    <s v="Tracy Taylor"/>
    <s v="Jennifer Donald"/>
    <s v="No"/>
    <s v="Alexandra Day"/>
    <d v="2017-03-14T13:23:17"/>
    <d v="2016-09-13T15:19:49"/>
    <d v="2017-03-14T00:00:00"/>
    <s v=""/>
    <d v="2016-04-19T00:00:00"/>
    <x v="1"/>
  </r>
  <r>
    <s v="fc055d7d-f3e1-e511-80f5-3863bb363030"/>
    <s v="kuRdq9z07+EraNEC1mNTaXB6FMHLijEJx5CYzvjhK+51xTTKz6ryxUNbt89PUQoLqKcdOLfjntel/CWLQPww9g=="/>
    <d v="2016-03-15T11:32:50"/>
    <s v="DARS-NIC-280526-H7Y6G-v0"/>
    <s v="Rachel Byford"/>
    <x v="241"/>
    <s v="With HSCIC"/>
    <x v="1"/>
    <m/>
    <s v=""/>
    <s v="1a Enquiry"/>
    <x v="7"/>
    <s v="DARS-NIC-280526-H7Y6G-v0.0"/>
    <s v=""/>
    <s v="Yes"/>
    <x v="1"/>
    <x v="0"/>
    <x v="0"/>
    <s v="No"/>
    <x v="1"/>
    <s v=""/>
    <s v=""/>
    <s v=""/>
    <s v="Yes"/>
    <s v=""/>
    <d v="2016-03-15T11:32:50"/>
    <d v="2016-03-04T10:26:02"/>
    <m/>
    <s v=""/>
    <m/>
    <x v="0"/>
  </r>
  <r>
    <s v="56ccd489-03e2-e511-80f4-3863bb358e28"/>
    <s v="9Ti7BiV0JhUTP1IvDRAICIRNV2N5vifhXW0aDFubQsIcUICGMCMCGONtYh1GiEV4QoQv1o5zUvfKk7r/FJ0axA=="/>
    <d v="2016-03-15T11:32:50"/>
    <s v="DARS-NIC-280889-V1V3H-v0"/>
    <s v="Emma Skipper"/>
    <x v="82"/>
    <s v="With HSCIC"/>
    <x v="1"/>
    <m/>
    <s v=""/>
    <s v="1a Enquiry"/>
    <x v="7"/>
    <s v="DARS-NIC-280889-V1V3H-v0.0"/>
    <s v=""/>
    <s v="Yes"/>
    <x v="1"/>
    <x v="0"/>
    <x v="0"/>
    <s v="No"/>
    <x v="1"/>
    <s v=""/>
    <s v="Sylvia Rees"/>
    <s v=""/>
    <s v="Yes"/>
    <s v=""/>
    <d v="2016-03-15T11:32:50"/>
    <d v="2016-03-04T12:20:53"/>
    <m/>
    <s v=""/>
    <m/>
    <x v="0"/>
  </r>
  <r>
    <s v="01b712a5-a0de-42c5-8ef5-96ddf57ffbf1"/>
    <s v="WV3pvXg2NP/+kuxmHGyXiC19p/tnKOJzqjOwcxWetozyhMEQirSA3PdX0u1qEwfixcWAvrGGYgbchw06mdkwHQ=="/>
    <d v="2016-08-25T14:33:27"/>
    <s v="DARS-NIC-28095-S9N3P-v1"/>
    <s v="Hima Daby"/>
    <x v="3"/>
    <s v="With HSCIC"/>
    <x v="0"/>
    <d v="2016-07-31T00:00:00"/>
    <s v=""/>
    <s v="5a DSA Active"/>
    <x v="0"/>
    <s v="DARS-NIC-28095-S9N3P-v0.0"/>
    <s v=""/>
    <s v="No"/>
    <x v="0"/>
    <x v="0"/>
    <x v="0"/>
    <s v="No"/>
    <x v="1"/>
    <s v=""/>
    <s v="Richard Webster"/>
    <s v="Gaynor Dalton"/>
    <s v="No"/>
    <s v="Joanna Rose"/>
    <d v="2016-08-25T14:33:27"/>
    <d v="2016-04-11T14:03:16"/>
    <m/>
    <s v=""/>
    <d v="2016-08-19T00:00:00"/>
    <x v="0"/>
  </r>
  <r>
    <s v="92abe523-1158-463a-94c3-bdb8ba82d20c"/>
    <s v="KJnmLtIZ6nQ8k989n1NctCn2YFD6pzStJ8zICrmlJjFWjUiFP2zudcp6TS/bLi/nZd1xeJnYFG9sobupbp3JoA=="/>
    <d v="2016-08-25T14:33:27"/>
    <s v="DARS-NIC-28095-S9N3P-v1"/>
    <s v="Hima Daby"/>
    <x v="3"/>
    <s v="With HSCIC"/>
    <x v="0"/>
    <d v="2016-07-31T00:00:00"/>
    <s v=""/>
    <s v="5a DSA Active"/>
    <x v="0"/>
    <s v="DARS-NIC-28095-S9N3P-v0.1"/>
    <s v="No"/>
    <s v="No"/>
    <x v="0"/>
    <x v="201"/>
    <x v="0"/>
    <s v="No"/>
    <x v="1"/>
    <s v=""/>
    <s v="Richard Webster"/>
    <s v="Gaynor Dalton"/>
    <s v="Yes"/>
    <s v="Joanna Rose"/>
    <d v="2016-08-25T14:33:27"/>
    <d v="2016-04-13T11:45:17"/>
    <m/>
    <s v=""/>
    <d v="2016-08-19T00:00:00"/>
    <x v="0"/>
  </r>
  <r>
    <s v="384a97f4-2585-49c4-972b-806f1810dc7f"/>
    <s v="EhDgWLJoE15tgEweKSr3smpbJPHSSQ+5W97SBpjBPlarCukLEE2QctULIpW5WRF1Gfmm2u8VqiIP2HzJpnfTHw=="/>
    <d v="2016-08-25T14:33:27"/>
    <s v="DARS-NIC-28095-S9N3P-v1"/>
    <s v="Hima Daby"/>
    <x v="3"/>
    <s v="With HSCIC"/>
    <x v="0"/>
    <d v="2016-07-31T00:00:00"/>
    <s v="2c Initial Assessment"/>
    <s v="5a DSA Active"/>
    <x v="0"/>
    <s v="DARS-NIC-28095-S9N3P-v0.2"/>
    <s v="No"/>
    <s v="No"/>
    <x v="0"/>
    <x v="201"/>
    <x v="0"/>
    <s v="No"/>
    <x v="1"/>
    <s v=""/>
    <s v="Richard Webster"/>
    <s v="Gaynor Dalton"/>
    <s v="Yes"/>
    <s v="Joanna Rose"/>
    <d v="2016-08-25T14:33:27"/>
    <d v="2016-05-09T13:03:28"/>
    <m/>
    <s v=""/>
    <d v="2016-08-19T00:00:00"/>
    <x v="0"/>
  </r>
  <r>
    <s v="5bef5749-d6f6-4ee5-9f9d-d19f3c9e6471"/>
    <s v="GJbxb2qdQnYRiKGlB6aUK2jpETHEXNOjttbQTsfylNsEShR9JVl6VMaNxXoGbgu0dChkAqKA3U0k/OgWyicpXQ=="/>
    <d v="2016-08-25T14:33:27"/>
    <s v="DARS-NIC-28095-S9N3P-v1"/>
    <s v="Hima Daby"/>
    <x v="3"/>
    <s v="With HSCIC"/>
    <x v="0"/>
    <d v="2016-07-31T00:00:00"/>
    <s v="5a DSA Active"/>
    <s v="5a DSA Active"/>
    <x v="1"/>
    <s v="DARS-NIC-28095-S9N3P-v0.3"/>
    <s v="No"/>
    <s v="No"/>
    <x v="0"/>
    <x v="201"/>
    <x v="47"/>
    <s v="No"/>
    <x v="1"/>
    <s v=""/>
    <s v="Richard Webster"/>
    <s v="Gaynor Dalton"/>
    <s v="Yes"/>
    <s v="Joanna Rose"/>
    <d v="2016-08-25T14:33:27"/>
    <d v="2016-05-25T08:43:29"/>
    <d v="2016-08-17T00:00:00"/>
    <s v=""/>
    <d v="2016-08-19T00:00:00"/>
    <x v="1"/>
  </r>
  <r>
    <s v="eff3e8fa-85b4-4286-b353-c506afdfb6b4"/>
    <s v="b4e7VS1wD1f/C+EYAdcOreBNj9VQI6njau9sZ+fqnilhbSC4RCJcHPdm5y5jNnlTpkhFAKBRV141xAt3PMs1oQ=="/>
    <d v="2016-08-25T14:33:27"/>
    <s v="DARS-NIC-28095-S9N3P-v1"/>
    <s v="Hima Daby"/>
    <x v="3"/>
    <s v="With HSCIC"/>
    <x v="0"/>
    <d v="2016-08-31T00:00:00"/>
    <s v="2c Initial Assessment"/>
    <s v="5a DSA Active"/>
    <x v="0"/>
    <s v="DARS-NIC-28095-S9N3P-v0.4"/>
    <s v="No"/>
    <s v="No"/>
    <x v="0"/>
    <x v="201"/>
    <x v="0"/>
    <s v="No"/>
    <x v="1"/>
    <s v=""/>
    <s v="Richard Webster"/>
    <s v="Gaynor Dalton"/>
    <s v="Yes"/>
    <s v="Joanna Rose"/>
    <d v="2016-08-25T14:33:27"/>
    <d v="2016-07-25T11:00:59"/>
    <m/>
    <s v=""/>
    <d v="2016-08-19T00:00:00"/>
    <x v="0"/>
  </r>
  <r>
    <s v="49bb6427-609a-476b-adfb-806fcd6b32ab"/>
    <s v="lLN0s6v8r5OHLUrt00KBf8lAS9VDJIfSq8h3GHYUOkoLPt/j20ec1ISgJiulH07ili5LkLTGRpc/ju58MSsfuQ=="/>
    <d v="2016-08-25T14:34:06"/>
    <s v="DARS-NIC-28095-S9N3P-v1"/>
    <s v="Hima Daby"/>
    <x v="3"/>
    <s v="With HSCIC"/>
    <x v="0"/>
    <d v="2016-08-31T00:00:00"/>
    <s v="5a DSA Active"/>
    <s v="5a DSA Active"/>
    <x v="1"/>
    <s v="DARS-NIC-28095-S9N3P-v0.5"/>
    <s v="No"/>
    <s v="No"/>
    <x v="0"/>
    <x v="201"/>
    <x v="126"/>
    <s v="No"/>
    <x v="1"/>
    <s v=""/>
    <s v="Richard Webster"/>
    <s v="Gaynor Dalton"/>
    <s v="No"/>
    <s v="Joanna Rose"/>
    <d v="2016-08-25T14:34:06"/>
    <d v="2016-07-25T11:03:26"/>
    <d v="2016-08-25T00:00:00"/>
    <s v=""/>
    <d v="2016-08-19T00:00:00"/>
    <x v="1"/>
  </r>
  <r>
    <s v="ee9031d3-81bf-44a4-8a4f-13391b6e297b"/>
    <s v="MyzkReQEjiPLpvdFc391GSoKI8S4+ghoMrzjlPYPrqZH13anDB98Kdc5hOLNT8QxklwUzdStKbXVRVpNvLVdig=="/>
    <d v="2016-08-25T14:33:27"/>
    <s v="DARS-NIC-28095-S9N3P-v1"/>
    <s v="Hima Daby"/>
    <x v="3"/>
    <s v="With HSCIC"/>
    <x v="0"/>
    <m/>
    <s v="1c Application In Progress"/>
    <s v="5a DSA Active"/>
    <x v="0"/>
    <s v="DARS-NIC-28095-S9N3P-v1.0"/>
    <s v="No"/>
    <s v="No"/>
    <x v="0"/>
    <x v="201"/>
    <x v="0"/>
    <s v="No"/>
    <x v="1"/>
    <s v=""/>
    <s v="Richard Webster"/>
    <s v="Gaynor Dalton"/>
    <s v="No"/>
    <s v="Joanna Rose"/>
    <d v="2016-08-25T14:33:27"/>
    <d v="2016-08-19T13:02:57"/>
    <d v="2016-08-17T00:00:00"/>
    <s v=""/>
    <d v="2016-08-19T00:00:00"/>
    <x v="0"/>
  </r>
  <r>
    <s v="6ecc6a70-7f58-4a62-9af7-0df076ca17c2"/>
    <s v="ydMvIPRqib09KFGN42ELGopI9Oj+oICMvpri45bhpy458b8X6Mm98gBpT+kp3eZwCbSRaVEzUT6WeF14j7toHw=="/>
    <d v="2016-08-25T14:33:27"/>
    <s v="DARS-NIC-28095-S9N3P-v1"/>
    <s v="Hima Daby"/>
    <x v="3"/>
    <s v="With HSCIC"/>
    <x v="0"/>
    <d v="2016-08-31T00:00:00"/>
    <s v="2c Initial Assessment"/>
    <s v="5a DSA Active"/>
    <x v="0"/>
    <s v="DARS-NIC-28095-S9N3P-v1.1"/>
    <s v="No"/>
    <s v="No"/>
    <x v="0"/>
    <x v="166"/>
    <x v="0"/>
    <s v="No"/>
    <x v="1"/>
    <s v=""/>
    <s v="Richard Webster"/>
    <s v="Gaynor Dalton"/>
    <s v="No"/>
    <s v="Joanna Rose"/>
    <d v="2016-08-25T14:33:27"/>
    <d v="2016-08-19T13:10:12"/>
    <d v="2016-08-17T00:00:00"/>
    <s v=""/>
    <d v="2016-08-19T00:00:00"/>
    <x v="0"/>
  </r>
  <r>
    <s v="6a8d218b-7af4-43ad-a3e3-959295a616f5"/>
    <s v="DfsYpKEtAFD+i/FmScxZbk1x7SGXetzdEZDZEXUFdbq7+xGTpc7F3B9VBtZUA33AMvr2EaugXBRJrhCF+FnnJQ=="/>
    <d v="2016-10-01T00:01:33"/>
    <s v="DARS-NIC-28095-S9N3P-v1"/>
    <s v="Hima Daby"/>
    <x v="3"/>
    <s v="With HSCIC"/>
    <x v="0"/>
    <d v="2016-09-30T00:00:00"/>
    <s v="5a DSA Active"/>
    <s v="5a DSA Active"/>
    <x v="3"/>
    <s v="DARS-NIC-28095-S9N3P-v1.2"/>
    <s v="Yes"/>
    <s v="No"/>
    <x v="0"/>
    <x v="166"/>
    <x v="68"/>
    <s v="No"/>
    <x v="1"/>
    <s v=""/>
    <s v="Richard Webster"/>
    <s v="Louise Dunn"/>
    <s v="No"/>
    <s v="Joanna Rose"/>
    <d v="2016-10-01T00:01:33"/>
    <d v="2016-08-22T14:32:40"/>
    <d v="2016-08-25T00:00:00"/>
    <s v=""/>
    <d v="2016-08-19T00:00:00"/>
    <x v="1"/>
  </r>
  <r>
    <s v="ba6b1052-6601-e611-80f7-3863bb359f00"/>
    <s v="VMttfHrpaX7RSMsQcWGf1384O7YSJmJV7OyH5cpxOc5hqC6fBC1GFodsAHIdZTUTikSu+fkATa5gzcdfOKkSOA=="/>
    <d v="2016-08-02T09:49:14"/>
    <s v="DARS-NIC-28110-J0L4P-v0"/>
    <s v="Daniel Perry"/>
    <x v="77"/>
    <s v="With Customer"/>
    <x v="0"/>
    <m/>
    <s v=""/>
    <s v="1c Application In Progress"/>
    <x v="4"/>
    <s v="DARS-NIC-28110-J0L4P-v0.0"/>
    <s v="Yes"/>
    <s v="No"/>
    <x v="0"/>
    <x v="0"/>
    <x v="0"/>
    <s v="No"/>
    <x v="1"/>
    <s v=""/>
    <s v=""/>
    <s v=""/>
    <s v="Yes"/>
    <s v="Emma Russell"/>
    <d v="2016-08-02T09:49:14"/>
    <d v="2016-04-13T10:56:07"/>
    <m/>
    <s v=""/>
    <m/>
    <x v="0"/>
  </r>
  <r>
    <s v="3324e0f4-fde1-e511-80f7-3863bb357fa0"/>
    <s v="ZkxhQOZ9cMMY5ntLrFx/y9gQFCSoilyuHNA5qre9Sdp9I3c/wCt7zrwcb9vylnDgkxPcCzK2ZV4QbWqgqfCXAw=="/>
    <d v="2016-08-02T09:49:14"/>
    <s v="DARS-NIC-281848-W3T5B-v1"/>
    <s v="Pippa Bailey"/>
    <x v="123"/>
    <s v="With HSCIC"/>
    <x v="0"/>
    <d v="2016-04-29T00:00:00"/>
    <s v=""/>
    <s v="5a DSA Active"/>
    <x v="1"/>
    <s v="DARS-NIC-281848-W3T5B-v0.0"/>
    <s v=""/>
    <s v="Yes"/>
    <x v="0"/>
    <x v="0"/>
    <x v="30"/>
    <s v="No"/>
    <x v="1"/>
    <s v=""/>
    <s v=""/>
    <s v=""/>
    <s v="No"/>
    <s v="Joanna Rose"/>
    <d v="2016-08-02T09:49:14"/>
    <d v="2016-03-04T11:40:57"/>
    <m/>
    <s v=""/>
    <m/>
    <x v="0"/>
  </r>
  <r>
    <s v="a563d46c-3e23-4fbb-befc-88f8622f77a7"/>
    <s v="Woy/l/MJMnDw0bRh7Cj7bF8ob4nolyD7WLHp9XXE1xUnNUVs7G5lXMCs9INMSweEnxcLr/vTunNHR2Mn2s1CLg=="/>
    <d v="2016-05-18T12:11:18"/>
    <s v="DARS-NIC-281848-W3T5B-v1"/>
    <s v="Pippa Bailey"/>
    <x v="123"/>
    <s v="With HSCIC"/>
    <x v="0"/>
    <d v="2016-04-29T00:00:00"/>
    <s v=""/>
    <s v="5a DSA Active"/>
    <x v="0"/>
    <s v="DARS-NIC-281848-W3T5B-v1.0"/>
    <s v=""/>
    <s v="Yes"/>
    <x v="0"/>
    <x v="0"/>
    <x v="0"/>
    <s v="No"/>
    <x v="1"/>
    <s v=""/>
    <s v=""/>
    <s v=""/>
    <s v="No"/>
    <s v="Joanna Rose"/>
    <d v="2016-05-18T12:11:18"/>
    <d v="2016-04-01T13:02:36"/>
    <m/>
    <s v=""/>
    <m/>
    <x v="0"/>
  </r>
  <r>
    <s v="1451783b-3b94-4955-a6b6-8543bc2b8bde"/>
    <s v="G9knL6pvqYtAjh5wNNFjb4zSJolLPNEth+KZultOHTzZK5ga5GhgQaXkWG0srp9gkPaUt/j6M2lF+bIaEJ2aXw=="/>
    <d v="2016-11-25T11:01:33"/>
    <s v="DARS-NIC-281848-W3T5B-v1"/>
    <s v="Pippa Bailey"/>
    <x v="123"/>
    <s v="With HSCIC"/>
    <x v="0"/>
    <d v="2016-04-29T00:00:00"/>
    <s v=""/>
    <s v="5a DSA Active"/>
    <x v="8"/>
    <s v="DARS-NIC-281848-W3T5B-v1.1"/>
    <s v="Yes"/>
    <s v="Yes"/>
    <x v="0"/>
    <x v="0"/>
    <x v="115"/>
    <s v="No"/>
    <x v="1"/>
    <s v=""/>
    <s v="Vicki Hartley"/>
    <s v=""/>
    <s v="No"/>
    <s v="Joanna Rose"/>
    <d v="2016-11-25T11:01:33"/>
    <d v="2016-04-01T13:02:47"/>
    <m/>
    <s v=""/>
    <m/>
    <x v="0"/>
  </r>
  <r>
    <s v="a30c745b-d3fb-e511-8106-1458d043a750"/>
    <s v="yBInFhxEElgtypATdAG6XmyEJQaS1qntGglzfj/g8n4bo4SSdQsYj/kT1qSCjV3MHvgHfLpAvXvEkC5Zq2O2nA=="/>
    <d v="2017-02-27T09:16:53"/>
    <s v="DARS-NIC-283419-T9H7X-v2"/>
    <s v="Theo Georghiou"/>
    <x v="58"/>
    <s v="With Customer"/>
    <x v="0"/>
    <d v="2016-02-29T00:00:00"/>
    <s v=""/>
    <s v="1c Application In Progress"/>
    <x v="0"/>
    <s v="DARS-NIC-283419-T9H7X-v0.0"/>
    <s v=""/>
    <s v="Yes"/>
    <x v="0"/>
    <x v="0"/>
    <x v="0"/>
    <s v="No"/>
    <x v="9"/>
    <s v=""/>
    <s v=""/>
    <s v=""/>
    <s v="Yes"/>
    <s v="Joanna Rose"/>
    <d v="2017-02-27T09:16:53"/>
    <d v="2016-04-06T08:41:37"/>
    <m/>
    <s v=""/>
    <m/>
    <x v="0"/>
  </r>
  <r>
    <s v="6f2fa9e3-4ebe-4aed-9808-4bbf62780ec1"/>
    <s v="vHf3L0VKRWnBqm4NPwOWCx6CjRs3NKdLP6uDeZ5oAQEyi5Cf6GtterXpd8HS/Uq5Ftw9UEMtc5wWobEyYeAf4A=="/>
    <d v="2017-02-27T09:16:53"/>
    <s v="DARS-NIC-283419-T9H7X-v2"/>
    <s v="Theo Georghiou"/>
    <x v="58"/>
    <s v="With Customer"/>
    <x v="0"/>
    <d v="2016-02-29T00:00:00"/>
    <s v=""/>
    <s v="1c Application In Progress"/>
    <x v="0"/>
    <s v="DARS-NIC-283419-T9H7X-v0.1"/>
    <s v=""/>
    <s v="Yes"/>
    <x v="0"/>
    <x v="0"/>
    <x v="0"/>
    <s v="No"/>
    <x v="9"/>
    <s v=""/>
    <s v=""/>
    <s v=""/>
    <s v="No"/>
    <s v="Joanna Rose"/>
    <d v="2017-02-27T09:16:53"/>
    <d v="2016-04-06T15:45:44"/>
    <m/>
    <s v=""/>
    <m/>
    <x v="0"/>
  </r>
  <r>
    <s v="b18433ca-8b2c-4906-9d6e-d56a6b8be9d7"/>
    <s v="Id2zwAMf4vbSaS1zFHKSMcxzN14Fea4Ybo28jklx2dYX3/XGU8NhbwAPD/F/bTh7igy1/7g0TKCm++JD5o2XZQ=="/>
    <d v="2017-02-27T09:16:54"/>
    <s v="DARS-NIC-283419-T9H7X-v2"/>
    <s v="Theo Georghiou"/>
    <x v="58"/>
    <s v="With Customer"/>
    <x v="0"/>
    <d v="2016-02-29T00:00:00"/>
    <s v=""/>
    <s v="1c Application In Progress"/>
    <x v="0"/>
    <s v="DARS-NIC-283419-T9H7X-v0.2"/>
    <s v=""/>
    <s v="Yes"/>
    <x v="0"/>
    <x v="0"/>
    <x v="0"/>
    <s v="No"/>
    <x v="9"/>
    <s v=""/>
    <s v=""/>
    <s v=""/>
    <s v="No"/>
    <s v="Joanna Rose"/>
    <d v="2017-02-27T09:16:54"/>
    <d v="2016-04-07T09:02:29"/>
    <m/>
    <s v=""/>
    <m/>
    <x v="0"/>
  </r>
  <r>
    <s v="c438f425-b49f-4fc0-b7dc-36bbf03f0874"/>
    <s v="9otR2p5muwSueIeKnZxPiX/0aGm5wqPMd4xBsoPo7KgqePFjKJGL2dkPodxIz27ubVHSQXIEnCW4T5SFhimOVg=="/>
    <d v="2017-02-27T09:16:53"/>
    <s v="DARS-NIC-283419-T9H7X-v2"/>
    <s v="Theo Georghiou"/>
    <x v="58"/>
    <s v="With Customer"/>
    <x v="0"/>
    <d v="2016-02-29T00:00:00"/>
    <s v=""/>
    <s v="1c Application In Progress"/>
    <x v="0"/>
    <s v="DARS-NIC-283419-T9H7X-v0.3"/>
    <s v=""/>
    <s v="Yes"/>
    <x v="0"/>
    <x v="0"/>
    <x v="0"/>
    <s v="No"/>
    <x v="9"/>
    <s v=""/>
    <s v=""/>
    <s v=""/>
    <s v="No"/>
    <s v="Joanna Rose"/>
    <d v="2017-02-27T09:16:53"/>
    <d v="2016-04-07T09:04:55"/>
    <m/>
    <s v=""/>
    <m/>
    <x v="0"/>
  </r>
  <r>
    <s v="a826224e-f2f1-4f49-9bff-a9cb95fb9739"/>
    <s v="dpsmj5jfTDq9vmrOwx5B5V5Zi+k1uPFej3qGSHuuoUOB9htkZuzictN0c7UJG6ffoZP1O2Pb+lArcLpG8z0goA=="/>
    <d v="2017-02-27T09:16:54"/>
    <s v="DARS-NIC-283419-T9H7X-v2"/>
    <s v="Theo Georghiou"/>
    <x v="58"/>
    <s v="With Customer"/>
    <x v="0"/>
    <d v="2016-02-29T00:00:00"/>
    <s v=""/>
    <s v="1c Application In Progress"/>
    <x v="1"/>
    <s v="DARS-NIC-283419-T9H7X-v0.4"/>
    <s v="No"/>
    <s v="Yes"/>
    <x v="0"/>
    <x v="0"/>
    <x v="115"/>
    <s v="No"/>
    <x v="9"/>
    <s v=""/>
    <s v=""/>
    <s v=""/>
    <s v="No"/>
    <s v="Joanna Rose"/>
    <d v="2017-02-27T09:16:54"/>
    <d v="2016-04-07T09:05:02"/>
    <d v="2017-02-08T00:00:00"/>
    <s v=""/>
    <m/>
    <x v="0"/>
  </r>
  <r>
    <s v="9cae5ccd-db66-4f6b-9cf1-df64d32c9661"/>
    <s v="meWmEk6gG8YjXtdFt8ETfdDTWzOe2GSCX0teXlvpH4ji471s0x7COswyipnot18n8OxiI4n9UplZAyvNJaCBQA=="/>
    <d v="2017-02-27T09:16:54"/>
    <s v="DARS-NIC-283419-T9H7X-v2"/>
    <s v="Theo Georghiou"/>
    <x v="58"/>
    <s v="With Customer"/>
    <x v="0"/>
    <d v="2016-02-29T00:00:00"/>
    <s v=""/>
    <s v="1c Application In Progress"/>
    <x v="0"/>
    <s v="DARS-NIC-283419-T9H7X-v1.0"/>
    <s v=""/>
    <s v="Yes"/>
    <x v="0"/>
    <x v="0"/>
    <x v="0"/>
    <s v="No"/>
    <x v="9"/>
    <s v=""/>
    <s v="Emma Lawler"/>
    <s v=""/>
    <s v="No"/>
    <s v="Joanna Rose"/>
    <d v="2017-02-27T09:16:54"/>
    <d v="2016-04-25T12:05:08"/>
    <m/>
    <s v=""/>
    <m/>
    <x v="0"/>
  </r>
  <r>
    <s v="2080d84c-a3e0-4c9c-8df8-7ced72fb7e03"/>
    <s v="EvElfHNEtZPQ2/JukwmvTvNRCX4Z78QCUK40x/3s6yUDoo98TU7bRvMG3UBP4nxlsLhM32tQRvhwGb713FyNZA=="/>
    <d v="2017-02-27T09:16:53"/>
    <s v="DARS-NIC-283419-T9H7X-v2"/>
    <s v="Theo Georghiou"/>
    <x v="58"/>
    <s v="With Customer"/>
    <x v="0"/>
    <d v="2016-02-29T00:00:00"/>
    <s v=""/>
    <s v="1c Application In Progress"/>
    <x v="0"/>
    <s v="DARS-NIC-283419-T9H7X-v1.1"/>
    <s v=""/>
    <s v="Yes"/>
    <x v="0"/>
    <x v="0"/>
    <x v="0"/>
    <s v="No"/>
    <x v="9"/>
    <s v=""/>
    <s v="Carla Howgate"/>
    <s v=""/>
    <s v="No"/>
    <s v="Joanna Rose"/>
    <d v="2017-02-27T09:16:53"/>
    <d v="2016-04-25T13:43:19"/>
    <m/>
    <s v=""/>
    <m/>
    <x v="0"/>
  </r>
  <r>
    <s v="b29cb70d-c269-4692-a576-f7d098bd9edc"/>
    <s v="1lxzmEEFY41Te7eKAJfpu1p4QChSqgg64hlLrCwpWCsANjGkuliuCDYw937fruYv/9/XUNE43aX4jT8aUbQOxw=="/>
    <d v="2017-02-27T09:16:54"/>
    <s v="DARS-NIC-283419-T9H7X-v2"/>
    <s v="Theo Georghiou"/>
    <x v="58"/>
    <s v="With Customer"/>
    <x v="0"/>
    <d v="2016-02-29T00:00:00"/>
    <s v=""/>
    <s v="1c Application In Progress"/>
    <x v="0"/>
    <s v="DARS-NIC-283419-T9H7X-v1.2"/>
    <s v=""/>
    <s v="Yes"/>
    <x v="0"/>
    <x v="0"/>
    <x v="0"/>
    <s v="No"/>
    <x v="9"/>
    <s v=""/>
    <s v="Carla Howgate"/>
    <s v=""/>
    <s v="No"/>
    <s v="Joanna Rose"/>
    <d v="2017-02-27T09:16:54"/>
    <d v="2016-04-25T13:43:35"/>
    <m/>
    <s v=""/>
    <m/>
    <x v="0"/>
  </r>
  <r>
    <s v="3c3f2c2d-f1a9-4555-a87c-853962f44273"/>
    <s v="BOVPCSC50Pi+9gDyt5EG4C64A0bTw3SeNo2EHuQLvmkO9gL+lSPokDaKmaY3HU2HwadOB15xZ3NQq+m7EBtNGA=="/>
    <d v="2017-02-27T09:16:54"/>
    <s v="DARS-NIC-283419-T9H7X-v2"/>
    <s v="Theo Georghiou"/>
    <x v="58"/>
    <s v="With Customer"/>
    <x v="0"/>
    <d v="2016-02-29T00:00:00"/>
    <s v="2c Initial Assessment"/>
    <s v="1c Application In Progress"/>
    <x v="0"/>
    <s v="DARS-NIC-283419-T9H7X-v1.3"/>
    <s v="No"/>
    <s v="Yes"/>
    <x v="0"/>
    <x v="202"/>
    <x v="0"/>
    <s v="No"/>
    <x v="9"/>
    <s v=""/>
    <s v="Emma Lawler"/>
    <s v=""/>
    <s v="No"/>
    <s v="Joanna Rose"/>
    <d v="2017-02-27T09:16:54"/>
    <d v="2016-05-04T13:46:11"/>
    <m/>
    <s v=""/>
    <m/>
    <x v="0"/>
  </r>
  <r>
    <s v="d632a92c-6765-4183-a402-822e6c0bb6f3"/>
    <s v="Q8WhbzSGVdXnU1w4Oj6vy2jWrW5AUYn2SE/+ue7RBx7JFlg36vnuX75KKV6FEFQ2LUOECD0X0/Uzb6UPCT5Feg=="/>
    <d v="2017-02-27T09:16:54"/>
    <s v="DARS-NIC-283419-T9H7X-v2"/>
    <s v="Theo Georghiou"/>
    <x v="58"/>
    <s v="With Customer"/>
    <x v="0"/>
    <d v="2018-01-31T00:00:00"/>
    <s v="2c Initial Assessment"/>
    <s v="1c Application In Progress"/>
    <x v="0"/>
    <s v="DARS-NIC-283419-T9H7X-v1.4"/>
    <s v="No"/>
    <s v="Yes"/>
    <x v="0"/>
    <x v="202"/>
    <x v="0"/>
    <s v="No"/>
    <x v="9"/>
    <s v=""/>
    <s v="Emma Lawler"/>
    <s v="Jennifer Donald"/>
    <s v="No"/>
    <s v="Joanna Rose"/>
    <d v="2017-02-27T09:16:54"/>
    <d v="2016-06-27T06:28:29"/>
    <m/>
    <s v=""/>
    <m/>
    <x v="0"/>
  </r>
  <r>
    <s v="31d63c8d-0eae-4280-aa58-cee3583cc241"/>
    <s v="cLlqrDkBuG3TcaD1PgAaWn7aDAjnkiaOTNPmnurb1Uh4DHxDyDxLaiXJcEPFAgks/L3oL882vnisfWdXNwEQIw=="/>
    <d v="2017-02-27T09:16:54"/>
    <s v="DARS-NIC-283419-T9H7X-v2"/>
    <s v="Theo Georghiou"/>
    <x v="58"/>
    <s v="With Customer"/>
    <x v="0"/>
    <d v="2018-01-31T00:00:00"/>
    <s v="5a DSA Active"/>
    <s v="1c Application In Progress"/>
    <x v="2"/>
    <s v="DARS-NIC-283419-T9H7X-v1.5"/>
    <s v="No"/>
    <s v="Yes"/>
    <x v="0"/>
    <x v="202"/>
    <x v="33"/>
    <s v="No"/>
    <x v="9"/>
    <s v=""/>
    <s v="Emma Lawler"/>
    <s v="Jennifer Donald"/>
    <s v="No"/>
    <s v="Joanna Rose"/>
    <d v="2017-02-27T09:16:54"/>
    <d v="2017-01-31T15:50:52"/>
    <d v="2017-02-08T00:00:00"/>
    <s v=""/>
    <m/>
    <x v="1"/>
  </r>
  <r>
    <s v="92c044a9-f0ae-4056-8eca-6acefed25111"/>
    <s v="MSneq7RJsa3WcdBdHe3lrU1kpKA69NZWLKL/BGP5KrXKEkIltds3eoL17F22Kwr4c6mag0ju1FL7X5JXMMkO6g=="/>
    <d v="2017-02-27T09:16:58"/>
    <s v="DARS-NIC-283419-T9H7X-v2"/>
    <s v="Theo Georghiou"/>
    <x v="58"/>
    <s v="With Customer"/>
    <x v="0"/>
    <m/>
    <s v="1c Application In Progress"/>
    <s v="1c Application In Progress"/>
    <x v="4"/>
    <s v="DARS-NIC-283419-T9H7X-v2.0"/>
    <s v="Yes"/>
    <s v="Yes"/>
    <x v="0"/>
    <x v="202"/>
    <x v="0"/>
    <s v="No"/>
    <x v="9"/>
    <s v=""/>
    <s v="Emma Lawler"/>
    <s v="Jennifer Donald"/>
    <s v="No"/>
    <s v="Joanna Rose"/>
    <d v="2017-02-27T09:16:58"/>
    <d v="2017-02-27T09:16:41"/>
    <m/>
    <s v=""/>
    <m/>
    <x v="0"/>
  </r>
  <r>
    <s v="5098c7cf-5901-e611-810a-3863bb35cfc0"/>
    <s v="5w0Ayk1XdGKU+e/4DBTsKz0SEJk868NVBxnsFGIG0H7Dkr3AJr6zD39mxQGDSBJR+WhPw50giJoSl5Sj0B2F8Q=="/>
    <d v="2016-06-10T13:23:07"/>
    <s v="DARS-NIC-28354-S5T1S-v0"/>
    <s v="Lee Coulson"/>
    <x v="276"/>
    <s v="With HSCIC"/>
    <x v="0"/>
    <m/>
    <s v=""/>
    <s v="2c Initial Assessment"/>
    <x v="0"/>
    <s v="DARS-NIC-28354-S5T1S-v0.0"/>
    <s v=""/>
    <s v="No"/>
    <x v="0"/>
    <x v="0"/>
    <x v="0"/>
    <s v="Yes"/>
    <x v="16"/>
    <s v=""/>
    <s v=""/>
    <s v=""/>
    <s v="Yes"/>
    <s v="Emma Russell"/>
    <d v="2016-06-10T13:23:07"/>
    <d v="2016-04-13T09:26:35"/>
    <m/>
    <s v=""/>
    <d v="2016-06-07T00:00:00"/>
    <x v="0"/>
  </r>
  <r>
    <s v="3105896a-e099-4284-96c4-db1219a57595"/>
    <s v="lOp1V0mWaLFHVKcR1WnuOFDRbkh3Owxbg8bmI9bONSpyZMOUEKPboFm1WXwYWH0VyyHBQYDJWX696zXV4TFizw=="/>
    <d v="2016-06-10T13:23:07"/>
    <s v="DARS-NIC-28354-S5T1S-v0"/>
    <s v="Lee Coulson"/>
    <x v="276"/>
    <s v="With HSCIC"/>
    <x v="0"/>
    <m/>
    <s v=""/>
    <s v="2c Initial Assessment"/>
    <x v="0"/>
    <s v="DARS-NIC-28354-S5T1S-v0.1"/>
    <s v=""/>
    <s v="No"/>
    <x v="0"/>
    <x v="0"/>
    <x v="0"/>
    <s v="Yes"/>
    <x v="16"/>
    <s v=""/>
    <s v=""/>
    <s v=""/>
    <s v="Yes"/>
    <s v="Emma Russell"/>
    <d v="2016-06-10T13:23:07"/>
    <d v="2016-04-22T14:17:54"/>
    <m/>
    <s v=""/>
    <d v="2016-06-07T00:00:00"/>
    <x v="0"/>
  </r>
  <r>
    <s v="2fe8c0a3-3ffb-40db-83db-2cfd5810dc71"/>
    <s v="XQuLFzF6WC0bK9KClt7KGC35xhWe4X+2xyni7vvE3zDMcSFtMQItI6iiOFHFa8uSbU12OKNE/FyQYqWYRbp4ug=="/>
    <d v="2016-06-10T13:23:07"/>
    <s v="DARS-NIC-28354-S5T1S-v0"/>
    <s v="Lee Coulson"/>
    <x v="276"/>
    <s v="With HSCIC"/>
    <x v="0"/>
    <m/>
    <s v="2d Action Plan Active"/>
    <s v="2c Initial Assessment"/>
    <x v="0"/>
    <s v="DARS-NIC-28354-S5T1S-v0.10"/>
    <s v="No"/>
    <s v="No"/>
    <x v="0"/>
    <x v="5"/>
    <x v="0"/>
    <s v="Yes"/>
    <x v="16"/>
    <s v=""/>
    <s v="Carla Howgate"/>
    <s v="Dave Cronin"/>
    <s v="Yes"/>
    <s v="Emma Russell"/>
    <d v="2016-06-10T13:23:07"/>
    <d v="2016-06-07T13:41:04"/>
    <m/>
    <s v=""/>
    <d v="2016-06-07T00:00:00"/>
    <x v="0"/>
  </r>
  <r>
    <s v="058ae8dc-cd03-4963-9cff-a5d2a17afac9"/>
    <s v="sH4Gnof1lyKmngc6jwRGaF8B2+JAHosjqwbEgIubQsqZiAHUhGTI5c5rqe4hkFKrCji/aG16l153ZB0DrYeDfg=="/>
    <d v="2016-06-10T13:23:07"/>
    <s v="DARS-NIC-28354-S5T1S-v0"/>
    <s v="Lee Coulson"/>
    <x v="276"/>
    <s v="With HSCIC"/>
    <x v="0"/>
    <m/>
    <s v="2c Initial Assessment"/>
    <s v="2c Initial Assessment"/>
    <x v="0"/>
    <s v="DARS-NIC-28354-S5T1S-v0.11"/>
    <s v="No"/>
    <s v="No"/>
    <x v="0"/>
    <x v="5"/>
    <x v="0"/>
    <s v="Yes"/>
    <x v="16"/>
    <s v=""/>
    <s v="Carla Howgate"/>
    <s v="Dave Cronin"/>
    <s v="Yes"/>
    <s v="Emma Russell"/>
    <d v="2016-06-10T13:23:07"/>
    <d v="2016-06-07T16:19:42"/>
    <m/>
    <s v=""/>
    <d v="2016-06-07T00:00:00"/>
    <x v="0"/>
  </r>
  <r>
    <s v="8173c48c-36f8-4f42-8e68-1b95736b6a89"/>
    <s v="DWJlTiwHi4+uRJKfZjCz7bwy1cbR4gR+FYoq9B4ZWXgbE0lfuzzQsC/L9uGxxCGszgZH+w1c2rIQX/jBVfgdQQ=="/>
    <d v="2016-06-10T13:23:07"/>
    <s v="DARS-NIC-28354-S5T1S-v0"/>
    <s v="Lee Coulson"/>
    <x v="276"/>
    <s v="With HSCIC"/>
    <x v="0"/>
    <m/>
    <s v="2c Initial Assessment"/>
    <s v="2c Initial Assessment"/>
    <x v="0"/>
    <s v="DARS-NIC-28354-S5T1S-v0.12"/>
    <s v="No"/>
    <s v="No"/>
    <x v="0"/>
    <x v="5"/>
    <x v="0"/>
    <s v="Yes"/>
    <x v="16"/>
    <s v=""/>
    <s v="Carla Howgate"/>
    <s v="Dave Cronin"/>
    <s v="Yes"/>
    <s v="Emma Russell"/>
    <d v="2016-06-10T13:23:07"/>
    <d v="2016-06-10T12:53:49"/>
    <m/>
    <s v=""/>
    <d v="2016-06-07T00:00:00"/>
    <x v="0"/>
  </r>
  <r>
    <s v="9a91a13d-2e9a-4d35-83ba-aecd06ee54cf"/>
    <s v="dQ56XR/nwVOORYmhz/46LVI9aKbYR1AjkmkBr2RBv6z4fWKMpRDD042YVMXZtGoyAz72FffirYJvpF0ug7guIQ=="/>
    <d v="2016-08-02T09:49:15"/>
    <s v="DARS-NIC-28354-S5T1S-v0"/>
    <s v="Lee Coulson"/>
    <x v="276"/>
    <s v="With HSCIC"/>
    <x v="0"/>
    <m/>
    <s v="2c Initial Assessment"/>
    <s v="2c Initial Assessment"/>
    <x v="5"/>
    <s v="DARS-NIC-28354-S5T1S-v0.13"/>
    <s v="Yes"/>
    <s v="No"/>
    <x v="0"/>
    <x v="5"/>
    <x v="0"/>
    <s v="Yes"/>
    <x v="16"/>
    <s v=""/>
    <s v="Carla Howgate"/>
    <s v="Dave Cronin"/>
    <s v="Yes"/>
    <s v="Emma Russell"/>
    <d v="2016-08-02T09:49:15"/>
    <d v="2016-06-10T13:22:08"/>
    <m/>
    <s v=""/>
    <d v="2016-06-07T00:00:00"/>
    <x v="0"/>
  </r>
  <r>
    <s v="c21eec66-d827-4a45-b919-d186ef4a0fd4"/>
    <s v="WWAX6s8JylwThka69+hLlJlG4aQutBwPTCZYlXhr4PwsVRaM3sxgqBoBX5l8SyDV6Bjdrvdw5v1b3w5V2e4qrw=="/>
    <d v="2016-06-10T13:23:07"/>
    <s v="DARS-NIC-28354-S5T1S-v0"/>
    <s v="Lee Coulson"/>
    <x v="276"/>
    <s v="With HSCIC"/>
    <x v="0"/>
    <m/>
    <s v=""/>
    <s v="2c Initial Assessment"/>
    <x v="0"/>
    <s v="DARS-NIC-28354-S5T1S-v0.2"/>
    <s v=""/>
    <s v="No"/>
    <x v="0"/>
    <x v="0"/>
    <x v="0"/>
    <s v="Yes"/>
    <x v="16"/>
    <s v=""/>
    <s v=""/>
    <s v=""/>
    <s v="Yes"/>
    <s v="Emma Russell"/>
    <d v="2016-06-10T13:23:07"/>
    <d v="2016-04-25T10:04:00"/>
    <m/>
    <s v=""/>
    <d v="2016-06-07T00:00:00"/>
    <x v="0"/>
  </r>
  <r>
    <s v="e917aaa9-5052-4578-bcbb-e834c1ec6868"/>
    <s v="AQToR6gdZ0wWmhg8ROQ+ecQF9s1C1+VQBornuW/GI1crI4K5Amz9ZpKUOpldpR3tPHKE2nA7vENpxg+QhNQYbQ=="/>
    <d v="2016-06-10T13:23:07"/>
    <s v="DARS-NIC-28354-S5T1S-v0"/>
    <s v="Lee Coulson"/>
    <x v="276"/>
    <s v="With HSCIC"/>
    <x v="0"/>
    <m/>
    <s v=""/>
    <s v="2c Initial Assessment"/>
    <x v="0"/>
    <s v="DARS-NIC-28354-S5T1S-v0.3"/>
    <s v=""/>
    <s v="No"/>
    <x v="0"/>
    <x v="0"/>
    <x v="0"/>
    <s v="Yes"/>
    <x v="16"/>
    <s v=""/>
    <s v=""/>
    <s v=""/>
    <s v="Yes"/>
    <s v="Emma Russell"/>
    <d v="2016-06-10T13:23:07"/>
    <d v="2016-04-29T14:03:54"/>
    <m/>
    <s v=""/>
    <d v="2016-06-07T00:00:00"/>
    <x v="0"/>
  </r>
  <r>
    <s v="22cabd79-6a16-4ba9-b5ad-2397f400be7d"/>
    <s v="qHBaYJQ2w0Vu7wLSxwUGcl/l8kt9iZ33Nv1/IIZN0LN9yJUYsOOikJWsHQDaH7HvH0Q+qqv1zLSu0Mr9ydAFiA=="/>
    <d v="2016-06-10T13:23:07"/>
    <s v="DARS-NIC-28354-S5T1S-v0"/>
    <s v="Lee Coulson"/>
    <x v="276"/>
    <s v="With HSCIC"/>
    <x v="0"/>
    <m/>
    <s v=""/>
    <s v="2c Initial Assessment"/>
    <x v="0"/>
    <s v="DARS-NIC-28354-S5T1S-v0.4"/>
    <s v=""/>
    <s v="No"/>
    <x v="0"/>
    <x v="0"/>
    <x v="0"/>
    <s v="Yes"/>
    <x v="16"/>
    <s v=""/>
    <s v=""/>
    <s v=""/>
    <s v="Yes"/>
    <s v="Emma Russell"/>
    <d v="2016-06-10T13:23:07"/>
    <d v="2016-05-03T08:55:14"/>
    <m/>
    <s v=""/>
    <d v="2016-06-07T00:00:00"/>
    <x v="0"/>
  </r>
  <r>
    <s v="4df8c431-c837-4c32-921d-9d57523d7a19"/>
    <s v="M5+K5ORgMiEWSbh8s1XDDTYi1JcUHbgTBubGkwKbKIgsmml1a+BC3J5NGuUuxKh6jMoonCAl3VwtjTUIXwxIig=="/>
    <d v="2016-06-10T13:23:07"/>
    <s v="DARS-NIC-28354-S5T1S-v0"/>
    <s v="Lee Coulson"/>
    <x v="276"/>
    <s v="With HSCIC"/>
    <x v="0"/>
    <m/>
    <s v=""/>
    <s v="2c Initial Assessment"/>
    <x v="0"/>
    <s v="DARS-NIC-28354-S5T1S-v0.5"/>
    <s v=""/>
    <s v="No"/>
    <x v="0"/>
    <x v="0"/>
    <x v="0"/>
    <s v="Yes"/>
    <x v="16"/>
    <s v=""/>
    <s v=""/>
    <s v=""/>
    <s v="Yes"/>
    <s v="Emma Russell"/>
    <d v="2016-06-10T13:23:07"/>
    <d v="2016-05-03T11:06:56"/>
    <m/>
    <s v=""/>
    <d v="2016-06-07T00:00:00"/>
    <x v="0"/>
  </r>
  <r>
    <s v="38e61e67-d468-4a75-b757-80225f64c8ff"/>
    <s v="rLciDpHW9t8RqKyxqp/ZUfPGdi1yyXX8gpP+iqrX7RcoW/x3JeM7+fw720x+la9EnbCwE13A0TxgMrdnge5khg=="/>
    <d v="2016-06-10T13:23:07"/>
    <s v="DARS-NIC-28354-S5T1S-v0"/>
    <s v="Lee Coulson"/>
    <x v="276"/>
    <s v="With HSCIC"/>
    <x v="0"/>
    <m/>
    <s v="1c Application In Progress"/>
    <s v="2c Initial Assessment"/>
    <x v="0"/>
    <s v="DARS-NIC-28354-S5T1S-v0.6"/>
    <s v="No"/>
    <s v="No"/>
    <x v="0"/>
    <x v="0"/>
    <x v="0"/>
    <s v="Yes"/>
    <x v="16"/>
    <s v=""/>
    <s v=""/>
    <s v=""/>
    <s v="Yes"/>
    <s v="Emma Russell"/>
    <d v="2016-06-10T13:23:07"/>
    <d v="2016-05-03T14:07:25"/>
    <m/>
    <s v=""/>
    <d v="2016-06-07T00:00:00"/>
    <x v="0"/>
  </r>
  <r>
    <s v="c8e2fc3f-f9e3-40ef-bf1a-c6aaaf3e15d7"/>
    <s v="0CZDJyZbje5jLU2Hqx6JFTFsdSI52UaIY1ACRjHIlotr/JXwm3bvsuadEne2hpy4s8nwWcdWtPB9EypV4vGfHg=="/>
    <d v="2016-06-10T13:23:07"/>
    <s v="DARS-NIC-28354-S5T1S-v0"/>
    <s v="Lee Coulson"/>
    <x v="276"/>
    <s v="With HSCIC"/>
    <x v="0"/>
    <m/>
    <s v="2a Case Admin Check"/>
    <s v="2c Initial Assessment"/>
    <x v="0"/>
    <s v="DARS-NIC-28354-S5T1S-v0.7"/>
    <s v="No"/>
    <s v="No"/>
    <x v="0"/>
    <x v="0"/>
    <x v="0"/>
    <s v="Yes"/>
    <x v="16"/>
    <s v=""/>
    <s v=""/>
    <s v=""/>
    <s v="Yes"/>
    <s v="Emma Russell"/>
    <d v="2016-06-10T13:23:07"/>
    <d v="2016-05-31T10:22:58"/>
    <m/>
    <s v=""/>
    <d v="2016-06-07T00:00:00"/>
    <x v="0"/>
  </r>
  <r>
    <s v="ae049522-a670-4db3-a329-ea2bdbd2dd24"/>
    <s v="KnN8mILRg7zWLUmfEJAaCtGP3RuuN7QKHTPMiRIYGMPtJHVEYZOFSTYnfTMyG5JChmQT8MfLgJyfiEqR6Z6Ctw=="/>
    <d v="2016-06-10T13:23:07"/>
    <s v="DARS-NIC-28354-S5T1S-v0"/>
    <s v="Lee Coulson"/>
    <x v="276"/>
    <s v="With HSCIC"/>
    <x v="0"/>
    <m/>
    <s v="1c Application In Progress"/>
    <s v="2c Initial Assessment"/>
    <x v="0"/>
    <s v="DARS-NIC-28354-S5T1S-v0.8"/>
    <s v="No"/>
    <s v="No"/>
    <x v="0"/>
    <x v="0"/>
    <x v="0"/>
    <s v="Yes"/>
    <x v="16"/>
    <s v=""/>
    <s v=""/>
    <s v=""/>
    <s v="Yes"/>
    <s v="Emma Russell"/>
    <d v="2016-06-10T13:23:07"/>
    <d v="2016-06-01T10:04:25"/>
    <m/>
    <s v=""/>
    <d v="2016-06-07T00:00:00"/>
    <x v="0"/>
  </r>
  <r>
    <s v="6e1df6a8-409e-4393-be12-6b4c4c7932a2"/>
    <s v="864gXVWpUbWOIQAdbMLmsO34rQnyreuxxWyX5wMjFLOsK9yXKDj+fNWGsjW9rkwH49p/14o9lgfQmAKJE72IbQ=="/>
    <d v="2016-06-10T13:23:07"/>
    <s v="DARS-NIC-28354-S5T1S-v0"/>
    <s v="Lee Coulson"/>
    <x v="276"/>
    <s v="With HSCIC"/>
    <x v="0"/>
    <m/>
    <s v="2c Initial Assessment"/>
    <s v="2c Initial Assessment"/>
    <x v="0"/>
    <s v="DARS-NIC-28354-S5T1S-v0.9"/>
    <s v="No"/>
    <s v="No"/>
    <x v="0"/>
    <x v="5"/>
    <x v="0"/>
    <s v="Yes"/>
    <x v="16"/>
    <s v=""/>
    <s v="Carla Howgate"/>
    <s v="Dave Cronin"/>
    <s v="Yes"/>
    <s v="Emma Russell"/>
    <d v="2016-06-10T13:23:07"/>
    <d v="2016-06-06T13:47:13"/>
    <m/>
    <s v=""/>
    <d v="2016-06-07T00:00:00"/>
    <x v="0"/>
  </r>
  <r>
    <s v="4a6eae14-0b1d-e611-80f9-3863bb358e28"/>
    <s v="J0pNoFl2UbsiF1jlK+LaJCegvFaikUAZw2RAPWKbhIae/EqYXH349p56ImWxQvo3NwlORCQC0rWO/JyyEtz9BQ=="/>
    <d v="2016-05-27T09:44:09"/>
    <s v="DARS-NIC-28355-Y9L4T-v0"/>
    <s v="Bridie Taylor"/>
    <x v="277"/>
    <s v="With Customer"/>
    <x v="0"/>
    <m/>
    <s v="1c Application In Progress"/>
    <s v="1c Application In Progress"/>
    <x v="0"/>
    <s v="DARS-NIC-28355-Y9L4T-v0.0"/>
    <s v="No"/>
    <s v="No"/>
    <x v="0"/>
    <x v="0"/>
    <x v="0"/>
    <s v="No"/>
    <x v="1"/>
    <s v=""/>
    <s v=""/>
    <s v=""/>
    <s v="Yes"/>
    <s v="Alexandra Day"/>
    <d v="2016-05-27T09:44:09"/>
    <d v="2016-05-18T15:13:40"/>
    <m/>
    <s v=""/>
    <m/>
    <x v="0"/>
  </r>
  <r>
    <s v="c3c5ffea-27ae-411e-9de3-1e6a33573cca"/>
    <s v="Hwq8lXbUjPJkzn/crCEF6N+zKsfQY1EMrrk4MrBCnURJLTJpBssvqA8eUXYnlNide9NOk2YN47kDs+7dgtDBEg=="/>
    <d v="2016-05-27T09:44:20"/>
    <s v="DARS-NIC-28355-Y9L4T-v0"/>
    <s v="Bridie Taylor"/>
    <x v="277"/>
    <s v="With Customer"/>
    <x v="0"/>
    <m/>
    <s v="2a Case Admin Check"/>
    <s v="1c Application In Progress"/>
    <x v="0"/>
    <s v="DARS-NIC-28355-Y9L4T-v0.1"/>
    <s v="No"/>
    <s v="No"/>
    <x v="0"/>
    <x v="0"/>
    <x v="0"/>
    <s v="No"/>
    <x v="1"/>
    <s v=""/>
    <s v=""/>
    <s v=""/>
    <s v="Yes"/>
    <s v="Alexandra Day"/>
    <d v="2016-05-27T09:44:20"/>
    <d v="2016-05-26T23:10:46"/>
    <m/>
    <s v=""/>
    <m/>
    <x v="0"/>
  </r>
  <r>
    <s v="14c80073-82df-4a96-83c3-7d3a879c41be"/>
    <s v="5nPkyo3NCf2dMSerOhv4ZLgL+NdNslmKccMuN9DlpwLN+pvH0hfu22Ft/6ObKxCWoxsUS+iRh8oMw4peISjq4A=="/>
    <d v="2016-08-02T09:49:15"/>
    <s v="DARS-NIC-28355-Y9L4T-v0"/>
    <s v="Bridie Taylor"/>
    <x v="277"/>
    <s v="With Customer"/>
    <x v="0"/>
    <m/>
    <s v="1c Application In Progress"/>
    <s v="1c Application In Progress"/>
    <x v="4"/>
    <s v="DARS-NIC-28355-Y9L4T-v0.2"/>
    <s v="Yes"/>
    <s v="No"/>
    <x v="0"/>
    <x v="0"/>
    <x v="0"/>
    <s v="No"/>
    <x v="1"/>
    <s v=""/>
    <s v=""/>
    <s v=""/>
    <s v="Yes"/>
    <s v="Alexandra Day"/>
    <d v="2016-08-02T09:49:15"/>
    <d v="2016-05-27T09:44:12"/>
    <m/>
    <s v=""/>
    <m/>
    <x v="0"/>
  </r>
  <r>
    <s v="9d94a404-eb0d-e611-8106-1458d043a570"/>
    <s v="V3131IwJ0LZMbb36zkwgYGKQpXIjwLNuHph+Yv8yBmEGgh4lfB4JV94h63FcaaxpzLiRKNFLl0fkHaH6bGKaDg=="/>
    <d v="2016-08-02T09:49:15"/>
    <s v="DARS-NIC-28436-L2H4C-v0"/>
    <s v="Gillian Bryant"/>
    <x v="49"/>
    <s v="With Customer"/>
    <x v="0"/>
    <m/>
    <s v=""/>
    <s v="1c Application In Progress"/>
    <x v="4"/>
    <s v="DARS-NIC-28436-L2H4C-v0.0"/>
    <s v="Yes"/>
    <s v="No"/>
    <x v="0"/>
    <x v="0"/>
    <x v="0"/>
    <s v="No"/>
    <x v="6"/>
    <s v=""/>
    <s v=""/>
    <s v=""/>
    <s v="Yes"/>
    <s v="Joanna Rose"/>
    <d v="2016-08-02T09:49:15"/>
    <d v="2016-04-29T09:16:19"/>
    <m/>
    <s v=""/>
    <m/>
    <x v="0"/>
  </r>
  <r>
    <s v="a0a4c9fd-2818-e611-80fa-3863bb359f00"/>
    <s v="/gFQaU6p8fNAA+W87hUIie7JKd/6nHPQ4NdzY8sKtYwhPW5gVqu8+IWetbNwvLYZBchuMIIjHmRN1owR4qgWrA=="/>
    <d v="2016-08-02T09:49:15"/>
    <s v="DARS-NIC-28439-R2Y2D-v0"/>
    <s v="Edward Hannon"/>
    <x v="1"/>
    <s v="With Customer"/>
    <x v="0"/>
    <m/>
    <s v="1c Application In Progress"/>
    <s v="1c Application In Progress"/>
    <x v="4"/>
    <s v="DARS-NIC-28439-R2Y2D-v0.0"/>
    <s v="Yes"/>
    <s v="No"/>
    <x v="0"/>
    <x v="0"/>
    <x v="0"/>
    <s v="No"/>
    <x v="1"/>
    <s v=""/>
    <s v=""/>
    <s v=""/>
    <s v="Yes"/>
    <s v="Joanna Rose"/>
    <d v="2016-08-02T09:49:15"/>
    <d v="2016-05-12T10:05:03"/>
    <m/>
    <s v=""/>
    <m/>
    <x v="0"/>
  </r>
  <r>
    <s v="4b7f5e7b-4818-e611-80fa-3863bb359f00"/>
    <s v="0SoUjjjXK0g6IjIWukLXMIsd9ELPNOvRyNAZvfz3jWI6+gQ7elFYHfCYpV328BsR1yjG0hKIRgL1iG/zG/xCuA=="/>
    <d v="2016-10-06T09:13:12"/>
    <s v="DARS-NIC-28480-W2R8F-v1"/>
    <s v="Stephanie Stephens"/>
    <x v="231"/>
    <s v="With HSCIC"/>
    <x v="0"/>
    <m/>
    <s v="1c Application In Progress"/>
    <s v="5a DSA Active"/>
    <x v="0"/>
    <s v="DARS-NIC-28480-W2R8F-v0.0"/>
    <s v="No"/>
    <s v="No"/>
    <x v="0"/>
    <x v="0"/>
    <x v="0"/>
    <s v="No"/>
    <x v="9"/>
    <s v=""/>
    <s v=""/>
    <s v=""/>
    <s v="Yes"/>
    <s v="Joanna Rose"/>
    <d v="2016-10-06T09:13:12"/>
    <d v="2016-05-12T13:50:29"/>
    <m/>
    <s v=""/>
    <d v="2016-08-31T00:00:00"/>
    <x v="0"/>
  </r>
  <r>
    <s v="ab1f991d-3d75-4a48-8dfd-2bdb47477338"/>
    <s v="R3i5jkWiRJtcdxClQpNX6rovqm/XZl+bIY219BR4BsQ9noFynM6fHSObfOkGHXycYmpxZXPNHGKbTa5VbIXwrQ=="/>
    <d v="2016-10-06T09:13:12"/>
    <s v="DARS-NIC-28480-W2R8F-v1"/>
    <s v="Stephanie Stephens"/>
    <x v="231"/>
    <s v="With HSCIC"/>
    <x v="0"/>
    <m/>
    <s v="2c Initial Assessment"/>
    <s v="5a DSA Active"/>
    <x v="0"/>
    <s v="DARS-NIC-28480-W2R8F-v0.1"/>
    <s v="No"/>
    <s v="No"/>
    <x v="0"/>
    <x v="203"/>
    <x v="0"/>
    <s v="No"/>
    <x v="9"/>
    <s v="Medium"/>
    <s v="Georgina Platt"/>
    <s v="Gaynor Dalton"/>
    <s v="No"/>
    <s v="Joanna Rose"/>
    <d v="2016-10-06T09:13:12"/>
    <d v="2016-05-23T18:14:24"/>
    <m/>
    <s v=""/>
    <d v="2016-08-31T00:00:00"/>
    <x v="0"/>
  </r>
  <r>
    <s v="53e635e9-b21d-4f9b-aafb-d9cc6136108e"/>
    <s v="7SE+1x3pf7X/8+6qzPVhpeIOJpRJgZwkdJeTYeApkYr72O8oP7130DV+98Q9xIoIKrdlmLZNOtUC03tdee3iwQ=="/>
    <d v="2016-10-06T09:13:13"/>
    <s v="DARS-NIC-28480-W2R8F-v1"/>
    <s v="Stephanie Stephens"/>
    <x v="231"/>
    <s v="With HSCIC"/>
    <x v="0"/>
    <m/>
    <s v="2d Action Plan Active"/>
    <s v="5a DSA Active"/>
    <x v="0"/>
    <s v="DARS-NIC-28480-W2R8F-v0.2"/>
    <s v="No"/>
    <s v="No"/>
    <x v="0"/>
    <x v="203"/>
    <x v="0"/>
    <s v="No"/>
    <x v="9"/>
    <s v="Medium"/>
    <s v="Georgina Platt"/>
    <s v="Gaynor Dalton"/>
    <s v="No"/>
    <s v="Joanna Rose"/>
    <d v="2016-10-06T09:13:13"/>
    <d v="2016-06-14T14:08:02"/>
    <m/>
    <s v=""/>
    <d v="2016-08-31T00:00:00"/>
    <x v="0"/>
  </r>
  <r>
    <s v="b23ab26a-6c40-4105-8e1c-caa3e2c480da"/>
    <s v="V+Zf8yI/tM4yaxIWrsWMwUnnk3YSgTEjZGfYSvTezUQZruiEKPZYIXzEQK3pQAxwntCPha79ORrIXnlZvsc1zQ=="/>
    <d v="2016-10-06T09:13:13"/>
    <s v="DARS-NIC-28480-W2R8F-v1"/>
    <s v="Stephanie Stephens"/>
    <x v="231"/>
    <s v="With HSCIC"/>
    <x v="0"/>
    <m/>
    <s v="2c Initial Assessment"/>
    <s v="5a DSA Active"/>
    <x v="0"/>
    <s v="DARS-NIC-28480-W2R8F-v0.3"/>
    <s v="No"/>
    <s v="No"/>
    <x v="0"/>
    <x v="203"/>
    <x v="0"/>
    <s v="No"/>
    <x v="9"/>
    <s v="Medium"/>
    <s v="Georgina Platt"/>
    <s v="Gaynor Dalton"/>
    <s v="No"/>
    <s v="Joanna Rose"/>
    <d v="2016-10-06T09:13:13"/>
    <d v="2016-06-22T09:05:17"/>
    <m/>
    <s v=""/>
    <d v="2016-08-31T00:00:00"/>
    <x v="0"/>
  </r>
  <r>
    <s v="233acc21-e883-4580-8f6b-f019eb3f3e23"/>
    <s v="c1nVxO1lOWH20vA+Vl6BFKg99KP1i+ybIHLFDQ5/C/P9CdciN34fYkAdC7d1D1QUSm6kE0RbLpovGBkG2BH93w=="/>
    <d v="2016-10-06T09:13:13"/>
    <s v="DARS-NIC-28480-W2R8F-v1"/>
    <s v="Stephanie Stephens"/>
    <x v="231"/>
    <s v="With HSCIC"/>
    <x v="0"/>
    <m/>
    <s v="2c Initial Assessment"/>
    <s v="5a DSA Active"/>
    <x v="0"/>
    <s v="DARS-NIC-28480-W2R8F-v0.4"/>
    <s v="No"/>
    <s v="No"/>
    <x v="0"/>
    <x v="203"/>
    <x v="0"/>
    <s v="No"/>
    <x v="9"/>
    <s v="Medium"/>
    <s v="Georgina Platt"/>
    <s v="Gaynor Dalton"/>
    <s v="No"/>
    <s v="Joanna Rose"/>
    <d v="2016-10-06T09:13:13"/>
    <d v="2016-06-22T09:40:47"/>
    <m/>
    <s v=""/>
    <d v="2016-08-31T00:00:00"/>
    <x v="0"/>
  </r>
  <r>
    <s v="9af8dad3-b686-415c-9915-5391a4aa7aba"/>
    <s v="bkcsEiPEi6SZDft+oAoBB3r+e71Pf3PiFiwhBx0slcSm/GOnS1d50r5A0Jls8HufFQr/vsUfA32dR1FCgLIUPg=="/>
    <d v="2016-10-06T09:13:30"/>
    <s v="DARS-NIC-28480-W2R8F-v1"/>
    <s v="Stephanie Stephens"/>
    <x v="231"/>
    <s v="With HSCIC"/>
    <x v="0"/>
    <d v="2017-07-01T00:00:00"/>
    <s v="5a DSA Active"/>
    <s v="5a DSA Active"/>
    <x v="1"/>
    <s v="DARS-NIC-28480-W2R8F-v0.5"/>
    <s v="No"/>
    <s v="No"/>
    <x v="0"/>
    <x v="203"/>
    <x v="77"/>
    <s v="No"/>
    <x v="9"/>
    <s v="Medium"/>
    <s v="Georgina Platt"/>
    <s v="Gaynor Dalton"/>
    <s v="No"/>
    <s v="Joanna Rose"/>
    <d v="2016-10-06T09:13:30"/>
    <d v="2016-06-24T14:12:44"/>
    <d v="2016-10-06T00:00:00"/>
    <s v=""/>
    <d v="2016-08-31T00:00:00"/>
    <x v="1"/>
  </r>
  <r>
    <s v="6735ef6c-0e00-4799-a91c-ca093a263f9e"/>
    <s v="bsMoIhwIMDBT2Y3L/ojIS0xpeuqLt3KrsUYny3/ntX2vH6pZzCIelcK2klnX0fYw/RBNQhRH5zT2OhtUtV5uVA=="/>
    <d v="2016-10-06T09:13:12"/>
    <s v="DARS-NIC-28480-W2R8F-v1"/>
    <s v="Stephanie Stephens"/>
    <x v="231"/>
    <s v="With HSCIC"/>
    <x v="0"/>
    <m/>
    <s v="1c Application In Progress"/>
    <s v="5a DSA Active"/>
    <x v="0"/>
    <s v="DARS-NIC-28480-W2R8F-v1.0"/>
    <s v="No"/>
    <s v="No"/>
    <x v="0"/>
    <x v="203"/>
    <x v="0"/>
    <s v="No"/>
    <x v="9"/>
    <s v="Medium"/>
    <s v="Georgina Platt"/>
    <s v="Gaynor Dalton"/>
    <s v="No"/>
    <s v="Joanna Rose"/>
    <d v="2016-10-06T09:13:12"/>
    <d v="2016-08-04T14:14:51"/>
    <d v="2016-07-26T00:00:00"/>
    <s v=""/>
    <d v="2016-08-31T00:00:00"/>
    <x v="0"/>
  </r>
  <r>
    <s v="fad25d0a-ef2c-4b8c-afea-886b3a14895b"/>
    <s v="kJPym+Ya2OIBeVhkzEl+uRWgOd19v+xtF2vjJPSiM9yKmm8nM8QOiLTdHC5p3UzRyDkrGbycVag+/JtmlX+Wqg=="/>
    <d v="2016-10-06T09:13:12"/>
    <s v="DARS-NIC-28480-W2R8F-v1"/>
    <s v="Stephanie Stephens"/>
    <x v="231"/>
    <s v="With HSCIC"/>
    <x v="0"/>
    <m/>
    <s v="2c Initial Assessment"/>
    <s v="5a DSA Active"/>
    <x v="0"/>
    <s v="DARS-NIC-28480-W2R8F-v1.1"/>
    <s v="No"/>
    <s v="No"/>
    <x v="0"/>
    <x v="204"/>
    <x v="0"/>
    <s v="No"/>
    <x v="9"/>
    <s v="Medium"/>
    <s v="Georgina Platt"/>
    <s v="Louise Dunn"/>
    <s v="No"/>
    <s v="Joanna Rose"/>
    <d v="2016-10-06T09:13:12"/>
    <d v="2016-08-31T13:05:30"/>
    <d v="2016-07-26T00:00:00"/>
    <s v=""/>
    <d v="2016-08-31T00:00:00"/>
    <x v="0"/>
  </r>
  <r>
    <s v="01f6db74-8f20-4adb-a8f6-535e8211f7ab"/>
    <s v="LX4rYqU4C0Rzsz/naeDmu39gePwgCfKhsqHesBjVNILqIjic1z9rW4aAUCs9uYDHk1f74LHysjreNp6hFJAy+g=="/>
    <d v="2016-10-06T09:13:12"/>
    <s v="DARS-NIC-28480-W2R8F-v1"/>
    <s v="Stephanie Stephens"/>
    <x v="231"/>
    <s v="With HSCIC"/>
    <x v="0"/>
    <m/>
    <s v="2c Initial Assessment"/>
    <s v="5a DSA Active"/>
    <x v="0"/>
    <s v="DARS-NIC-28480-W2R8F-v1.2"/>
    <s v="No"/>
    <s v="No"/>
    <x v="0"/>
    <x v="204"/>
    <x v="0"/>
    <s v="No"/>
    <x v="9"/>
    <s v="Medium"/>
    <s v="Georgina Platt"/>
    <s v="Louise Dunn"/>
    <s v="No"/>
    <s v="Joanna Rose"/>
    <d v="2016-10-06T09:13:12"/>
    <d v="2016-09-26T09:22:04"/>
    <d v="2016-07-26T00:00:00"/>
    <s v=""/>
    <d v="2016-08-31T00:00:00"/>
    <x v="0"/>
  </r>
  <r>
    <s v="335b4c6d-8e21-4f12-9408-d1192e954149"/>
    <s v="miOQH9atwU4+2mIyusKUrj4jdi4mk/JF+7UDPdKj2F0o1V6rUnZFVp93GIysFakQTxbzwgS2VAzjaDvyocsUgg=="/>
    <d v="2016-10-06T09:13:13"/>
    <s v="DARS-NIC-28480-W2R8F-v1"/>
    <s v="Stephanie Stephens"/>
    <x v="231"/>
    <s v="With HSCIC"/>
    <x v="0"/>
    <m/>
    <s v="2c Initial Assessment"/>
    <s v="5a DSA Active"/>
    <x v="0"/>
    <s v="DARS-NIC-28480-W2R8F-v1.3"/>
    <s v="No"/>
    <s v="No"/>
    <x v="0"/>
    <x v="204"/>
    <x v="0"/>
    <s v="No"/>
    <x v="9"/>
    <s v="Medium"/>
    <s v="Georgina Platt"/>
    <s v="Louise Dunn"/>
    <s v="No"/>
    <s v="Joanna Rose"/>
    <d v="2016-10-06T09:13:13"/>
    <d v="2016-09-26T09:24:45"/>
    <d v="2016-07-26T00:00:00"/>
    <s v=""/>
    <d v="2016-08-31T00:00:00"/>
    <x v="0"/>
  </r>
  <r>
    <s v="76228bf1-b097-4f19-9863-770ff4e345f7"/>
    <s v="RWI6hcBACLe4LRzCZtydlueEz6E+Yr9bTFKDfR39GoZPMgyDpP+9TBIlSujis8HG+ko5cH0vyBwIfJuFRWLrmg=="/>
    <d v="2016-10-06T09:13:35"/>
    <s v="DARS-NIC-28480-W2R8F-v1"/>
    <s v="Stephanie Stephens"/>
    <x v="231"/>
    <s v="With HSCIC"/>
    <x v="0"/>
    <d v="2017-09-30T00:00:00"/>
    <s v="5a DSA Active"/>
    <s v="5a DSA Active"/>
    <x v="2"/>
    <s v="DARS-NIC-28480-W2R8F-v1.4"/>
    <s v="Yes"/>
    <s v="No"/>
    <x v="0"/>
    <x v="204"/>
    <x v="60"/>
    <s v="No"/>
    <x v="9"/>
    <s v="Medium"/>
    <s v="Georgina Platt"/>
    <s v="Louise Dunn"/>
    <s v="No"/>
    <s v="Joanna Rose"/>
    <d v="2016-10-06T09:13:35"/>
    <d v="2016-09-26T09:35:27"/>
    <d v="2016-10-06T00:00:00"/>
    <s v=""/>
    <d v="2016-08-31T00:00:00"/>
    <x v="1"/>
  </r>
  <r>
    <s v="49ea6ca6-2eb9-4510-920d-0a9d456020ee"/>
    <s v="NdMbyQmLObyyF0UlfrpAGuBGLgzjn02WP7OUcKKGbzfYVCegtSO+SLLYPIhjXOem2msuBpZLIuzjwlfzsBAnnA=="/>
    <d v="2016-06-10T15:27:52"/>
    <s v="DARS-NIC-28551-H9T5W-v0"/>
    <s v="John Rudkin"/>
    <x v="129"/>
    <s v="With HSCIC"/>
    <x v="0"/>
    <m/>
    <s v=""/>
    <s v="2c Initial Assessment"/>
    <x v="0"/>
    <s v="DARS-NIC-28551-H9T5W-v0.0"/>
    <s v="No"/>
    <s v="No"/>
    <x v="0"/>
    <x v="0"/>
    <x v="0"/>
    <s v="No"/>
    <x v="9"/>
    <s v=""/>
    <s v=""/>
    <s v="DARS Online"/>
    <s v="Yes"/>
    <s v="Emma Russell"/>
    <d v="2016-06-10T15:27:52"/>
    <d v="2016-04-13T10:13:00"/>
    <m/>
    <s v=""/>
    <d v="2016-06-02T00:00:00"/>
    <x v="0"/>
  </r>
  <r>
    <s v="828237eb-73a8-4326-99cc-59e67da4a94c"/>
    <s v="wjPVVy6mh4j29yMPqA95KEVLlbtIUYoZLkTPsTQMN/ubi5+OJUF61c35LwX69P0pPaX/JOX9cZSWxqw5I1VKFA=="/>
    <d v="2016-06-10T15:27:52"/>
    <s v="DARS-NIC-28551-H9T5W-v0"/>
    <s v="John Rudkin"/>
    <x v="129"/>
    <s v="With HSCIC"/>
    <x v="0"/>
    <m/>
    <s v="2a Case Admin Check"/>
    <s v="2c Initial Assessment"/>
    <x v="0"/>
    <s v="DARS-NIC-28551-H9T5W-v0.1"/>
    <s v="No"/>
    <s v="No"/>
    <x v="0"/>
    <x v="0"/>
    <x v="0"/>
    <s v="No"/>
    <x v="9"/>
    <s v=""/>
    <s v="DARS Online"/>
    <s v="DARS Online"/>
    <s v="Yes"/>
    <s v="Emma Russell"/>
    <d v="2016-06-10T15:27:52"/>
    <d v="2016-05-25T17:04:26"/>
    <m/>
    <s v=""/>
    <d v="2016-06-02T00:00:00"/>
    <x v="0"/>
  </r>
  <r>
    <s v="88df460c-ed60-4c6a-a1f5-14419ed0e7d9"/>
    <s v="0NijYKN/psbj7wPwr1V8vXnLvgejA+uBnOgm6qyyosrT+TIL4eSjilqyNDMmG3zYBC/D3ciFPxNZS6jMJBbNlw=="/>
    <d v="2016-06-10T15:27:52"/>
    <s v="DARS-NIC-28551-H9T5W-v0"/>
    <s v="John Rudkin"/>
    <x v="129"/>
    <s v="With HSCIC"/>
    <x v="0"/>
    <m/>
    <s v="1c Application In Progress"/>
    <s v="2c Initial Assessment"/>
    <x v="0"/>
    <s v="DARS-NIC-28551-H9T5W-v0.2"/>
    <s v="No"/>
    <s v="No"/>
    <x v="0"/>
    <x v="0"/>
    <x v="0"/>
    <s v="No"/>
    <x v="9"/>
    <s v=""/>
    <s v="DARS Online"/>
    <s v="DARS Online"/>
    <s v="Yes"/>
    <s v="Emma Russell"/>
    <d v="2016-06-10T15:27:52"/>
    <d v="2016-05-26T14:17:15"/>
    <m/>
    <s v=""/>
    <d v="2016-06-02T00:00:00"/>
    <x v="0"/>
  </r>
  <r>
    <s v="a5e4947d-bd8e-4d23-8f25-73f36012bd9b"/>
    <s v="bUvtA8c+tXQzHnELVGx5gqqksTi5RufPPAz8X+ScjdjjY2KJEskewenAvTvCqR7OauHI8zy907apIUlvaMzrNw=="/>
    <d v="2016-06-10T15:27:52"/>
    <s v="DARS-NIC-28551-H9T5W-v0"/>
    <s v="John Rudkin"/>
    <x v="129"/>
    <s v="With HSCIC"/>
    <x v="0"/>
    <m/>
    <s v="2c Initial Assessment"/>
    <s v="2c Initial Assessment"/>
    <x v="0"/>
    <s v="DARS-NIC-28551-H9T5W-v0.3"/>
    <s v="No"/>
    <s v="No"/>
    <x v="0"/>
    <x v="15"/>
    <x v="0"/>
    <s v="No"/>
    <x v="9"/>
    <s v="Medium"/>
    <s v="Dan Goodwin"/>
    <s v="DARS Online"/>
    <s v="No"/>
    <s v="Emma Russell"/>
    <d v="2016-06-10T15:27:52"/>
    <d v="2016-06-02T10:03:00"/>
    <m/>
    <s v=""/>
    <d v="2016-06-02T00:00:00"/>
    <x v="0"/>
  </r>
  <r>
    <s v="8cd94af3-5df3-444f-b928-470fd3e25414"/>
    <s v="Aph4W9dl2U6T1FXlVZPDraDPrKLQLDR8+1HUlW1kl2Md69HRgfj0EhLHc6VGypIGtHzuG6w/+Z2xYsQgQSo2PQ=="/>
    <d v="2016-06-10T15:28:09"/>
    <s v="DARS-NIC-28551-H9T5W-v0"/>
    <s v="John Rudkin"/>
    <x v="129"/>
    <s v="With HSCIC"/>
    <x v="0"/>
    <m/>
    <s v="2d Action Plan Active"/>
    <s v="2c Initial Assessment"/>
    <x v="0"/>
    <s v="DARS-NIC-28551-H9T5W-v0.4"/>
    <s v="No"/>
    <s v="No"/>
    <x v="0"/>
    <x v="15"/>
    <x v="0"/>
    <s v="No"/>
    <x v="9"/>
    <s v="Medium"/>
    <s v="Dan Goodwin"/>
    <s v="DARS Online"/>
    <s v="No"/>
    <s v="Emma Russell"/>
    <d v="2016-06-10T15:28:09"/>
    <d v="2016-06-07T13:17:40"/>
    <m/>
    <s v=""/>
    <d v="2016-06-02T00:00:00"/>
    <x v="0"/>
  </r>
  <r>
    <s v="eb27cb6a-da9c-46bc-b23a-5ceadee78866"/>
    <s v="kSQOXhcEvUl3+BkwxDx0expZAOtjtIrQkEIapM0Ax6DaMtBVaiEReeSBS/Te4xff1XyyGfKCJIeSrNt0IwkZIg=="/>
    <d v="2016-08-02T09:49:15"/>
    <s v="DARS-NIC-28551-H9T5W-v0"/>
    <s v="John Rudkin"/>
    <x v="129"/>
    <s v="With HSCIC"/>
    <x v="0"/>
    <m/>
    <s v="2c Initial Assessment"/>
    <s v="2c Initial Assessment"/>
    <x v="6"/>
    <s v="DARS-NIC-28551-H9T5W-v0.5"/>
    <s v="Yes"/>
    <s v="No"/>
    <x v="0"/>
    <x v="15"/>
    <x v="0"/>
    <s v="No"/>
    <x v="9"/>
    <s v="Medium"/>
    <s v="Dan Goodwin"/>
    <s v="DARS Online"/>
    <s v="No"/>
    <s v="Emma Russell"/>
    <d v="2016-08-02T09:49:15"/>
    <d v="2016-06-10T15:27:59"/>
    <m/>
    <s v=""/>
    <d v="2016-06-02T00:00:00"/>
    <x v="0"/>
  </r>
  <r>
    <s v="8365c669-6606-4624-8854-63cbc73de4f5"/>
    <s v="gkES1cPT+1FlxRPtPQ8G9CUYJlbr/KoJHXmfDLFRGFuxJ2reZx9T1C4R3orW821xx0cr12UgGkZi19pmVAaEEQ=="/>
    <d v="2016-09-01T08:04:24"/>
    <s v="DARS-NIC-28591-H5Q3X-v0"/>
    <s v="Lucy Lennon"/>
    <x v="1"/>
    <s v="With Customer"/>
    <x v="0"/>
    <m/>
    <s v=""/>
    <s v="2d Action Plan Active"/>
    <x v="0"/>
    <s v="DARS-NIC-28591-H5Q3X-v0.0"/>
    <s v="No"/>
    <s v="No"/>
    <x v="0"/>
    <x v="0"/>
    <x v="0"/>
    <s v="No"/>
    <x v="1"/>
    <s v=""/>
    <s v=""/>
    <s v="DARS Online"/>
    <s v="Yes"/>
    <s v="Emma Russell"/>
    <d v="2016-09-01T08:04:24"/>
    <d v="2016-04-13T10:54:40"/>
    <m/>
    <s v=""/>
    <d v="2016-06-22T00:00:00"/>
    <x v="0"/>
  </r>
  <r>
    <s v="7d96fd5f-5917-43b3-9f7f-6439ad1cc7e2"/>
    <s v="oKtAVwRXDhmTXqqdH/WyGdniQJyISQZIuOX1lhxp7BMmYF0zdqWoDQxMivwOcanM+Z8Hu3mC4d9iNFNPBpxhvw=="/>
    <d v="2016-09-01T08:04:24"/>
    <s v="DARS-NIC-28591-H5Q3X-v0"/>
    <s v="Lucy Lennon"/>
    <x v="1"/>
    <s v="With Customer"/>
    <x v="0"/>
    <m/>
    <s v="2c Initial Assessment"/>
    <s v="2d Action Plan Active"/>
    <x v="0"/>
    <s v="DARS-NIC-28591-H5Q3X-v0.1"/>
    <s v="No"/>
    <s v="No"/>
    <x v="0"/>
    <x v="205"/>
    <x v="0"/>
    <s v="No"/>
    <x v="1"/>
    <s v=""/>
    <s v="Emma Lawler"/>
    <s v="DARS Online"/>
    <s v="Yes"/>
    <s v="Emma Russell"/>
    <d v="2016-09-01T08:04:24"/>
    <d v="2016-06-21T11:23:28"/>
    <m/>
    <s v=""/>
    <d v="2016-06-22T00:00:00"/>
    <x v="0"/>
  </r>
  <r>
    <s v="9ce42d35-0bb0-43de-8602-1fbd901e8422"/>
    <s v="x1APE+Q59/QyJ6lj5DJFvsPOaWb5zfcLCHpI3Z0LLPreAZKAaUJn0fv/oNcORhW0NWCPXjVFPOuXH2AgYheUbw=="/>
    <d v="2016-09-01T08:05:34"/>
    <s v="DARS-NIC-28591-H5Q3X-v0"/>
    <s v="Lucy Lennon"/>
    <x v="1"/>
    <s v="With Customer"/>
    <x v="0"/>
    <m/>
    <s v="2c Initial Assessment"/>
    <s v="2d Action Plan Active"/>
    <x v="0"/>
    <s v="DARS-NIC-28591-H5Q3X-v0.2"/>
    <s v="No"/>
    <s v="No"/>
    <x v="0"/>
    <x v="205"/>
    <x v="0"/>
    <s v="No"/>
    <x v="1"/>
    <s v=""/>
    <s v="Emma Lawler"/>
    <s v="DARS Online"/>
    <s v="Yes"/>
    <s v="Emma Russell"/>
    <d v="2016-09-01T08:05:34"/>
    <d v="2016-06-30T15:38:42"/>
    <m/>
    <s v=""/>
    <d v="2016-06-22T00:00:00"/>
    <x v="0"/>
  </r>
  <r>
    <s v="090eec9b-c6eb-4816-b3c5-13965c8f3b3e"/>
    <s v="wp5VQDIbxpwOwrUvNmf5GSrPRvBtjdyb0zDmebVOCwMx5LL5UvDnU9ttCf1NaH8x3AKpIgB+/wEAu9QNQfCKGQ=="/>
    <d v="2017-04-28T08:25:30"/>
    <s v="DARS-NIC-28591-H5Q3X-v0"/>
    <s v="Lucy Lennon"/>
    <x v="1"/>
    <s v="With Customer"/>
    <x v="0"/>
    <m/>
    <s v="2c Initial Assessment"/>
    <s v="2d Action Plan Active"/>
    <x v="4"/>
    <s v="DARS-NIC-28591-H5Q3X-v0.3"/>
    <s v="Yes"/>
    <s v="No"/>
    <x v="0"/>
    <x v="205"/>
    <x v="0"/>
    <s v="No"/>
    <x v="1"/>
    <s v=""/>
    <s v="Richard Webster"/>
    <s v="Jennifer Donald"/>
    <s v="Yes"/>
    <s v="Emma Russell"/>
    <d v="2017-04-28T08:25:30"/>
    <d v="2016-09-01T08:04:48"/>
    <m/>
    <s v=""/>
    <d v="2016-06-22T00:00:00"/>
    <x v="0"/>
  </r>
  <r>
    <s v="f80ea0e4-5a0c-48b2-b873-a41d17bfd92d"/>
    <s v="9XA4lCNwW+dEWg6afeHgrr8q0TX5yB98IhnRQrMOhVi4CZKJaO8jBZ08XFKvU3+3StO6aQ3cQ5diy3UXuQxtWg=="/>
    <d v="2017-03-29T14:03:17"/>
    <s v="DARS-NIC-28602-D7G4J-v0"/>
    <s v="John Rudkin"/>
    <x v="129"/>
    <s v="With HSCIC"/>
    <x v="0"/>
    <m/>
    <s v=""/>
    <s v="5a DSA Active"/>
    <x v="0"/>
    <s v="DARS-NIC-28602-D7G4J-v0.0"/>
    <s v="No"/>
    <s v="No"/>
    <x v="0"/>
    <x v="0"/>
    <x v="0"/>
    <s v="No"/>
    <x v="9"/>
    <s v=""/>
    <s v=""/>
    <s v="DARS Online"/>
    <s v="Yes"/>
    <s v="Emma Russell"/>
    <d v="2017-03-29T14:03:17"/>
    <d v="2016-04-13T11:07:46"/>
    <m/>
    <s v=""/>
    <d v="2017-01-31T00:00:00"/>
    <x v="0"/>
  </r>
  <r>
    <s v="a7a1140c-bcab-41cc-adfc-f5465ce07543"/>
    <s v="oD+cjbFXloqDGGP1RnVY5HTXWdIas26Mnt7c3AvUXlKtPYdf5I8SozoZ4i7qK8kd3DAfHEItGKRq36XvQpq3cA=="/>
    <d v="2017-03-29T14:03:17"/>
    <s v="DARS-NIC-28602-D7G4J-v0"/>
    <s v="John Rudkin"/>
    <x v="129"/>
    <s v="With HSCIC"/>
    <x v="0"/>
    <m/>
    <s v="2a Case Admin Check"/>
    <s v="5a DSA Active"/>
    <x v="0"/>
    <s v="DARS-NIC-28602-D7G4J-v0.1"/>
    <s v="No"/>
    <s v="No"/>
    <x v="0"/>
    <x v="0"/>
    <x v="0"/>
    <s v="No"/>
    <x v="9"/>
    <s v=""/>
    <s v="DARS Online"/>
    <s v="DARS Online"/>
    <s v="Yes"/>
    <s v="Emma Russell"/>
    <d v="2017-03-29T14:03:17"/>
    <d v="2016-05-25T17:07:34"/>
    <m/>
    <s v=""/>
    <d v="2017-01-31T00:00:00"/>
    <x v="0"/>
  </r>
  <r>
    <s v="e7b2efd1-9cf7-44cd-82bc-f0378d6ce67d"/>
    <s v="OLsyDk6F9PjcovEpwJn7cSoPRdZZ5yBdFjTcFQS6Tie3ZQMkQkP0JkRAT1jfEzhVnYdxL6r9++fdJ761xEkMqw=="/>
    <d v="2017-03-29T14:03:38"/>
    <s v="DARS-NIC-28602-D7G4J-v0"/>
    <s v="Vaibhav Joshi"/>
    <x v="129"/>
    <s v="With HSCIC"/>
    <x v="0"/>
    <d v="2018-02-28T00:00:00"/>
    <s v="5a DSA Active"/>
    <s v="5a DSA Active"/>
    <x v="2"/>
    <s v="DARS-NIC-28602-D7G4J-v0.10"/>
    <s v="Yes"/>
    <s v="No"/>
    <x v="0"/>
    <x v="127"/>
    <x v="98"/>
    <s v="No"/>
    <x v="9"/>
    <s v=""/>
    <s v="Helen Buckels"/>
    <s v="Richard Langley"/>
    <s v="Yes"/>
    <s v="Emma Russell"/>
    <d v="2017-03-29T14:03:38"/>
    <d v="2017-02-09T16:00:51"/>
    <d v="2017-03-29T00:00:00"/>
    <s v=""/>
    <d v="2017-01-31T00:00:00"/>
    <x v="1"/>
  </r>
  <r>
    <s v="0ee278f1-3d45-4736-9efa-faa460131e87"/>
    <s v="VWOxS94bnFKNrtp9tr8OFSvuJy4AF3Sp7lY+C9TpqMMWQVGI11but45eP56Via16YaQq2fBA8zi2H1s8WAU3Uw=="/>
    <d v="2017-03-29T14:03:17"/>
    <s v="DARS-NIC-28602-D7G4J-v0"/>
    <s v="John Rudkin"/>
    <x v="129"/>
    <s v="With HSCIC"/>
    <x v="0"/>
    <m/>
    <s v="1c Application In Progress"/>
    <s v="5a DSA Active"/>
    <x v="0"/>
    <s v="DARS-NIC-28602-D7G4J-v0.2"/>
    <s v="No"/>
    <s v="No"/>
    <x v="0"/>
    <x v="0"/>
    <x v="0"/>
    <s v="No"/>
    <x v="9"/>
    <s v=""/>
    <s v="DARS Online"/>
    <s v="DARS Online"/>
    <s v="Yes"/>
    <s v="Emma Russell"/>
    <d v="2017-03-29T14:03:17"/>
    <d v="2016-06-02T09:11:56"/>
    <m/>
    <s v=""/>
    <d v="2017-01-31T00:00:00"/>
    <x v="0"/>
  </r>
  <r>
    <s v="b3077627-93e3-4ff5-8498-da7be1087ae3"/>
    <s v="RZG7xgzRSlsI2pDrbuaaVk2OAEtYAqWkNPP81shwMsHcmrA4wjA7VEoBCb7EDcBpRtHX9vZuAhojrxChQQ0lMw=="/>
    <d v="2017-03-29T14:03:17"/>
    <s v="DARS-NIC-28602-D7G4J-v0"/>
    <s v="John Rudkin"/>
    <x v="129"/>
    <s v="With HSCIC"/>
    <x v="0"/>
    <m/>
    <s v="2c Initial Assessment"/>
    <s v="5a DSA Active"/>
    <x v="0"/>
    <s v="DARS-NIC-28602-D7G4J-v0.3"/>
    <s v="No"/>
    <s v="No"/>
    <x v="0"/>
    <x v="206"/>
    <x v="0"/>
    <s v="No"/>
    <x v="9"/>
    <s v=""/>
    <s v="Tracy Taylor"/>
    <s v="Dave Cronin"/>
    <s v="Yes"/>
    <s v="Emma Russell"/>
    <d v="2017-03-29T14:03:17"/>
    <d v="2016-07-21T14:03:50"/>
    <m/>
    <s v=""/>
    <d v="2017-01-31T00:00:00"/>
    <x v="0"/>
  </r>
  <r>
    <s v="0467cfa3-d07f-42a6-a291-71843c3ae235"/>
    <s v="VsAQZRKc74idq7mbc80wiJ+uSToLTNTR0ApwwwUa2NT20PO3XivB9RMviaGyErGzLsP/jpip5KDp8/onxH5tpw=="/>
    <d v="2017-03-29T14:03:17"/>
    <s v="DARS-NIC-28602-D7G4J-v0"/>
    <s v="John Rudkin"/>
    <x v="129"/>
    <s v="With HSCIC"/>
    <x v="0"/>
    <m/>
    <s v="2c Initial Assessment"/>
    <s v="5a DSA Active"/>
    <x v="0"/>
    <s v="DARS-NIC-28602-D7G4J-v0.4"/>
    <s v="No"/>
    <s v="No"/>
    <x v="0"/>
    <x v="206"/>
    <x v="0"/>
    <s v="No"/>
    <x v="9"/>
    <s v=""/>
    <s v="Tracy Taylor"/>
    <s v="Dave Cronin"/>
    <s v="Yes"/>
    <s v="Emma Russell"/>
    <d v="2017-03-29T14:03:17"/>
    <d v="2016-09-08T12:59:23"/>
    <m/>
    <s v=""/>
    <d v="2017-01-31T00:00:00"/>
    <x v="0"/>
  </r>
  <r>
    <s v="654f510e-8c6e-4525-b891-8f01e4d12c7b"/>
    <s v="20sDrUO+rPKEz9fNujnOocZCip0rLs0nKK0WY7DHX0ya1hdZ4r7O2WuwFjkOzw4FSLNoOxkO8ZxPhIc6CkNyqQ=="/>
    <d v="2017-03-29T14:03:17"/>
    <s v="DARS-NIC-28602-D7G4J-v0"/>
    <s v="John Rudkin"/>
    <x v="129"/>
    <s v="With HSCIC"/>
    <x v="0"/>
    <d v="2017-10-03T00:00:00"/>
    <s v="2b Case Officer Check"/>
    <s v="5a DSA Active"/>
    <x v="0"/>
    <s v="DARS-NIC-28602-D7G4J-v0.5"/>
    <s v="No"/>
    <s v="No"/>
    <x v="0"/>
    <x v="206"/>
    <x v="0"/>
    <s v="No"/>
    <x v="9"/>
    <s v=""/>
    <s v="Tracy Taylor"/>
    <s v="Dave Cronin"/>
    <s v="Yes"/>
    <s v="Emma Russell"/>
    <d v="2017-03-29T14:03:17"/>
    <d v="2016-09-23T11:15:30"/>
    <m/>
    <s v=""/>
    <d v="2017-01-31T00:00:00"/>
    <x v="0"/>
  </r>
  <r>
    <s v="f4923f91-249d-40d9-8370-7c4a96556003"/>
    <s v="4UYQ6Vz/IucsI8p/+m8l3Tve19JnLDba/0nRe4vocZhrQn5thKJxVnl8pY3VFuvNQoH1rLBsdrbdOVbYTq32gg=="/>
    <d v="2017-03-29T14:03:17"/>
    <s v="DARS-NIC-28602-D7G4J-v0"/>
    <s v="John Rudkin"/>
    <x v="129"/>
    <s v="With HSCIC"/>
    <x v="0"/>
    <d v="2017-10-03T00:00:00"/>
    <s v="2b Case Officer Check"/>
    <s v="5a DSA Active"/>
    <x v="0"/>
    <s v="DARS-NIC-28602-D7G4J-v0.6"/>
    <s v="No"/>
    <s v="No"/>
    <x v="0"/>
    <x v="206"/>
    <x v="0"/>
    <s v="No"/>
    <x v="9"/>
    <s v=""/>
    <s v="Dave Cronin"/>
    <s v="Dave Cronin"/>
    <s v="Yes"/>
    <s v="Emma Russell"/>
    <d v="2017-03-29T14:03:17"/>
    <d v="2016-10-21T08:47:10"/>
    <m/>
    <s v=""/>
    <d v="2017-01-31T00:00:00"/>
    <x v="0"/>
  </r>
  <r>
    <s v="4b096e9b-ca4e-4db4-9e5e-de67d6cfae87"/>
    <s v="6reHpF0kCZ0WPop3YBdGXgTOM5jtwmlR4mU/0gG0K9421rFlXwEZ4STXMwbgjHeb0IU79vvIviIJN7hDzAfjJQ=="/>
    <d v="2017-03-29T14:03:17"/>
    <s v="DARS-NIC-28602-D7G4J-v0"/>
    <s v="John Rudkin"/>
    <x v="129"/>
    <s v="With HSCIC"/>
    <x v="0"/>
    <d v="2017-10-03T00:00:00"/>
    <s v="2b Case Officer Check"/>
    <s v="5a DSA Active"/>
    <x v="0"/>
    <s v="DARS-NIC-28602-D7G4J-v0.7"/>
    <s v="No"/>
    <s v="No"/>
    <x v="0"/>
    <x v="207"/>
    <x v="0"/>
    <s v="No"/>
    <x v="9"/>
    <s v=""/>
    <s v="Dave Cronin"/>
    <s v="Dave Cronin"/>
    <s v="Yes"/>
    <s v="Emma Russell"/>
    <d v="2017-03-29T14:03:17"/>
    <d v="2017-01-24T12:53:44"/>
    <m/>
    <s v=""/>
    <d v="2017-01-31T00:00:00"/>
    <x v="0"/>
  </r>
  <r>
    <s v="118d161b-ba2a-4391-9464-21dd848c58f1"/>
    <s v="AKll/Wx2Q2sUZxfKlWNhits5KObd1UvIKUcSBpmr2737hNprqTWyME1g2uOcYOIf7yUPh2LkFyafHOSE3nNOqg=="/>
    <d v="2017-03-29T14:03:17"/>
    <s v="DARS-NIC-28602-D7G4J-v0"/>
    <s v="John Rudkin"/>
    <x v="129"/>
    <s v="With HSCIC"/>
    <x v="0"/>
    <d v="2017-10-03T00:00:00"/>
    <s v="2b Case Officer Check"/>
    <s v="5a DSA Active"/>
    <x v="0"/>
    <s v="DARS-NIC-28602-D7G4J-v0.8"/>
    <s v="No"/>
    <s v="No"/>
    <x v="0"/>
    <x v="207"/>
    <x v="0"/>
    <s v="No"/>
    <x v="9"/>
    <s v=""/>
    <s v="Dave Cronin"/>
    <s v="Dave Cronin"/>
    <s v="Yes"/>
    <s v="Emma Russell"/>
    <d v="2017-03-29T14:03:17"/>
    <d v="2017-01-31T11:15:31"/>
    <m/>
    <s v=""/>
    <d v="2017-01-31T00:00:00"/>
    <x v="0"/>
  </r>
  <r>
    <s v="25b832a7-d512-47b6-9869-846dc7a4f794"/>
    <s v="46R7pwYGLwndESZ3XWtNZViIZ6gfpMjus0GiLTHxMEa163mFu+QkuJBPv/REKu40UkpEjIk3US8BCKQe6zxHVg=="/>
    <d v="2017-03-29T14:03:17"/>
    <s v="DARS-NIC-28602-D7G4J-v0"/>
    <s v="John Rudkin"/>
    <x v="129"/>
    <s v="With HSCIC"/>
    <x v="0"/>
    <m/>
    <s v="2c Initial Assessment"/>
    <s v="5a DSA Active"/>
    <x v="0"/>
    <s v="DARS-NIC-28602-D7G4J-v0.9"/>
    <s v="No"/>
    <s v="No"/>
    <x v="0"/>
    <x v="127"/>
    <x v="0"/>
    <s v="No"/>
    <x v="9"/>
    <s v=""/>
    <s v="Helen Buckels"/>
    <s v="Dave Cronin"/>
    <s v="Yes"/>
    <s v="Emma Russell"/>
    <d v="2017-03-29T14:03:17"/>
    <d v="2017-01-31T15:12:11"/>
    <m/>
    <s v=""/>
    <d v="2017-01-31T00:00:00"/>
    <x v="0"/>
  </r>
  <r>
    <s v="c6481640-941e-e611-80fc-3863bb358e28"/>
    <s v="Is0R4uJdDlSOYGogLoAwUDIJj4Dpq5N+eVeEWwBBqB5Jpmz4jtW96qGLuiVHQnQwErykU8JtySS4Y2VF7SPZPw=="/>
    <d v="2017-04-18T14:32:41"/>
    <s v="DARS-NIC-28604-N2L8W-v1"/>
    <s v="Anne Cunningham"/>
    <x v="278"/>
    <s v="With HSCIC"/>
    <x v="0"/>
    <m/>
    <s v=""/>
    <s v="5a DSA Active"/>
    <x v="0"/>
    <s v="DARS-NIC-28604-N2L8W-v0.0"/>
    <s v="No"/>
    <s v="No"/>
    <x v="0"/>
    <x v="0"/>
    <x v="0"/>
    <s v="No"/>
    <x v="0"/>
    <s v=""/>
    <s v=""/>
    <s v=""/>
    <s v="Yes"/>
    <s v="Gillian Wright"/>
    <d v="2017-04-18T14:32:41"/>
    <d v="2016-05-20T14:07:57"/>
    <m/>
    <s v=""/>
    <d v="2017-03-23T00:00:00"/>
    <x v="0"/>
  </r>
  <r>
    <s v="5b07efc1-14fd-48a6-8902-70d836938c2e"/>
    <s v="Dd4WaSq97GUdSHdQ7Ce0foDKGdLxa5tcTEEI0TLayHidxSJk42y6spokSFgfqAJFwX4xSPaKiVehn3h6JzJk7g=="/>
    <d v="2017-04-18T14:32:42"/>
    <s v="DARS-NIC-28604-N2L8W-v1"/>
    <s v="Anne Cunningham"/>
    <x v="278"/>
    <s v="With HSCIC"/>
    <x v="0"/>
    <m/>
    <s v="2c Initial Assessment"/>
    <s v="5a DSA Active"/>
    <x v="0"/>
    <s v="DARS-NIC-28604-N2L8W-v0.1"/>
    <s v="No"/>
    <s v="No"/>
    <x v="0"/>
    <x v="0"/>
    <x v="0"/>
    <s v="No"/>
    <x v="0"/>
    <s v="Medium"/>
    <s v="Dan Goodwin"/>
    <s v="Dave Cronin"/>
    <s v="No"/>
    <s v="Gillian Wright"/>
    <d v="2017-04-18T14:32:42"/>
    <d v="2016-05-23T10:12:54"/>
    <m/>
    <s v=""/>
    <d v="2017-03-23T00:00:00"/>
    <x v="0"/>
  </r>
  <r>
    <s v="12733f41-5620-490a-805e-38e5699545a3"/>
    <s v="T2ErUeZcA8ZvPtqdVEXIuCn6pQlTpXPZsyMmynZnHVX9V+Mz3uoxINpMzrAFqsFQxFQVoCO1MpE3Hp3AL6XR9w=="/>
    <d v="2017-04-18T14:32:42"/>
    <s v="DARS-NIC-28604-N2L8W-v1"/>
    <s v="Anne Cunningham"/>
    <x v="278"/>
    <s v="With HSCIC"/>
    <x v="0"/>
    <m/>
    <s v="2c Initial Assessment"/>
    <s v="5a DSA Active"/>
    <x v="0"/>
    <s v="DARS-NIC-28604-N2L8W-v0.2"/>
    <s v="No"/>
    <s v="No"/>
    <x v="0"/>
    <x v="0"/>
    <x v="0"/>
    <s v="No"/>
    <x v="0"/>
    <s v="Medium"/>
    <s v="Dan Goodwin"/>
    <s v="Dave Cronin"/>
    <s v="No"/>
    <s v="Gillian Wright"/>
    <d v="2017-04-18T14:32:42"/>
    <d v="2016-05-27T07:00:48"/>
    <m/>
    <s v=""/>
    <d v="2017-03-23T00:00:00"/>
    <x v="0"/>
  </r>
  <r>
    <s v="12d41861-d3d9-4076-adb2-c1cbde51a5e3"/>
    <s v="sGIdrpw35p8suiV1xNjNLfChLPYF7Nnvl1vbvvXaIP9kAjR5WSrjH+qhnn9JynDzBN15e5Rp/5gjW8YZeS9KnQ=="/>
    <d v="2017-04-18T14:32:32"/>
    <s v="DARS-NIC-28604-N2L8W-v1"/>
    <s v="Anne Cunningham"/>
    <x v="278"/>
    <s v="With HSCIC"/>
    <x v="0"/>
    <d v="2017-03-31T00:00:00"/>
    <s v="5a DSA Active"/>
    <s v="5a DSA Active"/>
    <x v="1"/>
    <s v="DARS-NIC-28604-N2L8W-v0.3"/>
    <s v="No"/>
    <s v="No"/>
    <x v="0"/>
    <x v="0"/>
    <x v="13"/>
    <s v="No"/>
    <x v="0"/>
    <s v="Medium"/>
    <s v="Dan Goodwin"/>
    <s v="Dave Cronin"/>
    <s v="No"/>
    <s v="Gillian Wright"/>
    <d v="2017-04-18T14:32:32"/>
    <d v="2016-06-27T12:03:02"/>
    <d v="2017-04-18T00:00:00"/>
    <s v=""/>
    <d v="2017-03-23T00:00:00"/>
    <x v="1"/>
  </r>
  <r>
    <s v="67311664-a2cc-4897-a150-c48b763402fd"/>
    <s v="0ejvJe9JyaLDuQK1wn/5Q0R2zuonMRqeLmGL6ve3sEhnKdb21llA+zaSMes/WlDWlN9FGGbsbBWriefWGNXP4g=="/>
    <d v="2017-04-18T14:32:42"/>
    <s v="DARS-NIC-28604-N2L8W-v1"/>
    <s v="Anne Cunningham"/>
    <x v="278"/>
    <s v="With HSCIC"/>
    <x v="0"/>
    <m/>
    <s v="1c Application In Progress"/>
    <s v="5a DSA Active"/>
    <x v="0"/>
    <s v="DARS-NIC-28604-N2L8W-v1.0"/>
    <s v="No"/>
    <s v="No"/>
    <x v="0"/>
    <x v="0"/>
    <x v="0"/>
    <s v="No"/>
    <x v="0"/>
    <s v="Medium"/>
    <s v="Dan Goodwin"/>
    <s v="Dave Cronin"/>
    <s v="No"/>
    <s v="Gillian Wright"/>
    <d v="2017-04-18T14:32:42"/>
    <d v="2017-03-17T14:04:24"/>
    <m/>
    <s v=""/>
    <d v="2017-03-23T00:00:00"/>
    <x v="0"/>
  </r>
  <r>
    <s v="4e2653bd-45fe-4cbf-b377-d23b77a5a034"/>
    <s v="QB7Ysta4NPH1EsueJIgFvSwyvLKhS6+tBjAcZOcSE4rcC+hEDyrxxNn4qFfkK3gfH6yovR4pbo0n1aLb0mRo7g=="/>
    <d v="2017-04-18T14:32:42"/>
    <s v="DARS-NIC-28604-N2L8W-v1"/>
    <s v="Anne Cunningham"/>
    <x v="278"/>
    <s v="With HSCIC"/>
    <x v="0"/>
    <d v="2018-03-31T00:00:00"/>
    <s v="2c Initial Assessment"/>
    <s v="5a DSA Active"/>
    <x v="0"/>
    <s v="DARS-NIC-28604-N2L8W-v1.1"/>
    <s v="No"/>
    <s v="No"/>
    <x v="0"/>
    <x v="45"/>
    <x v="0"/>
    <s v="No"/>
    <x v="0"/>
    <s v="Medium"/>
    <s v="Alexandra Day"/>
    <s v="Duncan Easton"/>
    <s v="No"/>
    <s v="Gillian Wright"/>
    <d v="2017-04-18T14:32:42"/>
    <d v="2017-03-22T17:21:06"/>
    <m/>
    <s v=""/>
    <d v="2017-03-23T00:00:00"/>
    <x v="0"/>
  </r>
  <r>
    <s v="c4a2e487-1a84-4051-a3df-6976ae03f17e"/>
    <s v="NNXKNDeJLCy7RSJc9pxs07lCjuavm06xMAK2RGjWsz+BfUHgn49UHwU30twsknS+uWhlr6r4Fx4zWzFp4sEP5g=="/>
    <d v="2017-04-18T14:33:09"/>
    <s v="DARS-NIC-28604-N2L8W-v1"/>
    <s v="Anne Cunningham"/>
    <x v="278"/>
    <s v="With HSCIC"/>
    <x v="0"/>
    <d v="2018-03-31T00:00:00"/>
    <s v="5a DSA Active"/>
    <s v="5a DSA Active"/>
    <x v="2"/>
    <s v="DARS-NIC-28604-N2L8W-v1.2"/>
    <s v="Yes"/>
    <s v="No"/>
    <x v="0"/>
    <x v="45"/>
    <x v="165"/>
    <s v="No"/>
    <x v="0"/>
    <s v="Medium"/>
    <s v="Alexandra Day"/>
    <s v="Duncan Easton"/>
    <s v="No"/>
    <s v="Gillian Wright"/>
    <d v="2017-04-18T14:33:09"/>
    <d v="2017-04-10T09:00:46"/>
    <d v="2017-04-18T00:00:00"/>
    <s v=""/>
    <d v="2017-03-23T00:00:00"/>
    <x v="1"/>
  </r>
  <r>
    <s v="347fa2d5-d132-e611-80e9-5065f38a0b11"/>
    <s v="fCBLJkZ0Qp/HcUfDgBZ2EBWgiB1VQ85bc6aYcvlxBHlacCbbk2cax8+l4e97YSWVUSUIA8pRlP+jJrJ9TPbdzg=="/>
    <d v="2016-08-02T09:49:15"/>
    <s v="DARS-NIC-28673-G8Y1L-v0"/>
    <s v="Jose Leal"/>
    <x v="57"/>
    <s v="With Customer"/>
    <x v="0"/>
    <m/>
    <s v="1c Application In Progress"/>
    <s v="1c Application In Progress"/>
    <x v="4"/>
    <s v="DARS-NIC-28673-G8Y1L-v0.0"/>
    <s v="Yes"/>
    <s v="No"/>
    <x v="0"/>
    <x v="0"/>
    <x v="0"/>
    <s v="No"/>
    <x v="1"/>
    <s v=""/>
    <s v=""/>
    <s v=""/>
    <s v="Yes"/>
    <s v="Joanna Rose"/>
    <d v="2016-08-02T09:49:15"/>
    <d v="2016-06-15T08:19:11"/>
    <m/>
    <s v=""/>
    <m/>
    <x v="0"/>
  </r>
  <r>
    <s v="79249d72-f7e1-e511-80f7-3863bb357fa0"/>
    <s v="LzSXSgCidvmDAV2jsfG029aTI3Pm/OlPZufP22LsRcOaETTkx//gKK9aaXZmA5cMddxyR8FiZzGiZm/JfKc/0Q=="/>
    <d v="2016-05-24T13:48:35"/>
    <s v="DARS-NIC-286863-K7T5H-v1"/>
    <s v="Jo Lockett"/>
    <x v="213"/>
    <s v="With Customer"/>
    <x v="0"/>
    <d v="2016-07-16T00:00:00"/>
    <s v=""/>
    <s v="1c Application In Progress"/>
    <x v="0"/>
    <s v="DARS-NIC-286863-K7T5H-v0.0"/>
    <s v=""/>
    <s v="Yes"/>
    <x v="0"/>
    <x v="0"/>
    <x v="30"/>
    <s v="No"/>
    <x v="1"/>
    <s v=""/>
    <s v=""/>
    <s v=""/>
    <s v="No"/>
    <s v="Joanna Rose"/>
    <d v="2016-05-24T13:48:35"/>
    <d v="2016-03-04T10:54:22"/>
    <m/>
    <s v=""/>
    <m/>
    <x v="0"/>
  </r>
  <r>
    <s v="2bbc168b-af4d-4c18-a21b-63753258026d"/>
    <s v="mEnI+swrowRYJT6+sVUFFpbFcs+Agjk0Lc9dTTi9rTrI5LOcNLeMwCbaJNOH7058oN/L8ZnOCr+lShA6Ha8srQ=="/>
    <d v="2016-05-24T13:48:35"/>
    <s v="DARS-NIC-286863-K7T5H-v1"/>
    <s v="Jo Lockett"/>
    <x v="213"/>
    <s v="With Customer"/>
    <x v="0"/>
    <d v="2016-07-16T00:00:00"/>
    <s v=""/>
    <s v="1c Application In Progress"/>
    <x v="0"/>
    <s v="DARS-NIC-286863-K7T5H-v0.1"/>
    <s v=""/>
    <s v="Yes"/>
    <x v="0"/>
    <x v="0"/>
    <x v="0"/>
    <s v="No"/>
    <x v="1"/>
    <s v=""/>
    <s v=""/>
    <s v=""/>
    <s v="No"/>
    <s v="Joanna Rose"/>
    <d v="2016-05-24T13:48:35"/>
    <d v="2016-03-23T16:01:03"/>
    <m/>
    <s v=""/>
    <m/>
    <x v="0"/>
  </r>
  <r>
    <s v="2a3769bd-28ee-46bd-b48d-40b7bdd52831"/>
    <s v="5Jfu10ElFCoc+RUEPRhjUZlv+eLLcXARjqTNz0Nif8djMCvLHWNIKaCpmQnB7rB528qwCFDohpuIt6W15Kt+eA=="/>
    <d v="2016-09-14T10:39:37"/>
    <s v="DARS-NIC-286863-K7T5H-v1"/>
    <s v="Jo Lockett"/>
    <x v="213"/>
    <s v="With Customer"/>
    <x v="0"/>
    <d v="2016-07-16T00:00:00"/>
    <s v=""/>
    <s v="1c Application In Progress"/>
    <x v="3"/>
    <s v="DARS-NIC-286863-K7T5H-v0.2"/>
    <s v="No"/>
    <s v="Yes"/>
    <x v="0"/>
    <x v="0"/>
    <x v="25"/>
    <s v="No"/>
    <x v="1"/>
    <s v=""/>
    <s v=""/>
    <s v=""/>
    <s v="No"/>
    <s v="Joanna Rose"/>
    <d v="2016-09-14T10:39:37"/>
    <d v="2016-03-23T16:01:13"/>
    <m/>
    <s v=""/>
    <m/>
    <x v="0"/>
  </r>
  <r>
    <s v="2baa30da-4321-413e-bd53-e43eac114afc"/>
    <s v="l6gXt361wa6HcdAhqzvk+0CBBSVBDY1jPTrMvGYTL+wWIgUs59ewOhBTOC7MC34XBuM7IINE7IQMpkwLK40aZQ=="/>
    <d v="2016-05-24T13:48:35"/>
    <s v="DARS-NIC-286863-K7T5H-v1"/>
    <s v="Jo Lockett"/>
    <x v="213"/>
    <s v="With Customer"/>
    <x v="0"/>
    <m/>
    <s v="1c Application In Progress"/>
    <s v="1c Application In Progress"/>
    <x v="0"/>
    <s v="DARS-NIC-286863-K7T5H-v1.0"/>
    <s v="No"/>
    <s v="Yes"/>
    <x v="0"/>
    <x v="0"/>
    <x v="0"/>
    <s v="No"/>
    <x v="1"/>
    <s v=""/>
    <s v="Emma Lawler"/>
    <s v=""/>
    <s v="No"/>
    <s v="Joanna Rose"/>
    <d v="2016-05-24T13:48:35"/>
    <d v="2016-05-17T09:55:38"/>
    <m/>
    <s v=""/>
    <m/>
    <x v="0"/>
  </r>
  <r>
    <s v="603ee2f6-b251-437e-9753-111c85798e2c"/>
    <s v="Tx3/Kb3+52rRdx0m5xf1ZEkzXAxBlvWLZShLh2jghdQdH/yTysyndjrvq/lWk5KtpUY4xuUO/yjmMcUdNHtRPQ=="/>
    <d v="2016-05-24T13:48:35"/>
    <s v="DARS-NIC-286863-K7T5H-v1"/>
    <s v="Jo Lockett"/>
    <x v="213"/>
    <s v="With Customer"/>
    <x v="0"/>
    <m/>
    <s v="2a Case Admin Check"/>
    <s v="1c Application In Progress"/>
    <x v="0"/>
    <s v="DARS-NIC-286863-K7T5H-v1.1"/>
    <s v="No"/>
    <s v="Yes"/>
    <x v="0"/>
    <x v="0"/>
    <x v="0"/>
    <s v="No"/>
    <x v="1"/>
    <s v=""/>
    <s v="Emma Lawler"/>
    <s v=""/>
    <s v="No"/>
    <s v="Joanna Rose"/>
    <d v="2016-05-24T13:48:35"/>
    <d v="2016-05-17T14:16:00"/>
    <m/>
    <s v=""/>
    <m/>
    <x v="0"/>
  </r>
  <r>
    <s v="4f37a2de-6b54-4607-b239-d011524d1f72"/>
    <s v="Dhl3+ci66rdY6sk0/WM8jHtJvofnPd3IQWjIdQDNS8FpWBMCY65LPGkM2Nh2xoFVqmSCkVrQTX+KNXQ2+a6uBw=="/>
    <d v="2016-05-24T13:48:35"/>
    <s v="DARS-NIC-286863-K7T5H-v1"/>
    <s v="Jo Lockett"/>
    <x v="213"/>
    <s v="With Customer"/>
    <x v="0"/>
    <m/>
    <s v="1c Application In Progress"/>
    <s v="1c Application In Progress"/>
    <x v="0"/>
    <s v="DARS-NIC-286863-K7T5H-v1.2"/>
    <s v="No"/>
    <s v="Yes"/>
    <x v="0"/>
    <x v="0"/>
    <x v="0"/>
    <s v="No"/>
    <x v="1"/>
    <s v=""/>
    <s v="Emma Lawler"/>
    <s v=""/>
    <s v="No"/>
    <s v="Joanna Rose"/>
    <d v="2016-05-24T13:48:35"/>
    <d v="2016-05-23T09:16:26"/>
    <m/>
    <s v=""/>
    <m/>
    <x v="0"/>
  </r>
  <r>
    <s v="86d00169-8282-4342-8438-9dc20e5ffe58"/>
    <s v="mzg9rtwW9yyWN0rkQ463ZyD4ISC06a4yLV/tJct2aRDiVxfD7nEhhjTPH/H5pJRzMj7EpfyGt6Ug3LZLi+bcmQ=="/>
    <d v="2016-05-24T13:48:49"/>
    <s v="DARS-NIC-286863-K7T5H-v1"/>
    <s v="Jo Lockett"/>
    <x v="213"/>
    <s v="With Customer"/>
    <x v="0"/>
    <m/>
    <s v="2a Case Admin Check"/>
    <s v="1c Application In Progress"/>
    <x v="0"/>
    <s v="DARS-NIC-286863-K7T5H-v1.3"/>
    <s v="No"/>
    <s v="Yes"/>
    <x v="0"/>
    <x v="0"/>
    <x v="0"/>
    <s v="No"/>
    <x v="1"/>
    <s v=""/>
    <s v="Emma Lawler"/>
    <s v=""/>
    <s v="No"/>
    <s v="Joanna Rose"/>
    <d v="2016-05-24T13:48:49"/>
    <d v="2016-05-24T13:08:23"/>
    <m/>
    <s v=""/>
    <m/>
    <x v="0"/>
  </r>
  <r>
    <s v="d5345db6-e721-46ec-a275-b6285bc0c421"/>
    <s v="yl0+Y3tKxDTPA/zJgoxMTIU76x0YBtvhXEtyHUzaOjnfaCRt+zVH3yJetICMBClm7M35ZsO1WFqV0JogKaXwew=="/>
    <d v="2016-08-02T09:49:15"/>
    <s v="DARS-NIC-286863-K7T5H-v1"/>
    <s v="Jo Lockett"/>
    <x v="213"/>
    <s v="With Customer"/>
    <x v="0"/>
    <m/>
    <s v="1c Application In Progress"/>
    <s v="1c Application In Progress"/>
    <x v="4"/>
    <s v="DARS-NIC-286863-K7T5H-v1.4"/>
    <s v="Yes"/>
    <s v="Yes"/>
    <x v="0"/>
    <x v="0"/>
    <x v="0"/>
    <s v="No"/>
    <x v="1"/>
    <s v=""/>
    <s v="Emma Lawler"/>
    <s v=""/>
    <s v="No"/>
    <s v="Joanna Rose"/>
    <d v="2016-08-02T09:49:15"/>
    <d v="2016-05-24T13:48:41"/>
    <m/>
    <s v=""/>
    <m/>
    <x v="0"/>
  </r>
  <r>
    <s v="3a9f3538-8a13-e611-80f9-3863bb358e28"/>
    <s v="8V6hKVCIIoSzUJaxepVhcI0wxX0pp+Us98mHdTcCUpo6d2AUwUVrqT5tn1ot8qzyOQSm2dgeAfDLPolCnJMTkg=="/>
    <d v="2017-04-26T13:22:36"/>
    <s v="DARS-NIC-28744-S4F8H-v2"/>
    <s v="Richard Salisbury"/>
    <x v="71"/>
    <s v="With HSCIC"/>
    <x v="0"/>
    <m/>
    <s v="1c Application In Progress"/>
    <s v="2b Case Officer Check"/>
    <x v="0"/>
    <s v="DARS-NIC-28744-S4F8H-v0.0"/>
    <s v="No"/>
    <s v="No"/>
    <x v="0"/>
    <x v="0"/>
    <x v="0"/>
    <s v="No"/>
    <x v="1"/>
    <s v=""/>
    <s v=""/>
    <s v=""/>
    <s v="Yes"/>
    <s v="Emma Russell"/>
    <d v="2017-04-26T13:22:36"/>
    <d v="2016-05-06T12:58:32"/>
    <m/>
    <s v=""/>
    <d v="2016-10-11T00:00:00"/>
    <x v="0"/>
  </r>
  <r>
    <s v="980cb482-ac06-4689-90d3-590776208db6"/>
    <s v="8MbJkToMvAbcEgMMjYI+S7L0zYSlvpgLdykmXloicwS6lhi+Fl5QttpNm3aeuuADcbp6T2NUEKPibiLtTbje9w=="/>
    <d v="2017-04-26T13:22:36"/>
    <s v="DARS-NIC-28744-S4F8H-v2"/>
    <s v="Richard Salisbury"/>
    <x v="71"/>
    <s v="With HSCIC"/>
    <x v="0"/>
    <d v="2017-07-31T00:00:00"/>
    <s v="2c Initial Assessment"/>
    <s v="2b Case Officer Check"/>
    <x v="0"/>
    <s v="DARS-NIC-28744-S4F8H-v0.1"/>
    <s v="No"/>
    <s v="No"/>
    <x v="0"/>
    <x v="63"/>
    <x v="0"/>
    <s v="No"/>
    <x v="1"/>
    <s v="Complex"/>
    <s v="Carla Howgate"/>
    <s v="Dave Cronin"/>
    <s v="Yes"/>
    <s v="Emma Russell"/>
    <d v="2017-04-26T13:22:36"/>
    <d v="2016-05-25T11:53:34"/>
    <m/>
    <s v=""/>
    <d v="2016-10-11T00:00:00"/>
    <x v="0"/>
  </r>
  <r>
    <s v="fd01d2c2-2d2d-49fe-ad50-a5ed39c00aae"/>
    <s v="clkw8Q2JdRE56eqPQjd6yfy/Kz6RV4ZHiFlnTQwpBDwaDp2T/HUZSvPfaQYUkYYb3QKTAs59fDyMygv8joJ1rw=="/>
    <d v="2017-04-26T13:22:36"/>
    <s v="DARS-NIC-28744-S4F8H-v2"/>
    <s v="Richard Salisbury"/>
    <x v="71"/>
    <s v="With HSCIC"/>
    <x v="0"/>
    <d v="2017-07-31T00:00:00"/>
    <s v="5a DSA Active"/>
    <s v="2b Case Officer Check"/>
    <x v="1"/>
    <s v="DARS-NIC-28744-S4F8H-v0.2"/>
    <s v="No"/>
    <s v="No"/>
    <x v="0"/>
    <x v="63"/>
    <x v="119"/>
    <s v="No"/>
    <x v="1"/>
    <s v="Complex"/>
    <s v="Carla Howgate"/>
    <s v="Dave Cronin"/>
    <s v="No"/>
    <s v="Emma Russell"/>
    <d v="2017-04-26T13:22:36"/>
    <d v="2016-07-21T13:35:39"/>
    <d v="2016-09-06T00:00:00"/>
    <s v=""/>
    <d v="2016-10-11T00:00:00"/>
    <x v="1"/>
  </r>
  <r>
    <s v="2bd55a11-c350-4328-a08d-1ce749c5ac7b"/>
    <s v="XzVDXHXqmOqbawHULdvzpIGNYESt6eiHdylO9ffafRDw/7RoDcowncjG4MxEOMFaHLqP+2JvKT6K/hZnJoyI2A=="/>
    <d v="2017-04-26T13:22:36"/>
    <s v="DARS-NIC-28744-S4F8H-v2"/>
    <s v="Richard Salisbury"/>
    <x v="71"/>
    <s v="With HSCIC"/>
    <x v="0"/>
    <m/>
    <s v="1c Application In Progress"/>
    <s v="2b Case Officer Check"/>
    <x v="0"/>
    <s v="DARS-NIC-28744-S4F8H-v1.0"/>
    <s v="No"/>
    <s v="No"/>
    <x v="0"/>
    <x v="63"/>
    <x v="0"/>
    <s v="No"/>
    <x v="1"/>
    <s v="Complex"/>
    <s v="Carla Howgate"/>
    <s v="Dave Cronin"/>
    <s v="No"/>
    <s v="Emma Russell"/>
    <d v="2017-04-26T13:22:36"/>
    <d v="2016-08-17T11:04:47"/>
    <d v="2016-08-11T00:00:00"/>
    <s v=""/>
    <d v="2016-10-11T00:00:00"/>
    <x v="0"/>
  </r>
  <r>
    <s v="f8f12159-8cda-421d-a30d-6ffc871e3f1b"/>
    <s v="+8Ll5SEXlseTYYaRQOcRLGb2fE5vSbghxqNGm1yKjydSUXlzFcIfeaT6hrvBvb6VwVO6AaLYSdfL8Y5BVXXSkg=="/>
    <d v="2017-04-26T13:22:36"/>
    <s v="DARS-NIC-28744-S4F8H-v2"/>
    <s v="Richard Salisbury"/>
    <x v="71"/>
    <s v="With HSCIC"/>
    <x v="0"/>
    <d v="2017-07-31T00:00:00"/>
    <s v="2c Initial Assessment"/>
    <s v="2b Case Officer Check"/>
    <x v="0"/>
    <s v="DARS-NIC-28744-S4F8H-v1.1"/>
    <s v="No"/>
    <s v="No"/>
    <x v="0"/>
    <x v="2"/>
    <x v="0"/>
    <s v="No"/>
    <x v="1"/>
    <s v="Complex"/>
    <s v="Vicki Hartley"/>
    <s v="Dave Cronin"/>
    <s v="No"/>
    <s v="Emma Russell"/>
    <d v="2017-04-26T13:22:36"/>
    <d v="2016-08-18T06:25:58"/>
    <d v="2016-08-11T00:00:00"/>
    <s v=""/>
    <d v="2016-10-11T00:00:00"/>
    <x v="0"/>
  </r>
  <r>
    <s v="1d0bd21c-8be4-4047-8493-63f2d5e3dde4"/>
    <s v="oFx+oX9HsuQwIgD36Ss5zJUbtuYEtZ+ox9X2rXpuz78dWZGjEfGm1HHLOkuvsGbOn0Y9UmJqtgUfq0nGJYlhQA=="/>
    <d v="2017-04-26T13:22:36"/>
    <s v="DARS-NIC-28744-S4F8H-v2"/>
    <s v="Richard Salisbury"/>
    <x v="71"/>
    <s v="With HSCIC"/>
    <x v="0"/>
    <d v="2017-07-31T00:00:00"/>
    <s v="5a DSA Active"/>
    <s v="2b Case Officer Check"/>
    <x v="2"/>
    <s v="DARS-NIC-28744-S4F8H-v1.2"/>
    <s v="No"/>
    <s v="No"/>
    <x v="0"/>
    <x v="2"/>
    <x v="54"/>
    <s v="No"/>
    <x v="1"/>
    <s v="Complex"/>
    <s v="Vicki Hartley"/>
    <s v="Dave Cronin"/>
    <s v="No"/>
    <s v="Emma Russell"/>
    <d v="2017-04-26T13:22:36"/>
    <d v="2016-08-18T08:11:17"/>
    <d v="2016-09-06T00:00:00"/>
    <s v=""/>
    <d v="2016-10-11T00:00:00"/>
    <x v="1"/>
  </r>
  <r>
    <s v="cdf2da61-5ad0-43d2-a265-ed64bfc0834b"/>
    <s v="aBUVhrWjjnZ64haPLLwx1zdByhgfXctoB6cg6Ql/aU7mXXXiJe8zHe7bfNP9LHXb/NNEGd6Aqc9FDilU8SNYCg=="/>
    <d v="2017-04-26T13:22:36"/>
    <s v="DARS-NIC-28744-S4F8H-v2"/>
    <s v="Richard Salisbury"/>
    <x v="71"/>
    <s v="With HSCIC"/>
    <x v="0"/>
    <m/>
    <s v="1c Application In Progress"/>
    <s v="2b Case Officer Check"/>
    <x v="0"/>
    <s v="DARS-NIC-28744-S4F8H-v2.0"/>
    <s v="No"/>
    <s v="No"/>
    <x v="0"/>
    <x v="2"/>
    <x v="0"/>
    <s v="No"/>
    <x v="1"/>
    <s v="Complex"/>
    <s v="Vicki Hartley"/>
    <s v="Dave Cronin"/>
    <s v="No"/>
    <s v="Emma Russell"/>
    <d v="2017-04-26T13:22:36"/>
    <d v="2016-10-03T13:01:53"/>
    <d v="2016-09-06T00:00:00"/>
    <s v=""/>
    <d v="2016-10-11T00:00:00"/>
    <x v="0"/>
  </r>
  <r>
    <s v="e9ca2a3c-5936-479b-9628-b83a2c53dae2"/>
    <s v="ec9RnpwtXEe9P/YdTsXeBoL6woUzYyVDDJV3RyNZUpGDJXVYAW46mmGmj+M8FKg3ZmJyTRES7K7prMrArC0AmA=="/>
    <d v="2017-04-26T13:22:36"/>
    <s v="DARS-NIC-28744-S4F8H-v2"/>
    <s v="Richard Salisbury"/>
    <x v="71"/>
    <s v="With HSCIC"/>
    <x v="0"/>
    <m/>
    <s v="2c Initial Assessment"/>
    <s v="2b Case Officer Check"/>
    <x v="0"/>
    <s v="DARS-NIC-28744-S4F8H-v2.1"/>
    <s v="No"/>
    <s v="No"/>
    <x v="0"/>
    <x v="95"/>
    <x v="0"/>
    <s v="No"/>
    <x v="1"/>
    <s v="Complex"/>
    <s v="Carla Howgate"/>
    <s v="Dave Cronin"/>
    <s v="No"/>
    <s v="Emma Russell"/>
    <d v="2017-04-26T13:22:36"/>
    <d v="2016-10-04T12:09:31"/>
    <d v="2016-09-06T00:00:00"/>
    <s v=""/>
    <d v="2016-10-11T00:00:00"/>
    <x v="0"/>
  </r>
  <r>
    <s v="e69621dc-e9ab-48ba-bbc3-d260c8c78729"/>
    <s v="2YsFN98vJNX3rY5eZs/4mgTN9PSSemDO18SQiIL8kwFDUY2O4HyQvsYHXvZspocDcHswTTzmM+JdFpJLBJ11OQ=="/>
    <d v="2017-04-26T13:22:36"/>
    <s v="DARS-NIC-28744-S4F8H-v2"/>
    <s v="Richard Salisbury"/>
    <x v="71"/>
    <s v="With HSCIC"/>
    <x v="0"/>
    <m/>
    <s v="2c Initial Assessment"/>
    <s v="2b Case Officer Check"/>
    <x v="0"/>
    <s v="DARS-NIC-28744-S4F8H-v2.2"/>
    <s v="No"/>
    <s v="No"/>
    <x v="0"/>
    <x v="95"/>
    <x v="0"/>
    <s v="No"/>
    <x v="1"/>
    <s v="Complex"/>
    <s v="Nicola Bootland"/>
    <s v="Dave Cronin"/>
    <s v="No"/>
    <s v="Emma Russell"/>
    <d v="2017-04-26T13:22:36"/>
    <d v="2016-10-24T12:20:12"/>
    <d v="2016-09-06T00:00:00"/>
    <s v=""/>
    <d v="2016-10-11T00:00:00"/>
    <x v="0"/>
  </r>
  <r>
    <s v="41cab762-2adf-4767-9f07-c2fc36829351"/>
    <s v="NSl/vt34MJmM7d+TelbBSxnjjwv1usQwhdIvFt5GfRZRwqClri6eD55vGzx1jvm0OafAZVoRi46LkwGIfoxv5A=="/>
    <d v="2017-04-26T13:22:36"/>
    <s v="DARS-NIC-28744-S4F8H-v2"/>
    <s v="Richard Salisbury"/>
    <x v="71"/>
    <s v="With HSCIC"/>
    <x v="0"/>
    <m/>
    <s v="2c Initial Assessment"/>
    <s v="2b Case Officer Check"/>
    <x v="0"/>
    <s v="DARS-NIC-28744-S4F8H-v2.3"/>
    <s v="No"/>
    <s v="No"/>
    <x v="0"/>
    <x v="95"/>
    <x v="0"/>
    <s v="No"/>
    <x v="1"/>
    <s v="Complex"/>
    <s v="Nicola Bootland"/>
    <s v="Dave Cronin"/>
    <s v="No"/>
    <s v="Emma Russell"/>
    <d v="2017-04-26T13:22:36"/>
    <d v="2017-01-20T14:22:50"/>
    <d v="2016-09-06T00:00:00"/>
    <s v=""/>
    <d v="2016-10-11T00:00:00"/>
    <x v="0"/>
  </r>
  <r>
    <s v="9c401790-8d6b-415a-8511-fd8d1ec60cb8"/>
    <s v="8uEYdZXPJ1gHzXKAspueqbyX7A5aXULGexxNR+PBaHXZN4DyfcFvrOoYG/zo768G7aCjzIHIEecHGbMq7mpPEw=="/>
    <d v="2017-04-26T13:22:37"/>
    <s v="DARS-NIC-28744-S4F8H-v2"/>
    <s v="Richard Salisbury"/>
    <x v="71"/>
    <s v="With HSCIC"/>
    <x v="0"/>
    <m/>
    <s v="2c Initial Assessment"/>
    <s v="2b Case Officer Check"/>
    <x v="0"/>
    <s v="DARS-NIC-28744-S4F8H-v2.4"/>
    <s v="No"/>
    <s v="No"/>
    <x v="0"/>
    <x v="95"/>
    <x v="0"/>
    <s v="No"/>
    <x v="1"/>
    <s v="Complex"/>
    <s v="Nicola Bootland"/>
    <s v="Dave Cronin"/>
    <s v="No"/>
    <s v="Emma Russell"/>
    <d v="2017-04-26T13:22:37"/>
    <d v="2017-01-23T11:40:15"/>
    <d v="2016-09-06T00:00:00"/>
    <s v=""/>
    <d v="2016-10-11T00:00:00"/>
    <x v="0"/>
  </r>
  <r>
    <s v="18e334df-870b-4f3c-82d7-12bbcbb98497"/>
    <s v="YPV73JSV7bo5ixBKznwc1NSeeG6jSIEXcm5F99jMC1+3bSTo28yy3e7eBW9Y44BQWZIChvVj5QMWcRvZ9odAjA=="/>
    <d v="2017-04-26T13:22:36"/>
    <s v="DARS-NIC-28744-S4F8H-v2"/>
    <s v="Richard Salisbury"/>
    <x v="71"/>
    <s v="With HSCIC"/>
    <x v="0"/>
    <m/>
    <s v="2c Initial Assessment"/>
    <s v="2b Case Officer Check"/>
    <x v="0"/>
    <s v="DARS-NIC-28744-S4F8H-v2.5"/>
    <s v="No"/>
    <s v="No"/>
    <x v="0"/>
    <x v="95"/>
    <x v="0"/>
    <s v="No"/>
    <x v="1"/>
    <s v="Complex"/>
    <s v="Nicola Bootland"/>
    <s v="Dave Cronin"/>
    <s v="No"/>
    <s v="Emma Russell"/>
    <d v="2017-04-26T13:22:36"/>
    <d v="2017-01-27T14:37:48"/>
    <d v="2016-09-06T00:00:00"/>
    <s v=""/>
    <d v="2016-10-11T00:00:00"/>
    <x v="0"/>
  </r>
  <r>
    <s v="abc88447-64fa-4d0b-a97b-489b3bf3731f"/>
    <s v="9cRX5bZ2srMgF71TNwrtchlm4cazJuT0xSTfKF9XI2jgTtBUNPmYfswMJWw3brqSKVnVLD0u0482bZ0kDHvaiQ=="/>
    <d v="2017-04-26T13:23:18"/>
    <s v="DARS-NIC-28744-S4F8H-v2"/>
    <s v="Richard Salisbury"/>
    <x v="71"/>
    <s v="With HSCIC"/>
    <x v="0"/>
    <m/>
    <s v="2c Initial Assessment"/>
    <s v="2b Case Officer Check"/>
    <x v="0"/>
    <s v="DARS-NIC-28744-S4F8H-v2.6"/>
    <s v="No"/>
    <s v="No"/>
    <x v="0"/>
    <x v="95"/>
    <x v="0"/>
    <s v="No"/>
    <x v="1"/>
    <s v="Complex"/>
    <s v="Nicola Bootland"/>
    <s v="Dave Cronin"/>
    <s v="No"/>
    <s v="Emma Russell"/>
    <d v="2017-04-26T13:23:18"/>
    <d v="2017-03-09T15:20:45"/>
    <d v="2016-09-06T00:00:00"/>
    <s v=""/>
    <d v="2016-10-11T00:00:00"/>
    <x v="0"/>
  </r>
  <r>
    <s v="06898b71-d3a6-43f0-9bac-6cfec1f62b72"/>
    <s v="2539BsI53NALO+ad0dEQfx+Qv+d/g/O85i7xyEB7WleJiR/AuJgurhvPE4WDOa02iTKuQEkISsUSYVPzgWMfaQ=="/>
    <d v="2017-04-27T08:01:58"/>
    <s v="DARS-NIC-28744-S4F8H-v2"/>
    <s v="Richard Salisbury"/>
    <x v="71"/>
    <s v="With HSCIC"/>
    <x v="0"/>
    <m/>
    <s v="2b Case Officer Check"/>
    <s v="2b Case Officer Check"/>
    <x v="4"/>
    <s v="DARS-NIC-28744-S4F8H-v2.7"/>
    <s v="Yes"/>
    <s v="No"/>
    <x v="0"/>
    <x v="95"/>
    <x v="0"/>
    <s v="No"/>
    <x v="1"/>
    <s v="Complex"/>
    <s v="Nicola Bootland"/>
    <s v="Dave Cronin"/>
    <s v="No"/>
    <s v="Emma Russell"/>
    <d v="2017-04-27T08:01:58"/>
    <d v="2017-04-26T13:22:22"/>
    <d v="2016-09-06T00:00:00"/>
    <s v=""/>
    <d v="2016-10-11T00:00:00"/>
    <x v="0"/>
  </r>
  <r>
    <s v="dec47267-08e2-e511-8104-1458d043a750"/>
    <s v="9FUNsppXMTz6l/PS0r+jC0KsbB25sVQHOCYprXygXUMOjczfgASkeSMNBmW2HBWMNEJRcRNBTmj7QheQXn+afA=="/>
    <d v="2016-10-31T15:54:22"/>
    <s v="DARS-NIC-287590-N0B7G-v0"/>
    <s v="Jane Green"/>
    <x v="57"/>
    <s v="With HSCIC"/>
    <x v="1"/>
    <m/>
    <s v=""/>
    <s v="1a Enquiry"/>
    <x v="0"/>
    <s v="DARS-NIC-287590-N0B7G-v0.0"/>
    <s v=""/>
    <s v="Yes"/>
    <x v="1"/>
    <x v="0"/>
    <x v="0"/>
    <s v="No"/>
    <x v="1"/>
    <s v=""/>
    <s v=""/>
    <s v=""/>
    <s v="Yes"/>
    <s v=""/>
    <d v="2016-10-31T15:54:22"/>
    <d v="2016-03-04T12:55:46"/>
    <m/>
    <s v=""/>
    <m/>
    <x v="0"/>
  </r>
  <r>
    <s v="ac5300ca-7417-e611-810d-3863bb35cfc0"/>
    <s v="zxWsLcIDxUubAQy75UhcwANit6Jz5uMBwgLp6m98eGzXwi5ydM388LaPKwIy6C1im2PritQ3DreEOpOYfmmVMg=="/>
    <d v="2017-04-18T14:50:31"/>
    <s v="DARS-NIC-28771-W5Z2Q-v0"/>
    <s v="Vaneet Nayar"/>
    <x v="279"/>
    <s v="With Customer"/>
    <x v="0"/>
    <m/>
    <s v="1c Application In Progress"/>
    <s v="2d Action Plan Active"/>
    <x v="0"/>
    <s v="DARS-NIC-28771-W5Z2Q-v0.0"/>
    <s v="No"/>
    <s v="No"/>
    <x v="0"/>
    <x v="0"/>
    <x v="0"/>
    <s v="No"/>
    <x v="2"/>
    <s v=""/>
    <s v=""/>
    <s v=""/>
    <s v="Yes"/>
    <s v="Emma Russell"/>
    <d v="2017-04-18T14:50:31"/>
    <d v="2016-05-11T12:35:09"/>
    <m/>
    <s v=""/>
    <d v="2017-03-07T00:00:00"/>
    <x v="0"/>
  </r>
  <r>
    <s v="85293f2a-8e3d-4672-b38b-bc8c4d85e17c"/>
    <s v="1ooXIOJ8isQm/rz4DIJUzdC3En5BhEdBxQUy34grMVWQQQAy7++wC9BZNbEwUf+wr+7BGDw0oyro2bKLOlHvpg=="/>
    <d v="2017-04-18T14:50:32"/>
    <s v="DARS-NIC-28771-W5Z2Q-v0"/>
    <s v="Vaneet Nayar"/>
    <x v="279"/>
    <s v="With Customer"/>
    <x v="0"/>
    <m/>
    <s v="2a Case Admin Check"/>
    <s v="2d Action Plan Active"/>
    <x v="0"/>
    <s v="DARS-NIC-28771-W5Z2Q-v0.1"/>
    <s v="No"/>
    <s v="No"/>
    <x v="0"/>
    <x v="0"/>
    <x v="0"/>
    <s v="No"/>
    <x v="2"/>
    <s v=""/>
    <s v=""/>
    <s v=""/>
    <s v="Yes"/>
    <s v="Emma Russell"/>
    <d v="2017-04-18T14:50:32"/>
    <d v="2016-05-25T14:21:01"/>
    <m/>
    <s v=""/>
    <d v="2017-03-07T00:00:00"/>
    <x v="0"/>
  </r>
  <r>
    <s v="a98d49d6-8793-41e6-bb4d-f095091cb728"/>
    <s v="W3L0rYKTnDz1RIWIIWQmeeSZ6R8fXgj0xa52alqQ9AP+Qoy58b5VQ/pb+oOe2krqLZ5Uj1IAQ6RkCkdLKZxIkg=="/>
    <d v="2017-04-18T14:50:32"/>
    <s v="DARS-NIC-28771-W5Z2Q-v0"/>
    <s v="Vaneet Nayar"/>
    <x v="279"/>
    <s v="With Customer"/>
    <x v="0"/>
    <d v="2017-03-31T00:00:00"/>
    <s v="2c Initial Assessment"/>
    <s v="2d Action Plan Active"/>
    <x v="0"/>
    <s v="DARS-NIC-28771-W5Z2Q-v0.10"/>
    <s v="No"/>
    <s v="No"/>
    <x v="0"/>
    <x v="5"/>
    <x v="0"/>
    <s v="No"/>
    <x v="2"/>
    <s v="Complex"/>
    <s v="Georgina Platt"/>
    <s v="Gaynor Dalton"/>
    <s v="No"/>
    <s v="Emma Russell"/>
    <d v="2017-04-18T14:50:32"/>
    <d v="2016-11-25T11:00:09"/>
    <m/>
    <s v="Release 2.3"/>
    <d v="2017-03-07T00:00:00"/>
    <x v="0"/>
  </r>
  <r>
    <s v="72049653-bc91-4317-bd90-9a3476318f7d"/>
    <s v="c+uaAWU7Wjy2Mx6MKx8/DLJpTdRJnvWRt1jDHmsdocwU0ICgRg8Bb3ISyrR6R9ZG+ezIyaHrCX2OWGmQ7eK5TQ=="/>
    <d v="2017-04-18T14:50:31"/>
    <s v="DARS-NIC-28771-W5Z2Q-v0"/>
    <s v="Vaneet Nayar"/>
    <x v="279"/>
    <s v="With Customer"/>
    <x v="0"/>
    <d v="2017-03-31T00:00:00"/>
    <s v="2c Initial Assessment"/>
    <s v="2d Action Plan Active"/>
    <x v="0"/>
    <s v="DARS-NIC-28771-W5Z2Q-v0.11"/>
    <s v="No"/>
    <s v="No"/>
    <x v="0"/>
    <x v="5"/>
    <x v="0"/>
    <s v="No"/>
    <x v="2"/>
    <s v="Complex"/>
    <s v="Georgina Platt"/>
    <s v="Gaynor Dalton"/>
    <s v="No"/>
    <s v="Emma Russell"/>
    <d v="2017-04-18T14:50:31"/>
    <d v="2016-11-25T15:19:11"/>
    <m/>
    <s v="Release 2.3"/>
    <d v="2017-03-07T00:00:00"/>
    <x v="0"/>
  </r>
  <r>
    <s v="c878057b-aa79-4a41-ace7-ec5f60be7463"/>
    <s v="kZn+8Mc4sM5vz3Tj+q719NwaQTPo8dHC0VdUF7WmKFBSQiQAoUUAgKIpzUETBOkWzYby4wm6zzAdoyOSMKvjaw=="/>
    <d v="2017-04-18T14:50:32"/>
    <s v="DARS-NIC-28771-W5Z2Q-v0"/>
    <s v="Vaneet Nayar"/>
    <x v="279"/>
    <s v="With Customer"/>
    <x v="0"/>
    <d v="2017-12-20T00:00:00"/>
    <s v="2c Initial Assessment"/>
    <s v="2d Action Plan Active"/>
    <x v="0"/>
    <s v="DARS-NIC-28771-W5Z2Q-v0.12"/>
    <s v="No"/>
    <s v="No"/>
    <x v="0"/>
    <x v="5"/>
    <x v="0"/>
    <s v="No"/>
    <x v="2"/>
    <s v="Complex"/>
    <s v="Georgina Platt"/>
    <s v="Gaynor Dalton"/>
    <s v="No"/>
    <s v="Emma Russell"/>
    <d v="2017-04-18T14:50:32"/>
    <d v="2016-11-29T16:38:42"/>
    <m/>
    <s v="Release 2.3"/>
    <d v="2017-03-07T00:00:00"/>
    <x v="0"/>
  </r>
  <r>
    <s v="cdf0251f-bc5a-4c43-ad1f-50eee2b881bf"/>
    <s v="hmgtquU/02BtinLBS3al9jPGLT/9y6xjwhLsOclsCIMjHHCMH6xTQSARh6La09RwpYqXL+nWbIl9/1Qi9hbxOA=="/>
    <d v="2017-04-18T14:50:31"/>
    <s v="DARS-NIC-28771-W5Z2Q-v0"/>
    <s v="Vaneet Nayar"/>
    <x v="279"/>
    <s v="With Customer"/>
    <x v="0"/>
    <d v="2017-12-20T00:00:00"/>
    <s v="2c Initial Assessment"/>
    <s v="2d Action Plan Active"/>
    <x v="0"/>
    <s v="DARS-NIC-28771-W5Z2Q-v0.13"/>
    <s v="No"/>
    <s v="No"/>
    <x v="0"/>
    <x v="5"/>
    <x v="0"/>
    <s v="No"/>
    <x v="2"/>
    <s v="Complex"/>
    <s v="Georgina Platt"/>
    <s v="Gaynor Dalton"/>
    <s v="No"/>
    <s v="Emma Russell"/>
    <d v="2017-04-18T14:50:31"/>
    <d v="2016-12-09T14:08:36"/>
    <m/>
    <s v="Release 2.3"/>
    <d v="2017-03-07T00:00:00"/>
    <x v="0"/>
  </r>
  <r>
    <s v="0b2b3f3b-1126-4f01-bfc2-7c0c8ac7e3e2"/>
    <s v="8UqhwomVQ9Hu15OZ8XGr9uBUyy//IbThZiGgw6ratKVTtwcOItUd4riXm0HNY755SRXNTwz0F9afbCjumbk/mQ=="/>
    <d v="2017-04-18T14:50:31"/>
    <s v="DARS-NIC-28771-W5Z2Q-v0"/>
    <s v="Vaneet Nayar"/>
    <x v="279"/>
    <s v="With Customer"/>
    <x v="0"/>
    <d v="2017-10-01T00:00:00"/>
    <s v="1c Application In Progress"/>
    <s v="2d Action Plan Active"/>
    <x v="0"/>
    <s v="DARS-NIC-28771-W5Z2Q-v0.14"/>
    <s v="No"/>
    <s v="No"/>
    <x v="0"/>
    <x v="5"/>
    <x v="0"/>
    <s v="No"/>
    <x v="2"/>
    <s v="Complex"/>
    <s v="Georgina Platt"/>
    <s v="Gaynor Dalton"/>
    <s v="No"/>
    <s v="Emma Russell"/>
    <d v="2017-04-18T14:50:31"/>
    <d v="2017-01-10T13:47:22"/>
    <d v="2017-02-07T00:00:00"/>
    <s v="Release 2.3"/>
    <d v="2017-03-07T00:00:00"/>
    <x v="0"/>
  </r>
  <r>
    <s v="fd21e475-077d-4031-ae77-a3ef4b23ccb1"/>
    <s v="rS5NKAqJuhlVgaAxk4kdRexu/VaFp9+2w00mxpix1ZzzdzMFZKAo7t6Bxfs8UJGtIeVc8ZasYRYtgjtDyia1nw=="/>
    <d v="2017-04-18T14:54:00"/>
    <s v="DARS-NIC-28771-W5Z2Q-v0"/>
    <s v="Vaneet Nayar"/>
    <x v="279"/>
    <s v="With Customer"/>
    <x v="0"/>
    <d v="2017-10-01T00:00:00"/>
    <s v="2c Initial Assessment"/>
    <s v="2d Action Plan Active"/>
    <x v="0"/>
    <s v="DARS-NIC-28771-W5Z2Q-v0.15"/>
    <s v="No"/>
    <s v="No"/>
    <x v="0"/>
    <x v="92"/>
    <x v="0"/>
    <s v="No"/>
    <x v="2"/>
    <s v="Complex"/>
    <s v="Georgina Platt"/>
    <s v="Gaynor Dalton"/>
    <s v="No"/>
    <s v="Emma Russell"/>
    <d v="2017-04-18T14:54:00"/>
    <d v="2017-02-20T16:30:13"/>
    <d v="2017-02-07T00:00:00"/>
    <s v="Release 2.3"/>
    <d v="2017-03-07T00:00:00"/>
    <x v="0"/>
  </r>
  <r>
    <s v="0dc27fb6-5f8e-4d5b-805a-2100f9795c5e"/>
    <s v="F7FP0wo4IVVHbFPRxs4BPKQ2Eh+aerJGChf6sIh4yK5aqFAoU2fJYP7x2A+T4ND8cvsDIfAdwSrSQiaPYf84qQ=="/>
    <d v="2017-04-18T14:54:00"/>
    <s v="DARS-NIC-28771-W5Z2Q-v0"/>
    <s v="Vaneet Nayar"/>
    <x v="279"/>
    <s v="With Customer"/>
    <x v="0"/>
    <d v="2017-10-01T00:00:00"/>
    <s v="2c Initial Assessment"/>
    <s v="2d Action Plan Active"/>
    <x v="4"/>
    <s v="DARS-NIC-28771-W5Z2Q-v0.16"/>
    <s v="Yes"/>
    <s v="No"/>
    <x v="0"/>
    <x v="92"/>
    <x v="0"/>
    <s v="No"/>
    <x v="2"/>
    <s v="Complex"/>
    <s v="Georgina Platt"/>
    <s v="Gaynor Dalton"/>
    <s v="No"/>
    <s v="Emma Russell"/>
    <d v="2017-04-18T14:54:00"/>
    <d v="2017-04-18T14:50:09"/>
    <d v="2017-02-07T00:00:00"/>
    <s v="Release 2.3"/>
    <d v="2017-03-07T00:00:00"/>
    <x v="0"/>
  </r>
  <r>
    <s v="10878a90-8e4b-4c23-b094-d4be17d12af7"/>
    <s v="OMESabdktAzUQBNwVTn9ar3ZESbwTHjeXugLxwMVXwq4ME0dahLnt1vNN18UX8GGwrSJkKcIBzxULZY2dGyu1w=="/>
    <d v="2017-04-18T14:50:32"/>
    <s v="DARS-NIC-28771-W5Z2Q-v0"/>
    <s v="Vaneet Nayar"/>
    <x v="279"/>
    <s v="With Customer"/>
    <x v="0"/>
    <m/>
    <s v="1c Application In Progress"/>
    <s v="2d Action Plan Active"/>
    <x v="0"/>
    <s v="DARS-NIC-28771-W5Z2Q-v0.2"/>
    <s v="No"/>
    <s v="No"/>
    <x v="0"/>
    <x v="0"/>
    <x v="0"/>
    <s v="No"/>
    <x v="2"/>
    <s v=""/>
    <s v=""/>
    <s v=""/>
    <s v="Yes"/>
    <s v="Emma Russell"/>
    <d v="2017-04-18T14:50:32"/>
    <d v="2016-05-27T10:05:10"/>
    <m/>
    <s v=""/>
    <d v="2017-03-07T00:00:00"/>
    <x v="0"/>
  </r>
  <r>
    <s v="87e1c81b-f3bf-41b7-a9ec-de5abd5ced89"/>
    <s v="sbsvhE5YwTgXDwBQHSAAXyH7diQfsvurbu0+yz4sBnZ07dWoO66unhBAxPokMsaqoNJtXuGy14x1F9YaOb/lZQ=="/>
    <d v="2017-04-18T14:50:32"/>
    <s v="DARS-NIC-28771-W5Z2Q-v0"/>
    <s v="Vaneet Nayar"/>
    <x v="279"/>
    <s v="With Customer"/>
    <x v="0"/>
    <m/>
    <s v="2c Initial Assessment"/>
    <s v="2d Action Plan Active"/>
    <x v="0"/>
    <s v="DARS-NIC-28771-W5Z2Q-v0.3"/>
    <s v="No"/>
    <s v="No"/>
    <x v="0"/>
    <x v="5"/>
    <x v="0"/>
    <s v="No"/>
    <x v="2"/>
    <s v="Complex"/>
    <s v="Georgina Platt"/>
    <s v="Gaynor Dalton"/>
    <s v="No"/>
    <s v="Emma Russell"/>
    <d v="2017-04-18T14:50:32"/>
    <d v="2016-06-03T15:06:14"/>
    <m/>
    <s v=""/>
    <d v="2017-03-07T00:00:00"/>
    <x v="0"/>
  </r>
  <r>
    <s v="dcd3b7e0-4738-4b96-ad49-f42cb1fb6e03"/>
    <s v="5FkCbdycRpjygRoh5aUm+aw3AbyP3yProhKvDarrV5NKMOaZMQIXHeHhiNLWsRInxZR9IOo0ubpG7jbY5EOVUQ=="/>
    <d v="2017-04-18T14:50:32"/>
    <s v="DARS-NIC-28771-W5Z2Q-v0"/>
    <s v="Vaneet Nayar"/>
    <x v="279"/>
    <s v="With Customer"/>
    <x v="0"/>
    <m/>
    <s v="2c Initial Assessment"/>
    <s v="2d Action Plan Active"/>
    <x v="0"/>
    <s v="DARS-NIC-28771-W5Z2Q-v0.4"/>
    <s v="No"/>
    <s v="No"/>
    <x v="0"/>
    <x v="5"/>
    <x v="0"/>
    <s v="No"/>
    <x v="2"/>
    <s v="Complex"/>
    <s v="Georgina Platt"/>
    <s v="Gaynor Dalton"/>
    <s v="No"/>
    <s v="Emma Russell"/>
    <d v="2017-04-18T14:50:32"/>
    <d v="2016-07-01T10:17:26"/>
    <m/>
    <s v=""/>
    <d v="2017-03-07T00:00:00"/>
    <x v="0"/>
  </r>
  <r>
    <s v="0a87d97c-e5f9-4118-9fd7-68508d0764b3"/>
    <s v="RDCCTZAHxe0Z7GZehIx7DEobTwXZfbtJn5Eht2FAWwvogg0y9kbdo9G7agjIBGKooOwJCwXK11+cawvLwoKoHQ=="/>
    <d v="2017-04-18T14:50:31"/>
    <s v="DARS-NIC-28771-W5Z2Q-v0"/>
    <s v="Vaneet Nayar"/>
    <x v="279"/>
    <s v="With Customer"/>
    <x v="0"/>
    <m/>
    <s v="2c Initial Assessment"/>
    <s v="2d Action Plan Active"/>
    <x v="0"/>
    <s v="DARS-NIC-28771-W5Z2Q-v0.5"/>
    <s v="No"/>
    <s v="No"/>
    <x v="0"/>
    <x v="5"/>
    <x v="0"/>
    <s v="No"/>
    <x v="2"/>
    <s v="Complex"/>
    <s v="Georgina Platt"/>
    <s v="Gaynor Dalton"/>
    <s v="No"/>
    <s v="Emma Russell"/>
    <d v="2017-04-18T14:50:31"/>
    <d v="2016-07-11T16:28:46"/>
    <m/>
    <s v=""/>
    <d v="2017-03-07T00:00:00"/>
    <x v="0"/>
  </r>
  <r>
    <s v="589d7307-cbd8-4aca-897d-c3dce647e3f3"/>
    <s v="Vz/gMRA+xt+mHKPZvV5Yt9aD+xcndyHaarOHwlh0SSkAFcdQUsho/MAPvNZXNaOhnRpH1EUDaf214/2GqziQig=="/>
    <d v="2017-04-18T14:50:32"/>
    <s v="DARS-NIC-28771-W5Z2Q-v0"/>
    <s v="Vaneet Nayar"/>
    <x v="279"/>
    <s v="With Customer"/>
    <x v="0"/>
    <d v="2017-03-31T00:00:00"/>
    <s v="2c Initial Assessment"/>
    <s v="2d Action Plan Active"/>
    <x v="0"/>
    <s v="DARS-NIC-28771-W5Z2Q-v0.6"/>
    <s v="No"/>
    <s v="No"/>
    <x v="0"/>
    <x v="5"/>
    <x v="0"/>
    <s v="No"/>
    <x v="2"/>
    <s v="Complex"/>
    <s v="Georgina Platt"/>
    <s v="Gaynor Dalton"/>
    <s v="No"/>
    <s v="Emma Russell"/>
    <d v="2017-04-18T14:50:32"/>
    <d v="2016-07-13T10:54:05"/>
    <m/>
    <s v="Release 2.3"/>
    <d v="2017-03-07T00:00:00"/>
    <x v="0"/>
  </r>
  <r>
    <s v="c1f5918c-f208-4a2b-a2ca-f43a75bf8de0"/>
    <s v="uo4Scj1EvRrX2H4IaOmDDBijqjfmFQ4ih/f6bcc/oiDIQZt9xHFYzJxZut+w9sT6VSLLTTnBbj0i7cAuFUbqxw=="/>
    <d v="2017-04-18T14:50:32"/>
    <s v="DARS-NIC-28771-W5Z2Q-v0"/>
    <s v="Vaneet Nayar"/>
    <x v="279"/>
    <s v="With Customer"/>
    <x v="0"/>
    <d v="2017-03-31T00:00:00"/>
    <s v="2c Initial Assessment"/>
    <s v="2d Action Plan Active"/>
    <x v="0"/>
    <s v="DARS-NIC-28771-W5Z2Q-v0.7"/>
    <s v="No"/>
    <s v="No"/>
    <x v="0"/>
    <x v="5"/>
    <x v="0"/>
    <s v="No"/>
    <x v="2"/>
    <s v="Complex"/>
    <s v="Georgina Platt"/>
    <s v="Gaynor Dalton"/>
    <s v="No"/>
    <s v="Emma Russell"/>
    <d v="2017-04-18T14:50:32"/>
    <d v="2016-10-25T15:19:01"/>
    <m/>
    <s v="Release 2.3"/>
    <d v="2017-03-07T00:00:00"/>
    <x v="0"/>
  </r>
  <r>
    <s v="cc3cbe8f-b595-4f87-b03f-ad4dce04d35c"/>
    <s v="3MoJ26T+xfv0YMAzPgymQGFmCcCxdt+c4YA7XhgoZVmdv9Zx9GKq4giQ3UB9t7ZIKhqmTR+zRuouNzTVRuMmqw=="/>
    <d v="2017-04-18T14:50:32"/>
    <s v="DARS-NIC-28771-W5Z2Q-v0"/>
    <s v="Vaneet Nayar"/>
    <x v="279"/>
    <s v="With Customer"/>
    <x v="0"/>
    <d v="2017-03-31T00:00:00"/>
    <s v="2c Initial Assessment"/>
    <s v="2d Action Plan Active"/>
    <x v="0"/>
    <s v="DARS-NIC-28771-W5Z2Q-v0.8"/>
    <s v="No"/>
    <s v="No"/>
    <x v="0"/>
    <x v="5"/>
    <x v="0"/>
    <s v="No"/>
    <x v="2"/>
    <s v="Complex"/>
    <s v="Georgina Platt"/>
    <s v="Gaynor Dalton"/>
    <s v="No"/>
    <s v="Emma Russell"/>
    <d v="2017-04-18T14:50:32"/>
    <d v="2016-10-27T13:41:02"/>
    <m/>
    <s v="Release 2.3"/>
    <d v="2017-03-07T00:00:00"/>
    <x v="0"/>
  </r>
  <r>
    <s v="a9a20aae-f66d-4e46-9ae3-c9b18104defa"/>
    <s v="DNjVGOXeuCfzywdeeCv0HqwiWFM5zAuKSe0hmUvmso8iPlsLjIPpYCAXhFLa4l3vgHgTqSwodlBc54+/Up/GEQ=="/>
    <d v="2017-04-18T14:50:32"/>
    <s v="DARS-NIC-28771-W5Z2Q-v0"/>
    <s v="Vaneet Nayar"/>
    <x v="279"/>
    <s v="With Customer"/>
    <x v="0"/>
    <d v="2017-03-31T00:00:00"/>
    <s v="2c Initial Assessment"/>
    <s v="2d Action Plan Active"/>
    <x v="0"/>
    <s v="DARS-NIC-28771-W5Z2Q-v0.9"/>
    <s v="No"/>
    <s v="No"/>
    <x v="0"/>
    <x v="5"/>
    <x v="0"/>
    <s v="No"/>
    <x v="2"/>
    <s v="Complex"/>
    <s v="Georgina Platt"/>
    <s v="Gaynor Dalton"/>
    <s v="No"/>
    <s v="Emma Russell"/>
    <d v="2017-04-18T14:50:32"/>
    <d v="2016-11-16T12:40:22"/>
    <m/>
    <s v="Release 2.3"/>
    <d v="2017-03-07T00:00:00"/>
    <x v="0"/>
  </r>
  <r>
    <s v="8d7cafed-19ec-e511-8101-3863bb358f90"/>
    <s v="0DdwXL3+EQOpQwsdcThqv1eYKBdQHf7JdzVgdipUFJdaryJZGpVCI28VrwUmDA3Wap9s9GbwoZ6pBA1rgW2oNw=="/>
    <d v="2016-08-02T09:49:15"/>
    <s v="DARS-NIC-287804-H1T1R-v1"/>
    <s v="Pinar Ulug"/>
    <x v="3"/>
    <s v="With HSCIC"/>
    <x v="0"/>
    <d v="2016-01-30T00:00:00"/>
    <s v=""/>
    <s v="5a DSA Active"/>
    <x v="3"/>
    <s v="DARS-NIC-287804-H1T1R-v0.0"/>
    <s v="No"/>
    <s v="Yes"/>
    <x v="0"/>
    <x v="0"/>
    <x v="118"/>
    <s v="No"/>
    <x v="1"/>
    <s v=""/>
    <s v=""/>
    <s v=""/>
    <s v="No"/>
    <s v="Joanna Rose"/>
    <d v="2016-08-02T09:49:15"/>
    <d v="2016-03-17T08:26:30"/>
    <m/>
    <s v=""/>
    <d v="2016-01-11T00:00:00"/>
    <x v="0"/>
  </r>
  <r>
    <s v="490dc91c-ac5c-4c70-9b78-98c7e22796de"/>
    <s v="7KpRjKCHFtFiNNMrVTBTXBi2kODdUe5xTUXOmIzs4UxehLde23NXATs+huKkz5nW9IPjxvu681X1V2nlX9bvWA=="/>
    <d v="2016-07-06T08:56:23"/>
    <s v="DARS-NIC-287804-H1T1R-v1"/>
    <s v="Pinar Ulug"/>
    <x v="3"/>
    <s v="With HSCIC"/>
    <x v="0"/>
    <d v="2016-01-30T00:00:00"/>
    <s v=""/>
    <s v="5a DSA Active"/>
    <x v="0"/>
    <s v="DARS-NIC-287804-H1T1R-v1.0"/>
    <s v=""/>
    <s v="Yes"/>
    <x v="0"/>
    <x v="0"/>
    <x v="0"/>
    <s v="No"/>
    <x v="1"/>
    <s v=""/>
    <s v=""/>
    <s v=""/>
    <s v="No"/>
    <s v="Joanna Rose"/>
    <d v="2016-07-06T08:56:23"/>
    <d v="2016-03-31T14:15:07"/>
    <m/>
    <s v=""/>
    <d v="2016-01-11T00:00:00"/>
    <x v="0"/>
  </r>
  <r>
    <s v="db385918-f2c0-44b7-9b28-d5f94aed8c07"/>
    <s v="+KmBRQgobeXHS5bNiw5jDyz1GMpAe0iskAPE+QAlWk6vU/b+SN6THxCXyosBUHBcKha51FCz2qPwpSImKJmHJw=="/>
    <d v="2016-07-06T08:56:23"/>
    <s v="DARS-NIC-287804-H1T1R-v1"/>
    <s v="Pinar Ulug"/>
    <x v="3"/>
    <s v="With HSCIC"/>
    <x v="0"/>
    <d v="2016-01-30T00:00:00"/>
    <s v=""/>
    <s v="5a DSA Active"/>
    <x v="0"/>
    <s v="DARS-NIC-287804-H1T1R-v1.1"/>
    <s v="No"/>
    <s v="Yes"/>
    <x v="0"/>
    <x v="43"/>
    <x v="0"/>
    <s v="No"/>
    <x v="1"/>
    <s v=""/>
    <s v=""/>
    <s v=""/>
    <s v="No"/>
    <s v="Joanna Rose"/>
    <d v="2016-07-06T08:56:23"/>
    <d v="2016-03-31T14:15:19"/>
    <m/>
    <s v=""/>
    <d v="2016-01-11T00:00:00"/>
    <x v="0"/>
  </r>
  <r>
    <s v="0ed31e5d-7cbe-4b4a-8d6d-3d41c8a498c0"/>
    <s v="OP2uS6RQRs5NFi+sc07llxjOmjyKyWD9YeqHvg0NNBYJDrTD/5MX1PJ4zzKdiwJn5T5Byyj5VxtMVIgHNfeOqA=="/>
    <d v="2016-07-06T08:56:23"/>
    <s v="DARS-NIC-287804-H1T1R-v1"/>
    <s v="Pinar Ulug"/>
    <x v="3"/>
    <s v="With HSCIC"/>
    <x v="0"/>
    <d v="2016-01-30T00:00:00"/>
    <s v="2c Initial Assessment"/>
    <s v="5a DSA Active"/>
    <x v="0"/>
    <s v="DARS-NIC-287804-H1T1R-v1.2"/>
    <s v="No"/>
    <s v="Yes"/>
    <x v="0"/>
    <x v="43"/>
    <x v="0"/>
    <s v="No"/>
    <x v="1"/>
    <s v=""/>
    <s v="Tracy Taylor"/>
    <s v="Jennifer Donald"/>
    <s v="No"/>
    <s v="Joanna Rose"/>
    <d v="2016-07-06T08:56:23"/>
    <d v="2016-05-09T10:58:04"/>
    <m/>
    <s v=""/>
    <d v="2016-01-11T00:00:00"/>
    <x v="0"/>
  </r>
  <r>
    <s v="e0373c39-47d9-4a6f-a844-f557c16a0d17"/>
    <s v="jXrO6agSsr1HjtAA/X+qBcQxhLJHhbuVd/jIlMF0TXFkr0rc5ldUSeeGZjnIDlOvQoURfl26ESVaSz7EClBzdg=="/>
    <d v="2017-01-31T00:00:27"/>
    <s v="DARS-NIC-287804-H1T1R-v1"/>
    <s v="Pinar Ulug"/>
    <x v="3"/>
    <s v="With HSCIC"/>
    <x v="0"/>
    <d v="2017-01-30T00:00:00"/>
    <s v="5a DSA Active"/>
    <s v="5a DSA Active"/>
    <x v="3"/>
    <s v="DARS-NIC-287804-H1T1R-v1.3"/>
    <s v="Yes"/>
    <s v="Yes"/>
    <x v="0"/>
    <x v="43"/>
    <x v="5"/>
    <s v="No"/>
    <x v="1"/>
    <s v=""/>
    <s v="Tracy Taylor"/>
    <s v="Jennifer Donald"/>
    <s v="No"/>
    <s v="Joanna Rose"/>
    <d v="2017-01-31T00:00:27"/>
    <d v="2016-06-08T14:12:19"/>
    <d v="2016-07-06T00:00:00"/>
    <s v=""/>
    <d v="2016-01-11T00:00:00"/>
    <x v="1"/>
  </r>
  <r>
    <s v="2da96669-36fb-4ba5-9de8-1434ff9c4e3e"/>
    <s v="0tuin4Y2e45XVCH0XHWjRe2feLUXHjUG5N6XI2kQFwnK9TEiZWK1It1ipJvIOaf6SMjbWnKPAeasrhugaEG+MA=="/>
    <d v="2016-08-02T09:49:15"/>
    <s v="DARS-NIC-28793-B6V3K-v0"/>
    <s v="Tim Bradley"/>
    <x v="135"/>
    <s v="With Customer"/>
    <x v="0"/>
    <m/>
    <s v=""/>
    <s v="1c Application In Progress"/>
    <x v="4"/>
    <s v="DARS-NIC-28793-B6V3K-v0.0"/>
    <s v="Yes"/>
    <s v="No"/>
    <x v="0"/>
    <x v="0"/>
    <x v="0"/>
    <s v="No"/>
    <x v="2"/>
    <s v=""/>
    <s v=""/>
    <s v="DARS Online"/>
    <s v="Yes"/>
    <s v=""/>
    <d v="2016-08-02T09:49:15"/>
    <d v="2016-04-13T17:27:25"/>
    <m/>
    <s v=""/>
    <m/>
    <x v="0"/>
  </r>
  <r>
    <s v="d709a942-0ee2-e511-8104-1458d043a750"/>
    <s v="Q5L/7hiGzsBTQWo5anJmjaCJ787C1fwfXwA2yNcPUgzjo016vNpBrO221/4ydQ3OC/F/AnCCRfgLF1Em5iKGlg=="/>
    <d v="2016-03-15T11:32:50"/>
    <s v="DARS-NIC-288067-G1D5K-v0"/>
    <s v="Rachel Otago"/>
    <x v="82"/>
    <s v="With HSCIC"/>
    <x v="1"/>
    <m/>
    <s v=""/>
    <s v="1a Enquiry"/>
    <x v="7"/>
    <s v="DARS-NIC-288067-G1D5K-v0.0"/>
    <s v=""/>
    <s v="Yes"/>
    <x v="1"/>
    <x v="0"/>
    <x v="0"/>
    <s v="No"/>
    <x v="1"/>
    <s v=""/>
    <s v=""/>
    <s v=""/>
    <s v="Yes"/>
    <s v=""/>
    <d v="2016-03-15T11:32:50"/>
    <d v="2016-03-04T13:37:40"/>
    <m/>
    <s v=""/>
    <m/>
    <x v="0"/>
  </r>
  <r>
    <s v="00440318-0ee2-e511-8100-3863bb358f90"/>
    <s v="Jxs/vL6AVPM7tORvfVevx6OP8FDQS3j46SALBbceoVdEQo2oLG1ReJSn2LX/JB7dBeDbHIFIg8X2wiKxV7Xh3Q=="/>
    <d v="2016-10-31T15:54:22"/>
    <s v="DARS-NIC-288501-K2J2Y-v0"/>
    <s v="Lina Nashef"/>
    <x v="75"/>
    <s v="With HSCIC"/>
    <x v="1"/>
    <m/>
    <s v=""/>
    <s v=""/>
    <x v="0"/>
    <s v="DARS-NIC-288501-K2J2Y-v0.0"/>
    <s v=""/>
    <s v="Yes"/>
    <x v="1"/>
    <x v="0"/>
    <x v="0"/>
    <s v="No"/>
    <x v="5"/>
    <s v=""/>
    <s v=""/>
    <s v=""/>
    <s v="Yes"/>
    <s v=""/>
    <d v="2016-10-31T15:54:22"/>
    <d v="2016-03-04T13:36:33"/>
    <m/>
    <s v=""/>
    <m/>
    <x v="0"/>
  </r>
  <r>
    <s v="a63d14ab-2018-e611-80fa-3863bb359f00"/>
    <s v="rFpvJP7wBcG17JdXZwk9dVTRLcXYQ7W5Zfi2XenEi235ZF5pN3+SPJfUVtt+H1VGiqfvDhOHXXcdIg71XOZ9XQ=="/>
    <d v="2016-10-27T12:55:02"/>
    <s v="DARS-NIC-28964-S0N1Y-v0"/>
    <s v="Saad Almutairi"/>
    <x v="22"/>
    <s v="With Customer"/>
    <x v="0"/>
    <m/>
    <s v="1c Application In Progress"/>
    <s v="1c Application In Progress"/>
    <x v="0"/>
    <s v="DARS-NIC-28964-S0N1Y-v0.0"/>
    <s v="No"/>
    <s v="No"/>
    <x v="0"/>
    <x v="0"/>
    <x v="0"/>
    <s v="No"/>
    <x v="1"/>
    <s v=""/>
    <s v=""/>
    <s v=""/>
    <s v="Yes"/>
    <s v="Emma Russell"/>
    <d v="2016-10-27T12:55:02"/>
    <d v="2016-05-12T09:05:32"/>
    <m/>
    <s v=""/>
    <m/>
    <x v="0"/>
  </r>
  <r>
    <s v="41692563-98f8-44dd-8c70-7999255613d7"/>
    <s v="N60h0MN1xI4AbcTyYNPehsq/iIEBtFW7DzYPw3xy5tJ/7R5JmCqGJpPOlE9iO2B84I1yQgcoacozya6B4wEaqQ=="/>
    <d v="2016-10-27T12:55:18"/>
    <s v="DARS-NIC-28964-S0N1Y-v0"/>
    <s v="Saad Almutairi"/>
    <x v="22"/>
    <s v="With Customer"/>
    <x v="0"/>
    <m/>
    <s v="1c Application In Progress"/>
    <s v="1c Application In Progress"/>
    <x v="0"/>
    <s v="DARS-NIC-28964-S0N1Y-v0.1"/>
    <s v="No"/>
    <s v="No"/>
    <x v="0"/>
    <x v="0"/>
    <x v="0"/>
    <s v="No"/>
    <x v="1"/>
    <s v=""/>
    <s v=""/>
    <s v=""/>
    <s v="Yes"/>
    <s v="Emma Russell"/>
    <d v="2016-10-27T12:55:18"/>
    <d v="2016-10-26T08:08:58"/>
    <m/>
    <s v=""/>
    <m/>
    <x v="0"/>
  </r>
  <r>
    <s v="1a381641-df6a-4fc6-9c62-0d7437337361"/>
    <s v="YXeHWjR2rFhPjPFtKjewN6rEMB0pNCPPLZRwKNHdWrLnXpf+E1ZKsR13Whhz/kyjFDdNjQIWpGhE1DgE9vt+wQ=="/>
    <d v="2017-03-06T12:40:28"/>
    <s v="DARS-NIC-28964-S0N1Y-v0"/>
    <s v="Saad Almutairi"/>
    <x v="22"/>
    <s v="With Customer"/>
    <x v="0"/>
    <m/>
    <s v="1c Application In Progress"/>
    <s v="1c Application In Progress"/>
    <x v="4"/>
    <s v="DARS-NIC-28964-S0N1Y-v0.2"/>
    <s v="Yes"/>
    <s v="No"/>
    <x v="0"/>
    <x v="0"/>
    <x v="0"/>
    <s v="No"/>
    <x v="1"/>
    <s v=""/>
    <s v=""/>
    <s v=""/>
    <s v="Yes"/>
    <s v="Emma Russell"/>
    <d v="2017-03-06T12:40:28"/>
    <d v="2016-10-27T12:55:04"/>
    <m/>
    <s v=""/>
    <m/>
    <x v="0"/>
  </r>
  <r>
    <s v="07030f0f-0ee2-e511-80f5-3863bb363030"/>
    <s v="FzNXBtGgoQTtr36HEkH81JBg6enwkgOQ7V0XIp7MsZZgpyW9olMKiAIAjKq5ujQxAKvGaKFHQSgMOTU2L7wEpg=="/>
    <d v="2016-10-31T15:54:22"/>
    <s v="DARS-NIC-289841-F0D7K-v0"/>
    <s v="Jennifer Wilkinson"/>
    <x v="280"/>
    <s v="With HSCIC"/>
    <x v="1"/>
    <m/>
    <s v=""/>
    <s v=""/>
    <x v="0"/>
    <s v="DARS-NIC-289841-F0D7K-v0.0"/>
    <s v=""/>
    <s v="Yes"/>
    <x v="1"/>
    <x v="0"/>
    <x v="0"/>
    <s v="No"/>
    <x v="1"/>
    <s v=""/>
    <s v=""/>
    <s v=""/>
    <s v="Yes"/>
    <s v=""/>
    <d v="2016-10-31T15:54:22"/>
    <d v="2016-03-04T13:36:13"/>
    <m/>
    <s v=""/>
    <m/>
    <x v="0"/>
  </r>
  <r>
    <s v="7afbdfd2-5f37-41f1-873c-03ebfcf897c3"/>
    <s v="yQrjQnLGzp8zuMsR2mE3pu/fJ2eGUFancBoKDaHMn/dHJg0uCETW9y3d4H454mWr5lBm8Mubqn0/FzqxRq9v+Q=="/>
    <d v="2016-05-16T08:30:09"/>
    <s v="DARS-NIC-28988-J2M8T-v0"/>
    <s v="Jane Valle"/>
    <x v="249"/>
    <s v="With HSCIC"/>
    <x v="0"/>
    <m/>
    <s v=""/>
    <s v="1b Enquiry Answered"/>
    <x v="0"/>
    <s v="DARS-NIC-28988-J2M8T-v0.0"/>
    <s v="No"/>
    <s v="No"/>
    <x v="0"/>
    <x v="0"/>
    <x v="0"/>
    <s v="Yes"/>
    <x v="19"/>
    <s v=""/>
    <s v="Stephen Hudson"/>
    <s v="DARS Online"/>
    <s v="No"/>
    <s v="Emma Russell"/>
    <d v="2016-05-16T08:30:09"/>
    <d v="2016-04-14T13:01:50"/>
    <m/>
    <s v=""/>
    <m/>
    <x v="0"/>
  </r>
  <r>
    <s v="2e0f729f-9259-4c5d-bc27-7f6cbe1d1d3b"/>
    <s v="g3/29mfCYgcXERyaTb8pVVGa7Rgvfqk8u81slmD79FQTBoNB5j5njLi4TmeMPHUklgPgz3BQtPBaOM/F/XFFBg=="/>
    <d v="2016-08-02T09:49:15"/>
    <s v="DARS-NIC-28988-J2M8T-v0"/>
    <s v="Jane Valle"/>
    <x v="249"/>
    <s v="With HSCIC"/>
    <x v="0"/>
    <m/>
    <s v="1b Enquiry Answered"/>
    <s v="1b Enquiry Answered"/>
    <x v="5"/>
    <s v="DARS-NIC-28988-J2M8T-v0.1"/>
    <s v="Yes"/>
    <s v="No"/>
    <x v="0"/>
    <x v="0"/>
    <x v="0"/>
    <s v="Yes"/>
    <x v="19"/>
    <s v=""/>
    <s v="Stephen Hudson"/>
    <s v="DARS Online"/>
    <s v="No"/>
    <s v="Emma Russell"/>
    <d v="2016-08-02T09:49:15"/>
    <d v="2016-05-16T08:29:59"/>
    <m/>
    <s v=""/>
    <m/>
    <x v="0"/>
  </r>
  <r>
    <s v="9f360ec9-e80a-e611-8106-1458d043a570"/>
    <s v="DzvhhLyzFxvu/m06TAMQRVe57Z8uZPEZ8VNBUhZNJ2RgErSyif7yj/+hNea+Fi+29WgG9tJSnLOElGnI2hrvCA=="/>
    <d v="2016-08-02T09:49:15"/>
    <s v="DARS-NIC-29013-F3T5T-v0"/>
    <s v="Rebecca Margieson"/>
    <x v="281"/>
    <s v="With Customer"/>
    <x v="0"/>
    <m/>
    <s v=""/>
    <s v="1c Application In Progress"/>
    <x v="4"/>
    <s v="DARS-NIC-29013-F3T5T-v0.0"/>
    <s v="Yes"/>
    <s v="No"/>
    <x v="0"/>
    <x v="0"/>
    <x v="0"/>
    <s v="No"/>
    <x v="1"/>
    <s v=""/>
    <s v=""/>
    <s v=""/>
    <s v="Yes"/>
    <s v="Alexandra Day"/>
    <d v="2016-08-02T09:49:15"/>
    <d v="2016-04-25T13:22:47"/>
    <m/>
    <s v=""/>
    <m/>
    <x v="0"/>
  </r>
  <r>
    <s v="e4e6c749-3b1d-4806-aaaa-9c4683e0e142"/>
    <s v="dWrMfhldFnEYilgxGd2fgS1CmmcbaSegPa/rdyWtze55Ld23KEBnta+j7XJtNWpUWM+4ePXwqHq/CDYthI0MYQ=="/>
    <d v="2017-04-20T14:02:54"/>
    <s v="DARS-NIC-29100-R2S2F-v0"/>
    <s v="Tracey Young"/>
    <x v="53"/>
    <s v="With HSCIC"/>
    <x v="0"/>
    <m/>
    <s v=""/>
    <s v="3a With DAO"/>
    <x v="0"/>
    <s v="DARS-NIC-29100-R2S2F-v0.0"/>
    <s v="No"/>
    <s v="No"/>
    <x v="0"/>
    <x v="0"/>
    <x v="0"/>
    <s v="No"/>
    <x v="1"/>
    <s v=""/>
    <s v="DARS Online"/>
    <s v="DARS Online"/>
    <s v="Yes"/>
    <s v="Emma Russell"/>
    <d v="2017-04-20T14:02:54"/>
    <d v="2016-04-15T08:53:23"/>
    <m/>
    <s v=""/>
    <d v="2016-09-28T00:00:00"/>
    <x v="0"/>
  </r>
  <r>
    <s v="b7dc7222-8211-4586-83c2-f43244032b1f"/>
    <s v="cDccPgo1h7rViwca3/JHtihRXi+Emrsm9LHivRDY4XErozV2OoYphUFV+qUkUqhbaInM2Gj9MmtJFbn3roYObg=="/>
    <d v="2017-04-20T14:02:54"/>
    <s v="DARS-NIC-29100-R2S2F-v0"/>
    <s v="Tracey Young"/>
    <x v="53"/>
    <s v="With HSCIC"/>
    <x v="0"/>
    <m/>
    <s v="2c Initial Assessment"/>
    <s v="3a With DAO"/>
    <x v="0"/>
    <s v="DARS-NIC-29100-R2S2F-v0.1"/>
    <s v="No"/>
    <s v="No"/>
    <x v="0"/>
    <x v="101"/>
    <x v="0"/>
    <s v="No"/>
    <x v="1"/>
    <s v=""/>
    <s v="Amanda Parkin"/>
    <s v="Richard Langley"/>
    <s v="Yes"/>
    <s v="Emma Russell"/>
    <d v="2017-04-20T14:02:54"/>
    <d v="2016-09-26T14:40:27"/>
    <m/>
    <s v="Release 2.3"/>
    <d v="2016-09-28T00:00:00"/>
    <x v="0"/>
  </r>
  <r>
    <s v="5460d84c-8d74-4fa2-b18a-6772806222af"/>
    <s v="zc7Hq3VV29mmC3iKTUOo+5d0GsIZFx2uz7rQVvV3++t0oobbgMkaDLV3DNBT/4u0OPdrWhknHCKhkD7tSmNehw=="/>
    <d v="2017-04-20T14:02:54"/>
    <s v="DARS-NIC-29100-R2S2F-v0"/>
    <s v="Tracey Young"/>
    <x v="53"/>
    <s v="With HSCIC"/>
    <x v="0"/>
    <d v="2018-02-14T00:00:00"/>
    <s v="2c Initial Assessment"/>
    <s v="3a With DAO"/>
    <x v="0"/>
    <s v="DARS-NIC-29100-R2S2F-v0.2"/>
    <s v="No"/>
    <s v="No"/>
    <x v="0"/>
    <x v="101"/>
    <x v="0"/>
    <s v="No"/>
    <x v="1"/>
    <s v=""/>
    <s v="Amanda Parkin"/>
    <s v="Richard Langley"/>
    <s v="Yes"/>
    <s v="Emma Russell"/>
    <d v="2017-04-20T14:02:54"/>
    <d v="2016-10-06T09:01:43"/>
    <m/>
    <s v="Release 2.3"/>
    <d v="2016-09-28T00:00:00"/>
    <x v="0"/>
  </r>
  <r>
    <s v="ff67d9df-f4e9-4cb1-9e82-d0baa4b26cf0"/>
    <s v="OJaBJGTDkET/TdAFUFRqIa15J8b7WwNtSBqPzIys1P/EYM5Qmvojpvo0RT4liJKAlOk6B8TIo/9h4OB3k+gXkw=="/>
    <d v="2017-04-20T14:02:54"/>
    <s v="DARS-NIC-29100-R2S2F-v0"/>
    <s v="Tracey Young"/>
    <x v="53"/>
    <s v="With HSCIC"/>
    <x v="0"/>
    <d v="2018-03-01T00:00:00"/>
    <s v="2c Initial Assessment"/>
    <s v="3a With DAO"/>
    <x v="0"/>
    <s v="DARS-NIC-29100-R2S2F-v0.3"/>
    <s v="No"/>
    <s v="No"/>
    <x v="0"/>
    <x v="101"/>
    <x v="0"/>
    <s v="No"/>
    <x v="1"/>
    <s v=""/>
    <s v="Amanda Parkin"/>
    <s v="Richard Langley"/>
    <s v="Yes"/>
    <s v="Emma Russell"/>
    <d v="2017-04-20T14:02:54"/>
    <d v="2017-02-14T08:36:28"/>
    <m/>
    <s v="Release 2.3"/>
    <d v="2016-09-28T00:00:00"/>
    <x v="0"/>
  </r>
  <r>
    <s v="59b24c68-6559-48c7-b605-1acd41f316c6"/>
    <s v="ETVn41C6ST7v1lWXfTyWSAiDUM/YyDKKA+/CYzj6v0Z2/d4ldeL9WwF38Z65ucaCOT/MvMnitSanKzt0tXV5YQ=="/>
    <d v="2017-04-20T14:02:54"/>
    <s v="DARS-NIC-29100-R2S2F-v0"/>
    <s v="Tracey Young"/>
    <x v="53"/>
    <s v="With HSCIC"/>
    <x v="0"/>
    <d v="2018-03-01T00:00:00"/>
    <s v="2c Initial Assessment"/>
    <s v="3a With DAO"/>
    <x v="0"/>
    <s v="DARS-NIC-29100-R2S2F-v0.4"/>
    <s v="No"/>
    <s v="No"/>
    <x v="0"/>
    <x v="101"/>
    <x v="0"/>
    <s v="No"/>
    <x v="1"/>
    <s v=""/>
    <s v="Amanda Parkin"/>
    <s v="Richard Langley"/>
    <s v="Yes"/>
    <s v="Emma Russell"/>
    <d v="2017-04-20T14:02:54"/>
    <d v="2017-03-02T13:52:59"/>
    <m/>
    <s v="Release 2.3"/>
    <d v="2016-09-28T00:00:00"/>
    <x v="0"/>
  </r>
  <r>
    <s v="56e4d96b-73be-42a3-8537-889f41826245"/>
    <s v="rrNiiWqLptAIocDFDTL/OsPIiJJ7L1w7+hO3h/NIiwQhrOFyhmHqimZmIj90s5KqcB0R/zJR4YauVk0h0IGyIA=="/>
    <d v="2017-04-21T08:20:21"/>
    <s v="DARS-NIC-29100-R2S2F-v0"/>
    <s v="Tracey Young"/>
    <x v="53"/>
    <s v="With HSCIC"/>
    <x v="0"/>
    <d v="2018-03-01T00:00:00"/>
    <s v="3a With DAO"/>
    <s v="3a With DAO"/>
    <x v="4"/>
    <s v="DARS-NIC-29100-R2S2F-v0.5"/>
    <s v="Yes"/>
    <s v="No"/>
    <x v="0"/>
    <x v="101"/>
    <x v="0"/>
    <s v="No"/>
    <x v="1"/>
    <s v=""/>
    <s v="Amanda Parkin"/>
    <s v="Richard Langley"/>
    <s v="Yes"/>
    <s v="Emma Russell"/>
    <d v="2017-04-21T08:20:21"/>
    <d v="2017-03-23T09:14:59"/>
    <m/>
    <s v="Release 2.3"/>
    <d v="2016-09-28T00:00:00"/>
    <x v="0"/>
  </r>
  <r>
    <s v="739ec845-0ee2-e511-8100-3863bb358f90"/>
    <s v="pWOdcjdSbj6Mbkc6x9ZK5hqSu6zm4zkom6baoKwSr0ubxbff15SrhQlAdvGCMgOCnIMNshmYqIrQkrvBPLiwFw=="/>
    <d v="2016-10-31T15:54:22"/>
    <s v="DARS-NIC-291453-S0R0V-v0"/>
    <s v="Sarah Bowden"/>
    <x v="190"/>
    <s v="With HSCIC"/>
    <x v="1"/>
    <m/>
    <s v="1a Enquiry"/>
    <s v="1a Enquiry"/>
    <x v="0"/>
    <s v="DARS-NIC-291453-S0R0V-v0.0"/>
    <s v=""/>
    <s v="Yes"/>
    <x v="1"/>
    <x v="0"/>
    <x v="0"/>
    <s v="No"/>
    <x v="11"/>
    <s v=""/>
    <s v=""/>
    <s v=""/>
    <s v="Yes"/>
    <s v=""/>
    <d v="2016-10-31T15:54:22"/>
    <d v="2016-03-04T13:37:47"/>
    <m/>
    <s v=""/>
    <m/>
    <x v="0"/>
  </r>
  <r>
    <s v="ccac224b-0ee2-e511-80f5-3863bb363030"/>
    <s v="ri2W8wc1LDyLJaSni2CZGM5mylGqOd/IT9vqyLhmO2RXQhKbEOoGr97aafRHHwDet6png4EGnFgrgFfGltgeFw=="/>
    <d v="2016-10-31T15:54:22"/>
    <s v="DARS-NIC-291466-Q9M2R-v0"/>
    <s v="John Pickard"/>
    <x v="71"/>
    <s v="With HSCIC"/>
    <x v="1"/>
    <m/>
    <s v=""/>
    <s v=""/>
    <x v="0"/>
    <s v="DARS-NIC-291466-Q9M2R-v0.0"/>
    <s v=""/>
    <s v="Yes"/>
    <x v="1"/>
    <x v="0"/>
    <x v="0"/>
    <s v="No"/>
    <x v="1"/>
    <s v=""/>
    <s v=""/>
    <s v=""/>
    <s v="Yes"/>
    <s v=""/>
    <d v="2016-10-31T15:54:22"/>
    <d v="2016-03-04T13:37:58"/>
    <m/>
    <s v=""/>
    <m/>
    <x v="0"/>
  </r>
  <r>
    <s v="578ee280-20e9-e511-80f6-3863bb363030"/>
    <s v="BCyyYO/6O1l/TLNGpkSrdnOx4+uZu6DGOKHZYmsd3kZ5OLWkUg9b1H5Clr9/wHBGQ4e11U1j1ZLG/bwZb55ePg=="/>
    <d v="2017-03-13T11:23:15"/>
    <s v="DARS-NIC-291736-N6J7Z-v2"/>
    <s v="Ben Hall"/>
    <x v="198"/>
    <s v="With HSCIC"/>
    <x v="0"/>
    <d v="2016-04-30T00:00:00"/>
    <s v=""/>
    <s v="5a DSA Active"/>
    <x v="1"/>
    <s v="DARS-NIC-291736-N6J7Z-v0.0"/>
    <s v="No"/>
    <s v="Yes"/>
    <x v="0"/>
    <x v="0"/>
    <x v="8"/>
    <s v="No"/>
    <x v="2"/>
    <s v=""/>
    <s v=""/>
    <s v=""/>
    <s v="No"/>
    <s v="Emma Russell"/>
    <d v="2017-03-13T11:23:15"/>
    <d v="2016-03-13T13:35:55"/>
    <d v="2016-11-16T00:00:00"/>
    <s v=""/>
    <d v="2016-11-21T00:00:00"/>
    <x v="0"/>
  </r>
  <r>
    <s v="f56dc38f-4d0c-439e-b27c-4ae72e4bca94"/>
    <s v="iszZoIxP4q9IJ1azOOPkvnuhheo7Ptj3XXCwJInTAWWfH6ayiLXuk/6/OZ6CpLZ9+dtRIlEnI1JDxPGcF/x1IA=="/>
    <d v="2017-03-13T11:23:15"/>
    <s v="DARS-NIC-291736-N6J7Z-v2"/>
    <s v="Ben Hall"/>
    <x v="198"/>
    <s v="With HSCIC"/>
    <x v="0"/>
    <d v="2016-04-30T00:00:00"/>
    <s v=""/>
    <s v="5a DSA Active"/>
    <x v="0"/>
    <s v="DARS-NIC-291736-N6J7Z-v1.0"/>
    <s v=""/>
    <s v="Yes"/>
    <x v="0"/>
    <x v="0"/>
    <x v="0"/>
    <s v="No"/>
    <x v="2"/>
    <s v=""/>
    <s v="Emma Lawler"/>
    <s v=""/>
    <s v="No"/>
    <s v="Emma Russell"/>
    <d v="2017-03-13T11:23:15"/>
    <d v="2016-04-27T11:23:20"/>
    <m/>
    <s v=""/>
    <d v="2016-11-21T00:00:00"/>
    <x v="0"/>
  </r>
  <r>
    <s v="ff2e0e79-23ad-42bb-bef4-b71418cb2286"/>
    <s v="MBvk/AXPj6VoJ3JiYfbjQszPss4Mg9+leJm03Iaup/ZLPzeCYbOcB8DSZ+8XH0PCrm5oK2rx4TWLBxSZtGjBKQ=="/>
    <d v="2017-03-13T11:23:16"/>
    <s v="DARS-NIC-291736-N6J7Z-v2"/>
    <s v="Ben Hall"/>
    <x v="198"/>
    <s v="With HSCIC"/>
    <x v="0"/>
    <d v="2016-04-30T00:00:00"/>
    <s v="2c Initial Assessment"/>
    <s v="5a DSA Active"/>
    <x v="0"/>
    <s v="DARS-NIC-291736-N6J7Z-v1.1"/>
    <s v="No"/>
    <s v="Yes"/>
    <x v="0"/>
    <x v="0"/>
    <x v="0"/>
    <s v="No"/>
    <x v="2"/>
    <s v=""/>
    <s v="Emma Lawler"/>
    <s v=""/>
    <s v="No"/>
    <s v="Emma Russell"/>
    <d v="2017-03-13T11:23:16"/>
    <d v="2016-04-27T13:12:53"/>
    <m/>
    <s v=""/>
    <d v="2016-11-21T00:00:00"/>
    <x v="0"/>
  </r>
  <r>
    <s v="dcb680b7-7239-4c4c-bb17-20a599562e3d"/>
    <s v="QxIEVoJk0rp1Nll4twTqhaA2RD8/1hXzdMOMwZPEVZ5mftfYG1vKOU57f8wZWlvSxvc4C2sgMuf6AJd82/LDpQ=="/>
    <d v="2017-03-13T11:23:15"/>
    <s v="DARS-NIC-291736-N6J7Z-v2"/>
    <s v="Ben Hall"/>
    <x v="198"/>
    <s v="With HSCIC"/>
    <x v="0"/>
    <d v="2016-04-30T00:00:00"/>
    <s v="2c Initial Assessment"/>
    <s v="5a DSA Active"/>
    <x v="0"/>
    <s v="DARS-NIC-291736-N6J7Z-v1.2"/>
    <s v="No"/>
    <s v="Yes"/>
    <x v="0"/>
    <x v="0"/>
    <x v="0"/>
    <s v="No"/>
    <x v="2"/>
    <s v=""/>
    <s v="Emma Lawler"/>
    <s v="Jennifer Donald"/>
    <s v="No"/>
    <s v="Emma Russell"/>
    <d v="2017-03-13T11:23:15"/>
    <d v="2016-05-26T13:29:18"/>
    <m/>
    <s v=""/>
    <d v="2016-11-21T00:00:00"/>
    <x v="0"/>
  </r>
  <r>
    <s v="8fa5e738-8179-46fa-b94f-db14ba7dd948"/>
    <s v="vLImtgNhiGU3R18H8kXN4Q7GTky+KbzQDgqFrPnOd8GpuynPqjUqgp1vTbhPWsl/1ll7RbvuA2PYy048xFMOqg=="/>
    <d v="2017-03-13T11:23:16"/>
    <s v="DARS-NIC-291736-N6J7Z-v2"/>
    <s v="Ben Hall"/>
    <x v="198"/>
    <s v="With HSCIC"/>
    <x v="0"/>
    <d v="2016-04-30T00:00:00"/>
    <s v="2c Initial Assessment"/>
    <s v="5a DSA Active"/>
    <x v="0"/>
    <s v="DARS-NIC-291736-N6J7Z-v1.3"/>
    <s v="No"/>
    <s v="Yes"/>
    <x v="0"/>
    <x v="0"/>
    <x v="0"/>
    <s v="No"/>
    <x v="2"/>
    <s v=""/>
    <s v="Emma Lawler"/>
    <s v="Jennifer Donald"/>
    <s v="No"/>
    <s v="Emma Russell"/>
    <d v="2017-03-13T11:23:16"/>
    <d v="2016-07-07T08:49:10"/>
    <m/>
    <s v=""/>
    <d v="2016-11-21T00:00:00"/>
    <x v="0"/>
  </r>
  <r>
    <s v="c79a9a2b-430a-443a-89e2-fb857343a3ef"/>
    <s v="48e4C3jQG7VcKiEs8gD3eT8xOxmznmZamuzyjZnJIYx06WxuQeQk+OlujDsF5SAdeXPctJ0Nqv1z9C+tqLD9MQ=="/>
    <d v="2017-03-13T11:23:16"/>
    <s v="DARS-NIC-291736-N6J7Z-v2"/>
    <s v="Debra Gabrielson"/>
    <x v="198"/>
    <s v="With HSCIC"/>
    <x v="0"/>
    <d v="2017-10-01T00:00:00"/>
    <s v="2c Initial Assessment"/>
    <s v="5a DSA Active"/>
    <x v="0"/>
    <s v="DARS-NIC-291736-N6J7Z-v1.4"/>
    <s v="No"/>
    <s v="Yes"/>
    <x v="0"/>
    <x v="208"/>
    <x v="0"/>
    <s v="No"/>
    <x v="2"/>
    <s v=""/>
    <s v="Emma Lawler"/>
    <s v="Jennifer Donald"/>
    <s v="No"/>
    <s v="Emma Russell"/>
    <d v="2017-03-13T11:23:16"/>
    <d v="2016-08-08T16:32:27"/>
    <m/>
    <s v="Release 2.3"/>
    <d v="2016-11-21T00:00:00"/>
    <x v="0"/>
  </r>
  <r>
    <s v="0224c383-ab9e-41a2-ae8e-aa2d554e07d0"/>
    <s v="aRteiXY7WntQYNIKTFH9z4siNKlTtMjOWIU4Fvle/bqTuaTQOIdwv05qdlancK5OafvMyK9wD+YuT31p5H1x4Q=="/>
    <d v="2017-03-13T11:23:16"/>
    <s v="DARS-NIC-291736-N6J7Z-v2"/>
    <s v="Debra Gabrielson"/>
    <x v="198"/>
    <s v="With HSCIC"/>
    <x v="0"/>
    <d v="2017-10-01T00:00:00"/>
    <s v="2c Initial Assessment"/>
    <s v="5a DSA Active"/>
    <x v="0"/>
    <s v="DARS-NIC-291736-N6J7Z-v1.5"/>
    <s v="No"/>
    <s v="Yes"/>
    <x v="0"/>
    <x v="208"/>
    <x v="0"/>
    <s v="No"/>
    <x v="2"/>
    <s v=""/>
    <s v="Emma Lawler"/>
    <s v="Jennifer Donald"/>
    <s v="No"/>
    <s v="Emma Russell"/>
    <d v="2017-03-13T11:23:16"/>
    <d v="2016-09-05T07:55:39"/>
    <m/>
    <s v="Release 2.3"/>
    <d v="2016-11-21T00:00:00"/>
    <x v="0"/>
  </r>
  <r>
    <s v="9166fa53-1594-4c8d-903e-5b46a1bc6c1e"/>
    <s v="KaTzDI6JINdnCJjp38X00zjnhoyDI3d9fFQj/l4MbPuAF4Y6P38JWkCsnHPotUkHWvaMG+xIzpaKgGqW4w9OwQ=="/>
    <d v="2017-03-13T11:23:15"/>
    <s v="DARS-NIC-291736-N6J7Z-v2"/>
    <s v="Debra Gabrielson"/>
    <x v="198"/>
    <s v="With HSCIC"/>
    <x v="0"/>
    <d v="2017-10-01T00:00:00"/>
    <s v="2c Initial Assessment"/>
    <s v="5a DSA Active"/>
    <x v="0"/>
    <s v="DARS-NIC-291736-N6J7Z-v1.6"/>
    <s v="No"/>
    <s v="Yes"/>
    <x v="0"/>
    <x v="208"/>
    <x v="0"/>
    <s v="No"/>
    <x v="2"/>
    <s v=""/>
    <s v="Emma Lawler"/>
    <s v="Jennifer Donald"/>
    <s v="No"/>
    <s v="Emma Russell"/>
    <d v="2017-03-13T11:23:15"/>
    <d v="2016-09-22T09:04:39"/>
    <m/>
    <s v="Release 2.3"/>
    <d v="2016-11-21T00:00:00"/>
    <x v="0"/>
  </r>
  <r>
    <s v="6ad0da7e-b198-4224-a011-0c2c07d5b7c4"/>
    <s v="TxC8TWg+gQ4KrhXCXFP3775tvQBYiT2QvUYc3bYa/s+VBdZT21Qyqo5EjUq08ly3qItMSZU+SpiFqmwPVVuqgg=="/>
    <d v="2017-03-13T11:26:20"/>
    <s v="DARS-NIC-291736-N6J7Z-v2"/>
    <s v="Debra Gabrielson"/>
    <x v="198"/>
    <s v="With HSCIC"/>
    <x v="0"/>
    <d v="2016-12-01T00:00:00"/>
    <s v="5a DSA Active"/>
    <s v="5a DSA Active"/>
    <x v="1"/>
    <s v="DARS-NIC-291736-N6J7Z-v1.7"/>
    <s v="No"/>
    <s v="Yes"/>
    <x v="0"/>
    <x v="208"/>
    <x v="166"/>
    <s v="No"/>
    <x v="2"/>
    <s v=""/>
    <s v="Emma Lawler"/>
    <s v="Jennifer Donald"/>
    <s v="No"/>
    <s v="Emma Russell"/>
    <d v="2017-03-13T11:26:20"/>
    <d v="2016-10-03T07:20:58"/>
    <d v="2017-03-13T00:00:00"/>
    <s v="Release 2.3"/>
    <d v="2016-11-21T00:00:00"/>
    <x v="1"/>
  </r>
  <r>
    <s v="a1c760b0-d46e-4239-986d-689e8f08aa1a"/>
    <s v="pd3YqxEW4rcRGoV7xuB3iwlMcWGZtf0EBCUzl46IZisKat/F0FOxD0i75yQWEhmUmlL4+5swUmsqzNWmOfV5Ww=="/>
    <d v="2017-03-13T11:23:16"/>
    <s v="DARS-NIC-291736-N6J7Z-v2"/>
    <s v="Debra Gabrielson"/>
    <x v="198"/>
    <s v="With HSCIC"/>
    <x v="0"/>
    <m/>
    <s v="1c Application In Progress"/>
    <s v="5a DSA Active"/>
    <x v="0"/>
    <s v="DARS-NIC-291736-N6J7Z-v2.0"/>
    <s v="No"/>
    <s v="Yes"/>
    <x v="0"/>
    <x v="208"/>
    <x v="0"/>
    <s v="No"/>
    <x v="2"/>
    <s v=""/>
    <s v="Emma Lawler"/>
    <s v="Jennifer Donald"/>
    <s v="No"/>
    <s v="Emma Russell"/>
    <d v="2017-03-13T11:23:16"/>
    <d v="2016-11-17T13:59:22"/>
    <d v="2016-11-16T00:00:00"/>
    <s v="Release 2.3"/>
    <d v="2016-11-21T00:00:00"/>
    <x v="0"/>
  </r>
  <r>
    <s v="e737a5a4-108c-40e9-b362-6f7e7fb4d70e"/>
    <s v="n+IS+zJIWXqekqH6Fxfnwlx3DSEiXZN0RFJqSlZeXJyaO+Fh2XrQvKqbw+xbirXef05jzPvIS0GymnNtVdOaWg=="/>
    <d v="2017-03-13T11:23:16"/>
    <s v="DARS-NIC-291736-N6J7Z-v2"/>
    <s v="Debra Gabrielson"/>
    <x v="198"/>
    <s v="With HSCIC"/>
    <x v="0"/>
    <d v="2018-01-31T00:00:00"/>
    <s v="2c Initial Assessment"/>
    <s v="5a DSA Active"/>
    <x v="0"/>
    <s v="DARS-NIC-291736-N6J7Z-v2.1"/>
    <s v="No"/>
    <s v="Yes"/>
    <x v="0"/>
    <x v="103"/>
    <x v="0"/>
    <s v="No"/>
    <x v="2"/>
    <s v=""/>
    <s v="Emma Lawler"/>
    <s v="Jennifer Donald"/>
    <s v="No"/>
    <s v="Emma Russell"/>
    <d v="2017-03-13T11:23:16"/>
    <d v="2016-11-18T09:55:32"/>
    <d v="2016-11-16T00:00:00"/>
    <s v="Release 2.3"/>
    <d v="2016-11-21T00:00:00"/>
    <x v="0"/>
  </r>
  <r>
    <s v="dcd5e518-cce0-48be-ac0b-a631a605de3e"/>
    <s v="gU26Xx962+kQjkoXC1obLK+wpitL3UJIWaQpmPysj3nrndS52jQzjAyofGGLg+5fHBLt7x1BgWUf0uIfOgDPdg=="/>
    <d v="2017-03-13T11:23:16"/>
    <s v="DARS-NIC-291736-N6J7Z-v2"/>
    <s v="Debra Gabrielson"/>
    <x v="198"/>
    <s v="With HSCIC"/>
    <x v="0"/>
    <d v="2018-01-31T00:00:00"/>
    <s v="2c Initial Assessment"/>
    <s v="5a DSA Active"/>
    <x v="0"/>
    <s v="DARS-NIC-291736-N6J7Z-v2.2"/>
    <s v="No"/>
    <s v="Yes"/>
    <x v="0"/>
    <x v="103"/>
    <x v="0"/>
    <s v="No"/>
    <x v="2"/>
    <s v=""/>
    <s v="Emma Lawler"/>
    <s v="Jennifer Donald"/>
    <s v="No"/>
    <s v="Emma Russell"/>
    <d v="2017-03-13T11:23:16"/>
    <d v="2016-12-12T14:59:30"/>
    <d v="2016-11-16T00:00:00"/>
    <s v="Release 2.3"/>
    <d v="2016-11-21T00:00:00"/>
    <x v="0"/>
  </r>
  <r>
    <s v="7f51475e-f9d2-4626-8148-55cf3835ad3b"/>
    <s v="twwBHnESkKfxPv09o5NkV2+cdjk1NWqT4awl9ebQrVqeyf23OWxX47Z6CBpTgN+MZdiKc/vXe4dseLeVx/RHOQ=="/>
    <d v="2017-03-13T11:23:15"/>
    <s v="DARS-NIC-291736-N6J7Z-v2"/>
    <s v="Debra Gabrielson"/>
    <x v="198"/>
    <s v="With HSCIC"/>
    <x v="0"/>
    <d v="2018-01-31T00:00:00"/>
    <s v="2c Initial Assessment"/>
    <s v="5a DSA Active"/>
    <x v="0"/>
    <s v="DARS-NIC-291736-N6J7Z-v2.3"/>
    <s v="No"/>
    <s v="Yes"/>
    <x v="0"/>
    <x v="103"/>
    <x v="0"/>
    <s v="No"/>
    <x v="2"/>
    <s v=""/>
    <s v="Emma Lawler"/>
    <s v="Jennifer Donald"/>
    <s v="No"/>
    <s v="Emma Russell"/>
    <d v="2017-03-13T11:23:15"/>
    <d v="2016-12-20T09:46:01"/>
    <d v="2016-11-16T00:00:00"/>
    <s v=""/>
    <d v="2016-11-21T00:00:00"/>
    <x v="0"/>
  </r>
  <r>
    <s v="ab641c52-097e-47a7-92d3-21691ca4fe47"/>
    <s v="fsE6P9oeOFvrCvDkDwsZ6P+iZHdYZ2d2oidORhvijzLEJ2SjHyFpGhDIMloWB13pOHf8CO/g+gWiPAxH/w2/2w=="/>
    <d v="2017-03-13T11:23:15"/>
    <s v="DARS-NIC-291736-N6J7Z-v2"/>
    <s v="Debra Gabrielson"/>
    <x v="198"/>
    <s v="With HSCIC"/>
    <x v="0"/>
    <d v="2018-01-31T00:00:00"/>
    <s v="2d Action Plan Active"/>
    <s v="5a DSA Active"/>
    <x v="0"/>
    <s v="DARS-NIC-291736-N6J7Z-v2.4"/>
    <s v="No"/>
    <s v="Yes"/>
    <x v="0"/>
    <x v="103"/>
    <x v="0"/>
    <s v="No"/>
    <x v="2"/>
    <s v=""/>
    <s v="Emma Lawler"/>
    <s v="Jennifer Donald"/>
    <s v="No"/>
    <s v="Emma Russell"/>
    <d v="2017-03-13T11:23:15"/>
    <d v="2017-01-05T13:52:28"/>
    <d v="2016-11-16T00:00:00"/>
    <s v=""/>
    <d v="2016-11-21T00:00:00"/>
    <x v="0"/>
  </r>
  <r>
    <s v="554901cf-8829-4727-9688-7b39df46b932"/>
    <s v="anquy8LiXMxYiP4f0mTRfv3RXs2OxXDz42T+HLIJYtJtL4lofge8owQBbpVviQd98q7nQWVWuJCNBU+JFIncSA=="/>
    <d v="2017-03-13T11:23:16"/>
    <s v="DARS-NIC-291736-N6J7Z-v2"/>
    <s v="Debra Gabrielson"/>
    <x v="198"/>
    <s v="With HSCIC"/>
    <x v="0"/>
    <d v="2018-01-31T00:00:00"/>
    <s v="2c Initial Assessment"/>
    <s v="5a DSA Active"/>
    <x v="0"/>
    <s v="DARS-NIC-291736-N6J7Z-v2.5"/>
    <s v="No"/>
    <s v="Yes"/>
    <x v="0"/>
    <x v="103"/>
    <x v="0"/>
    <s v="No"/>
    <x v="2"/>
    <s v=""/>
    <s v="Emma Lawler"/>
    <s v="Jennifer Donald"/>
    <s v="No"/>
    <s v="Emma Russell"/>
    <d v="2017-03-13T11:23:16"/>
    <d v="2017-01-11T10:26:50"/>
    <d v="2016-11-16T00:00:00"/>
    <s v=""/>
    <d v="2016-11-21T00:00:00"/>
    <x v="0"/>
  </r>
  <r>
    <s v="38e2f304-0deb-49ff-938d-edd3d9b19b82"/>
    <s v="ChPBsk9R93IMF1Ez4f3YSxuUtFSDDYzjoJdfnNugF/uS1vwRi/sAYpgwpznehQa6dP3T/J8r/CkfvhlGQdyvBQ=="/>
    <d v="2017-03-13T11:26:48"/>
    <s v="DARS-NIC-291736-N6J7Z-v2"/>
    <s v="Amanda Quinlan"/>
    <x v="198"/>
    <s v="With HSCIC"/>
    <x v="0"/>
    <d v="2018-01-31T00:00:00"/>
    <s v="5a DSA Active"/>
    <s v="5a DSA Active"/>
    <x v="2"/>
    <s v="DARS-NIC-291736-N6J7Z-v2.6"/>
    <s v="Yes"/>
    <s v="Yes"/>
    <x v="0"/>
    <x v="103"/>
    <x v="59"/>
    <s v="No"/>
    <x v="2"/>
    <s v=""/>
    <s v="Emma Lawler"/>
    <s v="Jennifer Donald"/>
    <s v="No"/>
    <s v="Emma Russell"/>
    <d v="2017-03-13T11:26:48"/>
    <d v="2017-01-11T10:38:29"/>
    <d v="2017-03-13T00:00:00"/>
    <s v=""/>
    <d v="2016-11-21T00:00:00"/>
    <x v="1"/>
  </r>
  <r>
    <s v="3a056872-0ee2-e511-8104-1458d043a750"/>
    <s v="vGlnYmb0RE968oEsmkyD83it82ExifJetTzKrdim0iV0FPcdmLrNPqiWALDw8o+KyBonTdQ8zsxTp6mDA5+M5g=="/>
    <d v="2016-10-31T15:54:22"/>
    <s v="DARS-NIC-291745-F5W2C-v0"/>
    <s v="Helen Harris"/>
    <x v="49"/>
    <s v="With HSCIC"/>
    <x v="1"/>
    <m/>
    <s v=""/>
    <s v=""/>
    <x v="0"/>
    <s v="DARS-NIC-291745-F5W2C-v0.0"/>
    <s v=""/>
    <s v="Yes"/>
    <x v="1"/>
    <x v="0"/>
    <x v="0"/>
    <s v="No"/>
    <x v="6"/>
    <s v=""/>
    <s v=""/>
    <s v=""/>
    <s v="Yes"/>
    <s v=""/>
    <d v="2016-10-31T15:54:22"/>
    <d v="2016-03-04T13:38:59"/>
    <m/>
    <s v=""/>
    <m/>
    <x v="0"/>
  </r>
  <r>
    <s v="99d17b77-0ee2-e511-80f5-3863bb363030"/>
    <s v="YjeDkvhjmjHXOJsVVsJ6XO2LJqAyj6DWkmSEc7RykiBl5UH+94ZTfn2EgQpYMem+asaVNM/m9Jxo5YyXuGRRpQ=="/>
    <d v="2017-01-06T11:08:44"/>
    <s v="DARS-NIC-291746-L7N8P-v0"/>
    <s v="Huw Thomas"/>
    <x v="190"/>
    <s v="With HSCIC"/>
    <x v="1"/>
    <m/>
    <s v=""/>
    <s v=""/>
    <x v="0"/>
    <s v="DARS-NIC-291746-L7N8P-v0.0"/>
    <s v=""/>
    <s v="Yes"/>
    <x v="1"/>
    <x v="0"/>
    <x v="0"/>
    <s v="No"/>
    <x v="11"/>
    <s v=""/>
    <s v=""/>
    <s v=""/>
    <s v="Yes"/>
    <s v=""/>
    <d v="2017-01-06T11:08:44"/>
    <d v="2016-03-04T13:39:08"/>
    <m/>
    <s v=""/>
    <m/>
    <x v="0"/>
  </r>
  <r>
    <s v="ad057b7d-0ee2-e511-80f5-3863bb363030"/>
    <s v="qkhc3jf+MMs/IcjLZH4qPOppawFb+4k4ZSSo7z1bnBi305VjVCwNeDRbo4SjPpX/USED87OYGeIIWsAXJfRrRw=="/>
    <d v="2016-10-31T15:54:22"/>
    <s v="DARS-NIC-291753-H3D0N-v0"/>
    <s v="Kate Harrison"/>
    <x v="173"/>
    <s v="With HSCIC"/>
    <x v="1"/>
    <m/>
    <s v=""/>
    <s v=""/>
    <x v="0"/>
    <s v="DARS-NIC-291753-H3D0N-v0.0"/>
    <s v=""/>
    <s v="Yes"/>
    <x v="1"/>
    <x v="0"/>
    <x v="0"/>
    <s v="No"/>
    <x v="12"/>
    <s v=""/>
    <s v=""/>
    <s v=""/>
    <s v="Yes"/>
    <s v=""/>
    <d v="2016-10-31T15:54:22"/>
    <d v="2016-03-04T13:39:18"/>
    <m/>
    <s v=""/>
    <m/>
    <x v="0"/>
  </r>
  <r>
    <s v="a1b58760-0ee2-e511-8104-1458d043a750"/>
    <s v="UskSd+9Et68oCMtq4ygc8nsCk/N2AfsdNsE1Cc8OQQc5qGFgU9rrXnaGv3++1H4vXaxoZch+XQwNQRkx+0ft9w=="/>
    <d v="2016-10-31T15:54:22"/>
    <s v="DARS-NIC-291761-Y2V5V-v0"/>
    <s v="Martin White"/>
    <x v="145"/>
    <s v="With HSCIC"/>
    <x v="1"/>
    <m/>
    <s v=""/>
    <s v=""/>
    <x v="0"/>
    <s v="DARS-NIC-291761-Y2V5V-v0.0"/>
    <s v=""/>
    <s v="Yes"/>
    <x v="1"/>
    <x v="0"/>
    <x v="0"/>
    <s v="No"/>
    <x v="1"/>
    <s v=""/>
    <s v=""/>
    <s v=""/>
    <s v="Yes"/>
    <s v=""/>
    <d v="2016-10-31T15:54:22"/>
    <d v="2016-03-04T13:38:33"/>
    <m/>
    <s v=""/>
    <m/>
    <x v="0"/>
  </r>
  <r>
    <s v="446c80de-e4e5-e511-8104-1458d043a750"/>
    <s v="DSNPWA7UxWAN3x5d5D69E9CU5y9ncIYsncrgNir29MtfmGXe22dGUPMkkElnaOwIf30dm8U3JQVFn50ySUAEhw=="/>
    <d v="2016-08-30T10:39:40"/>
    <s v="DARS-NIC-291938-R6V3V-v0"/>
    <s v="Chris Matthews"/>
    <x v="81"/>
    <s v="With HSCIC"/>
    <x v="0"/>
    <d v="2017-06-22T00:00:00"/>
    <s v=""/>
    <s v="5a DSA Active"/>
    <x v="2"/>
    <s v="DARS-NIC-291938-R6V3V-v0.0"/>
    <s v="Yes"/>
    <s v="Yes"/>
    <x v="0"/>
    <x v="0"/>
    <x v="118"/>
    <s v="No"/>
    <x v="1"/>
    <s v=""/>
    <s v="Dave Cronin"/>
    <s v=""/>
    <s v="No"/>
    <s v="Joanna Rose"/>
    <d v="2016-08-30T10:39:40"/>
    <d v="2016-03-09T10:51:34"/>
    <m/>
    <s v=""/>
    <m/>
    <x v="0"/>
  </r>
  <r>
    <s v="4dea12fb-e6e5-e511-8100-3863bb358f90"/>
    <s v="RjjeX8ys89i42KYvJv1tQuKdMOFBclV8hA8a91Rm4bo72gS6FrH26r9Wv2y7doGwjM9JUAqOV0uJVe6Wo73qgw=="/>
    <d v="2016-05-18T12:11:21"/>
    <s v="DARS-NIC-291940-S3D6R-v0"/>
    <s v="Cerys Nelson"/>
    <x v="22"/>
    <s v="With HSCIC"/>
    <x v="0"/>
    <d v="2020-02-01T00:00:00"/>
    <s v=""/>
    <s v="5a DSA Active"/>
    <x v="0"/>
    <s v="DARS-NIC-291940-S3D6R-v0.0"/>
    <s v=""/>
    <s v="Yes"/>
    <x v="0"/>
    <x v="0"/>
    <x v="0"/>
    <s v="No"/>
    <x v="1"/>
    <s v=""/>
    <s v=""/>
    <s v=""/>
    <s v="No"/>
    <s v="Joanna Rose"/>
    <d v="2016-05-18T12:11:21"/>
    <d v="2016-03-09T11:06:35"/>
    <m/>
    <s v=""/>
    <m/>
    <x v="0"/>
  </r>
  <r>
    <s v="10f138e5-a812-48fe-aa62-0f47d998ed11"/>
    <s v="g0rcWehHDvWFnHdnzoOQ/MjmZ3Vv+2eOEQGyz2QkItrb+GNvg6laASdPxPNP0orIoVWwrrRxvBZMMrv4Q649Zg=="/>
    <d v="2016-05-13T11:33:16"/>
    <s v="DARS-NIC-291940-S3D6R-v0"/>
    <s v="Cerys Nelson"/>
    <x v="22"/>
    <s v="With HSCIC"/>
    <x v="0"/>
    <d v="2020-02-01T00:00:00"/>
    <s v=""/>
    <s v="5a DSA Active"/>
    <x v="0"/>
    <s v="DARS-NIC-291940-S3D6R-v0.1"/>
    <s v=""/>
    <s v="Yes"/>
    <x v="0"/>
    <x v="0"/>
    <x v="0"/>
    <s v="No"/>
    <x v="1"/>
    <s v=""/>
    <s v=""/>
    <s v=""/>
    <s v="No"/>
    <s v="Joanna Rose"/>
    <d v="2016-05-13T11:33:16"/>
    <d v="2016-03-30T08:14:47"/>
    <m/>
    <s v=""/>
    <m/>
    <x v="0"/>
  </r>
  <r>
    <s v="9ab3d7ce-ba17-4acc-9053-d1b5d00a5094"/>
    <s v="tmIqgK5JjRFq81vM2/GorOa/y/548SCKh/RwaShuywYSSDZ/wsBKEZmcF6W5wLvoe6ysvUzVHRhq2qoNk98MeA=="/>
    <d v="2016-08-30T10:39:40"/>
    <s v="DARS-NIC-291940-S3D6R-v0"/>
    <s v="Cerys Nelson"/>
    <x v="22"/>
    <s v="With HSCIC"/>
    <x v="0"/>
    <d v="2020-02-01T00:00:00"/>
    <s v=""/>
    <s v="5a DSA Active"/>
    <x v="2"/>
    <s v="DARS-NIC-291940-S3D6R-v0.2"/>
    <s v="Yes"/>
    <s v="Yes"/>
    <x v="0"/>
    <x v="0"/>
    <x v="108"/>
    <s v="No"/>
    <x v="1"/>
    <s v=""/>
    <s v="Helen Buckels"/>
    <s v=""/>
    <s v="No"/>
    <s v="Joanna Rose"/>
    <d v="2016-08-30T10:39:40"/>
    <d v="2016-03-30T08:14:54"/>
    <m/>
    <s v=""/>
    <m/>
    <x v="0"/>
  </r>
  <r>
    <s v="3180895f-80e0-e511-80f7-3863bb357fa0"/>
    <s v="dy0E4JmnEKGZgHZjsqwAuPM08l3bZ11LzuO2/OFbwrqvDcXMpr0Nr3fH92/7EWFFOqeMg1yyEX6gEYF7qsGBWA=="/>
    <d v="2016-10-31T15:54:22"/>
    <s v="DARS-NIC-291941-Z2Q1C-v0"/>
    <s v="Kathleen Morrison"/>
    <x v="78"/>
    <s v="With HSCIC"/>
    <x v="1"/>
    <m/>
    <s v=""/>
    <s v="2b Case Officer Check"/>
    <x v="0"/>
    <s v="DARS-NIC-291941-Z2Q1C-v0.0"/>
    <s v=""/>
    <s v="Yes"/>
    <x v="1"/>
    <x v="0"/>
    <x v="0"/>
    <s v="No"/>
    <x v="1"/>
    <s v=""/>
    <s v=""/>
    <s v=""/>
    <s v="No"/>
    <s v="Joanna Rose"/>
    <d v="2016-10-31T15:54:22"/>
    <d v="2016-03-02T14:09:30"/>
    <m/>
    <s v=""/>
    <m/>
    <x v="0"/>
  </r>
  <r>
    <s v="b0f3dac1-7fef-e511-8105-1458d043a750"/>
    <s v="hK7RId353klmvJAGrQqcsZehnzME20f/GmGFFAufUPqzdUBVmBq8pOaxQm9CFHg9DpXyhowBMx6FUJVSHOUJtA=="/>
    <d v="2016-05-13T11:33:29"/>
    <s v="DARS-NIC-291953-M8M9V-v0"/>
    <s v="Judith Bliss"/>
    <x v="146"/>
    <s v="With HSCIC"/>
    <x v="0"/>
    <m/>
    <s v=""/>
    <s v="5a DSA Active"/>
    <x v="0"/>
    <s v="DARS-NIC-291953-M8M9V-v0.0"/>
    <s v=""/>
    <s v="Yes"/>
    <x v="0"/>
    <x v="0"/>
    <x v="0"/>
    <s v="No"/>
    <x v="9"/>
    <s v=""/>
    <s v=""/>
    <s v=""/>
    <s v="No"/>
    <s v="Joanna Rose"/>
    <d v="2016-05-13T11:33:29"/>
    <d v="2016-03-21T16:12:50"/>
    <m/>
    <s v=""/>
    <d v="2014-09-05T00:00:00"/>
    <x v="0"/>
  </r>
  <r>
    <s v="50dc759e-52db-495b-a4ee-c8fb8b983102"/>
    <s v="q+yWmlya/T7V443PrsqMbVwsmVyoUUQa8lR7lNdQ3lc14LNTr9sNFpDrS6Z/qeKcvtUxCucoxPk518FIVKlRGg=="/>
    <d v="2016-05-18T12:11:21"/>
    <s v="DARS-NIC-291953-M8M9V-v0"/>
    <s v="Judith Bliss"/>
    <x v="146"/>
    <s v="With HSCIC"/>
    <x v="0"/>
    <m/>
    <s v=""/>
    <s v="5a DSA Active"/>
    <x v="0"/>
    <s v="DARS-NIC-291953-M8M9V-v0.1"/>
    <s v=""/>
    <s v="Yes"/>
    <x v="0"/>
    <x v="0"/>
    <x v="0"/>
    <s v="No"/>
    <x v="9"/>
    <s v=""/>
    <s v=""/>
    <s v=""/>
    <s v="No"/>
    <s v="Joanna Rose"/>
    <d v="2016-05-18T12:11:21"/>
    <d v="2016-03-24T14:26:34"/>
    <m/>
    <s v=""/>
    <d v="2014-09-05T00:00:00"/>
    <x v="0"/>
  </r>
  <r>
    <s v="63517ec7-46fd-4c20-b415-b7663313558f"/>
    <s v="gd+6AXlFBJ64toRndqAxgekuSn5ehSamwvC+eCJ5TUWGBz+IMCqkoh+fADh1FOeBxruPNBlMujWbaLuktyTrrw=="/>
    <d v="2016-05-18T12:11:21"/>
    <s v="DARS-NIC-291953-M8M9V-v0"/>
    <s v="Judith Bliss"/>
    <x v="146"/>
    <s v="With HSCIC"/>
    <x v="0"/>
    <m/>
    <s v=""/>
    <s v="5a DSA Active"/>
    <x v="0"/>
    <s v="DARS-NIC-291953-M8M9V-v0.2"/>
    <s v=""/>
    <s v="Yes"/>
    <x v="0"/>
    <x v="209"/>
    <x v="0"/>
    <s v="No"/>
    <x v="9"/>
    <s v=""/>
    <s v=""/>
    <s v=""/>
    <s v="No"/>
    <s v="Joanna Rose"/>
    <d v="2016-05-18T12:11:21"/>
    <d v="2016-04-11T08:40:16"/>
    <m/>
    <s v=""/>
    <d v="2014-09-05T00:00:00"/>
    <x v="0"/>
  </r>
  <r>
    <s v="a1ddbe7c-92e2-45f3-9f9c-8b3d0fd4d5f8"/>
    <s v="lSln49HdWL/Vy4lWKkuhc8fGWCUJwuWKcOP7/IEwDDcRyCbbbvcW7Y70LPwK5J4NULZkrKPc4waJqXA7+poIxw=="/>
    <d v="2016-08-30T10:39:40"/>
    <s v="DARS-NIC-291953-M8M9V-v0"/>
    <s v="Judith Bliss"/>
    <x v="146"/>
    <s v="With HSCIC"/>
    <x v="0"/>
    <d v="2026-12-02T00:00:00"/>
    <s v=""/>
    <s v="5a DSA Active"/>
    <x v="2"/>
    <s v="DARS-NIC-291953-M8M9V-v0.3"/>
    <s v="Yes"/>
    <s v="Yes"/>
    <x v="0"/>
    <x v="209"/>
    <x v="11"/>
    <s v="No"/>
    <x v="9"/>
    <s v=""/>
    <s v="Tracy Taylor"/>
    <s v="Jennifer Donald"/>
    <s v="No"/>
    <s v="Joanna Rose"/>
    <d v="2016-08-30T10:39:40"/>
    <d v="2016-04-19T09:54:04"/>
    <m/>
    <s v=""/>
    <d v="2014-09-05T00:00:00"/>
    <x v="1"/>
  </r>
  <r>
    <s v="628c25f8-10e5-e511-80f5-3863bb363030"/>
    <s v="4qrpSylf7cauPOLJS0uhNwoL6EJwa/C6J9lMc+2nIep1fArwqrw38gexjx3f9AjqcSkRZof4kOjylYo/iB4t8Q=="/>
    <d v="2017-02-06T14:58:19"/>
    <s v="DARS-NIC-291981-Y7J2F-v1"/>
    <s v="Urvi Shah"/>
    <x v="3"/>
    <s v="With HSCIC"/>
    <x v="0"/>
    <d v="2016-11-01T00:00:00"/>
    <s v=""/>
    <s v="5a DSA Active"/>
    <x v="1"/>
    <s v="DARS-NIC-291981-Y7J2F-v0.0"/>
    <s v="No"/>
    <s v="Yes"/>
    <x v="0"/>
    <x v="0"/>
    <x v="17"/>
    <s v="No"/>
    <x v="1"/>
    <s v=""/>
    <s v=""/>
    <s v=""/>
    <s v="No"/>
    <s v="Alexandra Day"/>
    <d v="2017-02-06T14:58:19"/>
    <d v="2016-03-08T09:34:38"/>
    <d v="2017-02-06T00:00:00"/>
    <s v=""/>
    <d v="2016-10-31T00:00:00"/>
    <x v="0"/>
  </r>
  <r>
    <s v="a1318e26-87f3-4261-8189-a065c27129aa"/>
    <s v="F44pFjafRaU2Acbq3etoR2DISV+DgsCzuL6KKTfpNwL5QEWFvicxwx9uoJ2/4FLThF2ydrA8WYkKH1v39vo62w=="/>
    <d v="2017-02-06T14:58:13"/>
    <s v="DARS-NIC-291981-Y7J2F-v1"/>
    <s v="Urvi Shah"/>
    <x v="3"/>
    <s v="With HSCIC"/>
    <x v="0"/>
    <m/>
    <s v="1c Application In Progress"/>
    <s v="5a DSA Active"/>
    <x v="0"/>
    <s v="DARS-NIC-291981-Y7J2F-v1.0"/>
    <s v="No"/>
    <s v="Yes"/>
    <x v="0"/>
    <x v="0"/>
    <x v="0"/>
    <s v="No"/>
    <x v="1"/>
    <s v=""/>
    <s v="Tracy Taylor"/>
    <s v=""/>
    <s v="No"/>
    <s v="Alexandra Day"/>
    <d v="2017-02-06T14:58:13"/>
    <d v="2016-05-06T09:22:48"/>
    <m/>
    <s v=""/>
    <d v="2016-10-31T00:00:00"/>
    <x v="0"/>
  </r>
  <r>
    <s v="823db8c5-ebaf-46e4-b03c-56b18b0574a2"/>
    <s v="kv3Yz/IqhjT9vpLvYlTRyzN+Hr9lpb2Z9blvbFjszVbKNicTYtoOulP5T0gLfkgXwxBJ8jygPrWGXOKzlUGRKg=="/>
    <d v="2017-02-06T14:58:13"/>
    <s v="DARS-NIC-291981-Y7J2F-v1"/>
    <s v="Wendy Atkin"/>
    <x v="3"/>
    <s v="With HSCIC"/>
    <x v="0"/>
    <d v="2018-01-09T00:00:00"/>
    <s v="2c Initial Assessment"/>
    <s v="5a DSA Active"/>
    <x v="0"/>
    <s v="DARS-NIC-291981-Y7J2F-v1.1"/>
    <s v="No"/>
    <s v="Yes"/>
    <x v="0"/>
    <x v="88"/>
    <x v="0"/>
    <s v="No"/>
    <x v="1"/>
    <s v="Complex"/>
    <s v="Tracy Taylor"/>
    <s v="Gaynor Dalton"/>
    <s v="No"/>
    <s v="Alexandra Day"/>
    <d v="2017-02-06T14:58:13"/>
    <d v="2016-10-20T13:14:10"/>
    <m/>
    <s v=""/>
    <d v="2016-10-31T00:00:00"/>
    <x v="0"/>
  </r>
  <r>
    <s v="eb8c8e57-eacd-4cfd-9657-241bdba14e56"/>
    <s v="3YlsFqWs+3h9bjvTYjfUnxbtwm5ffrBLSkr6zF8FE6iUFsl9f6ltI3GFeVWUD8KdNtXyjWaAUfwUMjZurklZBA=="/>
    <d v="2017-03-20T09:41:17"/>
    <s v="DARS-NIC-291981-Y7J2F-v1"/>
    <s v="Wendy Atkin"/>
    <x v="3"/>
    <s v="With HSCIC"/>
    <x v="0"/>
    <d v="2018-01-31T00:00:00"/>
    <s v="5a DSA Active"/>
    <s v="5a DSA Active"/>
    <x v="2"/>
    <s v="DARS-NIC-291981-Y7J2F-v1.2"/>
    <s v="Yes"/>
    <s v="Yes"/>
    <x v="0"/>
    <x v="88"/>
    <x v="135"/>
    <s v="No"/>
    <x v="1"/>
    <s v="Complex"/>
    <s v="Tracy Taylor"/>
    <s v="Gaynor Dalton"/>
    <s v="No"/>
    <s v="Alexandra Day"/>
    <d v="2017-03-20T09:41:17"/>
    <d v="2017-01-09T14:37:25"/>
    <d v="2017-02-06T00:00:00"/>
    <s v=""/>
    <d v="2016-10-31T00:00:00"/>
    <x v="1"/>
  </r>
  <r>
    <s v="4181f901-d9e9-e511-80f6-3863bb363030"/>
    <s v="7N9ElhtJip6Kk+b/xh9yqF3CsY9MkaDMSSQmTj8WfPsk74bKgwlyppOZ8qlHftZUfEjMIo2h8Y/BTuTYF/V3Tw=="/>
    <d v="2017-04-22T10:24:43"/>
    <s v="DARS-NIC-292279-Z2S5T-v1"/>
    <s v="Robert Stewart"/>
    <x v="13"/>
    <s v="With HSCIC"/>
    <x v="0"/>
    <m/>
    <s v=""/>
    <s v="5a DSA Active"/>
    <x v="0"/>
    <s v="DARS-NIC-292279-Z2S5T-v0.0"/>
    <s v=""/>
    <s v="No"/>
    <x v="0"/>
    <x v="0"/>
    <x v="0"/>
    <s v="No"/>
    <x v="1"/>
    <s v=""/>
    <s v=""/>
    <s v=""/>
    <s v="Yes"/>
    <s v="Joanna Rose"/>
    <d v="2017-04-22T10:24:43"/>
    <d v="2016-03-14T11:36:38"/>
    <m/>
    <s v=""/>
    <d v="2017-01-16T00:00:00"/>
    <x v="0"/>
  </r>
  <r>
    <s v="4187c941-2ed3-45a9-82f6-35af9c28a7e0"/>
    <s v="HDpHuXYtA4nxgO+CU2zbohRAkisJtFh8hZaIFQlcL4j9SLnMTkv44ccx1t/++Qds7a5SjzXhWuRKv56IPgOCwQ=="/>
    <d v="2017-04-22T10:24:43"/>
    <s v="DARS-NIC-292279-Z2S5T-v1"/>
    <s v="Robert Stewart"/>
    <x v="13"/>
    <s v="With HSCIC"/>
    <x v="0"/>
    <m/>
    <s v=""/>
    <s v="5a DSA Active"/>
    <x v="0"/>
    <s v="DARS-NIC-292279-Z2S5T-v0.1"/>
    <s v=""/>
    <s v="No"/>
    <x v="0"/>
    <x v="0"/>
    <x v="0"/>
    <s v="No"/>
    <x v="1"/>
    <s v=""/>
    <s v=""/>
    <s v=""/>
    <s v="Yes"/>
    <s v="Joanna Rose"/>
    <d v="2017-04-22T10:24:43"/>
    <d v="2016-03-17T10:09:49"/>
    <m/>
    <s v=""/>
    <d v="2017-01-16T00:00:00"/>
    <x v="0"/>
  </r>
  <r>
    <s v="a666f099-e6e5-464f-b81f-008933790f89"/>
    <s v="yz2z+/iyQX4vnj5lNJIEzVweN08fOvgxvExh6EK/Z99m42FYIt4nRAcc37SPYEOF0KrS6ehJZqLfDZqmumDiFw=="/>
    <d v="2017-04-22T10:24:43"/>
    <s v="DARS-NIC-292279-Z2S5T-v1"/>
    <s v="Robert Stewart"/>
    <x v="13"/>
    <s v="With HSCIC"/>
    <x v="0"/>
    <m/>
    <s v=""/>
    <s v="5a DSA Active"/>
    <x v="0"/>
    <s v="DARS-NIC-292279-Z2S5T-v0.2"/>
    <s v=""/>
    <s v="No"/>
    <x v="0"/>
    <x v="210"/>
    <x v="0"/>
    <s v="No"/>
    <x v="1"/>
    <s v=""/>
    <s v="Vicki Hartley"/>
    <s v=""/>
    <s v="Yes"/>
    <s v="Joanna Rose"/>
    <d v="2017-04-22T10:24:43"/>
    <d v="2016-04-11T10:09:09"/>
    <m/>
    <s v=""/>
    <d v="2017-01-16T00:00:00"/>
    <x v="0"/>
  </r>
  <r>
    <s v="2a7e724b-9e06-4de8-8708-9db6936a33cd"/>
    <s v="DJbAZdD7sujW78JREDMhCE/s/RHC9kFfttiekQ0VMw/Z0uWTQt0wfSA40A/6ymqk3Rn3tHjLLG+WZddte6iiYA=="/>
    <d v="2017-04-22T10:24:43"/>
    <s v="DARS-NIC-292279-Z2S5T-v1"/>
    <s v="Robert Stewart"/>
    <x v="13"/>
    <s v="With HSCIC"/>
    <x v="0"/>
    <m/>
    <s v="2c Initial Assessment"/>
    <s v="5a DSA Active"/>
    <x v="0"/>
    <s v="DARS-NIC-292279-Z2S5T-v0.3"/>
    <s v="No"/>
    <s v="No"/>
    <x v="0"/>
    <x v="210"/>
    <x v="0"/>
    <s v="No"/>
    <x v="1"/>
    <s v=""/>
    <s v="Vicki Hartley"/>
    <s v=""/>
    <s v="Yes"/>
    <s v="Joanna Rose"/>
    <d v="2017-04-22T10:24:43"/>
    <d v="2016-04-20T13:05:58"/>
    <m/>
    <s v=""/>
    <d v="2017-01-16T00:00:00"/>
    <x v="0"/>
  </r>
  <r>
    <s v="61b5844f-5de8-4010-a08c-33dcf7da252e"/>
    <s v="yE7wSr7beful43c86UFq6vtJwcTEGvS9Ud17xsFdWgc1xac4fDwm9khKTqvloNcfPD6dM5pAFSRvoGo7VRm26A=="/>
    <d v="2017-04-22T10:24:43"/>
    <s v="DARS-NIC-292279-Z2S5T-v1"/>
    <s v="Robert Stewart"/>
    <x v="13"/>
    <s v="With HSCIC"/>
    <x v="0"/>
    <d v="2017-07-19T00:00:00"/>
    <s v="1c Application In Progress"/>
    <s v="5a DSA Active"/>
    <x v="0"/>
    <s v="DARS-NIC-292279-Z2S5T-v0.4"/>
    <s v="No"/>
    <s v="No"/>
    <x v="0"/>
    <x v="210"/>
    <x v="0"/>
    <s v="No"/>
    <x v="1"/>
    <s v="Complex"/>
    <s v="Tracy Taylor"/>
    <s v="Dave Cronin"/>
    <s v="Yes"/>
    <s v="Joanna Rose"/>
    <d v="2017-04-22T10:24:43"/>
    <d v="2016-06-17T11:50:17"/>
    <m/>
    <s v=""/>
    <d v="2017-01-16T00:00:00"/>
    <x v="0"/>
  </r>
  <r>
    <s v="8971b725-970b-45e0-bd0a-0bf36992efa5"/>
    <s v="jFbaRffdhp14SvCFfE4AR9VXLmVUlhZBKD41TS9vtR+b/VpAQvuzCv7hSSWK2ig60LtGQCxlVUTjozP+K5cSog=="/>
    <d v="2017-04-22T10:24:43"/>
    <s v="DARS-NIC-292279-Z2S5T-v1"/>
    <s v="Robert Stewart"/>
    <x v="13"/>
    <s v="With HSCIC"/>
    <x v="0"/>
    <d v="2017-09-30T00:00:00"/>
    <s v="2c Initial Assessment"/>
    <s v="5a DSA Active"/>
    <x v="0"/>
    <s v="DARS-NIC-292279-Z2S5T-v0.5"/>
    <s v="No"/>
    <s v="No"/>
    <x v="0"/>
    <x v="211"/>
    <x v="0"/>
    <s v="No"/>
    <x v="1"/>
    <s v="Complex"/>
    <s v="Tracy Taylor"/>
    <s v="Dave Cronin"/>
    <s v="Yes"/>
    <s v="Joanna Rose"/>
    <d v="2017-04-22T10:24:43"/>
    <d v="2016-09-23T11:21:40"/>
    <m/>
    <s v=""/>
    <d v="2017-01-16T00:00:00"/>
    <x v="0"/>
  </r>
  <r>
    <s v="3b34b79c-f882-46bc-aa92-21c9ccd4258f"/>
    <s v="NTv4OvYOz4zOP8oPt0Kz2Gx1tXPzchUZWPcypz72ueaUls5w21XLWK1BTn14Urff/PmONqycamQGHuV5jauQAQ=="/>
    <d v="2017-04-22T10:24:43"/>
    <s v="DARS-NIC-292279-Z2S5T-v1"/>
    <s v="Matthew Broadbent"/>
    <x v="282"/>
    <s v="With HSCIC"/>
    <x v="0"/>
    <d v="2017-09-30T00:00:00"/>
    <s v="5a DSA Active"/>
    <s v="5a DSA Active"/>
    <x v="1"/>
    <s v="DARS-NIC-292279-Z2S5T-v0.6"/>
    <s v="No"/>
    <s v="No"/>
    <x v="0"/>
    <x v="211"/>
    <x v="94"/>
    <s v="No"/>
    <x v="5"/>
    <s v="Complex"/>
    <s v="Tracy Taylor"/>
    <s v="Dave Cronin"/>
    <s v="Yes"/>
    <s v="Joanna Rose"/>
    <d v="2017-04-22T10:24:43"/>
    <d v="2016-09-23T13:42:35"/>
    <d v="2017-02-14T00:00:00"/>
    <s v=""/>
    <d v="2017-01-16T00:00:00"/>
    <x v="1"/>
  </r>
  <r>
    <s v="79fea37f-71cc-4826-9afd-8246d24304a2"/>
    <s v="ANPSCeSBAo6dWHnkL0qnC88mZY+27opEAvqK0kRfkLUPWF9THSYOXSOr5HUzBLJ87dSkbCJZ7RJIo5TOwULazw=="/>
    <d v="2017-04-22T10:24:43"/>
    <s v="DARS-NIC-292279-Z2S5T-v1"/>
    <s v="Matthew Broadbent"/>
    <x v="282"/>
    <s v="With HSCIC"/>
    <x v="0"/>
    <m/>
    <s v="1c Application In Progress"/>
    <s v="5a DSA Active"/>
    <x v="0"/>
    <s v="DARS-NIC-292279-Z2S5T-v1.0"/>
    <s v="No"/>
    <s v="No"/>
    <x v="0"/>
    <x v="211"/>
    <x v="0"/>
    <s v="No"/>
    <x v="5"/>
    <s v="Complex"/>
    <s v="Tracy Taylor"/>
    <s v="Dave Cronin"/>
    <s v="Yes"/>
    <s v="Joanna Rose"/>
    <d v="2017-04-22T10:24:43"/>
    <d v="2017-01-16T12:27:21"/>
    <m/>
    <s v=""/>
    <d v="2017-01-16T00:00:00"/>
    <x v="0"/>
  </r>
  <r>
    <s v="352aa802-0385-4800-977a-5f90113e7c40"/>
    <s v="f+1kV3lVykNoIPsJSZvIhnJXY5YToGt2b7eS4Q0yw6X4ZIquac+5nNFhLwPi9RAhq/aafPZX82UtD9CAIYL39Q=="/>
    <d v="2017-04-22T10:24:43"/>
    <s v="DARS-NIC-292279-Z2S5T-v1"/>
    <s v="Matthew Broadbent"/>
    <x v="282"/>
    <s v="With HSCIC"/>
    <x v="0"/>
    <d v="2017-09-30T00:00:00"/>
    <s v="2c Initial Assessment"/>
    <s v="5a DSA Active"/>
    <x v="0"/>
    <s v="DARS-NIC-292279-Z2S5T-v1.1"/>
    <s v="No"/>
    <s v="No"/>
    <x v="0"/>
    <x v="44"/>
    <x v="0"/>
    <s v="No"/>
    <x v="5"/>
    <s v="Complex"/>
    <s v="Vicki Hartley"/>
    <s v="Dave Cronin"/>
    <s v="Yes"/>
    <s v="Joanna Rose"/>
    <d v="2017-04-22T10:24:43"/>
    <d v="2017-01-16T12:29:32"/>
    <m/>
    <s v=""/>
    <d v="2017-01-16T00:00:00"/>
    <x v="0"/>
  </r>
  <r>
    <s v="161039c0-1439-421b-bdf0-870c1fb79c72"/>
    <s v="28toXQTJRXobxomjbw8VYNKFm/Qx/mNlN0K1DgN0BngvARh+urVi/C4XnmtbsuTK90gik4VxjtnMSb7cZUteEA=="/>
    <d v="2017-04-22T10:04:19"/>
    <s v="DARS-NIC-292279-Z2S5T-v1"/>
    <s v="Matthew Broadbent"/>
    <x v="282"/>
    <s v="With HSCIC"/>
    <x v="0"/>
    <d v="2017-09-30T00:00:00"/>
    <s v="5a DSA Active"/>
    <s v="5a DSA Active"/>
    <x v="2"/>
    <s v="DARS-NIC-292279-Z2S5T-v1.2"/>
    <s v="Yes"/>
    <s v="No"/>
    <x v="0"/>
    <x v="44"/>
    <x v="167"/>
    <s v="No"/>
    <x v="5"/>
    <s v="Complex"/>
    <s v="Vicki Hartley"/>
    <s v="Dave Cronin"/>
    <s v="Yes"/>
    <s v="Joanna Rose"/>
    <d v="2017-04-22T10:04:19"/>
    <d v="2017-01-16T13:36:50"/>
    <d v="2017-02-14T00:00:00"/>
    <s v=""/>
    <d v="2017-01-16T00:00:00"/>
    <x v="1"/>
  </r>
  <r>
    <s v="d599dd2d-cbe2-e511-80f5-3863bb363030"/>
    <s v="U4m2UubV4qeqG2iDmyLER2p/JHmCHtB9EQOmFxLoyYspsCCD35+WeEx+UkvJa9gQ5s4QRWaYW8odjPF6K6nlvw=="/>
    <d v="2017-02-22T16:29:30"/>
    <s v="DARS-NIC-292331-J5B5X-v2"/>
    <s v="Hawys Williams"/>
    <x v="9"/>
    <s v="With HSCIC"/>
    <x v="0"/>
    <d v="2016-03-07T00:00:00"/>
    <s v=""/>
    <s v="2c Initial Assessment"/>
    <x v="1"/>
    <s v="DARS-NIC-292331-J5B5X-v0.0"/>
    <s v="No"/>
    <s v="Yes"/>
    <x v="0"/>
    <x v="0"/>
    <x v="8"/>
    <s v="No"/>
    <x v="1"/>
    <s v=""/>
    <s v="Vicki Hartley"/>
    <s v=""/>
    <s v="No"/>
    <s v="Emma Russell"/>
    <d v="2017-02-22T16:29:30"/>
    <d v="2016-03-05T12:10:02"/>
    <d v="2016-11-15T00:00:00"/>
    <s v=""/>
    <d v="2016-12-19T00:00:00"/>
    <x v="0"/>
  </r>
  <r>
    <s v="e2b1f56f-9684-4c36-acd1-341c3b65fc5d"/>
    <s v="mcjgmW+VEhs2hDJMk+/0gnQ1CCzBIdVJ0F2gUx2fcUBb1c5hogjQOBZE5FWAvAH/5+pXThxz6LPTaEyexYgEHw=="/>
    <d v="2017-02-22T16:29:30"/>
    <s v="DARS-NIC-292331-J5B5X-v2"/>
    <s v="Hawys Williams"/>
    <x v="9"/>
    <s v="With HSCIC"/>
    <x v="0"/>
    <d v="2016-03-07T00:00:00"/>
    <s v="1c Application In Progress"/>
    <s v="2c Initial Assessment"/>
    <x v="0"/>
    <s v="DARS-NIC-292331-J5B5X-v1.0"/>
    <s v="No"/>
    <s v="Yes"/>
    <x v="0"/>
    <x v="0"/>
    <x v="0"/>
    <s v="No"/>
    <x v="1"/>
    <s v=""/>
    <s v="Vicki Hartley"/>
    <s v=""/>
    <s v="No"/>
    <s v="Emma Russell"/>
    <d v="2017-02-22T16:29:30"/>
    <d v="2016-06-24T13:48:19"/>
    <m/>
    <s v=""/>
    <d v="2016-12-19T00:00:00"/>
    <x v="0"/>
  </r>
  <r>
    <s v="280a96d6-c59b-446c-b66e-6ddb8355db30"/>
    <s v="XXvxj3fkuYM+M1U/Qa2b76xU96ComkWfqlyc3T7Ti84RCbue6Xzkys3vGasYm3aoqV3onB/N/oiClhrwK/Qt5w=="/>
    <d v="2017-02-22T16:29:30"/>
    <s v="DARS-NIC-292331-J5B5X-v2"/>
    <s v="Hawys Williams"/>
    <x v="9"/>
    <s v="With HSCIC"/>
    <x v="0"/>
    <d v="2016-03-07T00:00:00"/>
    <s v="1c Application In Progress"/>
    <s v="2c Initial Assessment"/>
    <x v="0"/>
    <s v="DARS-NIC-292331-J5B5X-v1.1"/>
    <s v="No"/>
    <s v="Yes"/>
    <x v="0"/>
    <x v="0"/>
    <x v="0"/>
    <s v="No"/>
    <x v="1"/>
    <s v=""/>
    <s v="Vicki Hartley"/>
    <s v="Jennifer Redman"/>
    <s v="No"/>
    <s v="Emma Russell"/>
    <d v="2017-02-22T16:29:30"/>
    <d v="2016-07-15T13:32:44"/>
    <m/>
    <s v=""/>
    <d v="2016-12-19T00:00:00"/>
    <x v="0"/>
  </r>
  <r>
    <s v="dc73616a-cb29-4227-b316-f30a62087495"/>
    <s v="u65FQAhXHLep1xf7ALi7IDXkTqo0MkJ4DKOEykwB7nIaC9OM/42vP+952YMTNHxv4N9GORwdA6WWv5CXMkwrug=="/>
    <d v="2017-02-22T16:29:30"/>
    <s v="DARS-NIC-292331-J5B5X-v2"/>
    <s v="Hawys Williams"/>
    <x v="9"/>
    <s v="With HSCIC"/>
    <x v="0"/>
    <d v="2016-03-07T00:00:00"/>
    <s v="1c Application In Progress"/>
    <s v="2c Initial Assessment"/>
    <x v="0"/>
    <s v="DARS-NIC-292331-J5B5X-v1.2"/>
    <s v="No"/>
    <s v="Yes"/>
    <x v="0"/>
    <x v="0"/>
    <x v="0"/>
    <s v="No"/>
    <x v="1"/>
    <s v=""/>
    <s v="Vicki Hartley"/>
    <s v="Jennifer Redman"/>
    <s v="No"/>
    <s v="Emma Russell"/>
    <d v="2017-02-22T16:29:30"/>
    <d v="2016-07-15T14:33:55"/>
    <m/>
    <s v=""/>
    <d v="2016-12-19T00:00:00"/>
    <x v="0"/>
  </r>
  <r>
    <s v="a7c0d345-cb96-4a5f-a3ff-0df803c74259"/>
    <s v="TDhAfz0bIaGhHs+x7QNpsQozA4ClxoRuz7ofYNH3b/6w1AlqCVtYixBRvYZ+zenqh6Z08jcSAGN+KP+rmOa6kA=="/>
    <d v="2017-02-22T16:29:29"/>
    <s v="DARS-NIC-292331-J5B5X-v2"/>
    <s v="Hawys Williams"/>
    <x v="9"/>
    <s v="With HSCIC"/>
    <x v="0"/>
    <d v="2016-03-07T00:00:00"/>
    <s v="2c Initial Assessment"/>
    <s v="2c Initial Assessment"/>
    <x v="0"/>
    <s v="DARS-NIC-292331-J5B5X-v1.3"/>
    <s v="No"/>
    <s v="Yes"/>
    <x v="0"/>
    <x v="167"/>
    <x v="0"/>
    <s v="No"/>
    <x v="1"/>
    <s v=""/>
    <s v="Carla Howgate"/>
    <s v="Dave Cronin"/>
    <s v="No"/>
    <s v="Emma Russell"/>
    <d v="2017-02-22T16:29:29"/>
    <d v="2016-07-18T12:43:19"/>
    <m/>
    <s v=""/>
    <d v="2016-12-19T00:00:00"/>
    <x v="0"/>
  </r>
  <r>
    <s v="3af604b2-a6a9-47f2-a825-a9731259e3eb"/>
    <s v="jd2rEPszpnzpP6D2POXWupUOCPjJd766a1AgPvY6MTSwTK2yOi0p7x6k8A6nerDrbrlvHAndfoEwNPBSahliiQ=="/>
    <d v="2017-02-22T16:29:30"/>
    <s v="DARS-NIC-292331-J5B5X-v2"/>
    <s v="Andrew Smith"/>
    <x v="9"/>
    <s v="With HSCIC"/>
    <x v="0"/>
    <d v="2017-02-03T00:00:00"/>
    <s v="2c Initial Assessment"/>
    <s v="2c Initial Assessment"/>
    <x v="0"/>
    <s v="DARS-NIC-292331-J5B5X-v1.4"/>
    <s v="No"/>
    <s v="Yes"/>
    <x v="0"/>
    <x v="167"/>
    <x v="0"/>
    <s v="No"/>
    <x v="1"/>
    <s v=""/>
    <s v="Carla Howgate"/>
    <s v="Dave Cronin"/>
    <s v="No"/>
    <s v="Emma Russell"/>
    <d v="2017-02-22T16:29:30"/>
    <d v="2016-07-25T10:31:05"/>
    <m/>
    <s v=""/>
    <d v="2016-12-19T00:00:00"/>
    <x v="0"/>
  </r>
  <r>
    <s v="f7c94895-b246-4877-96eb-e350b799dd6d"/>
    <s v="dPupZnLH/CqE3XhsbTOpMMaBJCtQsOkZzw0S+nrauCAB+Y4lvlbP8wknUt/B1cjiRFpC5dxf+3p7/Wb9M60deQ=="/>
    <d v="2017-02-22T16:29:30"/>
    <s v="DARS-NIC-292331-J5B5X-v2"/>
    <s v="Andrew Smith"/>
    <x v="9"/>
    <s v="With HSCIC"/>
    <x v="0"/>
    <d v="2017-02-03T00:00:00"/>
    <s v="5a DSA Active"/>
    <s v="2c Initial Assessment"/>
    <x v="3"/>
    <s v="DARS-NIC-292331-J5B5X-v1.5"/>
    <s v="No"/>
    <s v="Yes"/>
    <x v="0"/>
    <x v="167"/>
    <x v="168"/>
    <s v="No"/>
    <x v="1"/>
    <s v=""/>
    <s v="Vicki Hartley"/>
    <s v="Dave Cronin"/>
    <s v="No"/>
    <s v="Emma Russell"/>
    <d v="2017-02-22T16:29:30"/>
    <d v="2016-11-09T14:49:03"/>
    <d v="2016-11-15T00:00:00"/>
    <s v=""/>
    <d v="2016-12-19T00:00:00"/>
    <x v="1"/>
  </r>
  <r>
    <s v="79a81b14-f6b9-4191-a6b7-147fa9846456"/>
    <s v="K3cpny4h52FSnRo+6g2zD5oFarfU/5CQpxZfxD5dERS0d/WY8NwWCgllVnqaEybqxii+3W4+9h91hhb6a2XCSA=="/>
    <d v="2017-02-22T16:29:30"/>
    <s v="DARS-NIC-292331-J5B5X-v2"/>
    <s v="Andrew Smith"/>
    <x v="9"/>
    <s v="With HSCIC"/>
    <x v="0"/>
    <m/>
    <s v="1c Application In Progress"/>
    <s v="2c Initial Assessment"/>
    <x v="0"/>
    <s v="DARS-NIC-292331-J5B5X-v2.0"/>
    <s v="No"/>
    <s v="Yes"/>
    <x v="0"/>
    <x v="167"/>
    <x v="0"/>
    <s v="No"/>
    <x v="1"/>
    <s v=""/>
    <s v="Vicki Hartley"/>
    <s v="Dave Cronin"/>
    <s v="No"/>
    <s v="Emma Russell"/>
    <d v="2017-02-22T16:29:30"/>
    <d v="2016-12-05T11:22:59"/>
    <m/>
    <s v=""/>
    <d v="2016-12-19T00:00:00"/>
    <x v="0"/>
  </r>
  <r>
    <s v="8730159e-0e12-4b8a-adde-77f3dce88b89"/>
    <s v="xhURb7f/a4WJ852PVlkK0bWxeQXwidXtopI0oaNpjvAfxhDsCByojP4YfquDpwqdZJZdlUoDVO3+puJJ4MsQDg=="/>
    <d v="2017-02-22T16:29:30"/>
    <s v="DARS-NIC-292331-J5B5X-v2"/>
    <s v="Andrew Smith"/>
    <x v="9"/>
    <s v="With HSCIC"/>
    <x v="0"/>
    <d v="2018-02-03T00:00:00"/>
    <s v="2c Initial Assessment"/>
    <s v="2c Initial Assessment"/>
    <x v="0"/>
    <s v="DARS-NIC-292331-J5B5X-v2.1"/>
    <s v="No"/>
    <s v="Yes"/>
    <x v="0"/>
    <x v="159"/>
    <x v="0"/>
    <s v="No"/>
    <x v="1"/>
    <s v="Complex"/>
    <s v="Richard Webster"/>
    <s v="Dave Cronin"/>
    <s v="No"/>
    <s v="Emma Russell"/>
    <d v="2017-02-22T16:29:30"/>
    <d v="2016-12-13T15:41:47"/>
    <m/>
    <s v=""/>
    <d v="2016-12-19T00:00:00"/>
    <x v="0"/>
  </r>
  <r>
    <s v="2cd93038-6551-447d-b706-904e177c2845"/>
    <s v="dYT7MqWUjEmL/53yk8Z/1LBvdwSM6XHOqdzWI2TTwG3JZc930e2P+aMmLZp1Y/uLxFIZBS492n+CrcHIXXoXvw=="/>
    <d v="2017-03-13T13:08:25"/>
    <s v="DARS-NIC-292331-J5B5X-v2"/>
    <s v="Andrew Smith"/>
    <x v="9"/>
    <s v="With HSCIC"/>
    <x v="0"/>
    <d v="2018-02-03T00:00:00"/>
    <s v="2c Initial Assessment"/>
    <s v="2c Initial Assessment"/>
    <x v="4"/>
    <s v="DARS-NIC-292331-J5B5X-v2.2"/>
    <s v="Yes"/>
    <s v="Yes"/>
    <x v="0"/>
    <x v="159"/>
    <x v="0"/>
    <s v="No"/>
    <x v="1"/>
    <s v="Complex"/>
    <s v="Richard Webster"/>
    <s v="Dave Cronin"/>
    <s v="No"/>
    <s v="Emma Russell"/>
    <d v="2017-03-13T13:08:25"/>
    <d v="2017-01-26T17:18:36"/>
    <m/>
    <s v=""/>
    <d v="2016-12-19T00:00:00"/>
    <x v="0"/>
  </r>
  <r>
    <s v="dffd02d8-0de2-e511-8104-1458d043a750"/>
    <s v="DbTKlQpopv1c4n/FMAzuoCVpklrJtNV+ayxsQ0KhLP6x7RoGHfFYEoYQKW2WWF/Jnw0tKtLOEPWKmj439y0xEg=="/>
    <d v="2016-10-31T15:54:22"/>
    <s v="DARS-NIC-292345-X0J1N-v0"/>
    <s v="Laura MacCalman"/>
    <x v="199"/>
    <s v="With HSCIC"/>
    <x v="1"/>
    <m/>
    <s v=""/>
    <s v=""/>
    <x v="0"/>
    <s v="DARS-NIC-292345-X0J1N-v0.0"/>
    <s v=""/>
    <s v="Yes"/>
    <x v="1"/>
    <x v="0"/>
    <x v="0"/>
    <s v="No"/>
    <x v="9"/>
    <s v=""/>
    <s v=""/>
    <s v=""/>
    <s v="Yes"/>
    <s v=""/>
    <d v="2016-10-31T15:54:22"/>
    <d v="2016-03-04T13:34:44"/>
    <m/>
    <s v=""/>
    <m/>
    <x v="0"/>
  </r>
  <r>
    <s v="20ac0ba1-f3e1-e511-80f7-3863bb357fa0"/>
    <s v="hIbFVe8nBQ1D+NjNgEfUn7BCVgCvUQSbDdlF60TRIZ7T2CeZzia5lr0xeXGcIOERsUCL7zmJgAepJn4g23Yp9w=="/>
    <d v="2016-08-02T09:49:16"/>
    <s v="DARS-NIC-292347-D5J2V-v1"/>
    <s v="Andrew Judge"/>
    <x v="57"/>
    <s v="With HSCIC"/>
    <x v="0"/>
    <d v="2016-03-01T00:00:00"/>
    <s v=""/>
    <s v="5a DSA Active"/>
    <x v="1"/>
    <s v="DARS-NIC-292347-D5J2V-v0.0"/>
    <s v=""/>
    <s v="Yes"/>
    <x v="0"/>
    <x v="0"/>
    <x v="101"/>
    <s v="No"/>
    <x v="1"/>
    <s v="Medium"/>
    <s v="Alexandra Day"/>
    <s v=""/>
    <s v="No"/>
    <s v="Joanna Rose"/>
    <d v="2016-08-02T09:49:16"/>
    <d v="2016-03-04T10:27:06"/>
    <m/>
    <s v=""/>
    <m/>
    <x v="0"/>
  </r>
  <r>
    <s v="c0ec132e-fa19-439b-9aa7-81ed839bd59a"/>
    <s v="OMDPRYtPy47xKBTuwnZ+8uqKKB3iSXliTxHDIa4dl1huFd0Gd4t5xjGtZMPhi7VW0GUqv/2SM0g1Zxqppfx6DA=="/>
    <d v="2016-05-18T12:11:21"/>
    <s v="DARS-NIC-292347-D5J2V-v1"/>
    <s v="Andrew Judge"/>
    <x v="57"/>
    <s v="With HSCIC"/>
    <x v="0"/>
    <d v="2016-03-01T00:00:00"/>
    <s v=""/>
    <s v="5a DSA Active"/>
    <x v="0"/>
    <s v="DARS-NIC-292347-D5J2V-v1.0"/>
    <s v=""/>
    <s v="Yes"/>
    <x v="0"/>
    <x v="0"/>
    <x v="0"/>
    <s v="No"/>
    <x v="1"/>
    <s v="Medium"/>
    <s v="Alexandra Day"/>
    <s v=""/>
    <s v="No"/>
    <s v="Joanna Rose"/>
    <d v="2016-05-18T12:11:21"/>
    <d v="2016-03-21T11:49:51"/>
    <m/>
    <s v=""/>
    <m/>
    <x v="0"/>
  </r>
  <r>
    <s v="8bc7c733-e8d6-46b5-a4cb-780ee82975d3"/>
    <s v="d6pIhXh0Ze48WLLY4JfzUgKlJkBW2pV8cOzXFCMlyA1B8/lT0XgRYfatevX9cWbvCc/wDrhwEA9giAExd81e6A=="/>
    <d v="2016-08-02T09:49:16"/>
    <s v="DARS-NIC-292347-D5J2V-v1"/>
    <s v="Andrew Judge"/>
    <x v="57"/>
    <s v="With HSCIC"/>
    <x v="0"/>
    <d v="2016-03-01T00:00:00"/>
    <s v=""/>
    <s v="5a DSA Active"/>
    <x v="3"/>
    <s v="DARS-NIC-292347-D5J2V-v1.1"/>
    <s v="Yes"/>
    <s v="Yes"/>
    <x v="0"/>
    <x v="0"/>
    <x v="108"/>
    <s v="No"/>
    <x v="1"/>
    <s v="Medium"/>
    <s v="Alexandra Day"/>
    <s v=""/>
    <s v="No"/>
    <s v="Joanna Rose"/>
    <d v="2016-08-02T09:49:16"/>
    <d v="2016-03-21T11:50:30"/>
    <m/>
    <s v=""/>
    <m/>
    <x v="0"/>
  </r>
  <r>
    <s v="45d3e825-c3e2-e511-80f5-3863bb363030"/>
    <s v="9De/Gtk+Dh5t/bVjO8Fnmsnl4KEreQK7WRu7bjK77GW9+5oIle2LPszuGMKz5U1A3Bkeg1cuXpM5CneFqZvh3Q=="/>
    <d v="2017-01-09T15:52:48"/>
    <s v="DARS-NIC-292948-H6S2Q-v0"/>
    <s v="James Orr"/>
    <x v="114"/>
    <s v="With HSCIC"/>
    <x v="0"/>
    <d v="2016-02-27T00:00:00"/>
    <s v=""/>
    <s v="5a DSA Active"/>
    <x v="3"/>
    <s v="DARS-NIC-292948-H6S2Q-v0.0"/>
    <s v="Yes"/>
    <s v="Yes"/>
    <x v="0"/>
    <x v="0"/>
    <x v="25"/>
    <s v="No"/>
    <x v="5"/>
    <s v=""/>
    <s v="Tracy Taylor"/>
    <s v=""/>
    <s v="No"/>
    <s v="Joanna Rose"/>
    <d v="2017-01-09T15:52:48"/>
    <d v="2016-03-05T11:12:38"/>
    <m/>
    <s v=""/>
    <m/>
    <x v="0"/>
  </r>
  <r>
    <s v="8dfd64be-f2e1-e511-80f7-3863bb357fa0"/>
    <s v="hOY85zULqf88mrUaggL9+kmNn96SutFxm8nxm0PN/DYUlkpssk9crr9J0yI6syZ+LBKCIMUPE4vrtNW61r7uHw=="/>
    <d v="2016-09-07T10:50:41"/>
    <s v="DARS-NIC-293277-R3Z1V-v2"/>
    <s v="Paul Baxter"/>
    <x v="21"/>
    <s v="With HSCIC"/>
    <x v="0"/>
    <d v="2016-03-31T00:00:00"/>
    <s v=""/>
    <s v="5a DSA Active"/>
    <x v="1"/>
    <s v="DARS-NIC-293277-R3Z1V-v0.0"/>
    <s v=""/>
    <s v="Yes"/>
    <x v="0"/>
    <x v="0"/>
    <x v="101"/>
    <s v="No"/>
    <x v="1"/>
    <s v="Medium"/>
    <s v="Adam Grindrod"/>
    <s v=""/>
    <s v="No"/>
    <s v="Joanna Rose"/>
    <d v="2016-09-07T10:50:41"/>
    <d v="2016-03-04T10:20:46"/>
    <m/>
    <s v=""/>
    <d v="2016-05-25T00:00:00"/>
    <x v="0"/>
  </r>
  <r>
    <s v="153ab728-25cd-43e5-8310-76a4d461e374"/>
    <s v="Rsj8jsBzzszONMkHo0stdktYAYaVyYo7xc2J7BRTSy85yJsUrup5fyOAWtZAkV05jJR8j/jy8eKHlwQwYapR6A=="/>
    <d v="2016-09-07T10:50:42"/>
    <s v="DARS-NIC-293277-R3Z1V-v2"/>
    <s v="Paul Baxter"/>
    <x v="21"/>
    <s v="With HSCIC"/>
    <x v="0"/>
    <d v="2016-03-31T00:00:00"/>
    <s v=""/>
    <s v="5a DSA Active"/>
    <x v="0"/>
    <s v="DARS-NIC-293277-R3Z1V-v1.0"/>
    <s v=""/>
    <s v="Yes"/>
    <x v="0"/>
    <x v="0"/>
    <x v="0"/>
    <s v="No"/>
    <x v="1"/>
    <s v="Medium"/>
    <s v="Adam Grindrod"/>
    <s v=""/>
    <s v="No"/>
    <s v="Joanna Rose"/>
    <d v="2016-09-07T10:50:42"/>
    <d v="2016-03-18T15:33:45"/>
    <m/>
    <s v=""/>
    <d v="2016-05-25T00:00:00"/>
    <x v="0"/>
  </r>
  <r>
    <s v="ffe8cf86-1f8b-4351-9461-9ebc04481ea9"/>
    <s v="h2bkpMk8U8HKQhf1IytqAdiU5UkosLGcIHMZMAE4FWRFBOl9nmBoDMfZXocvXJF1a8QHZ4tk7kuWZFJpXG+LxQ=="/>
    <d v="2016-09-07T10:51:11"/>
    <s v="DARS-NIC-293277-R3Z1V-v2"/>
    <s v="Paul Baxter"/>
    <x v="21"/>
    <s v="With HSCIC"/>
    <x v="0"/>
    <d v="2016-03-31T00:00:00"/>
    <s v=""/>
    <s v="5a DSA Active"/>
    <x v="1"/>
    <s v="DARS-NIC-293277-R3Z1V-v1.1"/>
    <s v="No"/>
    <s v="Yes"/>
    <x v="0"/>
    <x v="0"/>
    <x v="108"/>
    <s v="No"/>
    <x v="1"/>
    <s v="Medium"/>
    <s v="Adam Grindrod"/>
    <s v=""/>
    <s v="No"/>
    <s v="Joanna Rose"/>
    <d v="2016-09-07T10:51:11"/>
    <d v="2016-03-18T15:33:59"/>
    <d v="2016-09-07T00:00:00"/>
    <s v=""/>
    <d v="2016-05-25T00:00:00"/>
    <x v="0"/>
  </r>
  <r>
    <s v="1709bf72-f7c9-4bef-8243-3f52ec5461e0"/>
    <s v="l2W+6jVvcoUes63hwiuv2sOOHOd9monDNO/BiqliebHPNcolUcYARgo08BMK0XLSL8NOAJpua5xUnYCdABv0Sg=="/>
    <d v="2016-09-07T10:50:42"/>
    <s v="DARS-NIC-293277-R3Z1V-v2"/>
    <s v="Paul Baxter"/>
    <x v="21"/>
    <s v="With HSCIC"/>
    <x v="0"/>
    <d v="2016-03-31T00:00:00"/>
    <s v=""/>
    <s v="5a DSA Active"/>
    <x v="0"/>
    <s v="DARS-NIC-293277-R3Z1V-v2.0"/>
    <s v=""/>
    <s v="Yes"/>
    <x v="0"/>
    <x v="0"/>
    <x v="0"/>
    <s v="No"/>
    <x v="1"/>
    <s v="Medium"/>
    <s v="Adam Grindrod"/>
    <s v=""/>
    <s v="No"/>
    <s v="Joanna Rose"/>
    <d v="2016-09-07T10:50:42"/>
    <d v="2016-03-30T12:26:40"/>
    <m/>
    <s v=""/>
    <d v="2016-05-25T00:00:00"/>
    <x v="0"/>
  </r>
  <r>
    <s v="b0627ae9-fb8d-4a58-b7d5-0ef2016aa9ce"/>
    <s v="XZFS9uqhnsCzHfQDP0AZ0duQiF9aVOdXrfKSPe0pvFHOUcKqE+ZxE1ChO49EXT8l5nBDWA5teJEwGNV91IxDEQ=="/>
    <d v="2016-09-07T10:50:41"/>
    <s v="DARS-NIC-293277-R3Z1V-v2"/>
    <s v="Paul Baxter"/>
    <x v="21"/>
    <s v="With HSCIC"/>
    <x v="0"/>
    <d v="2016-03-31T00:00:00"/>
    <s v=""/>
    <s v="5a DSA Active"/>
    <x v="0"/>
    <s v="DARS-NIC-293277-R3Z1V-v2.1"/>
    <s v="No"/>
    <s v="Yes"/>
    <x v="0"/>
    <x v="212"/>
    <x v="0"/>
    <s v="No"/>
    <x v="1"/>
    <s v="Medium"/>
    <s v="Adam Grindrod"/>
    <s v=""/>
    <s v="No"/>
    <s v="Joanna Rose"/>
    <d v="2016-09-07T10:50:41"/>
    <d v="2016-03-30T12:26:56"/>
    <m/>
    <s v=""/>
    <d v="2016-05-25T00:00:00"/>
    <x v="0"/>
  </r>
  <r>
    <s v="7f7798e2-f91c-4308-8180-c90ce660c389"/>
    <s v="OK/zjigjKDDtCDv9VTVzxU3ZcqnkfPTPV/VxyJbZBXIezSigBAWB2PBWpNPw1VO7DvPt1TlQHxv2q+ek1890sA=="/>
    <d v="2016-09-07T10:50:42"/>
    <s v="DARS-NIC-293277-R3Z1V-v2"/>
    <s v="Paul Baxter"/>
    <x v="21"/>
    <s v="With HSCIC"/>
    <x v="0"/>
    <d v="2016-03-31T00:00:00"/>
    <s v="2a Case Admin Check"/>
    <s v="5a DSA Active"/>
    <x v="0"/>
    <s v="DARS-NIC-293277-R3Z1V-v2.2"/>
    <s v="No"/>
    <s v="Yes"/>
    <x v="0"/>
    <x v="212"/>
    <x v="0"/>
    <s v="No"/>
    <x v="1"/>
    <s v="Medium"/>
    <s v="Adam Grindrod"/>
    <s v=""/>
    <s v="No"/>
    <s v="Joanna Rose"/>
    <d v="2016-09-07T10:50:42"/>
    <d v="2016-05-09T10:17:21"/>
    <m/>
    <s v=""/>
    <d v="2016-05-25T00:00:00"/>
    <x v="0"/>
  </r>
  <r>
    <s v="e6e3da8f-b72c-4675-ae0c-f21daa7d8ff4"/>
    <s v="aYVrEu/KKALWFnoSiB+g8zL1bPRX2xBBKAyjIUHdW0g2ECDTNd7+SWwaM81kgWPVH2zg+91WjHuHGH6XIYIsgQ=="/>
    <d v="2016-09-07T10:50:42"/>
    <s v="DARS-NIC-293277-R3Z1V-v2"/>
    <s v="Paul Baxter"/>
    <x v="21"/>
    <s v="With HSCIC"/>
    <x v="0"/>
    <d v="2016-03-31T00:00:00"/>
    <s v="1c Application In Progress"/>
    <s v="5a DSA Active"/>
    <x v="0"/>
    <s v="DARS-NIC-293277-R3Z1V-v2.3"/>
    <s v="No"/>
    <s v="Yes"/>
    <x v="0"/>
    <x v="212"/>
    <x v="0"/>
    <s v="No"/>
    <x v="1"/>
    <s v="Medium"/>
    <s v="Adam Grindrod"/>
    <s v=""/>
    <s v="No"/>
    <s v="Joanna Rose"/>
    <d v="2016-09-07T10:50:42"/>
    <d v="2016-05-09T14:00:23"/>
    <m/>
    <s v=""/>
    <d v="2016-05-25T00:00:00"/>
    <x v="0"/>
  </r>
  <r>
    <s v="b39cd63a-dc10-4179-9e39-c9d027db34e8"/>
    <s v="064n0ml367TmOe38Efo0igDcqHU8z7BKUBSiH7n/4mkXHnFKkhH72Sb5/8qTAtpHi/xllBq3am6LRgcZ2Nlq0Q=="/>
    <d v="2016-09-07T10:50:42"/>
    <s v="DARS-NIC-293277-R3Z1V-v2"/>
    <s v="Paul Baxter"/>
    <x v="21"/>
    <s v="With HSCIC"/>
    <x v="0"/>
    <d v="2016-03-31T00:00:00"/>
    <s v="2c Initial Assessment"/>
    <s v="5a DSA Active"/>
    <x v="0"/>
    <s v="DARS-NIC-293277-R3Z1V-v2.4"/>
    <s v="No"/>
    <s v="Yes"/>
    <x v="0"/>
    <x v="63"/>
    <x v="0"/>
    <s v="No"/>
    <x v="1"/>
    <s v="Medium"/>
    <s v="Adam Grindrod"/>
    <s v=""/>
    <s v="Yes"/>
    <s v="Joanna Rose"/>
    <d v="2016-09-07T10:50:42"/>
    <d v="2016-05-24T15:13:14"/>
    <m/>
    <s v=""/>
    <d v="2016-05-25T00:00:00"/>
    <x v="0"/>
  </r>
  <r>
    <s v="308c63bb-1c91-4683-84ca-5f45bfa66c6b"/>
    <s v="820pW0JluC7d1DSAVWArgJ950mmocxHmOaj/WkR8kwvBC+8+6IXOPY/Tmc4FWrH3yNtD/pDaOWG0+6gMjb/YhA=="/>
    <d v="2016-09-07T10:50:42"/>
    <s v="DARS-NIC-293277-R3Z1V-v2"/>
    <s v="Paul Baxter"/>
    <x v="21"/>
    <s v="With HSCIC"/>
    <x v="0"/>
    <d v="2016-03-31T00:00:00"/>
    <s v="2c Initial Assessment"/>
    <s v="5a DSA Active"/>
    <x v="0"/>
    <s v="DARS-NIC-293277-R3Z1V-v2.5"/>
    <s v="No"/>
    <s v="Yes"/>
    <x v="0"/>
    <x v="63"/>
    <x v="0"/>
    <s v="No"/>
    <x v="1"/>
    <s v="Medium"/>
    <s v="Adam Grindrod"/>
    <s v=""/>
    <s v="Yes"/>
    <s v="Joanna Rose"/>
    <d v="2016-09-07T10:50:42"/>
    <d v="2016-05-26T14:18:27"/>
    <m/>
    <s v=""/>
    <d v="2016-05-25T00:00:00"/>
    <x v="0"/>
  </r>
  <r>
    <s v="447a1f54-bbae-4b4d-87aa-fddea3afa031"/>
    <s v="1XJ82JXxaSm6trcqe4EgXmC3lwc2mlBOfAWYozQXIs33V2/e6HgBoxxKWOy41gq+3sBj6owwtffUIJvZPwjbuA=="/>
    <d v="2016-09-07T10:50:42"/>
    <s v="DARS-NIC-293277-R3Z1V-v2"/>
    <s v="Paul Baxter"/>
    <x v="21"/>
    <s v="With HSCIC"/>
    <x v="0"/>
    <d v="2016-03-31T00:00:00"/>
    <s v="2c Initial Assessment"/>
    <s v="5a DSA Active"/>
    <x v="0"/>
    <s v="DARS-NIC-293277-R3Z1V-v2.6"/>
    <s v="No"/>
    <s v="Yes"/>
    <x v="0"/>
    <x v="63"/>
    <x v="0"/>
    <s v="No"/>
    <x v="1"/>
    <s v="Medium"/>
    <s v="Adam Grindrod"/>
    <s v="Richard Langley"/>
    <s v="Yes"/>
    <s v="Joanna Rose"/>
    <d v="2016-09-07T10:50:42"/>
    <d v="2016-06-02T15:13:47"/>
    <m/>
    <s v=""/>
    <d v="2016-05-25T00:00:00"/>
    <x v="0"/>
  </r>
  <r>
    <s v="d8c75a4c-7b4c-42f2-99a6-ac06b9084b10"/>
    <s v="Fw+TgHU2B5BSaq/f0msDjQbfP5/JMq9dx4qqA6nEqjFInCD3Pxl+mK+NMVDYKQQKiAwKRf4CdyY0++NgB/WSrA=="/>
    <d v="2016-09-07T10:50:42"/>
    <s v="DARS-NIC-293277-R3Z1V-v2"/>
    <s v="Paul Baxter"/>
    <x v="21"/>
    <s v="With HSCIC"/>
    <x v="0"/>
    <d v="2017-07-18T00:00:00"/>
    <s v="2c Initial Assessment"/>
    <s v="5a DSA Active"/>
    <x v="0"/>
    <s v="DARS-NIC-293277-R3Z1V-v2.7"/>
    <s v="No"/>
    <s v="Yes"/>
    <x v="0"/>
    <x v="63"/>
    <x v="0"/>
    <s v="No"/>
    <x v="1"/>
    <s v="Medium"/>
    <s v="Adam Grindrod"/>
    <s v="Richard Langley"/>
    <s v="No"/>
    <s v="Joanna Rose"/>
    <d v="2016-09-07T10:50:42"/>
    <d v="2016-07-08T12:45:24"/>
    <m/>
    <s v=""/>
    <d v="2016-05-25T00:00:00"/>
    <x v="0"/>
  </r>
  <r>
    <s v="cc47f48f-9bbd-4104-ae8f-7a0f667feb51"/>
    <s v="k8SbFzsZ8KbnOX9jKzzsf2O0X1RIqOKOX/8jRcC/yn+BjVabQuFHxaWZNFHlUaEOiv7ZAw9KspNyXr+ROBpUGg=="/>
    <d v="2017-03-01T00:00:16"/>
    <s v="DARS-NIC-293277-R3Z1V-v2"/>
    <s v="Paul Baxter"/>
    <x v="21"/>
    <s v="With HSCIC"/>
    <x v="0"/>
    <d v="2017-02-28T00:00:00"/>
    <s v="5a DSA Active"/>
    <s v="5a DSA Active"/>
    <x v="3"/>
    <s v="DARS-NIC-293277-R3Z1V-v2.8"/>
    <s v="Yes"/>
    <s v="Yes"/>
    <x v="0"/>
    <x v="63"/>
    <x v="169"/>
    <s v="No"/>
    <x v="1"/>
    <s v="Medium"/>
    <s v="Adam Grindrod"/>
    <s v="Richard Langley"/>
    <s v="No"/>
    <s v="Joanna Rose"/>
    <d v="2017-03-01T00:00:16"/>
    <d v="2016-07-26T14:15:29"/>
    <d v="2016-09-07T00:00:00"/>
    <s v=""/>
    <d v="2016-05-25T00:00:00"/>
    <x v="1"/>
  </r>
  <r>
    <s v="e7ca45e0-0de2-e511-8104-1458d043a750"/>
    <s v="ZJ5BNdfrsumipwD0/4YNTrmJR8U/aty7fqxlT2dCnQ4jAvhMfU0Rm/J+lnCw6lhCpiNh42hC1RFz8VQKl/gNGg=="/>
    <d v="2016-10-31T15:54:22"/>
    <s v="DARS-NIC-294323-D0G3V-v0"/>
    <s v="Adam Dickinson"/>
    <x v="281"/>
    <s v="With HSCIC"/>
    <x v="1"/>
    <m/>
    <s v=""/>
    <s v=""/>
    <x v="0"/>
    <s v="DARS-NIC-294323-D0G3V-v0.0"/>
    <s v=""/>
    <s v="Yes"/>
    <x v="1"/>
    <x v="0"/>
    <x v="0"/>
    <s v="No"/>
    <x v="1"/>
    <s v=""/>
    <s v=""/>
    <s v=""/>
    <s v="Yes"/>
    <s v=""/>
    <d v="2016-10-31T15:54:22"/>
    <d v="2016-03-04T13:34:54"/>
    <m/>
    <s v=""/>
    <m/>
    <x v="0"/>
  </r>
  <r>
    <s v="4e5ad7e5-0de2-e511-8100-3863bb358f90"/>
    <s v="wqb3w9Iwg8ooSGv/CNi1TSdfzzm2Ix1XLPBDLYvvYO4++n6y113jowyAe9QpNxk4lw7SsOoMQ9awxyom4Pn/lg=="/>
    <d v="2016-10-31T15:54:22"/>
    <s v="DARS-NIC-294328-Y2L5V-v0"/>
    <s v="Adam Dickinson"/>
    <x v="281"/>
    <s v="With HSCIC"/>
    <x v="1"/>
    <m/>
    <s v=""/>
    <s v=""/>
    <x v="0"/>
    <s v="DARS-NIC-294328-Y2L5V-v0.0"/>
    <s v=""/>
    <s v="Yes"/>
    <x v="1"/>
    <x v="0"/>
    <x v="0"/>
    <s v="No"/>
    <x v="1"/>
    <s v=""/>
    <s v=""/>
    <s v=""/>
    <s v="Yes"/>
    <s v=""/>
    <d v="2016-10-31T15:54:22"/>
    <d v="2016-03-04T13:35:07"/>
    <m/>
    <s v=""/>
    <m/>
    <x v="0"/>
  </r>
  <r>
    <s v="ee7634e9-0de2-e511-8104-1458d043a750"/>
    <s v="SAE8kT6ZoodWUQpK/4E8hupwQhmHhpw/JI5Ti6gUrW6iQp9NRGEKBDYmou9kbAv63OS3bTG0C8hP27Mx5EvSrQ=="/>
    <d v="2016-10-31T15:54:22"/>
    <s v="DARS-NIC-294340-V9S2Z-v0"/>
    <s v="Martin White"/>
    <x v="145"/>
    <s v="With HSCIC"/>
    <x v="1"/>
    <m/>
    <s v=""/>
    <s v=""/>
    <x v="0"/>
    <s v="DARS-NIC-294340-V9S2Z-v0.0"/>
    <s v=""/>
    <s v="Yes"/>
    <x v="1"/>
    <x v="0"/>
    <x v="0"/>
    <s v="No"/>
    <x v="1"/>
    <s v=""/>
    <s v=""/>
    <s v=""/>
    <s v="Yes"/>
    <s v=""/>
    <d v="2016-10-31T15:54:22"/>
    <d v="2016-03-04T13:35:14"/>
    <m/>
    <s v=""/>
    <m/>
    <x v="0"/>
  </r>
  <r>
    <s v="e08428f2-0de2-e511-8104-1458d043a750"/>
    <s v="f4rxFhlff0z9hloinEWitVk1GOZ2drRUEdc7yySu6SYlFMqbwEDsXM56L2QQTrzCZ8j5wUPHEFF3OVv2g41ygQ=="/>
    <d v="2016-10-31T15:54:22"/>
    <s v="DARS-NIC-294364-Q8X3H-v0"/>
    <s v="Adam Young"/>
    <x v="160"/>
    <s v="With HSCIC"/>
    <x v="1"/>
    <m/>
    <s v=""/>
    <s v=""/>
    <x v="0"/>
    <s v="DARS-NIC-294364-Q8X3H-v0.0"/>
    <s v=""/>
    <s v="Yes"/>
    <x v="1"/>
    <x v="0"/>
    <x v="0"/>
    <s v="No"/>
    <x v="10"/>
    <s v=""/>
    <s v=""/>
    <s v=""/>
    <s v="Yes"/>
    <s v=""/>
    <d v="2016-10-31T15:54:22"/>
    <d v="2016-03-04T13:35:24"/>
    <m/>
    <s v=""/>
    <m/>
    <x v="0"/>
  </r>
  <r>
    <s v="8114b9c5-9d1d-e611-810a-1458d043a570"/>
    <s v="VIr6NpeUEiLlm8WO8lKyeoUiXEkRrfeZXNT2pFI2/xSgGqf+mgnZJJcDz7/g8Uw103Pvdgm2QMuhbp9sQTOi4Q=="/>
    <d v="2016-08-02T09:49:16"/>
    <s v="DARS-NIC-29436-V4J9C-v0"/>
    <s v="Andrea Jones"/>
    <x v="283"/>
    <s v="With Customer"/>
    <x v="0"/>
    <m/>
    <s v="1c Application In Progress"/>
    <s v="1c Application In Progress"/>
    <x v="4"/>
    <s v="DARS-NIC-29436-V4J9C-v0.0"/>
    <s v="Yes"/>
    <s v="No"/>
    <x v="0"/>
    <x v="0"/>
    <x v="0"/>
    <s v="No"/>
    <x v="2"/>
    <s v=""/>
    <s v=""/>
    <s v=""/>
    <s v="Yes"/>
    <s v="Alexandra Day"/>
    <d v="2016-08-02T09:49:16"/>
    <d v="2016-05-19T08:43:45"/>
    <m/>
    <s v=""/>
    <m/>
    <x v="0"/>
  </r>
  <r>
    <s v="181523f4-0de2-e511-8100-3863bb358f90"/>
    <s v="+d/ym8w9ICu0laI/CjOCUBKCDjufzRt6sOaGPeKK+308qBQczz5MacKb0apoea3vVDrzHjIVbcGO4MDhkgiMpw=="/>
    <d v="2016-10-31T15:54:22"/>
    <s v="DARS-NIC-294387-M4J1V-v0"/>
    <s v="M Hotopf"/>
    <x v="13"/>
    <s v="With HSCIC"/>
    <x v="1"/>
    <m/>
    <s v=""/>
    <s v=""/>
    <x v="0"/>
    <s v="DARS-NIC-294387-M4J1V-v0.0"/>
    <s v=""/>
    <s v="Yes"/>
    <x v="1"/>
    <x v="0"/>
    <x v="0"/>
    <s v="No"/>
    <x v="1"/>
    <s v=""/>
    <s v=""/>
    <s v=""/>
    <s v="Yes"/>
    <s v=""/>
    <d v="2016-10-31T15:54:22"/>
    <d v="2016-03-04T13:35:33"/>
    <m/>
    <s v=""/>
    <m/>
    <x v="0"/>
  </r>
  <r>
    <s v="e373e957-f7e1-e511-80f7-3863bb357fa0"/>
    <s v="A4eItujLoU0evYPYfC2R2Kwb0HIHF4TY1NMEjNr+kZBTg0suCdsfru9zlonSZI72FUVMeqZ+wHvKm1YQ6tWyAw=="/>
    <d v="2016-08-20T00:00:23"/>
    <s v="DARS-NIC-294391-P6Z8F-v0"/>
    <s v="Rafael Pinedo-Villanueva"/>
    <x v="57"/>
    <s v="With HSCIC"/>
    <x v="0"/>
    <d v="2016-08-19T00:00:00"/>
    <s v=""/>
    <s v="5a DSA Active"/>
    <x v="3"/>
    <s v="DARS-NIC-294391-P6Z8F-v0.0"/>
    <s v="Yes"/>
    <s v="Yes"/>
    <x v="0"/>
    <x v="0"/>
    <x v="30"/>
    <s v="No"/>
    <x v="1"/>
    <s v=""/>
    <s v="Emma Lawler"/>
    <s v=""/>
    <s v="No"/>
    <s v="Joanna Rose"/>
    <d v="2016-08-20T00:00:23"/>
    <d v="2016-03-04T10:53:36"/>
    <m/>
    <s v=""/>
    <m/>
    <x v="0"/>
  </r>
  <r>
    <s v="807d3a14-f1e2-e511-8104-1458d043a750"/>
    <s v="W+Tqym6JmHLRvIzOP/0c4or4DjEtbN1UMX6PN62G1XKsct/npBvqQ/91VUL4+/xQLVNhJOoLH+6m888A4CQsVw=="/>
    <d v="2017-02-22T10:59:42"/>
    <s v="DARS-NIC-294605-F1P7F-v1"/>
    <s v="Susan Philpott"/>
    <x v="1"/>
    <s v="With Customer"/>
    <x v="0"/>
    <d v="2017-01-21T00:00:00"/>
    <s v=""/>
    <s v="2d Action Plan Active"/>
    <x v="0"/>
    <s v="DARS-NIC-294605-F1P7F-v0.0"/>
    <s v=""/>
    <s v="Yes"/>
    <x v="0"/>
    <x v="0"/>
    <x v="7"/>
    <s v="No"/>
    <x v="1"/>
    <s v=""/>
    <s v=""/>
    <s v=""/>
    <s v="No"/>
    <s v="Emma Russell"/>
    <d v="2017-02-22T10:59:42"/>
    <d v="2016-03-05T16:41:19"/>
    <m/>
    <s v=""/>
    <d v="2017-02-09T00:00:00"/>
    <x v="0"/>
  </r>
  <r>
    <s v="71f6fc74-30a7-4c36-9a3f-6a19225a4099"/>
    <s v="9450RyNn/O+Wj8kZYkOlGn3JDJ9ZDsagf58zRxu3QNfaBvVo0r4n4iPxtlOaTjyJhl5QEHvKgNzdeMntPtHMrg=="/>
    <d v="2017-02-22T10:59:42"/>
    <s v="DARS-NIC-294605-F1P7F-v1"/>
    <s v="Susan Philpott"/>
    <x v="1"/>
    <s v="With Customer"/>
    <x v="0"/>
    <d v="2017-02-05T00:00:00"/>
    <s v=""/>
    <s v="2d Action Plan Active"/>
    <x v="3"/>
    <s v="DARS-NIC-294605-F1P7F-v0.1"/>
    <s v="No"/>
    <s v="Yes"/>
    <x v="0"/>
    <x v="0"/>
    <x v="4"/>
    <s v="No"/>
    <x v="1"/>
    <s v=""/>
    <s v=""/>
    <s v=""/>
    <s v="No"/>
    <s v="Emma Russell"/>
    <d v="2017-02-22T10:59:42"/>
    <d v="2016-03-15T15:26:19"/>
    <d v="2016-12-16T00:00:00"/>
    <s v=""/>
    <d v="2017-02-09T00:00:00"/>
    <x v="0"/>
  </r>
  <r>
    <s v="b667c6e3-8d0e-4e90-82c1-bb5de154b3b9"/>
    <s v="wDAzlaFAiEQGWC7DtFPKZCz/YfggOdQ9CvzxTQ21QFZf+vnVnpcx6+2ze1IfgB8H3tvsMVpSZHTAd0E+ezJENQ=="/>
    <d v="2017-02-22T10:59:42"/>
    <s v="DARS-NIC-294605-F1P7F-v1"/>
    <s v="Susan Philpott"/>
    <x v="1"/>
    <s v="With Customer"/>
    <x v="0"/>
    <m/>
    <s v="1c Application In Progress"/>
    <s v="2d Action Plan Active"/>
    <x v="0"/>
    <s v="DARS-NIC-294605-F1P7F-v1.0"/>
    <s v="No"/>
    <s v="Yes"/>
    <x v="0"/>
    <x v="0"/>
    <x v="0"/>
    <s v="No"/>
    <x v="1"/>
    <s v=""/>
    <s v="Vicki Hartley"/>
    <s v=""/>
    <s v="No"/>
    <s v="Emma Russell"/>
    <d v="2017-02-22T10:59:42"/>
    <d v="2016-05-09T11:45:19"/>
    <m/>
    <s v=""/>
    <d v="2017-02-09T00:00:00"/>
    <x v="0"/>
  </r>
  <r>
    <s v="f5480f8f-d542-43ca-9bac-d8d871c0f6a9"/>
    <s v="/W1/C4Y8OiK4HfXbuI5zPIvtISSbnnpOQXSkUwA9BmRd6BehYghxmKerG8i6aSablr7nq+2dXtTa26bjscS8aA=="/>
    <d v="2017-02-22T10:59:42"/>
    <s v="DARS-NIC-294605-F1P7F-v1"/>
    <s v="Susan Philpott"/>
    <x v="1"/>
    <s v="With Customer"/>
    <x v="0"/>
    <m/>
    <s v="2c Initial Assessment"/>
    <s v="2d Action Plan Active"/>
    <x v="0"/>
    <s v="DARS-NIC-294605-F1P7F-v1.1"/>
    <s v="No"/>
    <s v="Yes"/>
    <x v="0"/>
    <x v="166"/>
    <x v="0"/>
    <s v="No"/>
    <x v="1"/>
    <s v=""/>
    <s v="Carla Howgate"/>
    <s v="Dave Cronin"/>
    <s v="No"/>
    <s v="Emma Russell"/>
    <d v="2017-02-22T10:59:42"/>
    <d v="2016-08-17T10:21:16"/>
    <m/>
    <s v=""/>
    <d v="2017-02-09T00:00:00"/>
    <x v="0"/>
  </r>
  <r>
    <s v="22afa1c0-a465-42e7-bf7e-d06379de4430"/>
    <s v="vPuBayFL94s6Ir2Z0ZFrpTDvQQCUzxuoSHsQP7mB+vKe0H9SR1KOD6wyZnklObkkmCOCGktCrYFSyvxFRpwdSg=="/>
    <d v="2017-02-22T10:59:42"/>
    <s v="DARS-NIC-294605-F1P7F-v1"/>
    <s v="Lindsay Fraser"/>
    <x v="1"/>
    <s v="With Customer"/>
    <x v="0"/>
    <m/>
    <s v="2c Initial Assessment"/>
    <s v="2d Action Plan Active"/>
    <x v="0"/>
    <s v="DARS-NIC-294605-F1P7F-v1.2"/>
    <s v="No"/>
    <s v="Yes"/>
    <x v="0"/>
    <x v="166"/>
    <x v="0"/>
    <s v="No"/>
    <x v="1"/>
    <s v=""/>
    <s v="Carla Howgate"/>
    <s v="Dave Cronin"/>
    <s v="No"/>
    <s v="Emma Russell"/>
    <d v="2017-02-22T10:59:42"/>
    <d v="2016-09-14T07:49:47"/>
    <m/>
    <s v=""/>
    <d v="2017-02-09T00:00:00"/>
    <x v="0"/>
  </r>
  <r>
    <s v="ad75463a-e32e-42a0-8a40-833f5c590e4f"/>
    <s v="kNk6KI+5OG5z4t4nCeUP3x4YVyKAZ9ud+CFqjg/B4PkHcj0dIPirinx5tcPOvU/wHc0FH8xJZnrQIJf6zZI+ZQ=="/>
    <d v="2017-02-22T10:59:42"/>
    <s v="DARS-NIC-294605-F1P7F-v1"/>
    <s v="Lindsay Fraser"/>
    <x v="1"/>
    <s v="With Customer"/>
    <x v="0"/>
    <m/>
    <s v="2c Initial Assessment"/>
    <s v="2d Action Plan Active"/>
    <x v="0"/>
    <s v="DARS-NIC-294605-F1P7F-v1.3"/>
    <s v="No"/>
    <s v="Yes"/>
    <x v="0"/>
    <x v="166"/>
    <x v="0"/>
    <s v="No"/>
    <x v="1"/>
    <s v=""/>
    <s v="Carla Howgate"/>
    <s v="Dave Cronin"/>
    <s v="No"/>
    <s v="Emma Russell"/>
    <d v="2017-02-22T10:59:42"/>
    <d v="2016-10-06T15:31:24"/>
    <m/>
    <s v=""/>
    <d v="2017-02-09T00:00:00"/>
    <x v="0"/>
  </r>
  <r>
    <s v="652880c0-4b05-4d93-8e36-ef859e9279f3"/>
    <s v="+ltJ3NkUBZS4cXv89bpJTbHw8JbErf64uXl2LzNcpLyuJdCNxOaJf/w8ju3bPTjRLm0u9z6KN620SaYfqo23yQ=="/>
    <d v="2017-02-22T10:59:42"/>
    <s v="DARS-NIC-294605-F1P7F-v1"/>
    <s v="Lindsay Fraser"/>
    <x v="1"/>
    <s v="With Customer"/>
    <x v="0"/>
    <m/>
    <s v="2c Initial Assessment"/>
    <s v="2d Action Plan Active"/>
    <x v="0"/>
    <s v="DARS-NIC-294605-F1P7F-v1.4"/>
    <s v="No"/>
    <s v="Yes"/>
    <x v="0"/>
    <x v="166"/>
    <x v="0"/>
    <s v="No"/>
    <x v="1"/>
    <s v=""/>
    <s v="Vicki Hartley"/>
    <s v="Dave Cronin"/>
    <s v="No"/>
    <s v="Emma Russell"/>
    <d v="2017-02-22T10:59:42"/>
    <d v="2016-10-10T12:55:03"/>
    <m/>
    <s v=""/>
    <d v="2017-02-09T00:00:00"/>
    <x v="0"/>
  </r>
  <r>
    <s v="7c8747a4-79bd-495b-b1b2-2770d5399536"/>
    <s v="EhLLvpiYw7a+JYBx8UKfR6wslyuRmuau5KovDzn+7qzUZBT3y7dfr+P0R6BJ28FCv8i8SV//aO4Jpji+JSS3GQ=="/>
    <d v="2017-02-22T10:59:42"/>
    <s v="DARS-NIC-294605-F1P7F-v1"/>
    <s v="Lindsay Fraser"/>
    <x v="1"/>
    <s v="With Customer"/>
    <x v="0"/>
    <m/>
    <s v="2c Initial Assessment"/>
    <s v="2d Action Plan Active"/>
    <x v="0"/>
    <s v="DARS-NIC-294605-F1P7F-v1.5"/>
    <s v="No"/>
    <s v="Yes"/>
    <x v="0"/>
    <x v="166"/>
    <x v="0"/>
    <s v="No"/>
    <x v="1"/>
    <s v=""/>
    <s v="Vicki Hartley"/>
    <s v="Dave Cronin"/>
    <s v="No"/>
    <s v="Emma Russell"/>
    <d v="2017-02-22T10:59:42"/>
    <d v="2016-12-05T16:55:34"/>
    <m/>
    <s v=""/>
    <d v="2017-02-09T00:00:00"/>
    <x v="0"/>
  </r>
  <r>
    <s v="3a629a58-fee8-4adb-92d7-e5772b461814"/>
    <s v="gdFiMa2T0Y4SKr1aauT52B/+N+LoxN4ZkPJuh3eGCTwO1ZO216gKUaTo25Xc5UMgIFyCzs+bwcGhZPWL46wezw=="/>
    <d v="2017-02-22T10:59:42"/>
    <s v="DARS-NIC-294605-F1P7F-v1"/>
    <s v="Lindsay Fraser"/>
    <x v="1"/>
    <s v="With Customer"/>
    <x v="0"/>
    <m/>
    <s v="2c Initial Assessment"/>
    <s v="2d Action Plan Active"/>
    <x v="0"/>
    <s v="DARS-NIC-294605-F1P7F-v1.6"/>
    <s v="No"/>
    <s v="Yes"/>
    <x v="0"/>
    <x v="166"/>
    <x v="0"/>
    <s v="No"/>
    <x v="1"/>
    <s v=""/>
    <s v="Vicki Hartley"/>
    <s v="Dave Cronin"/>
    <s v="No"/>
    <s v="Emma Russell"/>
    <d v="2017-02-22T10:59:42"/>
    <d v="2016-12-05T16:56:02"/>
    <m/>
    <s v=""/>
    <d v="2017-02-09T00:00:00"/>
    <x v="0"/>
  </r>
  <r>
    <s v="4567994c-f576-4a3b-ae11-a3c3b93093f9"/>
    <s v="i5TUNzkDioR7CZUhskreW1R0yyGjgbZHBxTKqmZrIWBCXSu7xjFQXmR/g0Qh/D/52dDztX2PNOwnIlbbU3Tk2Q=="/>
    <d v="2017-02-22T11:00:05"/>
    <s v="DARS-NIC-294605-F1P7F-v1"/>
    <s v="Lindsay Fraser"/>
    <x v="1"/>
    <s v="With Customer"/>
    <x v="0"/>
    <m/>
    <s v="2c Initial Assessment"/>
    <s v="2d Action Plan Active"/>
    <x v="0"/>
    <s v="DARS-NIC-294605-F1P7F-v1.7"/>
    <s v="No"/>
    <s v="Yes"/>
    <x v="0"/>
    <x v="102"/>
    <x v="0"/>
    <s v="No"/>
    <x v="1"/>
    <s v="Complex"/>
    <s v="Alexandra Day"/>
    <s v="Louise Dunn"/>
    <s v="No"/>
    <s v="Emma Russell"/>
    <d v="2017-02-22T11:00:05"/>
    <d v="2017-02-02T11:33:55"/>
    <m/>
    <s v=""/>
    <d v="2017-02-09T00:00:00"/>
    <x v="0"/>
  </r>
  <r>
    <s v="cdd8a0ac-0180-45e2-880f-a3f0132c7b8b"/>
    <s v="shRPJm3w6goUdfxtgpc8DkDgXadELjzEhEsIiVgtPlNFmQ7j5xRg2EoE6+ilOuGbXg8/o0zRje1mJZNMfXRz5w=="/>
    <d v="2017-04-28T17:46:58"/>
    <s v="DARS-NIC-294605-F1P7F-v1"/>
    <s v="Lindsay Fraser"/>
    <x v="1"/>
    <s v="With Customer"/>
    <x v="0"/>
    <m/>
    <s v="2c Initial Assessment"/>
    <s v="2d Action Plan Active"/>
    <x v="4"/>
    <s v="DARS-NIC-294605-F1P7F-v1.8"/>
    <s v="Yes"/>
    <s v="Yes"/>
    <x v="0"/>
    <x v="102"/>
    <x v="0"/>
    <s v="No"/>
    <x v="1"/>
    <s v="Complex"/>
    <s v="Alexandra Day"/>
    <s v="Louise Dunn"/>
    <s v="No"/>
    <s v="Emma Russell"/>
    <d v="2017-04-28T17:46:58"/>
    <d v="2017-02-22T10:59:50"/>
    <m/>
    <s v=""/>
    <d v="2017-02-09T00:00:00"/>
    <x v="0"/>
  </r>
  <r>
    <s v="fda737fd-0de2-e511-80f7-3863bb357fa0"/>
    <s v="JHYdXZGGqZ+mNh4uWuumpnET2PTBmxI/ZPg9HU5Q5wCoyNwmsHIq8YRdmzLP6UZf3C5u9u/wT8Qoo5ykyI8vDg=="/>
    <d v="2016-10-31T15:54:22"/>
    <s v="DARS-NIC-294793-D6V2M-v0"/>
    <s v="Sarah Wild"/>
    <x v="46"/>
    <s v="With HSCIC"/>
    <x v="1"/>
    <m/>
    <s v=""/>
    <s v=""/>
    <x v="0"/>
    <s v="DARS-NIC-294793-D6V2M-v0.0"/>
    <s v=""/>
    <s v="Yes"/>
    <x v="1"/>
    <x v="0"/>
    <x v="0"/>
    <s v="No"/>
    <x v="1"/>
    <s v=""/>
    <s v=""/>
    <s v=""/>
    <s v="Yes"/>
    <s v=""/>
    <d v="2016-10-31T15:54:22"/>
    <d v="2016-03-04T13:35:43"/>
    <m/>
    <s v=""/>
    <m/>
    <x v="0"/>
  </r>
  <r>
    <s v="af6a6109-0ee2-e511-8100-3863bb358f90"/>
    <s v="+dTrJ9HeOHb6MUOLgRNMFG5VHGnaup02GqnjSowWf+iEwdcHffgjQ8voNUUy2ih3oNC2zX6bBJiYYqXbfXoklA=="/>
    <d v="2016-10-31T15:54:22"/>
    <s v="DARS-NIC-295462-V9D2X-v0"/>
    <s v="James Morden"/>
    <x v="146"/>
    <s v="With HSCIC"/>
    <x v="1"/>
    <m/>
    <s v=""/>
    <s v=""/>
    <x v="0"/>
    <s v="DARS-NIC-295462-V9D2X-v0.0"/>
    <s v=""/>
    <s v="Yes"/>
    <x v="1"/>
    <x v="0"/>
    <x v="0"/>
    <s v="No"/>
    <x v="9"/>
    <s v=""/>
    <s v=""/>
    <s v=""/>
    <s v="Yes"/>
    <s v=""/>
    <d v="2016-10-31T15:54:22"/>
    <d v="2016-03-04T13:36:08"/>
    <m/>
    <s v=""/>
    <m/>
    <x v="0"/>
  </r>
  <r>
    <s v="400ae88f-3718-e611-8107-1458d043a570"/>
    <s v="YEDZ4+VMc8ejH2+Yp6qMGPpw2XUl26xXJVqoDrFGzEqRcsM/JpNqb6Rf6PQbXXHzB7xVP0whDOs7cvAs7FjRuw=="/>
    <d v="2017-02-03T13:22:19"/>
    <s v="DARS-NIC-29554-L0P4F-v1"/>
    <s v="Data Migration"/>
    <x v="18"/>
    <s v="With HSCIC"/>
    <x v="0"/>
    <m/>
    <s v="1c Application In Progress"/>
    <s v="5a DSA Active"/>
    <x v="0"/>
    <s v="DARS-NIC-29554-L0P4F-v0.0"/>
    <s v="No"/>
    <s v="No"/>
    <x v="0"/>
    <x v="0"/>
    <x v="0"/>
    <s v="No"/>
    <x v="6"/>
    <s v=""/>
    <s v=""/>
    <s v=""/>
    <s v="Yes"/>
    <s v="Emma Russell"/>
    <d v="2017-02-03T13:22:19"/>
    <d v="2016-05-12T11:49:23"/>
    <m/>
    <s v=""/>
    <d v="2016-10-20T00:00:00"/>
    <x v="0"/>
  </r>
  <r>
    <s v="34155a24-540d-49e0-8760-b648597ebc14"/>
    <s v="0vRCcsZrcihMgXjzZ2Qw8yHRJpIoNl6+z1K097neL7lrAyyKbFaglK1qk0NhOg21zY2kWJuS/xco17Ak4lvPcQ=="/>
    <d v="2017-02-03T13:22:20"/>
    <s v="DARS-NIC-29554-L0P4F-v1"/>
    <s v="Data Migration"/>
    <x v="18"/>
    <s v="With HSCIC"/>
    <x v="0"/>
    <m/>
    <s v="2c Initial Assessment"/>
    <s v="5a DSA Active"/>
    <x v="0"/>
    <s v="DARS-NIC-29554-L0P4F-v0.1"/>
    <s v="No"/>
    <s v="No"/>
    <x v="0"/>
    <x v="0"/>
    <x v="0"/>
    <s v="No"/>
    <x v="6"/>
    <s v=""/>
    <s v="Jennifer Redman"/>
    <s v=""/>
    <s v="Yes"/>
    <s v="Emma Russell"/>
    <d v="2017-02-03T13:22:20"/>
    <d v="2016-05-22T09:29:59"/>
    <m/>
    <s v=""/>
    <d v="2016-10-20T00:00:00"/>
    <x v="0"/>
  </r>
  <r>
    <s v="92fa6b94-ebaf-4c07-b935-4279cb78926b"/>
    <s v="0J03XRfVyTlmlHtqGpHt8ZowUKXepn9/vVlKDy1J78Bftvrk0Jt4enVuHEEnmR7yOj+M/lVb8i9E4ucqrDatKA=="/>
    <d v="2017-02-03T13:22:27"/>
    <s v="DARS-NIC-29554-L0P4F-v1"/>
    <s v="Data Migration"/>
    <x v="18"/>
    <s v="With HSCIC"/>
    <x v="0"/>
    <d v="2016-11-11T00:00:00"/>
    <s v="5a DSA Active"/>
    <s v="5a DSA Active"/>
    <x v="1"/>
    <s v="DARS-NIC-29554-L0P4F-v0.2"/>
    <s v="No"/>
    <s v="No"/>
    <x v="0"/>
    <x v="0"/>
    <x v="65"/>
    <s v="No"/>
    <x v="6"/>
    <s v=""/>
    <s v="Jennifer Redman"/>
    <s v="Jennifer Donald"/>
    <s v="Yes"/>
    <s v="Emma Russell"/>
    <d v="2017-02-03T13:22:27"/>
    <d v="2016-05-22T09:49:26"/>
    <d v="2017-02-03T00:00:00"/>
    <s v=""/>
    <d v="2016-10-20T00:00:00"/>
    <x v="1"/>
  </r>
  <r>
    <s v="7a892205-672b-47e9-804e-c64d39948c85"/>
    <s v="PxH+QKiw2tZSfeN0SVDWi4dGBErZ4CAgVoy8Z/gsKxdcxi1guJaL2duCRKt/v90Og6JTZozoIdREHKXH1FaOYQ=="/>
    <d v="2017-02-03T13:22:20"/>
    <s v="DARS-NIC-29554-L0P4F-v1"/>
    <s v="Data Migration"/>
    <x v="18"/>
    <s v="With HSCIC"/>
    <x v="0"/>
    <m/>
    <s v="1c Application In Progress"/>
    <s v="5a DSA Active"/>
    <x v="0"/>
    <s v="DARS-NIC-29554-L0P4F-v1.0"/>
    <s v="No"/>
    <s v="No"/>
    <x v="0"/>
    <x v="0"/>
    <x v="0"/>
    <s v="No"/>
    <x v="6"/>
    <s v=""/>
    <s v="Jennifer Redman"/>
    <s v="Jennifer Donald"/>
    <s v="Yes"/>
    <s v="Emma Russell"/>
    <d v="2017-02-03T13:22:20"/>
    <d v="2016-09-14T10:32:42"/>
    <d v="2016-07-07T00:00:00"/>
    <s v=""/>
    <d v="2016-10-20T00:00:00"/>
    <x v="0"/>
  </r>
  <r>
    <s v="b905bd2a-f7a7-4a99-a027-2dea3e5fe8fc"/>
    <s v="Mg0sDl6r9ELj+OuW66LlT1MAIoCK/Mywjk5oweJTP0wj6XxvHqJQXwtyh+P62u73BEhGbJyWJ1ikoYb1ens2ow=="/>
    <d v="2017-02-03T13:22:20"/>
    <s v="DARS-NIC-29554-L0P4F-v1"/>
    <s v="Data Migration"/>
    <x v="18"/>
    <s v="With HSCIC"/>
    <x v="0"/>
    <m/>
    <s v="1c Application In Progress"/>
    <s v="5a DSA Active"/>
    <x v="0"/>
    <s v="DARS-NIC-29554-L0P4F-v1.1"/>
    <s v="No"/>
    <s v="No"/>
    <x v="0"/>
    <x v="0"/>
    <x v="0"/>
    <s v="No"/>
    <x v="6"/>
    <s v=""/>
    <s v="Jennifer Redman"/>
    <s v="Jennifer Donald"/>
    <s v="Yes"/>
    <s v="Emma Russell"/>
    <d v="2017-02-03T13:22:20"/>
    <d v="2016-10-05T09:45:17"/>
    <d v="2016-07-07T00:00:00"/>
    <s v=""/>
    <d v="2016-10-20T00:00:00"/>
    <x v="0"/>
  </r>
  <r>
    <s v="63ea4816-b45f-4cd8-9ed8-dc8b4a4bab99"/>
    <s v="IFMZB0h/MeWcj4n1+d9JnMaSc0uLmMJBAVTd714rHKxiHGyEPAVCecKCgCBQVI7NTXAYhfsM1PbdxuZ/r5qVyw=="/>
    <d v="2017-02-03T13:22:20"/>
    <s v="DARS-NIC-29554-L0P4F-v1"/>
    <s v="Data Migration"/>
    <x v="18"/>
    <s v="With HSCIC"/>
    <x v="0"/>
    <m/>
    <s v="1c Application In Progress"/>
    <s v="5a DSA Active"/>
    <x v="0"/>
    <s v="DARS-NIC-29554-L0P4F-v1.2"/>
    <s v="No"/>
    <s v="No"/>
    <x v="0"/>
    <x v="0"/>
    <x v="0"/>
    <s v="No"/>
    <x v="6"/>
    <s v=""/>
    <s v="Jennifer Redman"/>
    <s v="Jennifer Donald"/>
    <s v="Yes"/>
    <s v="Emma Russell"/>
    <d v="2017-02-03T13:22:20"/>
    <d v="2016-10-12T09:45:41"/>
    <d v="2016-07-07T00:00:00"/>
    <s v=""/>
    <d v="2016-10-20T00:00:00"/>
    <x v="0"/>
  </r>
  <r>
    <s v="a6884856-dba8-494f-aa17-7226a2bd5ef5"/>
    <s v="uYa7e+utoBjF1cQ9HdOuOhotFvZnWjDx0/Iuqj557XSjwuZNBaAj2jR+f2JGlbLPYbN2R/lmvpEfLrWc8PsI5w=="/>
    <d v="2017-02-03T13:22:20"/>
    <s v="DARS-NIC-29554-L0P4F-v1"/>
    <s v="Carrie Williams"/>
    <x v="1"/>
    <s v="With HSCIC"/>
    <x v="0"/>
    <d v="2017-12-31T00:00:00"/>
    <s v="2c Initial Assessment"/>
    <s v="5a DSA Active"/>
    <x v="0"/>
    <s v="DARS-NIC-29554-L0P4F-v1.3"/>
    <s v="No"/>
    <s v="No"/>
    <x v="0"/>
    <x v="168"/>
    <x v="0"/>
    <s v="No"/>
    <x v="1"/>
    <s v=""/>
    <s v="Emma Lawler"/>
    <s v="Jennifer Donald"/>
    <s v="Yes"/>
    <s v="Emma Russell"/>
    <d v="2017-02-03T13:22:20"/>
    <d v="2016-10-12T11:20:11"/>
    <d v="2016-07-07T00:00:00"/>
    <s v=""/>
    <d v="2016-10-20T00:00:00"/>
    <x v="0"/>
  </r>
  <r>
    <s v="803e7bda-539f-45f4-a9ab-43ad08255dd5"/>
    <s v="YMjUm19MeC2lUXODvagzC9HIQi98LwUawVqDMatztoe0r5NjIzztq7zmEqezBxnj7Rl8rEhI7v0Mas6Cex6ZiA=="/>
    <d v="2017-02-03T13:22:20"/>
    <s v="DARS-NIC-29554-L0P4F-v1"/>
    <s v="Carrie Williams"/>
    <x v="1"/>
    <s v="With HSCIC"/>
    <x v="0"/>
    <d v="2017-12-29T00:00:00"/>
    <s v="2c Initial Assessment"/>
    <s v="5a DSA Active"/>
    <x v="0"/>
    <s v="DARS-NIC-29554-L0P4F-v1.4"/>
    <s v="No"/>
    <s v="No"/>
    <x v="0"/>
    <x v="168"/>
    <x v="0"/>
    <s v="No"/>
    <x v="1"/>
    <s v=""/>
    <s v="Emma Lawler"/>
    <s v="Jennifer Donald"/>
    <s v="Yes"/>
    <s v="Emma Russell"/>
    <d v="2017-02-03T13:22:20"/>
    <d v="2017-01-23T16:26:59"/>
    <d v="2016-07-07T00:00:00"/>
    <s v=""/>
    <d v="2016-10-20T00:00:00"/>
    <x v="0"/>
  </r>
  <r>
    <s v="74985201-b242-45cb-9332-9c9029ef6e30"/>
    <s v="CvAwfcuLEjkO4Vv/B7BOhKsil8+6DbW9CgTkTFf7yODge/bCJJtewHokh4wbrQNGKCmfBAVWMnFk4qo1AMjNUQ=="/>
    <d v="2017-02-03T13:22:29"/>
    <s v="DARS-NIC-29554-L0P4F-v1"/>
    <s v="Carrie Williams"/>
    <x v="1"/>
    <s v="With HSCIC"/>
    <x v="0"/>
    <d v="2017-12-29T00:00:00"/>
    <s v="5a DSA Active"/>
    <s v="5a DSA Active"/>
    <x v="2"/>
    <s v="DARS-NIC-29554-L0P4F-v1.5"/>
    <s v="Yes"/>
    <s v="No"/>
    <x v="0"/>
    <x v="168"/>
    <x v="170"/>
    <s v="No"/>
    <x v="1"/>
    <s v=""/>
    <s v="Emma Lawler"/>
    <s v="Jennifer Donald"/>
    <s v="Yes"/>
    <s v="Emma Russell"/>
    <d v="2017-02-03T13:22:29"/>
    <d v="2017-01-23T16:56:06"/>
    <d v="2017-02-03T00:00:00"/>
    <s v=""/>
    <d v="2016-10-20T00:00:00"/>
    <x v="1"/>
  </r>
  <r>
    <s v="e7f11070-e432-e611-80eb-5065f38aaa91"/>
    <s v="MpeAKhsATnga4ZbdHxZgdQfibol2BVgVC6l3dEdT7RAGGQtNDXWpnPDt8e6BiuWoVwbjA3LaJ2C5d8lj211RSA=="/>
    <d v="2016-09-23T11:11:31"/>
    <s v="DARS-NIC-29691-F0K3Z-v0"/>
    <s v="Daniel Levin"/>
    <x v="171"/>
    <s v="With Customer"/>
    <x v="0"/>
    <m/>
    <s v="1c Application In Progress"/>
    <s v="1c Application In Progress"/>
    <x v="0"/>
    <s v="DARS-NIC-29691-F0K3Z-v0.0"/>
    <s v="No"/>
    <s v="No"/>
    <x v="0"/>
    <x v="0"/>
    <x v="0"/>
    <s v="No"/>
    <x v="1"/>
    <s v=""/>
    <s v=""/>
    <s v=""/>
    <s v="Yes"/>
    <s v="Alexandra Day"/>
    <d v="2016-09-23T11:11:31"/>
    <d v="2016-06-15T10:32:23"/>
    <m/>
    <s v=""/>
    <m/>
    <x v="0"/>
  </r>
  <r>
    <s v="648e8222-2bd9-4aa4-a03b-aa6019ec142e"/>
    <s v="ftv7cz7PINpNb0bhfsJW02656yK1/7AXZ4yWbElaNbNNNjyjv6fupO40vwFMQHaTi7lpb3BhCEYWCRQcIMgVXA=="/>
    <d v="2016-09-23T11:12:10"/>
    <s v="DARS-NIC-29691-F0K3Z-v0"/>
    <s v="Daniel Levin"/>
    <x v="171"/>
    <s v="With Customer"/>
    <x v="0"/>
    <m/>
    <s v="1c Application In Progress"/>
    <s v="1c Application In Progress"/>
    <x v="0"/>
    <s v="DARS-NIC-29691-F0K3Z-v0.1"/>
    <s v="No"/>
    <s v="No"/>
    <x v="0"/>
    <x v="0"/>
    <x v="0"/>
    <s v="No"/>
    <x v="1"/>
    <s v=""/>
    <s v=""/>
    <s v=""/>
    <s v="Yes"/>
    <s v="Alexandra Day"/>
    <d v="2016-09-23T11:12:10"/>
    <d v="2016-09-19T22:23:10"/>
    <m/>
    <s v=""/>
    <m/>
    <x v="0"/>
  </r>
  <r>
    <s v="3eee30d7-5cc7-45f0-9906-9bcecef6f2cd"/>
    <s v="xeNTPypt5ZwNU+50aQJirObYTIxv+VE7jBylh+wXX60Fk/06pp2dEkXoD6CVaWH7aFzSyOAD3GV0Olw0PgW/VA=="/>
    <d v="2016-09-23T11:50:33"/>
    <s v="DARS-NIC-29691-F0K3Z-v0"/>
    <s v="Daniel Levin"/>
    <x v="171"/>
    <s v="With Customer"/>
    <x v="0"/>
    <m/>
    <s v="1c Application In Progress"/>
    <s v="1c Application In Progress"/>
    <x v="4"/>
    <s v="DARS-NIC-29691-F0K3Z-v0.2"/>
    <s v="Yes"/>
    <s v="No"/>
    <x v="0"/>
    <x v="0"/>
    <x v="0"/>
    <s v="No"/>
    <x v="1"/>
    <s v=""/>
    <s v=""/>
    <s v=""/>
    <s v="Yes"/>
    <s v="Alexandra Day"/>
    <d v="2016-09-23T11:50:33"/>
    <d v="2016-09-23T11:11:37"/>
    <m/>
    <s v=""/>
    <m/>
    <x v="0"/>
  </r>
  <r>
    <s v="78efe782-6c1e-e611-80fa-3863bb359f00"/>
    <s v="ZVEZoJykuSIqdN9w/Y3uDMqSuhsGTPKzrkhChot2+Ns4t7vTkWSShNgDfCTIHfmV8zkukaWpEmvkhPN6HoeILA=="/>
    <d v="2016-07-20T08:19:31"/>
    <s v="DARS-NIC-29739-C9S4M-v0"/>
    <s v="Alison Grainger"/>
    <x v="23"/>
    <s v="With Customer"/>
    <x v="0"/>
    <m/>
    <s v="1c Application In Progress"/>
    <s v="1c Application In Progress"/>
    <x v="0"/>
    <s v="DARS-NIC-29739-C9S4M-v0.0"/>
    <s v="No"/>
    <s v="No"/>
    <x v="0"/>
    <x v="0"/>
    <x v="0"/>
    <s v="No"/>
    <x v="5"/>
    <s v=""/>
    <s v=""/>
    <s v=""/>
    <s v="Yes"/>
    <s v="Emma Russell"/>
    <d v="2016-07-20T08:19:31"/>
    <d v="2016-05-20T09:23:30"/>
    <m/>
    <s v=""/>
    <m/>
    <x v="0"/>
  </r>
  <r>
    <s v="2f22b812-7d9e-4e38-a48b-bd6f09959862"/>
    <s v="B6GH2GHRI6JfirvC2OwpnhkDLjaWHGyq9RI+8nqGrupdUhVBSN5U8X4qlLd7SO2w309fR0BKzG7gg3bYtICgXw=="/>
    <d v="2016-07-20T08:19:48"/>
    <s v="DARS-NIC-29739-C9S4M-v0"/>
    <s v="Alison Grainger"/>
    <x v="23"/>
    <s v="With Customer"/>
    <x v="0"/>
    <m/>
    <s v="1c Application In Progress"/>
    <s v="1c Application In Progress"/>
    <x v="0"/>
    <s v="DARS-NIC-29739-C9S4M-v0.1"/>
    <s v="No"/>
    <s v="No"/>
    <x v="0"/>
    <x v="0"/>
    <x v="0"/>
    <s v="No"/>
    <x v="5"/>
    <s v=""/>
    <s v=""/>
    <s v=""/>
    <s v="Yes"/>
    <s v="Emma Russell"/>
    <d v="2016-07-20T08:19:48"/>
    <d v="2016-07-19T11:06:33"/>
    <m/>
    <s v=""/>
    <m/>
    <x v="0"/>
  </r>
  <r>
    <s v="9cd8c02e-c85d-4416-9ce3-9ea45573a385"/>
    <s v="TXOS02wMBGBq1DIGAZyzYVHt54k06YcmblnrG7EVCqauQet9DumrtFp4AZwWVIXgRz1fP1tJ3+v5HWaX4+R/jA=="/>
    <d v="2016-08-02T09:49:17"/>
    <s v="DARS-NIC-29739-C9S4M-v0"/>
    <s v="Alison Grainger"/>
    <x v="23"/>
    <s v="With Customer"/>
    <x v="0"/>
    <m/>
    <s v="1c Application In Progress"/>
    <s v="1c Application In Progress"/>
    <x v="4"/>
    <s v="DARS-NIC-29739-C9S4M-v0.2"/>
    <s v="Yes"/>
    <s v="No"/>
    <x v="0"/>
    <x v="0"/>
    <x v="0"/>
    <s v="No"/>
    <x v="5"/>
    <s v=""/>
    <s v=""/>
    <s v=""/>
    <s v="Yes"/>
    <s v="Emma Russell"/>
    <d v="2016-08-02T09:49:17"/>
    <d v="2016-07-20T08:19:34"/>
    <m/>
    <s v=""/>
    <m/>
    <x v="0"/>
  </r>
  <r>
    <s v="97717c39-6573-e611-80f1-5065f38bf2f1"/>
    <s v="GfVhePVwmTaewYs1LaGO30HfUUs1aV6boGtT1ooj/zrk8bk6FcrfezUmTUtMbjML8cZcOgH7t52Lf0EblCTJSA=="/>
    <d v="2017-02-20T10:31:15"/>
    <s v="DARS-NIC-29770-P5C7C-v0"/>
    <s v="Claire Foley"/>
    <x v="136"/>
    <s v="With Customer"/>
    <x v="0"/>
    <m/>
    <s v=""/>
    <s v="2d Action Plan Active"/>
    <x v="0"/>
    <s v="DARS-NIC-29770-P5C7C-v0"/>
    <s v="No"/>
    <s v="No"/>
    <x v="0"/>
    <x v="0"/>
    <x v="0"/>
    <s v="No"/>
    <x v="6"/>
    <s v=""/>
    <s v=""/>
    <s v=""/>
    <s v="Yes"/>
    <s v="Emma Russell"/>
    <d v="2017-02-20T10:31:15"/>
    <d v="2016-09-05T12:35:30"/>
    <m/>
    <s v=""/>
    <d v="2017-02-10T00:00:00"/>
    <x v="0"/>
  </r>
  <r>
    <s v="0f2ca25e-afb6-49b8-a3e6-fac453a96c6b"/>
    <s v="A8ccnGwFnQGMj+OM2oKriKvRxgyKtvGMZl4sNTADZtGw2S3HzHy0vGKc/jfTm6/i/m8Q8RAW6Wp8zVL38k/Tgw=="/>
    <d v="2017-02-20T10:31:33"/>
    <s v="DARS-NIC-29770-P5C7C-v0"/>
    <s v="Claire Foley"/>
    <x v="136"/>
    <s v="With Customer"/>
    <x v="0"/>
    <m/>
    <s v="2c Initial Assessment"/>
    <s v="2d Action Plan Active"/>
    <x v="0"/>
    <s v="DARS-NIC-29770-P5C7C-v0.1"/>
    <s v="No"/>
    <s v="No"/>
    <x v="0"/>
    <x v="81"/>
    <x v="0"/>
    <s v="No"/>
    <x v="6"/>
    <s v=""/>
    <s v="Richard Webster"/>
    <s v="Dave Cronin"/>
    <s v="Yes"/>
    <s v="Emma Russell"/>
    <d v="2017-02-20T10:31:33"/>
    <d v="2017-02-08T15:44:38"/>
    <m/>
    <s v=""/>
    <d v="2017-02-10T00:00:00"/>
    <x v="0"/>
  </r>
  <r>
    <s v="c9ed4849-a820-4ab7-b773-1b6f7603cb98"/>
    <s v="awmMfLvBFvsfaQ22m8RnjVARSO0c2j1cZ0yone7SjmBnQhweDYnTsR60E7YYCA97lSFZOQqnmmK2/uXGLaoyWQ=="/>
    <d v="2017-02-20T10:31:33"/>
    <s v="DARS-NIC-29770-P5C7C-v0"/>
    <s v="Claire Foley"/>
    <x v="136"/>
    <s v="With Customer"/>
    <x v="0"/>
    <m/>
    <s v="2c Initial Assessment"/>
    <s v="2d Action Plan Active"/>
    <x v="4"/>
    <s v="DARS-NIC-29770-P5C7C-v0.2"/>
    <s v="Yes"/>
    <s v="No"/>
    <x v="0"/>
    <x v="81"/>
    <x v="0"/>
    <s v="No"/>
    <x v="6"/>
    <s v=""/>
    <s v="Richard Webster"/>
    <s v="Dave Cronin"/>
    <s v="Yes"/>
    <s v="Emma Russell"/>
    <d v="2017-02-20T10:31:33"/>
    <d v="2017-02-20T10:31:19"/>
    <m/>
    <s v=""/>
    <d v="2017-02-10T00:00:00"/>
    <x v="0"/>
  </r>
  <r>
    <s v="075899d2-e4e5-e511-80f5-3863bb363030"/>
    <s v="w6sMg5CtsBTNM+nfiEEA8DSylo3CAEcIDoMF2ZITqMjLjM14gPBuK4NnJh+BWVQD0fDOQtympWwovjI1oCDXww=="/>
    <d v="2017-02-16T10:53:01"/>
    <s v="DARS-NIC-297748-R6G9N-v1"/>
    <s v="Sanjay Patel"/>
    <x v="57"/>
    <s v="With Customer"/>
    <x v="0"/>
    <d v="2017-12-21T00:00:00"/>
    <s v=""/>
    <s v="1c Application In Progress"/>
    <x v="2"/>
    <s v="DARS-NIC-297748-R6G9N-v0.0"/>
    <s v="No"/>
    <s v="Yes"/>
    <x v="0"/>
    <x v="0"/>
    <x v="4"/>
    <s v="No"/>
    <x v="1"/>
    <s v=""/>
    <s v="Dave Cronin"/>
    <s v=""/>
    <s v="No"/>
    <s v="Emma Russell"/>
    <d v="2017-02-16T10:53:01"/>
    <d v="2016-03-09T10:51:12"/>
    <m/>
    <s v=""/>
    <m/>
    <x v="0"/>
  </r>
  <r>
    <s v="45cfae1d-329a-4c2f-a89a-52bd0fc2915a"/>
    <s v="KCzQFWfOKvM8umuPvBT8kgMg/0ettPrBFUrv7AbKLTl2jNPFfC+MOZlVRkmxkYTAObTJingX9MA+wQl8nPTRAQ=="/>
    <d v="2017-02-16T10:53:01"/>
    <s v="DARS-NIC-297748-R6G9N-v1"/>
    <s v="Sanjay Patel"/>
    <x v="57"/>
    <s v="With Customer"/>
    <x v="0"/>
    <m/>
    <s v="1c Application In Progress"/>
    <s v="1c Application In Progress"/>
    <x v="0"/>
    <s v="DARS-NIC-297748-R6G9N-v1.0"/>
    <s v="No"/>
    <s v="Yes"/>
    <x v="0"/>
    <x v="0"/>
    <x v="0"/>
    <s v="No"/>
    <x v="1"/>
    <s v=""/>
    <s v="Dave Cronin"/>
    <s v="Jennifer Redman"/>
    <s v="No"/>
    <s v="Emma Russell"/>
    <d v="2017-02-16T10:53:01"/>
    <d v="2016-08-08T14:21:57"/>
    <m/>
    <s v=""/>
    <m/>
    <x v="0"/>
  </r>
  <r>
    <s v="a2d74e0e-edad-42b3-b6db-7315117ba5eb"/>
    <s v="T5KHpxBm/nccPSvqZQkbrSpuam3YSXqXV7Je+1+09fV1LqV8PFiXGiBPueJjVTd0Fe1suQstFzs6O3Q5aHODqA=="/>
    <d v="2017-02-16T10:53:01"/>
    <s v="DARS-NIC-297748-R6G9N-v1"/>
    <s v="Sanjay Patel"/>
    <x v="57"/>
    <s v="With Customer"/>
    <x v="0"/>
    <m/>
    <s v="1c Application In Progress"/>
    <s v="1c Application In Progress"/>
    <x v="0"/>
    <s v="DARS-NIC-297748-R6G9N-v1.1"/>
    <s v="No"/>
    <s v="Yes"/>
    <x v="0"/>
    <x v="0"/>
    <x v="0"/>
    <s v="No"/>
    <x v="1"/>
    <s v=""/>
    <s v="Dave Cronin"/>
    <s v="Jennifer Redman"/>
    <s v="No"/>
    <s v="Emma Russell"/>
    <d v="2017-02-16T10:53:01"/>
    <d v="2016-11-01T15:01:51"/>
    <m/>
    <s v=""/>
    <m/>
    <x v="0"/>
  </r>
  <r>
    <s v="3d12adfd-3cfb-432b-a42f-619818677460"/>
    <s v="w9shM3Xl8esAivotHL0ApziGyvTZuEeAlBaa6Gb3P8NIwQWrso7SiD8/mcw4tE5QlkaL2xoZOaKsgok1i/CwbA=="/>
    <d v="2017-02-16T10:53:01"/>
    <s v="DARS-NIC-297748-R6G9N-v1"/>
    <s v="Sanjay Patel"/>
    <x v="57"/>
    <s v="With Customer"/>
    <x v="0"/>
    <m/>
    <s v="1c Application In Progress"/>
    <s v="1c Application In Progress"/>
    <x v="0"/>
    <s v="DARS-NIC-297748-R6G9N-v1.2"/>
    <s v="No"/>
    <s v="Yes"/>
    <x v="0"/>
    <x v="0"/>
    <x v="0"/>
    <s v="No"/>
    <x v="1"/>
    <s v=""/>
    <s v="Dave Cronin"/>
    <s v="Jennifer Redman"/>
    <s v="No"/>
    <s v="Emma Russell"/>
    <d v="2017-02-16T10:53:01"/>
    <d v="2016-11-04T16:37:44"/>
    <m/>
    <s v=""/>
    <m/>
    <x v="0"/>
  </r>
  <r>
    <s v="71f87457-df7a-414b-96b4-10c9d0ddcc14"/>
    <s v="amlDPcEYA2UvTZPDO0Qfc7PDIGZHTZ35t+jtiX1bOSj6bUnGFIkzK5gFhRMYl+3ln7tFNPJKcz0VzhdtS1/OgQ=="/>
    <d v="2017-02-16T10:53:18"/>
    <s v="DARS-NIC-297748-R6G9N-v1"/>
    <s v="Sanjay Patel"/>
    <x v="57"/>
    <s v="With Customer"/>
    <x v="0"/>
    <m/>
    <s v="1c Application In Progress"/>
    <s v="1c Application In Progress"/>
    <x v="0"/>
    <s v="DARS-NIC-297748-R6G9N-v1.3"/>
    <s v="No"/>
    <s v="Yes"/>
    <x v="0"/>
    <x v="0"/>
    <x v="0"/>
    <s v="No"/>
    <x v="1"/>
    <s v=""/>
    <s v="Dave Cronin"/>
    <s v="Jennifer Redman"/>
    <s v="No"/>
    <s v="Emma Russell"/>
    <d v="2017-02-16T10:53:18"/>
    <d v="2017-02-03T13:15:32"/>
    <m/>
    <s v=""/>
    <m/>
    <x v="0"/>
  </r>
  <r>
    <s v="fecd060f-4736-434f-a281-5ceaf539ec40"/>
    <s v="JM7tls+eOlY8iAV9Qm+gvoAts/oDHsoli4fNLs8v9d3kxpzzhIkkZ30Ywv9FVUA5g3n3AdbmFMYcpyY+R7aznQ=="/>
    <d v="2017-02-16T10:53:18"/>
    <s v="DARS-NIC-297748-R6G9N-v1"/>
    <s v="Sanjay Patel"/>
    <x v="57"/>
    <s v="With Customer"/>
    <x v="0"/>
    <m/>
    <s v="1c Application In Progress"/>
    <s v="1c Application In Progress"/>
    <x v="4"/>
    <s v="DARS-NIC-297748-R6G9N-v1.4"/>
    <s v="Yes"/>
    <s v="Yes"/>
    <x v="0"/>
    <x v="0"/>
    <x v="0"/>
    <s v="No"/>
    <x v="1"/>
    <s v=""/>
    <s v="Dave Cronin"/>
    <s v="Jennifer Redman"/>
    <s v="No"/>
    <s v="Emma Russell"/>
    <d v="2017-02-16T10:53:18"/>
    <d v="2017-02-16T10:53:04"/>
    <m/>
    <s v=""/>
    <m/>
    <x v="0"/>
  </r>
  <r>
    <s v="0d5ae271-9208-e611-810c-3863bb35cfc0"/>
    <s v="0Z8YqRdM3tmhUWzH5A1CVXZ5A5ip88sz/LcuUEzQuv2JmmFGdmuiJczV3Bm5eEanO+I7ADFU7AL6wm7rF7lfyw=="/>
    <d v="2017-02-27T11:50:49"/>
    <s v="DARS-NIC-29785-Q4Y2T-v1"/>
    <s v="Gabriele Price"/>
    <x v="284"/>
    <s v="With Customer"/>
    <x v="0"/>
    <m/>
    <s v=""/>
    <s v="1c Application In Progress"/>
    <x v="0"/>
    <s v="DARS-NIC-29785-Q4Y2T-v0.0"/>
    <s v="No"/>
    <s v="No"/>
    <x v="0"/>
    <x v="0"/>
    <x v="0"/>
    <s v="No"/>
    <x v="0"/>
    <s v=""/>
    <s v=""/>
    <s v=""/>
    <s v="Yes"/>
    <s v="Emma Russell"/>
    <d v="2017-02-27T11:50:49"/>
    <d v="2016-04-22T13:59:37"/>
    <m/>
    <s v=""/>
    <m/>
    <x v="0"/>
  </r>
  <r>
    <s v="1b7fd9b0-e618-4912-abf9-d04dc002c68e"/>
    <s v="Z1qPIdiavt2NAo7YXo9PMOd1gBMfVIYM5DiP1A6RNJT3T9kYGWWkAHasPNfEN4ro6lfL7mMJIwP4KEq5F8+1xw=="/>
    <d v="2017-02-27T11:50:49"/>
    <s v="DARS-NIC-29785-Q4Y2T-v1"/>
    <s v="Gabriele Price"/>
    <x v="284"/>
    <s v="With Customer"/>
    <x v="0"/>
    <d v="2017-03-31T00:00:00"/>
    <s v="2c Initial Assessment"/>
    <s v="1c Application In Progress"/>
    <x v="0"/>
    <s v="DARS-NIC-29785-Q4Y2T-v0.1"/>
    <s v="No"/>
    <s v="No"/>
    <x v="0"/>
    <x v="25"/>
    <x v="0"/>
    <s v="No"/>
    <x v="0"/>
    <s v=""/>
    <s v="Tracy Taylor"/>
    <s v="Jennifer Donald"/>
    <s v="Yes"/>
    <s v="Emma Russell"/>
    <d v="2017-02-27T11:50:49"/>
    <d v="2016-09-28T13:49:17"/>
    <m/>
    <s v="Release 2.3"/>
    <m/>
    <x v="0"/>
  </r>
  <r>
    <s v="3a9b7e0e-23c8-49f6-b4aa-43be09bc244e"/>
    <s v="SH5VHIA/fc4LKJlpDXBaF6YawyRL9dcyq3VR3j2ZKePCt1WGQHkvIoY1dlBR+jqC7GK9MN7TYnLNN0fj/Ze+wg=="/>
    <d v="2017-04-01T00:01:28"/>
    <s v="DARS-NIC-29785-Q4Y2T-v1"/>
    <s v="Stephanie Webb"/>
    <x v="284"/>
    <s v="With Customer"/>
    <x v="0"/>
    <d v="2017-03-31T00:00:00"/>
    <s v="5a DSA Active"/>
    <s v="1c Application In Progress"/>
    <x v="3"/>
    <s v="DARS-NIC-29785-Q4Y2T-v0.2"/>
    <s v="No"/>
    <s v="No"/>
    <x v="0"/>
    <x v="25"/>
    <x v="147"/>
    <s v="No"/>
    <x v="0"/>
    <s v=""/>
    <s v="Tracy Taylor"/>
    <s v="Jennifer Donald"/>
    <s v="Yes"/>
    <s v="Emma Russell"/>
    <d v="2017-04-01T00:01:28"/>
    <d v="2016-10-20T08:42:26"/>
    <d v="2017-02-15T00:00:00"/>
    <s v="Release 2.3"/>
    <m/>
    <x v="1"/>
  </r>
  <r>
    <s v="e046d719-d29e-46c4-8e1a-4530bd6ad4e4"/>
    <s v="aPL+7ALlIgn9VoFijkB6+i/CeVI5tQsMWH7xd0kjmPY/Ta5qLBaiX2BOwphGEwUshFroF+PXgUKm87C1JLYO7A=="/>
    <d v="2017-04-26T10:01:55"/>
    <s v="DARS-NIC-29785-Q4Y2T-v1"/>
    <s v="Stephanie Webb"/>
    <x v="284"/>
    <s v="With Customer"/>
    <x v="0"/>
    <m/>
    <s v="1c Application In Progress"/>
    <s v="1c Application In Progress"/>
    <x v="4"/>
    <s v="DARS-NIC-29785-Q4Y2T-v1.0"/>
    <s v="Yes"/>
    <s v="No"/>
    <x v="0"/>
    <x v="25"/>
    <x v="0"/>
    <s v="No"/>
    <x v="0"/>
    <s v=""/>
    <s v="Tracy Taylor"/>
    <s v="Jennifer Donald"/>
    <s v="Yes"/>
    <s v="Emma Russell"/>
    <d v="2017-04-26T10:01:55"/>
    <d v="2017-02-27T11:50:07"/>
    <m/>
    <s v="Release 2.3"/>
    <m/>
    <x v="0"/>
  </r>
  <r>
    <s v="577d361e-eda3-4c69-8f6d-1301cb380b09"/>
    <s v="KSgmNqu/dlaM+gXTfTppMSxU6xr6WOPI/0i9WZeMZuT7S5vGIKdw6vmbtAmZmmb0IS9K4JsWTebo1z3qkgLvcg=="/>
    <d v="2017-04-26T14:10:14"/>
    <s v="DARS-NIC-29822-N0N7W-v0"/>
    <s v="John Sanderson"/>
    <x v="41"/>
    <s v="With Customer"/>
    <x v="0"/>
    <m/>
    <s v="1c Application In Progress"/>
    <s v="1c Application In Progress"/>
    <x v="4"/>
    <s v="DARS-NIC-29822-N0N7W-v0.0"/>
    <s v="Yes"/>
    <s v="No"/>
    <x v="0"/>
    <x v="0"/>
    <x v="0"/>
    <s v="No"/>
    <x v="1"/>
    <s v=""/>
    <s v="DARS Online"/>
    <s v="DARS Online"/>
    <s v="Yes"/>
    <s v="Emma Russell"/>
    <d v="2017-04-26T14:10:14"/>
    <d v="2016-04-19T07:39:53"/>
    <d v="2017-01-13T00:00:00"/>
    <s v=""/>
    <m/>
    <x v="0"/>
  </r>
  <r>
    <s v="41a20d63-fb15-e611-80f9-3863bb358e28"/>
    <s v="Hl/kKVd56gO7lymBBmZqT0KniORVAzGRTRCuBTXATJlcIXUPHSi5y8arjS7aoN8kCJFBlJJysIbcAl73nU/dmg=="/>
    <d v="2017-05-02T10:37:09"/>
    <s v="DARS-NIC-29827-Q8Z7Q-v0"/>
    <s v="Jennifer Lane"/>
    <x v="57"/>
    <s v="With HSCIC"/>
    <x v="0"/>
    <m/>
    <s v="1c Application In Progress"/>
    <s v="2c Initial Assessment"/>
    <x v="0"/>
    <s v="DARS-NIC-29827-Q8Z7Q-v0.0"/>
    <s v="No"/>
    <s v="No"/>
    <x v="0"/>
    <x v="0"/>
    <x v="0"/>
    <s v="No"/>
    <x v="1"/>
    <s v=""/>
    <s v=""/>
    <s v=""/>
    <s v="Yes"/>
    <s v="Emma Russell"/>
    <d v="2017-05-02T10:37:09"/>
    <d v="2016-05-09T15:33:40"/>
    <m/>
    <s v=""/>
    <d v="2016-01-21T00:00:00"/>
    <x v="0"/>
  </r>
  <r>
    <s v="0d74f33f-3d1f-4fa5-849b-2418deaa998d"/>
    <s v="Z4p6fygS489IV2Zi9hsY11vuDKuE6x+DtAQdWdc3nUICYvKVFeVmCjzbKjrDzhx3IG4vG2Hli5U80V6sHWiwGg=="/>
    <d v="2017-05-02T10:37:09"/>
    <s v="DARS-NIC-29827-Q8Z7Q-v0"/>
    <s v="Jennifer Lane"/>
    <x v="57"/>
    <s v="With HSCIC"/>
    <x v="0"/>
    <d v="2017-11-30T00:00:00"/>
    <s v="2c Initial Assessment"/>
    <s v="2c Initial Assessment"/>
    <x v="0"/>
    <s v="DARS-NIC-29827-Q8Z7Q-v0.1"/>
    <s v="No"/>
    <s v="No"/>
    <x v="0"/>
    <x v="84"/>
    <x v="0"/>
    <s v="No"/>
    <x v="1"/>
    <s v="Complex"/>
    <s v="Dan Goodwin"/>
    <s v="Dave Cronin"/>
    <s v="Yes"/>
    <s v="Emma Russell"/>
    <d v="2017-05-02T10:37:09"/>
    <d v="2016-11-12T19:16:18"/>
    <m/>
    <s v="Release 2.3"/>
    <d v="2016-01-21T00:00:00"/>
    <x v="0"/>
  </r>
  <r>
    <s v="f5487f28-49c5-4fef-ae83-c23131b04397"/>
    <s v="kjYgdhTdlk5NsNxPCrFZ2L/3pUfGGQyIACVN0B3Fe8er4B7afqyCdKdvtbLhoPRnMhfd/BrtweWpWiU7QGPyyQ=="/>
    <d v="2017-05-02T10:37:09"/>
    <s v="DARS-NIC-29827-Q8Z7Q-v0"/>
    <s v="Jennifer Lane"/>
    <x v="57"/>
    <s v="With HSCIC"/>
    <x v="0"/>
    <d v="2017-11-30T00:00:00"/>
    <s v="2c Initial Assessment"/>
    <s v="2c Initial Assessment"/>
    <x v="4"/>
    <s v="DARS-NIC-29827-Q8Z7Q-v0.2"/>
    <s v="Yes"/>
    <s v="No"/>
    <x v="0"/>
    <x v="84"/>
    <x v="0"/>
    <s v="No"/>
    <x v="1"/>
    <s v="Complex"/>
    <s v="Alexandra Day"/>
    <s v="Dave Cronin"/>
    <s v="Yes"/>
    <s v="Emma Russell"/>
    <d v="2017-05-02T10:37:09"/>
    <d v="2016-12-06T08:57:37"/>
    <m/>
    <s v="Release 2.3"/>
    <d v="2016-01-21T00:00:00"/>
    <x v="0"/>
  </r>
  <r>
    <s v="58847ba3-fae1-e511-80f7-3863bb357fa0"/>
    <s v="wx3LMwKcShJ4yyuxXeSwMp80n5xMqes7SnROf7/C2js3Kle9EyuJnmSBDSkuQv6Fi4KCV++UCcfr02B9SGHRKg=="/>
    <d v="2017-01-17T12:10:18"/>
    <s v="DARS-NIC-298631-R9Y3L-v0"/>
    <s v="Kimberley Greenaway"/>
    <x v="18"/>
    <s v="With HSCIC"/>
    <x v="1"/>
    <d v="2016-03-31T00:00:00"/>
    <s v=""/>
    <s v="5a DSA Active"/>
    <x v="3"/>
    <s v="DARS-NIC-298631-R9Y3L-v0.0"/>
    <s v="Yes"/>
    <s v="Yes"/>
    <x v="1"/>
    <x v="0"/>
    <x v="101"/>
    <s v="No"/>
    <x v="6"/>
    <s v=""/>
    <s v="Richard Webster"/>
    <s v=""/>
    <s v="No"/>
    <s v="Joanna Rose"/>
    <d v="2017-01-17T12:10:18"/>
    <d v="2016-03-04T11:17:17"/>
    <m/>
    <s v=""/>
    <m/>
    <x v="0"/>
  </r>
  <r>
    <s v="a541b948-f50a-e611-8106-1458d043a570"/>
    <s v="7Ibq+M3P65glseerC8LAx6szTWgBo3hFXlN/MQyHlcaAkrAXsav46zDQDQLvkTZ+u+yAAiVqr4J3LKMmvIQPtg=="/>
    <d v="2016-08-02T09:49:17"/>
    <s v="DARS-NIC-29945-Z3P4B-v0"/>
    <s v="Trish Duffy"/>
    <x v="285"/>
    <s v="With Customer"/>
    <x v="0"/>
    <m/>
    <s v=""/>
    <s v="1c Application In Progress"/>
    <x v="4"/>
    <s v="DARS-NIC-29945-Z3P4B-v0.0"/>
    <s v="Yes"/>
    <s v="No"/>
    <x v="0"/>
    <x v="0"/>
    <x v="0"/>
    <s v="No"/>
    <x v="0"/>
    <s v=""/>
    <s v=""/>
    <s v=""/>
    <s v="Yes"/>
    <s v="Emma Russell"/>
    <d v="2016-08-02T09:49:17"/>
    <d v="2016-04-25T14:52:10"/>
    <m/>
    <s v=""/>
    <m/>
    <x v="0"/>
  </r>
  <r>
    <s v="953ba27d-fde1-e511-80f7-3863bb357fa0"/>
    <s v="KsUX1fyMv6zliuBx8SOVOBzCnMcrVgPUCby6wZi9I0zZy1KQJJgitSnCvo0yRbuiz7yhI3UFCSiaVgmAoyz+jw=="/>
    <d v="2016-03-15T11:32:50"/>
    <s v="DARS-NIC-299649-J8G9Q-v0"/>
    <s v="Chris Rolfe"/>
    <x v="113"/>
    <s v="With HSCIC"/>
    <x v="1"/>
    <m/>
    <s v=""/>
    <s v="1a Enquiry"/>
    <x v="7"/>
    <s v="DARS-NIC-299649-J8G9Q-v0.0"/>
    <s v=""/>
    <s v="Yes"/>
    <x v="1"/>
    <x v="0"/>
    <x v="0"/>
    <s v="No"/>
    <x v="6"/>
    <s v=""/>
    <s v=""/>
    <s v=""/>
    <s v="Yes"/>
    <s v=""/>
    <d v="2016-03-15T11:32:50"/>
    <d v="2016-03-04T11:37:42"/>
    <m/>
    <s v=""/>
    <m/>
    <x v="0"/>
  </r>
  <r>
    <s v="64a02bba-fc1c-e611-8107-1458d043a570"/>
    <s v="WHB7UzA+V/y2ud+2AAyvLAdExOSQgJ1BCzdRvXbqdGnJ53TZ2Nac2Ep5XhPsVE5wlbWtk24n7mydFUE8kRsg3w=="/>
    <d v="2016-08-02T09:49:17"/>
    <s v="DARS-NIC-30019-L2D3F-v0"/>
    <s v="Alex Gordon-Weeks"/>
    <x v="44"/>
    <s v="With Customer"/>
    <x v="0"/>
    <m/>
    <s v="1c Application In Progress"/>
    <s v="1c Application In Progress"/>
    <x v="4"/>
    <s v="DARS-NIC-30019-L2D3F-v0.0"/>
    <s v="Yes"/>
    <s v="No"/>
    <x v="0"/>
    <x v="0"/>
    <x v="0"/>
    <s v="No"/>
    <x v="10"/>
    <s v=""/>
    <s v=""/>
    <s v=""/>
    <s v="Yes"/>
    <s v="Emma Russell"/>
    <d v="2016-08-02T09:49:17"/>
    <d v="2016-05-18T13:30:48"/>
    <m/>
    <s v=""/>
    <m/>
    <x v="0"/>
  </r>
  <r>
    <s v="0376615f-e0e5-e511-80f5-3863bb363030"/>
    <s v="Nb33bsRT0W9nCHdITIH0Y7EjhIbRiVaktEKDSDQby24O7yh/EgXUin0JwRwo8IlJCWCAlhELb8211eNgkxISwA=="/>
    <d v="2017-02-10T12:12:59"/>
    <s v="DARS-NIC-300282-G9Q0Q-v1"/>
    <s v="Jackie Cooper"/>
    <x v="1"/>
    <s v="With Customer"/>
    <x v="0"/>
    <d v="2017-01-31T00:00:00"/>
    <s v=""/>
    <s v="2d Action Plan Active"/>
    <x v="3"/>
    <s v="DARS-NIC-300282-G9Q0Q-v0.0"/>
    <s v="No"/>
    <s v="Yes"/>
    <x v="0"/>
    <x v="0"/>
    <x v="4"/>
    <s v="No"/>
    <x v="1"/>
    <s v=""/>
    <s v="Tracy Taylor"/>
    <s v=""/>
    <s v="No"/>
    <s v="Emma Russell"/>
    <d v="2017-02-10T12:12:59"/>
    <d v="2016-03-09T10:19:17"/>
    <d v="2016-09-22T00:00:00"/>
    <s v=""/>
    <d v="2016-12-07T00:00:00"/>
    <x v="0"/>
  </r>
  <r>
    <s v="1b23908e-ad2c-40bb-a59e-c7d8e8fd9989"/>
    <s v="rjv6AwOACXT/YDePneuOow7Q/+sJLcD62rox9JTcaHGMOUN0qrPkcT4aOKZO17sn65BtcMFBVluh+KULI3QteA=="/>
    <d v="2017-02-02T16:01:05"/>
    <s v="DARS-NIC-300282-G9Q0Q-v1"/>
    <s v="Jackie Cooper"/>
    <x v="1"/>
    <s v="With Customer"/>
    <x v="0"/>
    <m/>
    <s v="1c Application In Progress"/>
    <s v="2d Action Plan Active"/>
    <x v="0"/>
    <s v="DARS-NIC-300282-G9Q0Q-v1.0"/>
    <s v="No"/>
    <s v="Yes"/>
    <x v="0"/>
    <x v="0"/>
    <x v="0"/>
    <s v="No"/>
    <x v="1"/>
    <s v=""/>
    <s v="Tracy Taylor"/>
    <s v="Jennifer Redman"/>
    <s v="No"/>
    <s v="Emma Russell"/>
    <d v="2017-02-02T16:01:05"/>
    <d v="2016-11-03T14:42:27"/>
    <d v="2016-09-22T00:00:00"/>
    <s v=""/>
    <d v="2016-12-07T00:00:00"/>
    <x v="0"/>
  </r>
  <r>
    <s v="febbcf0e-31b3-4cda-8581-3e78ef2fb3a4"/>
    <s v="I1VYFAKff8EW7YTI9GKs3yyNmlruWJlJcTzugeRHnTfJDjwSG3/kcu9wD2YeooQLutUTDzEpO709oLD2ypFtyg=="/>
    <d v="2017-02-02T16:01:05"/>
    <s v="DARS-NIC-300282-G9Q0Q-v1"/>
    <s v="Jackie Cooper"/>
    <x v="1"/>
    <s v="With Customer"/>
    <x v="0"/>
    <m/>
    <s v="2c Initial Assessment"/>
    <s v="2d Action Plan Active"/>
    <x v="0"/>
    <s v="DARS-NIC-300282-G9Q0Q-v1.1"/>
    <s v="No"/>
    <s v="Yes"/>
    <x v="0"/>
    <x v="190"/>
    <x v="0"/>
    <s v="No"/>
    <x v="1"/>
    <s v="Complex"/>
    <s v="Nicola Bootland"/>
    <s v="Jennifer Redman"/>
    <s v="No"/>
    <s v="Emma Russell"/>
    <d v="2017-02-02T16:01:05"/>
    <d v="2016-11-22T14:48:20"/>
    <d v="2016-09-22T00:00:00"/>
    <s v=""/>
    <d v="2016-12-07T00:00:00"/>
    <x v="0"/>
  </r>
  <r>
    <s v="4a0f8946-4bd5-4d9a-bcdc-c469f71ab188"/>
    <s v="xmU6uzloleO26Uv9QzM3RmHEQEXTNY/a5yM1EUDtPo4BE3/L2oS4e/RrkITC2++v/3tEucvbZzD9BnjeSNWOaQ=="/>
    <d v="2017-02-02T16:01:05"/>
    <s v="DARS-NIC-300282-G9Q0Q-v1"/>
    <s v="Jackie Cooper"/>
    <x v="1"/>
    <s v="With Customer"/>
    <x v="0"/>
    <d v="2018-01-31T00:00:00"/>
    <s v="2c Initial Assessment"/>
    <s v="2d Action Plan Active"/>
    <x v="0"/>
    <s v="DARS-NIC-300282-G9Q0Q-v1.2"/>
    <s v="No"/>
    <s v="Yes"/>
    <x v="0"/>
    <x v="190"/>
    <x v="0"/>
    <s v="No"/>
    <x v="1"/>
    <s v="Complex"/>
    <s v="Nicola Bootland"/>
    <s v="Jennifer Redman"/>
    <s v="No"/>
    <s v="Emma Russell"/>
    <d v="2017-02-02T16:01:05"/>
    <d v="2016-12-22T15:18:35"/>
    <d v="2016-09-22T00:00:00"/>
    <s v=""/>
    <d v="2016-12-07T00:00:00"/>
    <x v="0"/>
  </r>
  <r>
    <s v="334b0024-ed94-41a4-91b1-32198d4ae319"/>
    <s v="D7HnJXcDUktPMvnf1r+/44knrqhXlV7i8kck5kUdhT3vKBo3gCDc19BIPN31LdPIrCpd1th8bTCCn6D7y+OqOg=="/>
    <d v="2017-02-02T16:01:24"/>
    <s v="DARS-NIC-300282-G9Q0Q-v1"/>
    <s v="Steve Humphries"/>
    <x v="1"/>
    <s v="With Customer"/>
    <x v="0"/>
    <d v="2018-01-31T00:00:00"/>
    <s v="2c Initial Assessment"/>
    <s v="2d Action Plan Active"/>
    <x v="0"/>
    <s v="DARS-NIC-300282-G9Q0Q-v1.3"/>
    <s v="No"/>
    <s v="Yes"/>
    <x v="0"/>
    <x v="190"/>
    <x v="0"/>
    <s v="No"/>
    <x v="1"/>
    <s v="Complex"/>
    <s v="Nicola Bootland"/>
    <s v="Richard Langley"/>
    <s v="No"/>
    <s v="Emma Russell"/>
    <d v="2017-02-02T16:01:24"/>
    <d v="2017-01-19T14:52:25"/>
    <d v="2016-09-22T00:00:00"/>
    <s v=""/>
    <d v="2016-12-07T00:00:00"/>
    <x v="0"/>
  </r>
  <r>
    <s v="2b331975-17f6-48b8-9c76-655e02179eeb"/>
    <s v="QsYzouyasCCgq3B2p+9tovZhJkjDzpWq3yjMyggRA7hwzpbEUyQrTJ8dBsUVSQqdeljifkVDCSsJrKYDmBiq+g=="/>
    <d v="2017-02-08T16:51:36"/>
    <s v="DARS-NIC-300282-G9Q0Q-v1"/>
    <s v="Steve Humphries"/>
    <x v="1"/>
    <s v="With Customer"/>
    <x v="0"/>
    <d v="2018-01-31T00:00:00"/>
    <s v="2c Initial Assessment"/>
    <s v="2d Action Plan Active"/>
    <x v="4"/>
    <s v="DARS-NIC-300282-G9Q0Q-v1.4"/>
    <s v="Yes"/>
    <s v="Yes"/>
    <x v="0"/>
    <x v="190"/>
    <x v="0"/>
    <s v="No"/>
    <x v="1"/>
    <s v="Complex"/>
    <s v="Nicola Bootland"/>
    <s v="Richard Langley"/>
    <s v="No"/>
    <s v="Emma Russell"/>
    <d v="2017-02-08T16:51:36"/>
    <d v="2017-02-02T16:01:08"/>
    <d v="2016-09-22T00:00:00"/>
    <s v=""/>
    <d v="2016-12-07T00:00:00"/>
    <x v="0"/>
  </r>
  <r>
    <s v="3faba673-eae2-e511-8104-1458d043a750"/>
    <s v="ocpJzObRgEQxSCFx4BotUiIA/FU1rMdSDd4j1XUcE30+APSlOUZNKfkTavEQjWuAA7CuuU9fJ6xhBV5XQZfQ4w=="/>
    <d v="2017-01-11T10:18:42"/>
    <s v="DARS-NIC-300343-D5G8J-v0"/>
    <s v="Roger Parslow"/>
    <x v="21"/>
    <s v="With HSCIC"/>
    <x v="0"/>
    <d v="2016-05-31T00:00:00"/>
    <s v=""/>
    <s v="5a DSA Active"/>
    <x v="3"/>
    <s v="DARS-NIC-300343-D5G8J-v0.0"/>
    <s v="Yes"/>
    <s v="Yes"/>
    <x v="0"/>
    <x v="0"/>
    <x v="91"/>
    <s v="No"/>
    <x v="1"/>
    <s v=""/>
    <s v="Dan Goodwin"/>
    <s v=""/>
    <s v="No"/>
    <s v="Joanna Rose"/>
    <d v="2017-01-11T10:18:42"/>
    <d v="2016-03-05T15:53:58"/>
    <m/>
    <s v=""/>
    <m/>
    <x v="0"/>
  </r>
  <r>
    <s v="42b7b887-93df-e511-80f5-3863bb363030"/>
    <s v="p4DKxPcaqghzq+mVd4fykNsGZHh+knfBi+Tm/lGUBxG7VMwLHNDWYfz7uIf91N7wlb/QeY3oX8lBrJfg24eToQ=="/>
    <d v="2016-10-31T15:54:22"/>
    <s v="DARS-NIC-300898-D2K4S-v0"/>
    <s v="Patricia Apenteng"/>
    <x v="8"/>
    <s v="With HSCIC"/>
    <x v="1"/>
    <m/>
    <s v=""/>
    <s v="2a Case Admin Check"/>
    <x v="0"/>
    <s v="DARS-NIC-300898-D2K4S-v0.0"/>
    <s v=""/>
    <s v="Yes"/>
    <x v="1"/>
    <x v="0"/>
    <x v="0"/>
    <s v="No"/>
    <x v="1"/>
    <s v=""/>
    <s v=""/>
    <s v=""/>
    <s v="No"/>
    <s v="Joanna Rose"/>
    <d v="2016-10-31T15:54:22"/>
    <d v="2016-03-01T09:54:14"/>
    <m/>
    <s v=""/>
    <m/>
    <x v="0"/>
  </r>
  <r>
    <s v="25f4ba76-d832-e611-80e9-5065f38a0b11"/>
    <s v="2gcR/tZv2kZjVk57EqKSYhujBVY39OZFi1FBd2f/IW7a/F24IPYh97Sqxzw7ifcmDap/BhmXzOXixrNJlUTZkg=="/>
    <d v="2017-02-24T14:22:32"/>
    <s v="DARS-NIC-30107-M5Z4Q-v0"/>
    <s v="Christine Farquharson"/>
    <x v="286"/>
    <s v="With Customer"/>
    <x v="0"/>
    <m/>
    <s v="1c Application In Progress"/>
    <s v="2d Action Plan Active"/>
    <x v="0"/>
    <s v="DARS-NIC-30107-M5Z4Q-v0.0"/>
    <s v="No"/>
    <s v="No"/>
    <x v="0"/>
    <x v="0"/>
    <x v="0"/>
    <s v="Yes"/>
    <x v="9"/>
    <s v=""/>
    <s v=""/>
    <s v=""/>
    <s v="Yes"/>
    <s v="Alexandra Day"/>
    <d v="2017-02-24T14:22:32"/>
    <d v="2016-06-15T09:06:40"/>
    <m/>
    <s v=""/>
    <d v="2016-11-02T00:00:00"/>
    <x v="0"/>
  </r>
  <r>
    <s v="7194244c-dc58-42e7-bab0-27bae15db901"/>
    <s v="cfdWexeBw7p2miJhtZJry69EG6BiBLbwkoi2unPbwkP+XTXf50ZRhATTtE22Lg5Yo/ggZbDiGMU1sqKWsO1/KQ=="/>
    <d v="2017-02-24T14:22:47"/>
    <s v="DARS-NIC-30107-M5Z4Q-v0"/>
    <s v="Christine Farquharson"/>
    <x v="286"/>
    <s v="With Customer"/>
    <x v="0"/>
    <d v="2017-01-31T00:00:00"/>
    <s v="2c Initial Assessment"/>
    <s v="2d Action Plan Active"/>
    <x v="0"/>
    <s v="DARS-NIC-30107-M5Z4Q-v0.1"/>
    <s v="No"/>
    <s v="No"/>
    <x v="0"/>
    <x v="135"/>
    <x v="0"/>
    <s v="Yes"/>
    <x v="9"/>
    <s v=""/>
    <s v="Emma Lawler"/>
    <s v="Jennifer Donald"/>
    <s v="Yes"/>
    <s v="Alexandra Day"/>
    <d v="2017-02-24T14:22:47"/>
    <d v="2016-10-20T11:58:03"/>
    <m/>
    <s v=""/>
    <d v="2016-11-02T00:00:00"/>
    <x v="0"/>
  </r>
  <r>
    <s v="79b63886-9f1d-441a-989b-73d3d2e64421"/>
    <s v="3xomJEVe2Q8HztU+VXjOM8NUKDZp/RC1K3JTbPwdIBcQgwWTCcPlViCC0G3I1gSYsfBJzHvmomzOgO0PZzWn5A=="/>
    <d v="2017-04-06T11:51:53"/>
    <s v="DARS-NIC-30107-M5Z4Q-v0"/>
    <s v="Christine Farquharson"/>
    <x v="286"/>
    <s v="With Customer"/>
    <x v="0"/>
    <d v="2017-01-31T00:00:00"/>
    <s v="2c Initial Assessment"/>
    <s v="2d Action Plan Active"/>
    <x v="5"/>
    <s v="DARS-NIC-30107-M5Z4Q-v0.2"/>
    <s v="Yes"/>
    <s v="No"/>
    <x v="0"/>
    <x v="135"/>
    <x v="0"/>
    <s v="Yes"/>
    <x v="9"/>
    <s v=""/>
    <s v="Emma Lawler"/>
    <s v="Jennifer Donald"/>
    <s v="Yes"/>
    <s v="Alexandra Day"/>
    <d v="2017-04-06T11:51:53"/>
    <d v="2017-02-24T14:22:39"/>
    <d v="2017-04-06T00:00:00"/>
    <s v=""/>
    <d v="2016-11-02T00:00:00"/>
    <x v="0"/>
  </r>
  <r>
    <s v="241bed50-08e2-e511-80f5-3863bb363030"/>
    <s v="AFJA5ziKBqsBPgqhtJx3GI627f6jXUT197gl727VC3Jiho3Up2ZOLWdrE/tLiYYm/4zZwnqaLgllK5MNg602AQ=="/>
    <d v="2016-03-15T11:32:51"/>
    <s v="DARS-NIC-301393-J5B2Y-v0"/>
    <s v="Marita Marshall"/>
    <x v="184"/>
    <s v="With HSCIC"/>
    <x v="1"/>
    <m/>
    <s v=""/>
    <s v="1a Enquiry"/>
    <x v="7"/>
    <s v="DARS-NIC-301393-J5B2Y-v0.0"/>
    <s v=""/>
    <s v="Yes"/>
    <x v="1"/>
    <x v="0"/>
    <x v="0"/>
    <s v="No"/>
    <x v="1"/>
    <s v=""/>
    <s v=""/>
    <s v=""/>
    <s v="Yes"/>
    <s v=""/>
    <d v="2016-03-15T11:32:51"/>
    <d v="2016-03-04T12:55:12"/>
    <m/>
    <s v=""/>
    <m/>
    <x v="0"/>
  </r>
  <r>
    <s v="206d975d-08e2-e511-80f7-3863bb357fa0"/>
    <s v="Y/Y1b25hurwdg/C4isKeHAj7wo6D368VE1LNIoTwILp1VmH4OXsdY8z2pjyVrJX13sAq4RS9WbW0SqBOkOuxZg=="/>
    <d v="2016-10-31T15:54:22"/>
    <s v="DARS-NIC-301425-X1D6S-v0"/>
    <s v="Steve Harris"/>
    <x v="87"/>
    <s v="With HSCIC"/>
    <x v="1"/>
    <m/>
    <s v=""/>
    <s v=""/>
    <x v="0"/>
    <s v="DARS-NIC-301425-X1D6S-v0.0"/>
    <s v=""/>
    <s v="Yes"/>
    <x v="1"/>
    <x v="0"/>
    <x v="0"/>
    <s v="No"/>
    <x v="9"/>
    <s v=""/>
    <s v=""/>
    <s v=""/>
    <s v="Yes"/>
    <s v=""/>
    <d v="2016-10-31T15:54:22"/>
    <d v="2016-03-04T12:55:33"/>
    <m/>
    <s v=""/>
    <m/>
    <x v="0"/>
  </r>
  <r>
    <s v="9efc56c8-84e4-e511-8100-3863bb358f90"/>
    <s v="5I4LEXsZNNwLvmReOx31kJ2mVzFAfwr6/vqaF3P6dhcgheSUOaar6tSRDcXJafYf+Q0BbwvbbelV7zeBjMidqQ=="/>
    <d v="2016-03-15T11:32:51"/>
    <s v="DARS-NIC-301690-P3L4M-v0"/>
    <s v="Rejive Dayanandan"/>
    <x v="57"/>
    <s v="With HSCIC"/>
    <x v="1"/>
    <m/>
    <s v=""/>
    <s v="1a Enquiry"/>
    <x v="7"/>
    <s v="DARS-NIC-301690-P3L4M-v0.0"/>
    <s v=""/>
    <s v="Yes"/>
    <x v="1"/>
    <x v="0"/>
    <x v="0"/>
    <s v="No"/>
    <x v="1"/>
    <s v=""/>
    <s v=""/>
    <s v=""/>
    <s v="Yes"/>
    <s v=""/>
    <d v="2016-03-15T11:32:51"/>
    <d v="2016-03-07T16:51:08"/>
    <m/>
    <s v=""/>
    <m/>
    <x v="0"/>
  </r>
  <r>
    <s v="6afc08c1-f1af-46f8-bc3d-30bdd1da34f2"/>
    <s v="sAqtdUbVntYTTUTyRVGPWTPOTawBOBA+FpigauVk8CSzZovtlDIjCJKc42wp9QLDHirbWXlLXGO0os/DrkHy5A=="/>
    <d v="2016-05-13T11:33:37"/>
    <s v="DARS-NIC-30191-R9C0Q-v0"/>
    <s v="Ruchi Patel"/>
    <x v="7"/>
    <s v="With Customer"/>
    <x v="0"/>
    <m/>
    <s v=""/>
    <s v="1c Application In Progress"/>
    <x v="0"/>
    <s v="DARS-NIC-30191-R9C0Q-v0.0"/>
    <s v=""/>
    <s v="No"/>
    <x v="0"/>
    <x v="0"/>
    <x v="0"/>
    <s v="No"/>
    <x v="4"/>
    <s v=""/>
    <s v="DARS Online"/>
    <s v="DARS Online"/>
    <s v="Yes"/>
    <s v=""/>
    <d v="2016-05-13T11:33:37"/>
    <d v="2016-04-19T16:28:03"/>
    <m/>
    <s v=""/>
    <m/>
    <x v="0"/>
  </r>
  <r>
    <s v="9c2a2a9a-0649-42a0-9836-54019ed225ee"/>
    <s v="5+FnDV98gPaBM5dtMz1ZA7PZxjl+kHSvrHyD9PXpsOHDcseSQpyrpVYGKh2hmEgJ6VvBc5bY9Fpw0i2s83WvGQ=="/>
    <d v="2016-05-18T12:11:23"/>
    <s v="DARS-NIC-30191-R9C0Q-v0"/>
    <s v="Ruchi Patel"/>
    <x v="7"/>
    <s v="With Customer"/>
    <x v="0"/>
    <m/>
    <s v=""/>
    <s v="1c Application In Progress"/>
    <x v="0"/>
    <s v="DARS-NIC-30191-R9C0Q-v0.1"/>
    <s v=""/>
    <s v="No"/>
    <x v="0"/>
    <x v="0"/>
    <x v="0"/>
    <s v="No"/>
    <x v="4"/>
    <s v=""/>
    <s v="DARS Online"/>
    <s v="DARS Online"/>
    <s v="Yes"/>
    <s v=""/>
    <d v="2016-05-18T12:11:23"/>
    <d v="2016-04-19T16:59:31"/>
    <m/>
    <s v=""/>
    <m/>
    <x v="0"/>
  </r>
  <r>
    <s v="46c21ec7-3633-4300-958c-283287bd303e"/>
    <s v="KDG4jqPb0PXaHnPZcwHR3edqbG3N95KIKJc3Bcv+CYNAR9AArWdCzv4UJ+ll7qllEEkx6XqeTd8f3SlXfmSRdQ=="/>
    <d v="2016-05-13T11:33:34"/>
    <s v="DARS-NIC-30191-R9C0Q-v0"/>
    <s v="Ruchi Patel"/>
    <x v="7"/>
    <s v="With Customer"/>
    <x v="0"/>
    <m/>
    <s v=""/>
    <s v="1c Application In Progress"/>
    <x v="0"/>
    <s v="DARS-NIC-30191-R9C0Q-v0.2"/>
    <s v=""/>
    <s v="No"/>
    <x v="0"/>
    <x v="0"/>
    <x v="0"/>
    <s v="No"/>
    <x v="4"/>
    <s v=""/>
    <s v="DARS Online"/>
    <s v="DARS Online"/>
    <s v="Yes"/>
    <s v=""/>
    <d v="2016-05-13T11:33:34"/>
    <d v="2016-04-20T09:58:54"/>
    <m/>
    <s v=""/>
    <m/>
    <x v="0"/>
  </r>
  <r>
    <s v="df621a8f-4831-416a-a2ea-7870e62e7fe9"/>
    <s v="p1qd+BNWoETPXytBynz+IaCDJnQM4ZCGjY5l+0eyFMxRVa51JE27jRfYsgSCcEkwVB7fjfT8Xy0P3QKoM/wIXw=="/>
    <d v="2016-05-18T12:11:23"/>
    <s v="DARS-NIC-30191-R9C0Q-v0"/>
    <s v="Ruchi Patel"/>
    <x v="7"/>
    <s v="With Customer"/>
    <x v="0"/>
    <m/>
    <s v=""/>
    <s v="1c Application In Progress"/>
    <x v="0"/>
    <s v="DARS-NIC-30191-R9C0Q-v0.3"/>
    <s v=""/>
    <s v="No"/>
    <x v="0"/>
    <x v="0"/>
    <x v="0"/>
    <s v="No"/>
    <x v="4"/>
    <s v=""/>
    <s v="DARS Online"/>
    <s v="DARS Online"/>
    <s v="Yes"/>
    <s v=""/>
    <d v="2016-05-18T12:11:23"/>
    <d v="2016-04-20T12:32:52"/>
    <m/>
    <s v=""/>
    <m/>
    <x v="0"/>
  </r>
  <r>
    <s v="cfafe65d-cfb7-4e84-8543-00d06231517a"/>
    <s v="LYybjFlc0y5Vb5Ml7rns1g1QyA6LLBGSwgN2Z831chK6Bc9xZAw0nC4Wjyt9RimkCZa+ZzCnexBV4lIcuL4Xzw=="/>
    <d v="2016-08-02T09:49:17"/>
    <s v="DARS-NIC-30191-R9C0Q-v0"/>
    <s v="Ruchi Patel"/>
    <x v="7"/>
    <s v="With Customer"/>
    <x v="0"/>
    <m/>
    <s v=""/>
    <s v="1c Application In Progress"/>
    <x v="4"/>
    <s v="DARS-NIC-30191-R9C0Q-v0.4"/>
    <s v="Yes"/>
    <s v="No"/>
    <x v="0"/>
    <x v="0"/>
    <x v="0"/>
    <s v="No"/>
    <x v="4"/>
    <s v=""/>
    <s v="DARS Online"/>
    <s v="DARS Online"/>
    <s v="Yes"/>
    <s v=""/>
    <d v="2016-08-02T09:49:17"/>
    <d v="2016-04-20T14:08:55"/>
    <m/>
    <s v=""/>
    <m/>
    <x v="0"/>
  </r>
  <r>
    <s v="034a2903-c9aa-4478-8a8c-d06f623825d1"/>
    <s v="tZWSvJQrv9Nyc5zfOYPc5H0c5A9+t3yt0P3+1V7BDdTF3tUVhzkVJxzyqkBvNp80aHm/efeStYpJ0UUltZb/Sg=="/>
    <d v="2016-09-28T14:18:26"/>
    <s v="DARS-NIC-30192-P7B9K-v0"/>
    <s v="Ruchi Patel"/>
    <x v="7"/>
    <s v="With Customer"/>
    <x v="1"/>
    <m/>
    <s v=""/>
    <s v="1c Application In Progress"/>
    <x v="4"/>
    <s v="DARS-NIC-30192-P7B9K-v0.0"/>
    <s v="Yes"/>
    <s v="No"/>
    <x v="1"/>
    <x v="0"/>
    <x v="0"/>
    <s v="No"/>
    <x v="4"/>
    <s v=""/>
    <s v="DARS Online"/>
    <s v="DARS Online"/>
    <s v="Yes"/>
    <s v=""/>
    <d v="2016-09-28T14:18:26"/>
    <d v="2016-04-19T16:59:58"/>
    <m/>
    <s v=""/>
    <m/>
    <x v="0"/>
  </r>
  <r>
    <s v="34df258d-60e4-e511-8100-3863bb358f90"/>
    <s v="eTUqxluWGtycyV1ukHUbHDMjgR7ie5W+L1/vHyJrw41lG6gxPYgXSTeP9URPiyzE5rAR9UiUaOgP7Wh4PpGMmQ=="/>
    <d v="2017-04-27T07:31:53"/>
    <s v="DARS-NIC-302473-K6R0Z-v1"/>
    <s v="Steve Ellis"/>
    <x v="71"/>
    <s v="With HSCIC"/>
    <x v="0"/>
    <d v="2016-09-30T00:00:00"/>
    <s v=""/>
    <s v="2c Initial Assessment"/>
    <x v="3"/>
    <s v="DARS-NIC-302473-K6R0Z-v0.0"/>
    <s v="No"/>
    <s v="Yes"/>
    <x v="0"/>
    <x v="0"/>
    <x v="102"/>
    <s v="No"/>
    <x v="1"/>
    <s v=""/>
    <s v="Tracy Taylor"/>
    <s v=""/>
    <s v="No"/>
    <s v="Emma Russell"/>
    <d v="2017-04-27T07:31:53"/>
    <d v="2016-03-07T12:31:47"/>
    <m/>
    <s v=""/>
    <d v="2017-01-05T00:00:00"/>
    <x v="0"/>
  </r>
  <r>
    <s v="affe4f96-f8d8-410e-8e14-872634f6cd5f"/>
    <s v="pIuIn93PkFuwn6tGwenvXeZlLcFO4NXugaWrOMZKCF8PBk9k+ON2DRXZdS6ZmnFVh323BlyjWKm/cwh7PFhbIw=="/>
    <d v="2017-04-27T07:31:53"/>
    <s v="DARS-NIC-302473-K6R0Z-v1"/>
    <s v="Steve Ellis"/>
    <x v="71"/>
    <s v="With HSCIC"/>
    <x v="0"/>
    <m/>
    <s v="1c Application In Progress"/>
    <s v="2c Initial Assessment"/>
    <x v="0"/>
    <s v="DARS-NIC-302473-K6R0Z-v1.0"/>
    <s v="No"/>
    <s v="Yes"/>
    <x v="0"/>
    <x v="0"/>
    <x v="0"/>
    <s v="No"/>
    <x v="1"/>
    <s v=""/>
    <s v="Tracy Taylor"/>
    <s v="Jennifer Redman"/>
    <s v="No"/>
    <s v="Emma Russell"/>
    <d v="2017-04-27T07:31:53"/>
    <d v="2016-09-29T13:21:53"/>
    <m/>
    <s v=""/>
    <d v="2017-01-05T00:00:00"/>
    <x v="0"/>
  </r>
  <r>
    <s v="c0534ffb-5d90-4800-8861-30042430097f"/>
    <s v="PHvtHpJX+r+acnZPww2Pu60AaYThGPOdsbS223Ysh79VTDyfkXPSyqfzWhmNKzkujJ1m06Son8wDCdhSy0T0rg=="/>
    <d v="2017-04-27T07:31:53"/>
    <s v="DARS-NIC-302473-K6R0Z-v1"/>
    <s v="Steve Ellis"/>
    <x v="71"/>
    <s v="With HSCIC"/>
    <x v="0"/>
    <m/>
    <s v="2c Initial Assessment"/>
    <s v="2c Initial Assessment"/>
    <x v="0"/>
    <s v="DARS-NIC-302473-K6R0Z-v1.1"/>
    <s v="No"/>
    <s v="Yes"/>
    <x v="0"/>
    <x v="213"/>
    <x v="0"/>
    <s v="No"/>
    <x v="1"/>
    <s v="Complex"/>
    <s v="Dan Goodwin"/>
    <s v="Dave Cronin"/>
    <s v="No"/>
    <s v="Emma Russell"/>
    <d v="2017-04-27T07:31:53"/>
    <d v="2017-01-04T12:02:07"/>
    <m/>
    <s v=""/>
    <d v="2017-01-05T00:00:00"/>
    <x v="0"/>
  </r>
  <r>
    <s v="54e4b880-1262-407c-9b48-62a50b3279ec"/>
    <s v="J4Vu+Mq4Hlt9mRLBRS1yb0ruia1g+H8RqMwlCR3ttWHOennY0osEXQAz2vND+R0I2bnDKgh93vQ+WyeMzJtrSA=="/>
    <d v="2017-04-27T07:31:53"/>
    <s v="DARS-NIC-302473-K6R0Z-v1"/>
    <s v="Steve Ellis"/>
    <x v="71"/>
    <s v="With HSCIC"/>
    <x v="0"/>
    <m/>
    <s v="2c Initial Assessment"/>
    <s v="2c Initial Assessment"/>
    <x v="0"/>
    <s v="DARS-NIC-302473-K6R0Z-v1.2"/>
    <s v="No"/>
    <s v="Yes"/>
    <x v="0"/>
    <x v="213"/>
    <x v="0"/>
    <s v="No"/>
    <x v="1"/>
    <s v="Complex"/>
    <s v="Dan Goodwin"/>
    <s v="Dave Cronin"/>
    <s v="No"/>
    <s v="Emma Russell"/>
    <d v="2017-04-27T07:31:53"/>
    <d v="2017-01-11T11:29:01"/>
    <m/>
    <s v=""/>
    <d v="2017-01-05T00:00:00"/>
    <x v="0"/>
  </r>
  <r>
    <s v="280ccb90-4d73-416b-9614-c7d77167bbd7"/>
    <s v="CMiRChFA67Mv8zkPxJjEbokgb8JO4dgjAEDHIpL95Mji2WfaK6z8/2G6cgy/tQLrVdGulUbQs3C7qOhQCv1x/A=="/>
    <d v="2017-04-27T07:31:53"/>
    <s v="DARS-NIC-302473-K6R0Z-v1"/>
    <s v="Steve Ellis"/>
    <x v="71"/>
    <s v="With HSCIC"/>
    <x v="0"/>
    <m/>
    <s v="2c Initial Assessment"/>
    <s v="2c Initial Assessment"/>
    <x v="0"/>
    <s v="DARS-NIC-302473-K6R0Z-v1.3"/>
    <s v="No"/>
    <s v="Yes"/>
    <x v="0"/>
    <x v="213"/>
    <x v="0"/>
    <s v="No"/>
    <x v="1"/>
    <s v="Complex"/>
    <s v="Dan Goodwin"/>
    <s v="Dave Cronin"/>
    <s v="No"/>
    <s v="Emma Russell"/>
    <d v="2017-04-27T07:31:53"/>
    <d v="2017-03-06T11:06:47"/>
    <m/>
    <s v=""/>
    <d v="2017-01-05T00:00:00"/>
    <x v="0"/>
  </r>
  <r>
    <s v="99407b1e-f485-4451-8248-5e8ed0d7de98"/>
    <s v="8oToWOsRa+RZatM3/cdBQOlvsjVpRWxXtg0RAxjCe8KYEYcVl2VxcfT8OHQmaqBnQiU6A9LoY0vv1m0dbkMzPA=="/>
    <d v="2017-04-27T14:05:32"/>
    <s v="DARS-NIC-302473-K6R0Z-v1"/>
    <s v="Steve Ellis"/>
    <x v="71"/>
    <s v="With HSCIC"/>
    <x v="0"/>
    <d v="2017-05-31T00:00:00"/>
    <s v="2c Initial Assessment"/>
    <s v="2c Initial Assessment"/>
    <x v="4"/>
    <s v="DARS-NIC-302473-K6R0Z-v1.4"/>
    <s v="Yes"/>
    <s v="Yes"/>
    <x v="0"/>
    <x v="213"/>
    <x v="0"/>
    <s v="No"/>
    <x v="1"/>
    <s v="Complex"/>
    <s v="Dan Goodwin"/>
    <s v="Dave Cronin"/>
    <s v="No"/>
    <s v="Emma Russell"/>
    <d v="2017-04-27T14:05:32"/>
    <d v="2017-04-21T14:46:48"/>
    <m/>
    <s v=""/>
    <d v="2017-01-05T00:00:00"/>
    <x v="0"/>
  </r>
  <r>
    <s v="93e2eacb-77e4-e511-8104-1458d043a750"/>
    <s v="BIODuj+SiN89fPEG0Lh7/6/6iP0awzObq4s0r+39yO3RICxKVnyxeR3l0UBSPnNF3/JG6wRQ1tYw/HiJ+CDBng=="/>
    <d v="2017-01-11T10:03:50"/>
    <s v="DARS-NIC-302604-S7H2N-v1"/>
    <s v="Andrew Whitehouse"/>
    <x v="3"/>
    <s v="With Customer"/>
    <x v="0"/>
    <d v="2016-08-23T00:00:00"/>
    <s v=""/>
    <s v="1c Application In Progress"/>
    <x v="3"/>
    <s v="DARS-NIC-302604-S7H2N-v0.0"/>
    <s v="No"/>
    <s v="Yes"/>
    <x v="0"/>
    <x v="0"/>
    <x v="118"/>
    <s v="No"/>
    <x v="1"/>
    <s v=""/>
    <s v="Tracy Taylor"/>
    <s v=""/>
    <s v="No"/>
    <s v="Joanna Rose"/>
    <d v="2017-01-11T10:03:50"/>
    <d v="2016-03-07T15:18:16"/>
    <m/>
    <s v=""/>
    <m/>
    <x v="0"/>
  </r>
  <r>
    <s v="6776a896-8c54-43d9-af1b-217027d17ef3"/>
    <s v="39wbCOOEn44jtry6pDCBCf0+nPqboEG/dNqIzqL/pvTC+QdvLvT/QM+pdSpWKTvbeAcozbBc2mgAEBHhONJDyA=="/>
    <d v="2016-11-21T13:03:00"/>
    <s v="DARS-NIC-302604-S7H2N-v1"/>
    <s v="Andrew Whitehouse"/>
    <x v="3"/>
    <s v="With Customer"/>
    <x v="0"/>
    <m/>
    <s v="1c Application In Progress"/>
    <s v="1c Application In Progress"/>
    <x v="4"/>
    <s v="DARS-NIC-302604-S7H2N-v1.0"/>
    <s v="Yes"/>
    <s v="Yes"/>
    <x v="0"/>
    <x v="0"/>
    <x v="0"/>
    <s v="No"/>
    <x v="1"/>
    <s v=""/>
    <s v="Tracy Taylor"/>
    <s v="Jennifer Redman"/>
    <s v="No"/>
    <s v="Joanna Rose"/>
    <d v="2016-11-21T13:03:00"/>
    <d v="2016-09-06T13:03:25"/>
    <m/>
    <s v=""/>
    <m/>
    <x v="0"/>
  </r>
  <r>
    <s v="4ddea46c-f7e1-e511-80f7-3863bb357fa0"/>
    <s v="3bKjL3D/jD+q+Un52hNOqencbelW4p7C8U91Vr20QQehKPil6Lx23br/mSjDUiIcKrtwGnFEnC725/opXH/ACw=="/>
    <d v="2017-04-27T15:41:47"/>
    <s v="DARS-NIC-302792-X4T6B-v1"/>
    <s v="Julie Bruce"/>
    <x v="163"/>
    <s v="With Customer"/>
    <x v="0"/>
    <d v="2016-08-06T00:00:00"/>
    <s v=""/>
    <s v="2d Action Plan Active"/>
    <x v="3"/>
    <s v="DARS-NIC-302792-X4T6B-v0.0"/>
    <s v="No"/>
    <s v="Yes"/>
    <x v="0"/>
    <x v="0"/>
    <x v="30"/>
    <s v="No"/>
    <x v="1"/>
    <s v=""/>
    <s v="Emma Lawler"/>
    <s v=""/>
    <s v="No"/>
    <s v="Emma Russell"/>
    <d v="2017-04-27T15:41:47"/>
    <d v="2016-03-04T10:54:11"/>
    <m/>
    <s v=""/>
    <d v="2017-01-18T00:00:00"/>
    <x v="0"/>
  </r>
  <r>
    <s v="0be3c5e8-416d-4e77-ab81-25dfc612950b"/>
    <s v="39gE/RHH6MnYtwvTpkghkAfdUldg2J79Sfgw5BiUAJZ9qg0DQ+/0HHlFoH+hGHsEy81FO7NNSXwwLyJ/U/9PUw=="/>
    <d v="2017-04-27T15:41:46"/>
    <s v="DARS-NIC-302792-X4T6B-v1"/>
    <s v="Julie Bruce"/>
    <x v="163"/>
    <s v="With Customer"/>
    <x v="0"/>
    <d v="2016-08-06T00:00:00"/>
    <s v="1c Application In Progress"/>
    <s v="2d Action Plan Active"/>
    <x v="0"/>
    <s v="DARS-NIC-302792-X4T6B-v1.0"/>
    <s v="No"/>
    <s v="Yes"/>
    <x v="0"/>
    <x v="0"/>
    <x v="0"/>
    <s v="No"/>
    <x v="1"/>
    <s v=""/>
    <s v="Emma Lawler"/>
    <s v=""/>
    <s v="No"/>
    <s v="Emma Russell"/>
    <d v="2017-04-27T15:41:46"/>
    <d v="2016-06-06T15:01:12"/>
    <m/>
    <s v=""/>
    <d v="2017-01-18T00:00:00"/>
    <x v="0"/>
  </r>
  <r>
    <s v="5ebbee9e-a49f-485f-a02a-c34511fcf08c"/>
    <s v="URSbVgtdj/0Ile5/bzlCkQ6vGi5haXA1ELKfny3hmqSaR6gRzutPbiRl2E+cOLVDZnlX/EvnAZIUD9qe+57uGw=="/>
    <d v="2017-04-27T15:41:47"/>
    <s v="DARS-NIC-302792-X4T6B-v1"/>
    <s v="Julie Bruce"/>
    <x v="163"/>
    <s v="With Customer"/>
    <x v="0"/>
    <d v="2016-08-06T00:00:00"/>
    <s v="1c Application In Progress"/>
    <s v="2d Action Plan Active"/>
    <x v="0"/>
    <s v="DARS-NIC-302792-X4T6B-v1.1"/>
    <s v="No"/>
    <s v="Yes"/>
    <x v="0"/>
    <x v="0"/>
    <x v="0"/>
    <s v="No"/>
    <x v="1"/>
    <s v=""/>
    <s v="Emma Lawler"/>
    <s v="Jennifer Redman"/>
    <s v="No"/>
    <s v="Emma Russell"/>
    <d v="2017-04-27T15:41:47"/>
    <d v="2016-07-11T11:55:17"/>
    <m/>
    <s v=""/>
    <d v="2017-01-18T00:00:00"/>
    <x v="0"/>
  </r>
  <r>
    <s v="95a93c63-5853-47f5-a088-7d4f75439c1e"/>
    <s v="r+89uU3gZ/g2D02+rI0YwAU5TuCHgdGbRZKyF22L0b6kJfxjoJO6WN3qDGp3/YBRxafkRy1duo0NRpg316QI5Q=="/>
    <d v="2017-04-27T15:42:25"/>
    <s v="DARS-NIC-302792-X4T6B-v1"/>
    <s v="Julie Bruce"/>
    <x v="163"/>
    <s v="With Customer"/>
    <x v="0"/>
    <d v="2017-08-06T00:00:00"/>
    <s v="2c Initial Assessment"/>
    <s v="2d Action Plan Active"/>
    <x v="4"/>
    <s v="DARS-NIC-302792-X4T6B-v1.10"/>
    <s v="Yes"/>
    <s v="Yes"/>
    <x v="0"/>
    <x v="78"/>
    <x v="0"/>
    <s v="No"/>
    <x v="1"/>
    <s v="Complex"/>
    <s v="Nicola Bootland"/>
    <s v="Louise Dunn"/>
    <s v="No"/>
    <s v="Emma Russell"/>
    <d v="2017-04-27T15:42:25"/>
    <d v="2017-04-27T15:41:32"/>
    <m/>
    <s v=""/>
    <d v="2017-01-18T00:00:00"/>
    <x v="0"/>
  </r>
  <r>
    <s v="1d175f23-2ca6-4f7d-9b5e-54cc63843938"/>
    <s v="UDoGm1iE5nB0j9xgzg5BdrXgX7CRhX4EjOd8i366H/R1MZBGWgrVHs70rzhqjSu+pGhzHrmor00WwfY2ycAhoQ=="/>
    <d v="2017-04-27T15:41:47"/>
    <s v="DARS-NIC-302792-X4T6B-v1"/>
    <s v="Julie Bruce"/>
    <x v="163"/>
    <s v="With Customer"/>
    <x v="0"/>
    <d v="2016-08-06T00:00:00"/>
    <s v="1c Application In Progress"/>
    <s v="2d Action Plan Active"/>
    <x v="0"/>
    <s v="DARS-NIC-302792-X4T6B-v1.2"/>
    <s v="No"/>
    <s v="Yes"/>
    <x v="0"/>
    <x v="0"/>
    <x v="0"/>
    <s v="No"/>
    <x v="1"/>
    <s v=""/>
    <s v="Emma Lawler"/>
    <s v="Jennifer Redman"/>
    <s v="No"/>
    <s v="Emma Russell"/>
    <d v="2017-04-27T15:41:47"/>
    <d v="2016-07-11T13:30:33"/>
    <m/>
    <s v=""/>
    <d v="2017-01-18T00:00:00"/>
    <x v="0"/>
  </r>
  <r>
    <s v="b983b504-0880-4c10-af30-546e88216262"/>
    <s v="lVw7YP35fUp8Lj3+88CagcKnt0+64Mt5Gf3Q2j2zDSnVakCA9CRI73XjI1+G9E5n4qfmFjOyGxscqQjkQ5Jg8A=="/>
    <d v="2017-04-27T15:41:47"/>
    <s v="DARS-NIC-302792-X4T6B-v1"/>
    <s v="Julie Bruce"/>
    <x v="163"/>
    <s v="With Customer"/>
    <x v="0"/>
    <d v="2017-08-06T00:00:00"/>
    <s v="2c Initial Assessment"/>
    <s v="2d Action Plan Active"/>
    <x v="0"/>
    <s v="DARS-NIC-302792-X4T6B-v1.3"/>
    <s v="No"/>
    <s v="Yes"/>
    <x v="0"/>
    <x v="78"/>
    <x v="0"/>
    <s v="No"/>
    <x v="1"/>
    <s v="Complex"/>
    <s v="Nicola Bootland"/>
    <s v="Louise Dunn"/>
    <s v="No"/>
    <s v="Emma Russell"/>
    <d v="2017-04-27T15:41:47"/>
    <d v="2017-01-09T15:27:15"/>
    <m/>
    <s v=""/>
    <d v="2017-01-18T00:00:00"/>
    <x v="0"/>
  </r>
  <r>
    <s v="a2ac2594-ed58-4fe6-8f45-bfc9c579cd8d"/>
    <s v="6GJwspWVio9giF+ldb7KDJz7sHedJpCj0SrqA/52/rCWjxUNWWYsYY0TzDpwsR8BP51Jg7fgniGM/1TaE7Lbcw=="/>
    <d v="2017-04-27T15:41:47"/>
    <s v="DARS-NIC-302792-X4T6B-v1"/>
    <s v="Julie Bruce"/>
    <x v="163"/>
    <s v="With Customer"/>
    <x v="0"/>
    <d v="2017-08-06T00:00:00"/>
    <s v="2c Initial Assessment"/>
    <s v="2d Action Plan Active"/>
    <x v="0"/>
    <s v="DARS-NIC-302792-X4T6B-v1.4"/>
    <s v="No"/>
    <s v="Yes"/>
    <x v="0"/>
    <x v="78"/>
    <x v="0"/>
    <s v="No"/>
    <x v="1"/>
    <s v="Complex"/>
    <s v="Nicola Bootland"/>
    <s v="Louise Dunn"/>
    <s v="No"/>
    <s v="Emma Russell"/>
    <d v="2017-04-27T15:41:47"/>
    <d v="2017-02-07T16:35:51"/>
    <m/>
    <s v=""/>
    <d v="2017-01-18T00:00:00"/>
    <x v="0"/>
  </r>
  <r>
    <s v="0a598e56-8d4c-4c8d-aeec-1ac6c6eef602"/>
    <s v="Zk8SxHSWmyKqk+9546yrtviEoF+1LfJ9L7UhKKmlhoiKl4KlZQvcFGwei1qI46kv4JYBzYRsTKj5Uo2PS0xSiA=="/>
    <d v="2017-04-27T15:41:46"/>
    <s v="DARS-NIC-302792-X4T6B-v1"/>
    <s v="Julie Bruce"/>
    <x v="163"/>
    <s v="With Customer"/>
    <x v="0"/>
    <d v="2017-08-06T00:00:00"/>
    <s v="2c Initial Assessment"/>
    <s v="2d Action Plan Active"/>
    <x v="0"/>
    <s v="DARS-NIC-302792-X4T6B-v1.5"/>
    <s v="No"/>
    <s v="Yes"/>
    <x v="0"/>
    <x v="78"/>
    <x v="0"/>
    <s v="No"/>
    <x v="1"/>
    <s v="Complex"/>
    <s v="Nicola Bootland"/>
    <s v="Louise Dunn"/>
    <s v="No"/>
    <s v="Emma Russell"/>
    <d v="2017-04-27T15:41:46"/>
    <d v="2017-02-28T15:59:49"/>
    <m/>
    <s v=""/>
    <d v="2017-01-18T00:00:00"/>
    <x v="0"/>
  </r>
  <r>
    <s v="d46453e4-bbc4-4778-b75e-c80464f859dd"/>
    <s v="P6bWue5rlqfjizU1tgIqPhkBWEq2lUMLS5HCNvxh1mS5iYf/CON+4rGoTTdItp2rL+exRS0RIq6KIQ2HWubgkg=="/>
    <d v="2017-04-27T15:41:47"/>
    <s v="DARS-NIC-302792-X4T6B-v1"/>
    <s v="Julie Bruce"/>
    <x v="163"/>
    <s v="With Customer"/>
    <x v="0"/>
    <d v="2017-08-06T00:00:00"/>
    <s v="2c Initial Assessment"/>
    <s v="2d Action Plan Active"/>
    <x v="0"/>
    <s v="DARS-NIC-302792-X4T6B-v1.6"/>
    <s v="No"/>
    <s v="Yes"/>
    <x v="0"/>
    <x v="78"/>
    <x v="0"/>
    <s v="No"/>
    <x v="1"/>
    <s v="Complex"/>
    <s v="Nicola Bootland"/>
    <s v="Louise Dunn"/>
    <s v="No"/>
    <s v="Emma Russell"/>
    <d v="2017-04-27T15:41:47"/>
    <d v="2017-03-01T17:29:09"/>
    <m/>
    <s v=""/>
    <d v="2017-01-18T00:00:00"/>
    <x v="0"/>
  </r>
  <r>
    <s v="0e3b673a-5f0e-45a0-b78f-8934b15a9b60"/>
    <s v="56jxP/oFPuae020fcByyiSqGH+hQ2OfCDyoJi9KOA82FNj1amOeKS41KVTh0yhvD0zpTQLgdh5xSc0IbIgBLVA=="/>
    <d v="2017-04-27T15:41:47"/>
    <s v="DARS-NIC-302792-X4T6B-v1"/>
    <s v="Julie Bruce"/>
    <x v="163"/>
    <s v="With Customer"/>
    <x v="0"/>
    <d v="2017-08-06T00:00:00"/>
    <s v="2c Initial Assessment"/>
    <s v="2d Action Plan Active"/>
    <x v="0"/>
    <s v="DARS-NIC-302792-X4T6B-v1.7"/>
    <s v="No"/>
    <s v="Yes"/>
    <x v="0"/>
    <x v="78"/>
    <x v="0"/>
    <s v="No"/>
    <x v="1"/>
    <s v="Complex"/>
    <s v="Nicola Bootland"/>
    <s v="Louise Dunn"/>
    <s v="No"/>
    <s v="Emma Russell"/>
    <d v="2017-04-27T15:41:47"/>
    <d v="2017-03-30T10:59:05"/>
    <m/>
    <s v=""/>
    <d v="2017-01-18T00:00:00"/>
    <x v="0"/>
  </r>
  <r>
    <s v="8dc34e32-4fa3-4082-8df3-93e4c4d94596"/>
    <s v="3GbYZw0mwZYVsKAxbv2F7u75ckx6cSmOzE+vCnTe6KmqQnJ/44JFgT5TftRwTFsdwuE93f8wzY+rcRbGVEf9Pw=="/>
    <d v="2017-04-27T15:41:47"/>
    <s v="DARS-NIC-302792-X4T6B-v1"/>
    <s v="Julie Bruce"/>
    <x v="163"/>
    <s v="With Customer"/>
    <x v="0"/>
    <d v="2017-08-06T00:00:00"/>
    <s v="2c Initial Assessment"/>
    <s v="2d Action Plan Active"/>
    <x v="0"/>
    <s v="DARS-NIC-302792-X4T6B-v1.8"/>
    <s v="No"/>
    <s v="Yes"/>
    <x v="0"/>
    <x v="78"/>
    <x v="0"/>
    <s v="No"/>
    <x v="1"/>
    <s v="Complex"/>
    <s v="Nicola Bootland"/>
    <s v="Louise Dunn"/>
    <s v="No"/>
    <s v="Emma Russell"/>
    <d v="2017-04-27T15:41:47"/>
    <d v="2017-03-30T14:03:07"/>
    <m/>
    <s v=""/>
    <d v="2017-01-18T00:00:00"/>
    <x v="0"/>
  </r>
  <r>
    <s v="55f5d09c-d8aa-4cbf-b7e3-5eca49bfd0dd"/>
    <s v="/xVEwoJCwz/D/oVCmgs0/ZrFjKGjZfos/PdN15l8lsutuzetc0v+UDdLIORuwBJyFvlJy1Jm5RJVGruPB9dkGw=="/>
    <d v="2017-04-27T15:42:25"/>
    <s v="DARS-NIC-302792-X4T6B-v1"/>
    <s v="Julie Bruce"/>
    <x v="163"/>
    <s v="With Customer"/>
    <x v="0"/>
    <d v="2017-08-06T00:00:00"/>
    <s v="2c Initial Assessment"/>
    <s v="2d Action Plan Active"/>
    <x v="0"/>
    <s v="DARS-NIC-302792-X4T6B-v1.9"/>
    <s v="No"/>
    <s v="Yes"/>
    <x v="0"/>
    <x v="78"/>
    <x v="0"/>
    <s v="No"/>
    <x v="1"/>
    <s v="Complex"/>
    <s v="Nicola Bootland"/>
    <s v="Louise Dunn"/>
    <s v="No"/>
    <s v="Emma Russell"/>
    <d v="2017-04-27T15:42:25"/>
    <d v="2017-04-26T11:51:19"/>
    <m/>
    <s v=""/>
    <d v="2017-01-18T00:00:00"/>
    <x v="0"/>
  </r>
  <r>
    <s v="e44ccdb6-95fd-e511-8106-1458d043a750"/>
    <s v="BOH8yaawIh7ozfynLGA1+EAlX6nX/NIUSq0s5JQD6GStvW13XkDaHvTwdtv1zljpVXv2YxQvoMkTGqnRQeVVNw=="/>
    <d v="2017-04-27T09:23:26"/>
    <s v="DARS-NIC-302994-C2Q2Y-v2"/>
    <s v="Jill Barton"/>
    <x v="177"/>
    <s v="With Customer"/>
    <x v="0"/>
    <m/>
    <s v="2c Initial Assessment"/>
    <s v="1c Application In Progress"/>
    <x v="0"/>
    <s v="DARS-NIC-302994-C2Q2Y-v0.0"/>
    <s v="No"/>
    <s v="Yes"/>
    <x v="0"/>
    <x v="214"/>
    <x v="0"/>
    <s v="No"/>
    <x v="9"/>
    <s v=""/>
    <s v="Tracy Taylor"/>
    <s v=""/>
    <s v="No"/>
    <s v=""/>
    <d v="2017-04-27T09:23:26"/>
    <d v="2016-04-08T14:25:20"/>
    <m/>
    <s v=""/>
    <m/>
    <x v="0"/>
  </r>
  <r>
    <s v="c540a458-c144-4560-b0e4-774d78b8ea4f"/>
    <s v="0nppMqpahI+xtnWBerzJYwncqjz7Z/rzileQN1bARk/DkTN5V5ZThPMlPrBeSvnNnugujg7OvE1OE3hX6BQFjw=="/>
    <d v="2017-04-27T09:23:26"/>
    <s v="DARS-NIC-302994-C2Q2Y-v2"/>
    <s v="Jill Barton"/>
    <x v="177"/>
    <s v="With Customer"/>
    <x v="0"/>
    <m/>
    <s v="2c Initial Assessment"/>
    <s v="1c Application In Progress"/>
    <x v="0"/>
    <s v="DARS-NIC-302994-C2Q2Y-v0.1"/>
    <s v="No"/>
    <s v="Yes"/>
    <x v="0"/>
    <x v="214"/>
    <x v="0"/>
    <s v="No"/>
    <x v="9"/>
    <s v=""/>
    <s v="Tracy Taylor"/>
    <s v=""/>
    <s v="No"/>
    <s v=""/>
    <d v="2017-04-27T09:23:26"/>
    <d v="2016-06-06T07:04:10"/>
    <m/>
    <s v=""/>
    <m/>
    <x v="0"/>
  </r>
  <r>
    <s v="e6c7e429-7547-4a17-bbe0-df3ba9b09765"/>
    <s v="+tQ9CcIlI5/wOBvxkwilmJwlqQb20EYQK54Qy4U5kmf5C/DedA76mG2mPLOvlDgDgf65ZtniIamrE8zjIPffPw=="/>
    <d v="2017-04-27T09:23:26"/>
    <s v="DARS-NIC-302994-C2Q2Y-v2"/>
    <s v="Jill Barton"/>
    <x v="177"/>
    <s v="With Customer"/>
    <x v="0"/>
    <m/>
    <s v="2c Initial Assessment"/>
    <s v="1c Application In Progress"/>
    <x v="0"/>
    <s v="DARS-NIC-302994-C2Q2Y-v0.2"/>
    <s v="No"/>
    <s v="Yes"/>
    <x v="0"/>
    <x v="214"/>
    <x v="0"/>
    <s v="No"/>
    <x v="9"/>
    <s v=""/>
    <s v="Tracy Taylor"/>
    <s v="Jennifer Donald"/>
    <s v="No"/>
    <s v=""/>
    <d v="2017-04-27T09:23:26"/>
    <d v="2016-06-07T10:17:33"/>
    <m/>
    <s v=""/>
    <m/>
    <x v="0"/>
  </r>
  <r>
    <s v="2d65cf8b-1ff9-4e33-9024-9f515f0e614d"/>
    <s v="4gytzrfGaVQHy/+qL4RTIrY4dLbVFzmAhywZLlRAz4LU2pIbi5RG1KaaDC511mSmqQPiu/yEGo33jJWlzjF2ZQ=="/>
    <d v="2017-04-27T09:23:26"/>
    <s v="DARS-NIC-302994-C2Q2Y-v2"/>
    <s v="Jill Barton"/>
    <x v="177"/>
    <s v="With Customer"/>
    <x v="0"/>
    <d v="2017-07-31T00:00:00"/>
    <s v="2c Initial Assessment"/>
    <s v="1c Application In Progress"/>
    <x v="0"/>
    <s v="DARS-NIC-302994-C2Q2Y-v0.3"/>
    <s v="No"/>
    <s v="Yes"/>
    <x v="0"/>
    <x v="214"/>
    <x v="0"/>
    <s v="No"/>
    <x v="9"/>
    <s v=""/>
    <s v="Tracy Taylor"/>
    <s v="Jennifer Donald"/>
    <s v="No"/>
    <s v=""/>
    <d v="2017-04-27T09:23:26"/>
    <d v="2016-07-05T06:41:38"/>
    <m/>
    <s v=""/>
    <m/>
    <x v="0"/>
  </r>
  <r>
    <s v="064657e5-ae2c-474b-a2df-c886af4f7c27"/>
    <s v="yoIgCyJGWtaRBm1wcqtz5yWs76kR754UFeIhMBGB3CFiHWH4ovg/TG0JL4cNb8yPtP8jaZlPeBPCLDBfWISv/g=="/>
    <d v="2017-04-27T09:23:26"/>
    <s v="DARS-NIC-302994-C2Q2Y-v2"/>
    <s v="Jill Barton"/>
    <x v="57"/>
    <s v="With Customer"/>
    <x v="0"/>
    <d v="2017-09-30T00:00:00"/>
    <s v="5a DSA Active"/>
    <s v="1c Application In Progress"/>
    <x v="1"/>
    <s v="DARS-NIC-302994-C2Q2Y-v0.4"/>
    <s v="No"/>
    <s v="Yes"/>
    <x v="0"/>
    <x v="214"/>
    <x v="171"/>
    <s v="No"/>
    <x v="1"/>
    <s v=""/>
    <s v="Tracy Taylor"/>
    <s v="Jennifer Donald"/>
    <s v="No"/>
    <s v=""/>
    <d v="2017-04-27T09:23:26"/>
    <d v="2016-08-19T11:35:36"/>
    <d v="2017-02-21T00:00:00"/>
    <s v=""/>
    <m/>
    <x v="1"/>
  </r>
  <r>
    <s v="92dd73e3-8b9d-4f1d-bda1-854f5625a719"/>
    <s v="Mgox9gWIPkTFRT9qM/RH1x4zkTVcYFkFNJNxe53MU3nOs4u1ytNL40sC2ZRL06Xg1hUvTBTmS2I26bQnqb2LFA=="/>
    <d v="2017-04-27T09:23:26"/>
    <s v="DARS-NIC-302994-C2Q2Y-v2"/>
    <s v="Jill Barton"/>
    <x v="57"/>
    <s v="With Customer"/>
    <x v="0"/>
    <m/>
    <s v="1c Application In Progress"/>
    <s v="1c Application In Progress"/>
    <x v="0"/>
    <s v="DARS-NIC-302994-C2Q2Y-v1.0"/>
    <s v="No"/>
    <s v="Yes"/>
    <x v="0"/>
    <x v="214"/>
    <x v="0"/>
    <s v="No"/>
    <x v="1"/>
    <s v=""/>
    <s v="Tracy Taylor"/>
    <s v="Jennifer Donald"/>
    <s v="No"/>
    <s v=""/>
    <d v="2017-04-27T09:23:26"/>
    <d v="2017-01-12T09:11:56"/>
    <m/>
    <s v=""/>
    <m/>
    <x v="0"/>
  </r>
  <r>
    <s v="1dd75609-f981-42e0-9ef1-14de2a3ee826"/>
    <s v="HrU4ClOmHv6OpCo4CA4IgQtLR8ILLYlBAHC2SRoE836DH8KQm8i/lcPydPD7SMQYImoscvlz96I0iEX7eQwUtQ=="/>
    <d v="2017-04-27T09:23:26"/>
    <s v="DARS-NIC-302994-C2Q2Y-v2"/>
    <s v="Jill Barton"/>
    <x v="57"/>
    <s v="With Customer"/>
    <x v="0"/>
    <d v="2017-09-30T00:00:00"/>
    <s v="2c Initial Assessment"/>
    <s v="1c Application In Progress"/>
    <x v="0"/>
    <s v="DARS-NIC-302994-C2Q2Y-v1.1"/>
    <s v="No"/>
    <s v="Yes"/>
    <x v="0"/>
    <x v="215"/>
    <x v="0"/>
    <s v="No"/>
    <x v="1"/>
    <s v=""/>
    <s v="Vicki Hartley"/>
    <s v="Jennifer Donald"/>
    <s v="No"/>
    <s v=""/>
    <d v="2017-04-27T09:23:26"/>
    <d v="2017-01-12T09:13:41"/>
    <m/>
    <s v=""/>
    <m/>
    <x v="0"/>
  </r>
  <r>
    <s v="763131e0-bdae-4ac2-a94b-abbbe20482da"/>
    <s v="oazkQu4APH1B87cKXnfQ6gwd/zt5Jz9YFWuQp1lO8gkpq4mvb12QY77g9krhzP9PL02wKwxAsU8veMtFv+vVaA=="/>
    <d v="2017-04-27T09:23:26"/>
    <s v="DARS-NIC-302994-C2Q2Y-v2"/>
    <s v="Jill Barton"/>
    <x v="57"/>
    <s v="With Customer"/>
    <x v="0"/>
    <d v="2017-09-30T00:00:00"/>
    <s v="5a DSA Active"/>
    <s v="1c Application In Progress"/>
    <x v="2"/>
    <s v="DARS-NIC-302994-C2Q2Y-v1.2"/>
    <s v="No"/>
    <s v="Yes"/>
    <x v="0"/>
    <x v="215"/>
    <x v="172"/>
    <s v="No"/>
    <x v="1"/>
    <s v=""/>
    <s v="Vicki Hartley"/>
    <s v="Jennifer Donald"/>
    <s v="No"/>
    <s v=""/>
    <d v="2017-04-27T09:23:26"/>
    <d v="2017-01-12T11:05:10"/>
    <d v="2017-02-21T00:00:00"/>
    <s v=""/>
    <m/>
    <x v="1"/>
  </r>
  <r>
    <s v="e28ff328-54d8-4d47-ae22-a4f9be8a3834"/>
    <s v="OGnMQbfhP9BC4Z8GEST3v3LFI7khbrRq3z8KGMGquxAn7sob4CU6yCCWUNNY1meusHLWjm6ED4qneOq09ZmeuQ=="/>
    <d v="2017-05-02T13:30:31"/>
    <s v="DARS-NIC-302994-C2Q2Y-v2"/>
    <s v="Jill Barton"/>
    <x v="57"/>
    <s v="With Customer"/>
    <x v="0"/>
    <m/>
    <s v="1c Application In Progress"/>
    <s v="1c Application In Progress"/>
    <x v="4"/>
    <s v="DARS-NIC-302994-C2Q2Y-v2.0"/>
    <s v="Yes"/>
    <s v="Yes"/>
    <x v="0"/>
    <x v="0"/>
    <x v="0"/>
    <s v="No"/>
    <x v="1"/>
    <s v=""/>
    <s v=""/>
    <s v=""/>
    <s v="No"/>
    <s v=""/>
    <d v="2017-05-02T13:30:31"/>
    <d v="2017-04-27T09:23:07"/>
    <m/>
    <s v=""/>
    <m/>
    <x v="0"/>
  </r>
  <r>
    <s v="04de11e0-3e11-e611-8106-1458d043a570"/>
    <s v="JPgFn6G+hqjRkSITv6BJp/HdkkFuDqJTz7JZ0ng5i/VARsVHT1pi9KidcP3zOP3p2eJSdlsVwl3dJqcVfO251Q=="/>
    <d v="2016-08-02T09:49:18"/>
    <s v="DARS-NIC-30342-M6S6W-v0"/>
    <s v="Mizan Khondoker"/>
    <x v="1"/>
    <s v="With Customer"/>
    <x v="0"/>
    <m/>
    <s v=""/>
    <s v="1c Application In Progress"/>
    <x v="4"/>
    <s v="DARS-NIC-30342-M6S6W-v0.0"/>
    <s v="Yes"/>
    <s v="No"/>
    <x v="0"/>
    <x v="0"/>
    <x v="0"/>
    <s v="No"/>
    <x v="1"/>
    <s v=""/>
    <s v=""/>
    <s v=""/>
    <s v="Yes"/>
    <s v="Alexandra Day"/>
    <d v="2016-08-02T09:49:18"/>
    <d v="2016-05-03T14:54:12"/>
    <m/>
    <s v=""/>
    <m/>
    <x v="0"/>
  </r>
  <r>
    <s v="77dd78f2-fce1-e511-8100-3863bb358f90"/>
    <s v="DENnaVOgwbGy7uZ2blA6BbRl1EJs7J3bNBvmJZBMVJmaGIqeE2NGDB5C/9maRTg/srnmNL0qgdKNI3PUvujxRA=="/>
    <d v="2016-10-31T15:54:22"/>
    <s v="DARS-NIC-303622-Z9W0C-v0"/>
    <s v="Aleksander Kempny"/>
    <x v="147"/>
    <s v="With HSCIC"/>
    <x v="1"/>
    <m/>
    <s v=""/>
    <s v=""/>
    <x v="0"/>
    <s v="DARS-NIC-303622-Z9W0C-v0.0"/>
    <s v=""/>
    <s v="Yes"/>
    <x v="1"/>
    <x v="0"/>
    <x v="0"/>
    <s v="No"/>
    <x v="10"/>
    <s v=""/>
    <s v=""/>
    <s v=""/>
    <s v="Yes"/>
    <s v=""/>
    <d v="2016-10-31T15:54:22"/>
    <d v="2016-03-04T11:33:48"/>
    <m/>
    <s v=""/>
    <m/>
    <x v="0"/>
  </r>
  <r>
    <s v="2ef7ed7c-5be4-e511-80f7-3863bb357fa0"/>
    <s v="Nn17zqeoNwS4s9FzPs2p7/wtcaLMkGKXlO3nyYceWCmC49YjBrjWRfmf0RwaLY2RFhDZSyAb1guaMImDHDKOLA=="/>
    <d v="2017-01-17T12:10:18"/>
    <s v="DARS-NIC-303776-B2X1W-v0"/>
    <s v="Kimberley Greenaway"/>
    <x v="18"/>
    <s v="With HSCIC"/>
    <x v="1"/>
    <d v="2016-03-31T00:00:00"/>
    <s v=""/>
    <s v="5a DSA Active"/>
    <x v="3"/>
    <s v="DARS-NIC-303776-B2X1W-v0.0"/>
    <s v="Yes"/>
    <s v="Yes"/>
    <x v="1"/>
    <x v="0"/>
    <x v="91"/>
    <s v="No"/>
    <x v="6"/>
    <s v=""/>
    <s v="Richard Webster"/>
    <s v=""/>
    <s v="No"/>
    <s v="Joanna Rose"/>
    <d v="2017-01-17T12:10:18"/>
    <d v="2016-03-07T11:55:37"/>
    <m/>
    <s v=""/>
    <m/>
    <x v="0"/>
  </r>
  <r>
    <s v="82f0cd20-0ee2-e511-8100-3863bb358f90"/>
    <s v="rGh8lkE/KDDeHqRoKA/E46klBmCnCLD8iRvShxyvf7yMblR+yqzpZMtTwkq9e+NOVphhbAgzZjplm+pmeHi8hA=="/>
    <d v="2016-10-31T15:54:22"/>
    <s v="DARS-NIC-303803-S4L5K-v0"/>
    <s v="Sanjay K Prasad"/>
    <x v="147"/>
    <s v="With HSCIC"/>
    <x v="1"/>
    <m/>
    <s v=""/>
    <s v=""/>
    <x v="0"/>
    <s v="DARS-NIC-303803-S4L5K-v0.0"/>
    <s v=""/>
    <s v="Yes"/>
    <x v="1"/>
    <x v="0"/>
    <x v="0"/>
    <s v="No"/>
    <x v="10"/>
    <s v=""/>
    <s v=""/>
    <s v=""/>
    <s v="Yes"/>
    <s v=""/>
    <d v="2016-10-31T15:54:22"/>
    <d v="2016-03-04T13:36:42"/>
    <m/>
    <s v=""/>
    <m/>
    <x v="0"/>
  </r>
  <r>
    <s v="1d1c45a5-f7e1-e511-80f7-3863bb357fa0"/>
    <s v="SMZ9nrCu08+z5mhaO0jLvlyd/Fh+Y7sK55XM4s1pkgMOZeudLD7sFElUJEO5O6Qca4qT8d8FXWUQZ9AUVcVmYQ=="/>
    <d v="2016-10-31T15:54:22"/>
    <s v="DARS-NIC-304758-V5Q9V-v0"/>
    <s v="Julia Hippisley-Cox"/>
    <x v="186"/>
    <s v="With HSCIC"/>
    <x v="1"/>
    <m/>
    <s v=""/>
    <s v=""/>
    <x v="0"/>
    <s v="DARS-NIC-304758-V5Q9V-v0.0"/>
    <s v=""/>
    <s v="Yes"/>
    <x v="1"/>
    <x v="0"/>
    <x v="0"/>
    <s v="No"/>
    <x v="1"/>
    <s v=""/>
    <s v=""/>
    <s v=""/>
    <s v="Yes"/>
    <s v=""/>
    <d v="2016-10-31T15:54:22"/>
    <d v="2016-03-04T10:55:51"/>
    <m/>
    <s v=""/>
    <m/>
    <x v="0"/>
  </r>
  <r>
    <s v="4e412969-b721-e611-80e9-5065f38aaa91"/>
    <s v="UF0SIKirEP9sCh030XqwbEQxn+kgzAUWHRdZt/zSHCXdTp0/qjxKvQDtBcg+sKI2GcIrcz+PU8Pwtmm4aQH3+g=="/>
    <d v="2017-04-11T09:46:18"/>
    <s v="DARS-NIC-30493-Y0C0K-v0"/>
    <s v="Nina Rogers"/>
    <x v="1"/>
    <s v="With HSCIC"/>
    <x v="0"/>
    <m/>
    <s v="1c Application In Progress"/>
    <s v="2c Initial Assessment"/>
    <x v="0"/>
    <s v="DARS-NIC-30493-Y0C0K-v0.0"/>
    <s v="No"/>
    <s v="No"/>
    <x v="0"/>
    <x v="0"/>
    <x v="0"/>
    <s v="No"/>
    <x v="1"/>
    <s v=""/>
    <s v=""/>
    <s v=""/>
    <s v="Yes"/>
    <s v="Emma Russell"/>
    <d v="2017-04-11T09:46:18"/>
    <d v="2016-05-24T13:57:21"/>
    <m/>
    <s v=""/>
    <d v="2017-01-10T00:00:00"/>
    <x v="0"/>
  </r>
  <r>
    <s v="4be62627-6e49-4d9a-9367-c3f4087fb687"/>
    <s v="mI2Mg+vvh/Z1DFnDMONp2LbYE0RnvAjWvfb8xUxeH7muh6qATxS+VJ+OssNStDbGB5/+09vZdi6MwH4keZTmew=="/>
    <d v="2017-04-11T09:46:18"/>
    <s v="DARS-NIC-30493-Y0C0K-v0"/>
    <s v="Nina Rogers"/>
    <x v="1"/>
    <s v="With HSCIC"/>
    <x v="0"/>
    <m/>
    <s v="2c Initial Assessment"/>
    <s v="2c Initial Assessment"/>
    <x v="0"/>
    <s v="DARS-NIC-30493-Y0C0K-v0.1"/>
    <s v="No"/>
    <s v="No"/>
    <x v="0"/>
    <x v="216"/>
    <x v="0"/>
    <s v="No"/>
    <x v="1"/>
    <s v="Complex"/>
    <s v="Dan Goodwin"/>
    <s v="Jennifer Donald"/>
    <s v="Yes"/>
    <s v="Emma Russell"/>
    <d v="2017-04-11T09:46:18"/>
    <d v="2017-01-05T14:25:12"/>
    <m/>
    <s v=""/>
    <d v="2017-01-10T00:00:00"/>
    <x v="0"/>
  </r>
  <r>
    <s v="16e55147-e21e-4e8e-9c57-a49a4d0f7387"/>
    <s v="bers9T64zKrE+L86p8vl9/0FWmpS6Rq8p+czS1SC4K6h6ZxDdYoC9BPEaCCklhfYI6KdQmVstza2qMAzexN08Q=="/>
    <d v="2017-04-11T09:46:24"/>
    <s v="DARS-NIC-30493-Y0C0K-v0"/>
    <s v="Nina Rogers"/>
    <x v="1"/>
    <s v="With HSCIC"/>
    <x v="0"/>
    <m/>
    <s v="2c Initial Assessment"/>
    <s v="2c Initial Assessment"/>
    <x v="4"/>
    <s v="DARS-NIC-30493-Y0C0K-v0.2"/>
    <s v="Yes"/>
    <s v="No"/>
    <x v="0"/>
    <x v="216"/>
    <x v="0"/>
    <s v="No"/>
    <x v="1"/>
    <s v="Complex"/>
    <s v="Dan Goodwin"/>
    <s v="Jennifer Donald"/>
    <s v="Yes"/>
    <s v="Emma Russell"/>
    <d v="2017-04-11T09:46:24"/>
    <d v="2017-03-22T14:32:33"/>
    <m/>
    <s v=""/>
    <d v="2017-01-10T00:00:00"/>
    <x v="0"/>
  </r>
  <r>
    <s v="2e9b7861-9235-4fec-ab97-a8eeca9a1a76"/>
    <s v="2tBvRQar6GEzsKAZfVIAvUphF8b34PddHaemZJARRx+8UAZyqa86rxvOIEq8Owx1ysfVKIxF5gRbz1tW2kTCBg=="/>
    <d v="2017-03-09T09:06:25"/>
    <s v="DARS-NIC-30560-W4V1T-v2"/>
    <s v="William Hollingworth"/>
    <x v="123"/>
    <s v="With Customer"/>
    <x v="0"/>
    <m/>
    <s v=""/>
    <s v="1c Application In Progress"/>
    <x v="0"/>
    <s v="DARS-NIC-30560-W4V1T-v0.0"/>
    <s v="No"/>
    <s v="No"/>
    <x v="0"/>
    <x v="0"/>
    <x v="0"/>
    <s v="No"/>
    <x v="1"/>
    <s v=""/>
    <s v="DARS Online"/>
    <s v="DARS Online"/>
    <s v="Yes"/>
    <s v="Alexandra Day"/>
    <d v="2017-03-09T09:06:25"/>
    <d v="2016-04-20T14:17:14"/>
    <m/>
    <s v=""/>
    <m/>
    <x v="0"/>
  </r>
  <r>
    <s v="44e5683d-5b4d-4679-bccd-df7aff112d0c"/>
    <s v="UDFLfkE8/jvOjjrcz0mVI06B21RZHux1i14Zp26txkTMwTxiUBLv1rXvrS/eXzwKKZE1u0jxHs9pl6uxQPu6Mw=="/>
    <d v="2017-03-09T09:06:25"/>
    <s v="DARS-NIC-30560-W4V1T-v2"/>
    <s v="William Hollingworth"/>
    <x v="123"/>
    <s v="With Customer"/>
    <x v="0"/>
    <m/>
    <s v="2a Case Admin Check"/>
    <s v="1c Application In Progress"/>
    <x v="0"/>
    <s v="DARS-NIC-30560-W4V1T-v0.1"/>
    <s v="No"/>
    <s v="No"/>
    <x v="0"/>
    <x v="0"/>
    <x v="0"/>
    <s v="No"/>
    <x v="1"/>
    <s v=""/>
    <s v="DARS Online"/>
    <s v="DARS Online"/>
    <s v="Yes"/>
    <s v="Alexandra Day"/>
    <d v="2017-03-09T09:06:25"/>
    <d v="2016-05-24T16:43:30"/>
    <m/>
    <s v=""/>
    <m/>
    <x v="0"/>
  </r>
  <r>
    <s v="3a1d32ba-20a2-47f1-92f5-ac6699e7d963"/>
    <s v="ea6Gi12qQtJlIG6Wi7TyAYP8bEdx9OL9H4rR3b/gwi0V0HxuKfE4z27ZIllhXkMm6KVyXb2zSRqSmJUb8A4Snw=="/>
    <d v="2017-03-09T09:06:25"/>
    <s v="DARS-NIC-30560-W4V1T-v2"/>
    <s v="William Hollingworth"/>
    <x v="123"/>
    <s v="With Customer"/>
    <x v="0"/>
    <m/>
    <s v="1c Application In Progress"/>
    <s v="1c Application In Progress"/>
    <x v="0"/>
    <s v="DARS-NIC-30560-W4V1T-v0.2"/>
    <s v="No"/>
    <s v="No"/>
    <x v="0"/>
    <x v="0"/>
    <x v="0"/>
    <s v="No"/>
    <x v="1"/>
    <s v=""/>
    <s v="DARS Online"/>
    <s v="DARS Online"/>
    <s v="Yes"/>
    <s v="Alexandra Day"/>
    <d v="2017-03-09T09:06:25"/>
    <d v="2016-05-25T12:56:00"/>
    <m/>
    <s v=""/>
    <m/>
    <x v="0"/>
  </r>
  <r>
    <s v="64a1e8ae-2485-4dc7-95d5-c4a0e883ef58"/>
    <s v="VtxTXI0M3iDyNbdhojqiIzhnYlTrfcOXRTVQmzALbBDgI9f05TojlTsnrO0KILteOl+2H57e84ESpeZCBdytHQ=="/>
    <d v="2017-03-09T09:06:25"/>
    <s v="DARS-NIC-30560-W4V1T-v2"/>
    <s v="William Hollingworth"/>
    <x v="123"/>
    <s v="With Customer"/>
    <x v="0"/>
    <d v="2018-07-16T00:00:00"/>
    <s v="2c Initial Assessment"/>
    <s v="1c Application In Progress"/>
    <x v="0"/>
    <s v="DARS-NIC-30560-W4V1T-v0.3"/>
    <s v="No"/>
    <s v="No"/>
    <x v="0"/>
    <x v="183"/>
    <x v="0"/>
    <s v="No"/>
    <x v="1"/>
    <s v=""/>
    <s v="Dave Cronin"/>
    <s v="Dave Cronin"/>
    <s v="Yes"/>
    <s v="Alexandra Day"/>
    <d v="2017-03-09T09:06:25"/>
    <d v="2016-05-25T15:41:23"/>
    <m/>
    <s v=""/>
    <m/>
    <x v="0"/>
  </r>
  <r>
    <s v="16802605-1d84-4bf2-bf39-0c0bfe042dbf"/>
    <s v="wvFcrSPG68X53DfCBogjLaWGjC/fgROQkakLEm0rnWWHo3UsAsng89uGhopAHiQuvcbsibVbdZoF3gPv9wl1dQ=="/>
    <d v="2017-03-09T09:06:25"/>
    <s v="DARS-NIC-30560-W4V1T-v2"/>
    <s v="William Hollingworth"/>
    <x v="123"/>
    <s v="With Customer"/>
    <x v="0"/>
    <d v="2018-07-31T00:00:00"/>
    <s v="2c Initial Assessment"/>
    <s v="1c Application In Progress"/>
    <x v="0"/>
    <s v="DARS-NIC-30560-W4V1T-v0.4"/>
    <s v="No"/>
    <s v="No"/>
    <x v="0"/>
    <x v="183"/>
    <x v="0"/>
    <s v="No"/>
    <x v="1"/>
    <s v=""/>
    <s v="Dave Cronin"/>
    <s v="Dave Cronin"/>
    <s v="No"/>
    <s v="Alexandra Day"/>
    <d v="2017-03-09T09:06:25"/>
    <d v="2016-07-06T09:41:06"/>
    <m/>
    <s v=""/>
    <m/>
    <x v="0"/>
  </r>
  <r>
    <s v="6333f259-d991-4240-9c8b-eaf4c4a37fbb"/>
    <s v="VZG7dTIqZ/xnrHua7CtjgXRgn3Ejtd63Fi6qkRf6WaDX/Zjlzx9ldjiefRHN4X83AhczToqnOqyAbwr8OiFWBg=="/>
    <d v="2017-03-09T09:06:25"/>
    <s v="DARS-NIC-30560-W4V1T-v2"/>
    <s v="William Hollingworth"/>
    <x v="123"/>
    <s v="With Customer"/>
    <x v="0"/>
    <d v="2019-07-31T00:00:00"/>
    <s v="5a DSA Active"/>
    <s v="1c Application In Progress"/>
    <x v="1"/>
    <s v="DARS-NIC-30560-W4V1T-v0.5"/>
    <s v="No"/>
    <s v="No"/>
    <x v="0"/>
    <x v="183"/>
    <x v="173"/>
    <s v="No"/>
    <x v="1"/>
    <s v=""/>
    <s v="Vicki Hartley"/>
    <s v="Dave Cronin"/>
    <s v="No"/>
    <s v="Alexandra Day"/>
    <d v="2017-03-09T09:06:25"/>
    <d v="2016-07-15T14:56:28"/>
    <d v="2017-02-19T00:00:00"/>
    <s v=""/>
    <m/>
    <x v="1"/>
  </r>
  <r>
    <s v="6d921180-3341-49a2-b629-af479301c304"/>
    <s v="xcAAk037NWwk0FM2y0tTpprMhteUobVf5piQt8qGEZECHJ4a0dGxyAjfsjonfvl2kLmNfCfiFvedlYnh60soVA=="/>
    <d v="2017-03-09T09:06:25"/>
    <s v="DARS-NIC-30560-W4V1T-v2"/>
    <s v="William Hollingworth"/>
    <x v="123"/>
    <s v="With Customer"/>
    <x v="0"/>
    <m/>
    <s v="1c Application In Progress"/>
    <s v="1c Application In Progress"/>
    <x v="0"/>
    <s v="DARS-NIC-30560-W4V1T-v1.0"/>
    <s v="No"/>
    <s v="No"/>
    <x v="0"/>
    <x v="183"/>
    <x v="0"/>
    <s v="No"/>
    <x v="1"/>
    <s v=""/>
    <s v="Vicki Hartley"/>
    <s v="Dave Cronin"/>
    <s v="No"/>
    <s v="Alexandra Day"/>
    <d v="2017-03-09T09:06:25"/>
    <d v="2016-11-14T13:31:56"/>
    <d v="2016-10-27T00:00:00"/>
    <s v=""/>
    <m/>
    <x v="0"/>
  </r>
  <r>
    <s v="315b38a2-f231-477f-bfe8-f29f790bb6c6"/>
    <s v="z2q8G7DQWWyE+Q/i5Taz8oCaazxsQ25K7P49OcXn4GU20s4Pr59hk05V0dSOSvr51NZoCz9eCuGrgp7tQNE+DA=="/>
    <d v="2017-03-09T09:06:25"/>
    <s v="DARS-NIC-30560-W4V1T-v2"/>
    <s v="William Hollingworth"/>
    <x v="123"/>
    <s v="With Customer"/>
    <x v="0"/>
    <d v="2019-07-31T00:00:00"/>
    <s v="2c Initial Assessment"/>
    <s v="1c Application In Progress"/>
    <x v="0"/>
    <s v="DARS-NIC-30560-W4V1T-v1.1"/>
    <s v="No"/>
    <s v="No"/>
    <x v="0"/>
    <x v="133"/>
    <x v="0"/>
    <s v="No"/>
    <x v="1"/>
    <s v=""/>
    <s v="Helen Buckels"/>
    <s v="Gaynor Dalton"/>
    <s v="No"/>
    <s v="Alexandra Day"/>
    <d v="2017-03-09T09:06:25"/>
    <d v="2016-11-28T09:27:54"/>
    <d v="2016-10-27T00:00:00"/>
    <s v=""/>
    <m/>
    <x v="0"/>
  </r>
  <r>
    <s v="d17c4685-9f90-40d0-9afe-119d50fd2040"/>
    <s v="IEgfsPfUU199BsnPoUvwyrxgNswnRtGThuL9yBAZv0lre9jzlAJ21D0650QTOusLyTFIbN9U/C12POmlbaUktA=="/>
    <d v="2017-03-09T09:06:25"/>
    <s v="DARS-NIC-30560-W4V1T-v2"/>
    <s v="William Hollingworth"/>
    <x v="123"/>
    <s v="With Customer"/>
    <x v="0"/>
    <d v="2019-07-31T00:00:00"/>
    <s v="2d Action Plan Active"/>
    <s v="1c Application In Progress"/>
    <x v="0"/>
    <s v="DARS-NIC-30560-W4V1T-v1.2"/>
    <s v="No"/>
    <s v="No"/>
    <x v="0"/>
    <x v="133"/>
    <x v="0"/>
    <s v="No"/>
    <x v="1"/>
    <s v=""/>
    <s v="Helen Buckels"/>
    <s v="Gaynor Dalton"/>
    <s v="No"/>
    <s v="Alexandra Day"/>
    <d v="2017-03-09T09:06:25"/>
    <d v="2016-11-28T11:04:42"/>
    <d v="2016-10-27T00:00:00"/>
    <s v=""/>
    <m/>
    <x v="0"/>
  </r>
  <r>
    <s v="f9192ed4-20d4-4ace-aec4-97486c3650ee"/>
    <s v="1w/4U2+v/37gAl6fOWIDbzJSF7/kn7R9s+cJGo6IteOcQMqnXtvfCitmjVcIm5iybbnxD4fOyGg6qdZ7GI885w=="/>
    <d v="2017-03-09T09:06:25"/>
    <s v="DARS-NIC-30560-W4V1T-v2"/>
    <s v="William Hollingworth"/>
    <x v="123"/>
    <s v="With Customer"/>
    <x v="0"/>
    <d v="2019-07-31T00:00:00"/>
    <s v="2c Initial Assessment"/>
    <s v="1c Application In Progress"/>
    <x v="0"/>
    <s v="DARS-NIC-30560-W4V1T-v1.3"/>
    <s v="No"/>
    <s v="No"/>
    <x v="0"/>
    <x v="133"/>
    <x v="0"/>
    <s v="No"/>
    <x v="1"/>
    <s v=""/>
    <s v="Helen Buckels"/>
    <s v="Gaynor Dalton"/>
    <s v="No"/>
    <s v="Alexandra Day"/>
    <d v="2017-03-09T09:06:25"/>
    <d v="2016-12-15T11:06:54"/>
    <d v="2016-10-27T00:00:00"/>
    <s v=""/>
    <m/>
    <x v="0"/>
  </r>
  <r>
    <s v="d976333b-f8a5-499c-82ed-ab82be0aadf5"/>
    <s v="j7BHTM9HOSVHDrN0ZIVnMKfktiJWm/rvYcfDWFxgctUxRASJFCHObkv93ze4H8Bc2DlUz/kc4bnbPgdZQZeWTA=="/>
    <d v="2017-03-09T09:07:04"/>
    <s v="DARS-NIC-30560-W4V1T-v2"/>
    <s v="William Hollingworth"/>
    <x v="123"/>
    <s v="With Customer"/>
    <x v="0"/>
    <d v="2019-07-31T00:00:00"/>
    <s v="5a DSA Active"/>
    <s v="1c Application In Progress"/>
    <x v="2"/>
    <s v="DARS-NIC-30560-W4V1T-v1.4"/>
    <s v="No"/>
    <s v="No"/>
    <x v="0"/>
    <x v="133"/>
    <x v="174"/>
    <s v="No"/>
    <x v="1"/>
    <s v=""/>
    <s v="Helen Buckels"/>
    <s v="Gaynor Dalton"/>
    <s v="No"/>
    <s v="Alexandra Day"/>
    <d v="2017-03-09T09:07:04"/>
    <d v="2016-12-29T12:13:57"/>
    <d v="2017-02-19T00:00:00"/>
    <s v=""/>
    <m/>
    <x v="1"/>
  </r>
  <r>
    <s v="e119305e-0882-4d27-9f38-952ffada1758"/>
    <s v="CLIUxASNCyYcnp3zQ0rKOI9/GrCjmhXs6PxDa8nCqV4OOafiW4yoi8ES6+YuMyx3hzwy3FFjw7T2e91A1Hl5nA=="/>
    <d v="2017-03-09T09:07:04"/>
    <s v="DARS-NIC-30560-W4V1T-v2"/>
    <s v="William Hollingworth"/>
    <x v="123"/>
    <s v="With Customer"/>
    <x v="0"/>
    <m/>
    <s v="1c Application In Progress"/>
    <s v="1c Application In Progress"/>
    <x v="4"/>
    <s v="DARS-NIC-30560-W4V1T-v2.0"/>
    <s v="Yes"/>
    <s v="No"/>
    <x v="0"/>
    <x v="133"/>
    <x v="0"/>
    <s v="No"/>
    <x v="1"/>
    <s v=""/>
    <s v="Helen Buckels"/>
    <s v="Gaynor Dalton"/>
    <s v="No"/>
    <s v="Alexandra Day"/>
    <d v="2017-03-09T09:07:04"/>
    <d v="2017-03-09T09:06:10"/>
    <m/>
    <s v=""/>
    <m/>
    <x v="0"/>
  </r>
  <r>
    <s v="fcf0ef45-f7e1-e511-80f7-3863bb357fa0"/>
    <s v="q7wXFGnDHztzzjTYBY49QPV4iyxnhee2X1gefjrljkqY6C0fkfEWyzBNJBpAret9zO9//WMjC22u/0MH/x0KLA=="/>
    <d v="2016-10-31T15:54:22"/>
    <s v="DARS-NIC-305647-S0X0L-v0"/>
    <s v="Isabelle Hunt"/>
    <x v="9"/>
    <s v="With HSCIC"/>
    <x v="1"/>
    <m/>
    <s v=""/>
    <s v=""/>
    <x v="0"/>
    <s v="DARS-NIC-305647-S0X0L-v0.0"/>
    <s v=""/>
    <s v="Yes"/>
    <x v="1"/>
    <x v="0"/>
    <x v="0"/>
    <s v="No"/>
    <x v="1"/>
    <s v=""/>
    <s v=""/>
    <s v=""/>
    <s v="Yes"/>
    <s v=""/>
    <d v="2016-10-31T15:54:22"/>
    <d v="2016-03-04T10:53:11"/>
    <m/>
    <s v=""/>
    <m/>
    <x v="0"/>
  </r>
  <r>
    <s v="26c19476-e90a-e611-8106-1458d043a570"/>
    <s v="P/Olz1afr/MlqbRcaO8VSIInGUlr/kbgh2wP2RoRacOk8+nhsncwn9XDIT7hWar/iqgDLVbxu+Ptzm5GXuJbEw=="/>
    <d v="2016-08-02T09:49:18"/>
    <s v="DARS-NIC-30605-P1S9T-v0"/>
    <s v="Zohreh Ajdari"/>
    <x v="202"/>
    <s v="With Customer"/>
    <x v="0"/>
    <m/>
    <s v=""/>
    <s v="1c Application In Progress"/>
    <x v="4"/>
    <s v="DARS-NIC-30605-P1S9T-v0.0"/>
    <s v="Yes"/>
    <s v="No"/>
    <x v="0"/>
    <x v="0"/>
    <x v="0"/>
    <s v="No"/>
    <x v="5"/>
    <s v=""/>
    <s v=""/>
    <s v=""/>
    <s v="Yes"/>
    <s v="Emma Russell"/>
    <d v="2016-08-02T09:49:18"/>
    <d v="2016-04-25T13:27:32"/>
    <m/>
    <s v=""/>
    <m/>
    <x v="0"/>
  </r>
  <r>
    <s v="5ba81b11-f20a-e611-8106-1458d043a570"/>
    <s v="7TsxAVBdwFNiq7FyDh2R2dDBWJHxS1Jmki6VDSzEEHoKnUjzktkjkg77yEAsWu6kBVI60S7M/qqopIiK/O0HGw=="/>
    <d v="2017-04-26T14:42:33"/>
    <s v="DARS-NIC-30645-Z2Z2K-v1"/>
    <s v="Celia Gregson"/>
    <x v="123"/>
    <s v="With HSCIC"/>
    <x v="0"/>
    <m/>
    <s v=""/>
    <s v="4b Approvals Group"/>
    <x v="0"/>
    <s v="DARS-NIC-30645-Z2Z2K-v0.0"/>
    <s v="No"/>
    <s v="No"/>
    <x v="0"/>
    <x v="0"/>
    <x v="0"/>
    <s v="No"/>
    <x v="1"/>
    <s v=""/>
    <s v=""/>
    <s v=""/>
    <s v="Yes"/>
    <s v=""/>
    <d v="2017-04-26T14:42:33"/>
    <d v="2016-04-25T14:29:16"/>
    <m/>
    <s v=""/>
    <d v="2017-04-26T00:00:00"/>
    <x v="0"/>
  </r>
  <r>
    <s v="baadec8d-5657-44ad-a2b9-454337016368"/>
    <s v="Fq016J02WdOku86Yt2EJt7dXFanzlIBdrWg4YfJMfQsWHuJxclgRrBv2uxSl0n+7MQGczglhqCKKR4tk2tATsQ=="/>
    <d v="2017-04-26T14:42:33"/>
    <s v="DARS-NIC-30645-Z2Z2K-v1"/>
    <s v="Celia Gregson"/>
    <x v="123"/>
    <s v="With HSCIC"/>
    <x v="0"/>
    <m/>
    <s v="2a Case Admin Check"/>
    <s v="4b Approvals Group"/>
    <x v="0"/>
    <s v="DARS-NIC-30645-Z2Z2K-v0.1"/>
    <s v="No"/>
    <s v="No"/>
    <x v="0"/>
    <x v="0"/>
    <x v="0"/>
    <s v="No"/>
    <x v="1"/>
    <s v=""/>
    <s v=""/>
    <s v=""/>
    <s v="Yes"/>
    <s v=""/>
    <d v="2017-04-26T14:42:33"/>
    <d v="2016-05-23T11:01:10"/>
    <m/>
    <s v=""/>
    <d v="2017-04-26T00:00:00"/>
    <x v="0"/>
  </r>
  <r>
    <s v="e88a560c-50ef-45a3-aa1d-9b465a451daa"/>
    <s v="O3CJfhHHDSXBnYi1cC3qw/DHCVaJoLzxFDy4OfODlACbyhF2wOS1FriSfqLI8UEWdDj7Soe+lo2lwF6TYwW+tQ=="/>
    <d v="2017-04-26T14:42:33"/>
    <s v="DARS-NIC-30645-Z2Z2K-v1"/>
    <s v="Celia Gregson"/>
    <x v="123"/>
    <s v="With HSCIC"/>
    <x v="0"/>
    <d v="2017-09-30T00:00:00"/>
    <s v="2c Initial Assessment"/>
    <s v="4b Approvals Group"/>
    <x v="0"/>
    <s v="DARS-NIC-30645-Z2Z2K-v0.10"/>
    <s v="No"/>
    <s v="No"/>
    <x v="0"/>
    <x v="63"/>
    <x v="0"/>
    <s v="No"/>
    <x v="1"/>
    <s v="Complex"/>
    <s v="Emma Lawler"/>
    <s v="Jennifer Donald"/>
    <s v="No"/>
    <s v=""/>
    <d v="2017-04-26T14:42:33"/>
    <d v="2016-09-19T13:28:38"/>
    <m/>
    <s v=""/>
    <d v="2017-04-26T00:00:00"/>
    <x v="0"/>
  </r>
  <r>
    <s v="10f3060b-b0d5-40c2-8231-a80c81be2195"/>
    <s v="FvJ26c+IKeazDfV6bbgLbTXYu06Na1vYqGORRHPh//RDkttxNq6Uu5Fz4SFhhW07eB8gMia6+UeqsmC0PlEesw=="/>
    <d v="2017-04-26T14:42:33"/>
    <s v="DARS-NIC-30645-Z2Z2K-v1"/>
    <s v="Celia Gregson"/>
    <x v="123"/>
    <s v="With HSCIC"/>
    <x v="0"/>
    <d v="2017-09-30T00:00:00"/>
    <s v="5a DSA Active"/>
    <s v="4b Approvals Group"/>
    <x v="2"/>
    <s v="DARS-NIC-30645-Z2Z2K-v0.11"/>
    <s v="No"/>
    <s v="No"/>
    <x v="0"/>
    <x v="63"/>
    <x v="175"/>
    <s v="No"/>
    <x v="1"/>
    <s v="Complex"/>
    <s v="Emma Lawler"/>
    <s v="Jennifer Donald"/>
    <s v="No"/>
    <s v=""/>
    <d v="2017-04-26T14:42:33"/>
    <d v="2017-03-10T13:45:06"/>
    <d v="2017-04-10T00:00:00"/>
    <s v=""/>
    <d v="2017-04-26T00:00:00"/>
    <x v="1"/>
  </r>
  <r>
    <s v="6d91d06b-b3f3-4ada-94bd-72c1f8d09138"/>
    <s v="Lm6sG6SNDw6d4Lpv+O9AEazbluIm2YI+u+UhScAcCoz3w1QcQ9dZsNnFjH5BebrZoQhx+ff2NnWoJxUCubr3Bg=="/>
    <d v="2017-04-26T14:42:33"/>
    <s v="DARS-NIC-30645-Z2Z2K-v1"/>
    <s v="Celia Gregson"/>
    <x v="123"/>
    <s v="With HSCIC"/>
    <x v="0"/>
    <m/>
    <s v="1c Application In Progress"/>
    <s v="4b Approvals Group"/>
    <x v="0"/>
    <s v="DARS-NIC-30645-Z2Z2K-v0.2"/>
    <s v="No"/>
    <s v="No"/>
    <x v="0"/>
    <x v="0"/>
    <x v="0"/>
    <s v="No"/>
    <x v="1"/>
    <s v=""/>
    <s v=""/>
    <s v=""/>
    <s v="Yes"/>
    <s v=""/>
    <d v="2017-04-26T14:42:33"/>
    <d v="2016-05-23T13:30:47"/>
    <m/>
    <s v=""/>
    <d v="2017-04-26T00:00:00"/>
    <x v="0"/>
  </r>
  <r>
    <s v="079c1851-1c2d-48f0-b9db-672ab00011e2"/>
    <s v="c/E2za7/PBGwZcam93QDOBVKCMZKVYvyJ1xBmiW1ACx/8nGrF0K0LyV65wY/n4X3C4SKVF6qEWI/pwTOquBz7w=="/>
    <d v="2017-04-26T14:42:33"/>
    <s v="DARS-NIC-30645-Z2Z2K-v1"/>
    <s v="Celia Gregson"/>
    <x v="123"/>
    <s v="With HSCIC"/>
    <x v="0"/>
    <m/>
    <s v="2c Initial Assessment"/>
    <s v="4b Approvals Group"/>
    <x v="0"/>
    <s v="DARS-NIC-30645-Z2Z2K-v0.3"/>
    <s v="No"/>
    <s v="No"/>
    <x v="0"/>
    <x v="63"/>
    <x v="0"/>
    <s v="No"/>
    <x v="1"/>
    <s v="Complex"/>
    <s v="Emma Lawler"/>
    <s v=""/>
    <s v="No"/>
    <s v=""/>
    <d v="2017-04-26T14:42:33"/>
    <d v="2016-05-25T09:58:12"/>
    <m/>
    <s v=""/>
    <d v="2017-04-26T00:00:00"/>
    <x v="0"/>
  </r>
  <r>
    <s v="ae6c2509-cde5-4968-abc9-1ab8677b567a"/>
    <s v="tuW11lMK/G+uFdUK1Xc4CAbc8Kf1GZAaWxNhl6zTXxVCzQKz/sQtNj1+8lK42pE11Nzs/dHALXDJLYFfALqB+w=="/>
    <d v="2017-04-26T14:42:33"/>
    <s v="DARS-NIC-30645-Z2Z2K-v1"/>
    <s v="Celia Gregson"/>
    <x v="123"/>
    <s v="With HSCIC"/>
    <x v="0"/>
    <m/>
    <s v="2c Initial Assessment"/>
    <s v="4b Approvals Group"/>
    <x v="0"/>
    <s v="DARS-NIC-30645-Z2Z2K-v0.4"/>
    <s v="No"/>
    <s v="No"/>
    <x v="0"/>
    <x v="63"/>
    <x v="0"/>
    <s v="No"/>
    <x v="1"/>
    <s v="Complex"/>
    <s v="Emma Lawler"/>
    <s v=""/>
    <s v="No"/>
    <s v=""/>
    <d v="2017-04-26T14:42:33"/>
    <d v="2016-06-02T11:44:46"/>
    <m/>
    <s v=""/>
    <d v="2017-04-26T00:00:00"/>
    <x v="0"/>
  </r>
  <r>
    <s v="409894b8-f5ab-4135-abbf-6da9bdfa9e6e"/>
    <s v="bMWC9CsHXksqLDDhClZSnojpkx1k/79rK7G7VvgxrWOfhuDxChWra9KVNmWf8y7iV/4knkJ7AnW60lWDHFsx6g=="/>
    <d v="2017-04-26T14:42:33"/>
    <s v="DARS-NIC-30645-Z2Z2K-v1"/>
    <s v="Celia Gregson"/>
    <x v="123"/>
    <s v="With HSCIC"/>
    <x v="0"/>
    <m/>
    <s v="2d Action Plan Active"/>
    <s v="4b Approvals Group"/>
    <x v="0"/>
    <s v="DARS-NIC-30645-Z2Z2K-v0.5"/>
    <s v="No"/>
    <s v="No"/>
    <x v="0"/>
    <x v="63"/>
    <x v="0"/>
    <s v="No"/>
    <x v="1"/>
    <s v="Complex"/>
    <s v="Emma Lawler"/>
    <s v=""/>
    <s v="No"/>
    <s v=""/>
    <d v="2017-04-26T14:42:33"/>
    <d v="2016-06-21T12:22:38"/>
    <m/>
    <s v=""/>
    <d v="2017-04-26T00:00:00"/>
    <x v="0"/>
  </r>
  <r>
    <s v="e3095948-36d8-4dcf-9d21-6f82bc1747de"/>
    <s v="8VL+jlW6BskozKbwYAaa/MTMHPU/BDf3IbQY/Uc3GVbASY67lOazAbcV7NwFFglclGqasOdhjJZ1Httc/HxZdw=="/>
    <d v="2017-04-26T14:42:33"/>
    <s v="DARS-NIC-30645-Z2Z2K-v1"/>
    <s v="Celia Gregson"/>
    <x v="123"/>
    <s v="With HSCIC"/>
    <x v="0"/>
    <m/>
    <s v="2c Initial Assessment"/>
    <s v="4b Approvals Group"/>
    <x v="0"/>
    <s v="DARS-NIC-30645-Z2Z2K-v0.6"/>
    <s v="No"/>
    <s v="No"/>
    <x v="0"/>
    <x v="63"/>
    <x v="0"/>
    <s v="No"/>
    <x v="1"/>
    <s v="Complex"/>
    <s v="Emma Lawler"/>
    <s v=""/>
    <s v="No"/>
    <s v=""/>
    <d v="2017-04-26T14:42:33"/>
    <d v="2016-06-27T14:40:38"/>
    <m/>
    <s v=""/>
    <d v="2017-04-26T00:00:00"/>
    <x v="0"/>
  </r>
  <r>
    <s v="6a69b2aa-a121-4139-a769-3162c47801ca"/>
    <s v="eqWjRzTtbY6oSmElXATTtJn1Oz7oiK1qEgGDdxVLfn+3mflqpovZyAl7D2+yZ8ffqerfUjTXPqoG7WVv/7meuA=="/>
    <d v="2017-04-26T14:42:33"/>
    <s v="DARS-NIC-30645-Z2Z2K-v1"/>
    <s v="Celia Gregson"/>
    <x v="123"/>
    <s v="With HSCIC"/>
    <x v="0"/>
    <m/>
    <s v="2c Initial Assessment"/>
    <s v="4b Approvals Group"/>
    <x v="0"/>
    <s v="DARS-NIC-30645-Z2Z2K-v0.7"/>
    <s v="No"/>
    <s v="No"/>
    <x v="0"/>
    <x v="63"/>
    <x v="0"/>
    <s v="No"/>
    <x v="1"/>
    <s v="Complex"/>
    <s v="Emma Lawler"/>
    <s v="Jennifer Donald"/>
    <s v="Yes"/>
    <s v=""/>
    <d v="2017-04-26T14:42:33"/>
    <d v="2016-07-01T10:25:00"/>
    <m/>
    <s v=""/>
    <d v="2017-04-26T00:00:00"/>
    <x v="0"/>
  </r>
  <r>
    <s v="dc053a80-3a98-4e47-ac30-34ebb403fbf5"/>
    <s v="KomuBLQnIyaBdQF2QYWl7ihw3BoUjM3y9v9kfuPtX9tCXYXaWHCYYGnerO5oPxAOJnqJmgp3j3a6q5zlduARmQ=="/>
    <d v="2017-04-26T14:42:33"/>
    <s v="DARS-NIC-30645-Z2Z2K-v1"/>
    <s v="Celia Gregson"/>
    <x v="123"/>
    <s v="With HSCIC"/>
    <x v="0"/>
    <m/>
    <s v="2c Initial Assessment"/>
    <s v="4b Approvals Group"/>
    <x v="0"/>
    <s v="DARS-NIC-30645-Z2Z2K-v0.8"/>
    <s v="No"/>
    <s v="No"/>
    <x v="0"/>
    <x v="63"/>
    <x v="0"/>
    <s v="No"/>
    <x v="1"/>
    <s v="Complex"/>
    <s v="Emma Lawler"/>
    <s v="Jennifer Donald"/>
    <s v="No"/>
    <s v=""/>
    <d v="2017-04-26T14:42:33"/>
    <d v="2016-07-18T09:27:26"/>
    <m/>
    <s v=""/>
    <d v="2017-04-26T00:00:00"/>
    <x v="0"/>
  </r>
  <r>
    <s v="6c2477fc-7db8-425a-9d25-efd8bcf73b4b"/>
    <s v="FKxAlCr7q5cb4FRlxlSTL3fu95SYGmTyoQ1O0a1+o9kYgvEztQVUhxF8TLGMBhupoC7udbXoodH4YTYyJQFv9w=="/>
    <d v="2017-04-26T14:42:33"/>
    <s v="DARS-NIC-30645-Z2Z2K-v1"/>
    <s v="Celia Gregson"/>
    <x v="123"/>
    <s v="With HSCIC"/>
    <x v="0"/>
    <d v="2017-08-31T00:00:00"/>
    <s v="2c Initial Assessment"/>
    <s v="4b Approvals Group"/>
    <x v="0"/>
    <s v="DARS-NIC-30645-Z2Z2K-v0.9"/>
    <s v="No"/>
    <s v="No"/>
    <x v="0"/>
    <x v="63"/>
    <x v="0"/>
    <s v="No"/>
    <x v="1"/>
    <s v="Complex"/>
    <s v="Emma Lawler"/>
    <s v="Jennifer Donald"/>
    <s v="No"/>
    <s v=""/>
    <d v="2017-04-26T14:42:33"/>
    <d v="2016-08-05T13:31:51"/>
    <m/>
    <s v=""/>
    <d v="2017-04-26T00:00:00"/>
    <x v="0"/>
  </r>
  <r>
    <s v="45e510c7-4925-4942-8e74-6a3cb9faf3f0"/>
    <s v="GuqTHEYV9J8UlWRzl+01iRMwAojS7846iO46xeiLHDSc+rJfZ1csrViKZNsVAfVOBMync21njDP1Hm4EXiV07g=="/>
    <d v="2017-04-26T14:42:33"/>
    <s v="DARS-NIC-30645-Z2Z2K-v1"/>
    <s v="Celia Gregson"/>
    <x v="123"/>
    <s v="With HSCIC"/>
    <x v="0"/>
    <m/>
    <s v="1c Application In Progress"/>
    <s v="4b Approvals Group"/>
    <x v="0"/>
    <s v="DARS-NIC-30645-Z2Z2K-v1.0"/>
    <s v="No"/>
    <s v="No"/>
    <x v="0"/>
    <x v="0"/>
    <x v="0"/>
    <s v="No"/>
    <x v="1"/>
    <s v="Complex"/>
    <s v=""/>
    <s v=""/>
    <s v="No"/>
    <s v=""/>
    <d v="2017-04-26T14:42:33"/>
    <d v="2017-04-26T11:53:59"/>
    <m/>
    <s v=""/>
    <d v="2017-04-26T00:00:00"/>
    <x v="0"/>
  </r>
  <r>
    <s v="7f2adc67-34c4-440c-96af-bdc562f3ec86"/>
    <s v="f7ZsuaJn4cqCVHQ+4VMpCxdyP2qL4MvkToCMsssaGhDXc7GM3qEtofjYyTpu+DPabpSJ4KAGu+d3uOzYxUa0UQ=="/>
    <d v="2017-04-26T14:43:23"/>
    <s v="DARS-NIC-30645-Z2Z2K-v1"/>
    <s v="Celia Gregson"/>
    <x v="123"/>
    <s v="With HSCIC"/>
    <x v="0"/>
    <d v="2017-09-30T00:00:00"/>
    <s v="2c Initial Assessment"/>
    <s v="4b Approvals Group"/>
    <x v="0"/>
    <s v="DARS-NIC-30645-Z2Z2K-v1.1"/>
    <s v="No"/>
    <s v="No"/>
    <x v="0"/>
    <x v="217"/>
    <x v="0"/>
    <s v="No"/>
    <x v="1"/>
    <s v="Complex"/>
    <s v="Vicki Hartley"/>
    <s v="Jennifer Donald"/>
    <s v="No"/>
    <s v=""/>
    <d v="2017-04-26T14:43:23"/>
    <d v="2017-04-26T11:55:14"/>
    <m/>
    <s v=""/>
    <d v="2017-04-26T00:00:00"/>
    <x v="0"/>
  </r>
  <r>
    <s v="77bf6472-beff-45e2-8183-f061c10dadf2"/>
    <s v="dRo7jIB3E/YLly7Mr9TIaX/prQO8Mc/xDf4NVSsdKilHdFMt6YmJtI9Kmat0x8TD14nfbhTcXBvP+OnUBnLI7A=="/>
    <d v="2017-05-02T14:02:23"/>
    <s v="DARS-NIC-30645-Z2Z2K-v1"/>
    <s v="Celia Gregson"/>
    <x v="123"/>
    <s v="With HSCIC"/>
    <x v="0"/>
    <d v="2017-09-30T00:00:00"/>
    <s v="4b Approvals Group"/>
    <s v="4b Approvals Group"/>
    <x v="4"/>
    <s v="DARS-NIC-30645-Z2Z2K-v1.2"/>
    <s v="Yes"/>
    <s v="No"/>
    <x v="0"/>
    <x v="217"/>
    <x v="0"/>
    <s v="No"/>
    <x v="1"/>
    <s v="Complex"/>
    <s v="Vicki Hartley"/>
    <s v="Jennifer Donald"/>
    <s v="No"/>
    <s v=""/>
    <d v="2017-05-02T14:02:23"/>
    <d v="2017-04-26T14:41:36"/>
    <m/>
    <s v=""/>
    <d v="2017-04-26T00:00:00"/>
    <x v="0"/>
  </r>
  <r>
    <s v="5534c626-0ee2-e511-8100-3863bb358f90"/>
    <s v="HIVcQZD45HqfGtknUpCDqPDwfYsPx1ZxMsP86eeApk2u69DOWenZVxaP/UPjpkpB7BSnyctNZ+NawoGqxx/U1Q=="/>
    <d v="2016-03-15T11:32:51"/>
    <s v="DARS-NIC-306746-B5V4P-v0"/>
    <s v="Lorraine Falks"/>
    <x v="21"/>
    <s v="With HSCIC"/>
    <x v="1"/>
    <m/>
    <s v=""/>
    <s v="1b Enquiry Answered"/>
    <x v="7"/>
    <s v="DARS-NIC-306746-B5V4P-v0.0"/>
    <s v=""/>
    <s v="Yes"/>
    <x v="1"/>
    <x v="0"/>
    <x v="0"/>
    <s v="No"/>
    <x v="1"/>
    <s v=""/>
    <s v=""/>
    <s v=""/>
    <s v="Yes"/>
    <s v="Alexandra Day"/>
    <d v="2016-03-15T11:32:51"/>
    <d v="2016-03-04T13:36:52"/>
    <m/>
    <s v=""/>
    <m/>
    <x v="0"/>
  </r>
  <r>
    <s v="0387565b-f6e1-e511-8100-3863bb358f90"/>
    <s v="K68HohnT0eDPLNWLl3Qnfi5haAOtyLuFKNlN583mHAplK6KhjAdLU7AlKEAe1e73m/K3GDN/c56FcCzaKkAD+g=="/>
    <d v="2017-03-06T12:21:53"/>
    <s v="DARS-NIC-306894-H7B0N-v1"/>
    <s v="Ravi Maheswaran"/>
    <x v="53"/>
    <s v="With HSCIC"/>
    <x v="0"/>
    <d v="2016-01-21T00:00:00"/>
    <s v=""/>
    <s v="5a DSA Active"/>
    <x v="1"/>
    <s v="DARS-NIC-306894-H7B0N-v0.0"/>
    <s v="No"/>
    <s v="Yes"/>
    <x v="0"/>
    <x v="0"/>
    <x v="120"/>
    <s v="No"/>
    <x v="1"/>
    <s v=""/>
    <s v="Dan Goodwin"/>
    <s v=""/>
    <s v="No"/>
    <s v="Joanna Rose"/>
    <d v="2017-03-06T12:21:53"/>
    <d v="2016-03-04T10:46:38"/>
    <d v="2017-03-06T00:00:00"/>
    <s v=""/>
    <d v="2017-01-20T00:00:00"/>
    <x v="0"/>
  </r>
  <r>
    <s v="d24a9bc9-44da-42a8-bbfe-34fbbda44599"/>
    <s v="GJ90pCmVDX+pe9XYfWBON9HzdsZfrsas9ar6RpAE9NH6j9LI6DPMB9qHLIaJYcMLKUSwsuuR6NeW5QMC/xKzDw=="/>
    <d v="2017-03-06T12:21:48"/>
    <s v="DARS-NIC-306894-H7B0N-v1"/>
    <s v="Ravi Maheswaran"/>
    <x v="53"/>
    <s v="With HSCIC"/>
    <x v="0"/>
    <m/>
    <s v="1c Application In Progress"/>
    <s v="5a DSA Active"/>
    <x v="0"/>
    <s v="DARS-NIC-306894-H7B0N-v1.0"/>
    <s v="No"/>
    <s v="Yes"/>
    <x v="0"/>
    <x v="0"/>
    <x v="0"/>
    <s v="No"/>
    <x v="1"/>
    <s v=""/>
    <s v="Dan Goodwin"/>
    <s v="Jennifer Redman"/>
    <s v="No"/>
    <s v="Joanna Rose"/>
    <d v="2017-03-06T12:21:48"/>
    <d v="2016-10-24T13:14:30"/>
    <m/>
    <s v=""/>
    <d v="2017-01-20T00:00:00"/>
    <x v="0"/>
  </r>
  <r>
    <s v="88433a47-dc79-47f6-935e-9e181eb9d42b"/>
    <s v="b6RVNLjQMY3GGya3J9fm45DqHB3yvqmBFxb7HTzFo3peLcQ7Z7cCTAO9ht98pEc7EW/eo+GpJ53SX3Z8QBVwpQ=="/>
    <d v="2017-03-06T12:21:48"/>
    <s v="DARS-NIC-306894-H7B0N-v1"/>
    <s v="Ravi Maheswaran"/>
    <x v="53"/>
    <s v="With HSCIC"/>
    <x v="0"/>
    <d v="2016-11-30T00:00:00"/>
    <s v="2c Initial Assessment"/>
    <s v="5a DSA Active"/>
    <x v="0"/>
    <s v="DARS-NIC-306894-H7B0N-v1.1"/>
    <s v="No"/>
    <s v="Yes"/>
    <x v="0"/>
    <x v="218"/>
    <x v="0"/>
    <s v="No"/>
    <x v="1"/>
    <s v=""/>
    <s v="Dan Goodwin"/>
    <s v="Jennifer Redman"/>
    <s v="No"/>
    <s v="Joanna Rose"/>
    <d v="2017-03-06T12:21:48"/>
    <d v="2016-10-24T13:52:29"/>
    <m/>
    <s v=""/>
    <d v="2017-01-20T00:00:00"/>
    <x v="0"/>
  </r>
  <r>
    <s v="ff4c0492-479a-4ff1-818e-465a11d7b1db"/>
    <s v="7Vusm1Z4fUt3Els4UvkArADblJ6ynmi4acnEC/8SMIC0nhltPSylnIFWj8GnLBU92LxOndm0SS75PgUK17/H/w=="/>
    <d v="2017-03-06T12:21:48"/>
    <s v="DARS-NIC-306894-H7B0N-v1"/>
    <s v="Ravi Maheswaran"/>
    <x v="53"/>
    <s v="With HSCIC"/>
    <x v="0"/>
    <d v="2016-01-21T00:00:00"/>
    <s v="2a Case Admin Check"/>
    <s v="5a DSA Active"/>
    <x v="0"/>
    <s v="DARS-NIC-306894-H7B0N-v1.2"/>
    <s v="No"/>
    <s v="Yes"/>
    <x v="0"/>
    <x v="218"/>
    <x v="0"/>
    <s v="No"/>
    <x v="1"/>
    <s v=""/>
    <s v="Dan Goodwin"/>
    <s v="Jennifer Redman"/>
    <s v="No"/>
    <s v="Joanna Rose"/>
    <d v="2017-03-06T12:21:48"/>
    <d v="2016-10-24T14:25:14"/>
    <m/>
    <s v=""/>
    <d v="2017-01-20T00:00:00"/>
    <x v="0"/>
  </r>
  <r>
    <s v="d0f66f73-1726-43ab-a353-b318923ca2d3"/>
    <s v="3Brt1CYSEixLqoM7EiWKtPNCQX6pTOTpEpAuk/e/wfMNMkZ/+aDBjzQubj5Yyemarq0evd8OLp49J06/PfXYvQ=="/>
    <d v="2017-03-06T12:21:48"/>
    <s v="DARS-NIC-306894-H7B0N-v1"/>
    <s v="Ravi Maheswaran"/>
    <x v="53"/>
    <s v="With HSCIC"/>
    <x v="0"/>
    <d v="2016-01-21T00:00:00"/>
    <s v="2a Case Admin Check"/>
    <s v="5a DSA Active"/>
    <x v="0"/>
    <s v="DARS-NIC-306894-H7B0N-v1.3"/>
    <s v="No"/>
    <s v="Yes"/>
    <x v="0"/>
    <x v="218"/>
    <x v="0"/>
    <s v="No"/>
    <x v="1"/>
    <s v=""/>
    <s v="Dan Goodwin"/>
    <s v="Jennifer Redman"/>
    <s v="No"/>
    <s v="Joanna Rose"/>
    <d v="2017-03-06T12:21:48"/>
    <d v="2016-10-31T11:05:36"/>
    <m/>
    <s v=""/>
    <d v="2017-01-20T00:00:00"/>
    <x v="0"/>
  </r>
  <r>
    <s v="9cac6213-8448-433d-8d22-4c4c6c5ff997"/>
    <s v="r6IR5jKmafjKHespQ1hGNf+nMXehxWIJpHLrMLr7BSqGSwdqDGne6eX6hhLp0yw8GJTq23XGM6WzrTajS9ESag=="/>
    <d v="2017-03-06T12:21:48"/>
    <s v="DARS-NIC-306894-H7B0N-v1"/>
    <s v="Ravi Maheswaran"/>
    <x v="53"/>
    <s v="With HSCIC"/>
    <x v="0"/>
    <d v="2018-12-31T00:00:00"/>
    <s v="2c Initial Assessment"/>
    <s v="5a DSA Active"/>
    <x v="0"/>
    <s v="DARS-NIC-306894-H7B0N-v1.4"/>
    <s v="No"/>
    <s v="Yes"/>
    <x v="0"/>
    <x v="106"/>
    <x v="0"/>
    <s v="No"/>
    <x v="1"/>
    <s v=""/>
    <s v="Dan Goodwin"/>
    <s v="Dave Cronin"/>
    <s v="No"/>
    <s v="Joanna Rose"/>
    <d v="2017-03-06T12:21:48"/>
    <d v="2017-01-20T13:51:21"/>
    <m/>
    <s v=""/>
    <d v="2017-01-20T00:00:00"/>
    <x v="0"/>
  </r>
  <r>
    <s v="7d537a17-b519-4510-a10d-12ebf9f2337c"/>
    <s v="xVOSlZ9FA/LWt2zuvvt2JC4rCw+jnEx8ird04Qq56C707Ji3ocvQz3IhQ5l1lLsNmBp6mfsiHeImCh8bzTbdSA=="/>
    <d v="2017-03-06T12:22:04"/>
    <s v="DARS-NIC-306894-H7B0N-v1"/>
    <s v="Ravi Maheswaran"/>
    <x v="53"/>
    <s v="With HSCIC"/>
    <x v="0"/>
    <d v="2018-12-31T00:00:00"/>
    <s v="5a DSA Active"/>
    <s v="5a DSA Active"/>
    <x v="2"/>
    <s v="DARS-NIC-306894-H7B0N-v1.5"/>
    <s v="Yes"/>
    <s v="Yes"/>
    <x v="0"/>
    <x v="106"/>
    <x v="176"/>
    <s v="No"/>
    <x v="1"/>
    <s v=""/>
    <s v="Dan Goodwin"/>
    <s v="Dave Cronin"/>
    <s v="No"/>
    <s v="Joanna Rose"/>
    <d v="2017-03-06T12:22:04"/>
    <d v="2017-01-25T14:11:48"/>
    <d v="2017-03-06T00:00:00"/>
    <s v=""/>
    <d v="2017-01-20T00:00:00"/>
    <x v="1"/>
  </r>
  <r>
    <s v="24fb76db-f6e1-e511-8100-3863bb358f90"/>
    <s v="IHPgDY11RffXsBKdJAA09N2DGlWRGuMT2meoiLyvwYuq8WxpLXpDph37f7lcgVz41qY7S35ubiAsvt9XYfGwTw=="/>
    <d v="2016-08-02T09:49:18"/>
    <s v="DARS-NIC-30704-GYJD7-v0"/>
    <s v="Mark Dusheiko"/>
    <x v="15"/>
    <s v="With HSCIC"/>
    <x v="0"/>
    <d v="2016-02-28T00:00:00"/>
    <s v=""/>
    <s v="5a DSA Active"/>
    <x v="3"/>
    <s v="DARS-NIC-30704-GYJD7-v0.0"/>
    <s v="Yes"/>
    <s v="Yes"/>
    <x v="0"/>
    <x v="0"/>
    <x v="120"/>
    <s v="No"/>
    <x v="1"/>
    <s v=""/>
    <s v="Dave Cronin"/>
    <s v=""/>
    <s v="No"/>
    <s v="Joanna Rose"/>
    <d v="2016-08-02T09:49:18"/>
    <d v="2016-03-04T10:50:08"/>
    <m/>
    <s v=""/>
    <m/>
    <x v="0"/>
  </r>
  <r>
    <s v="63d272b9-fee1-e511-80f5-3863bb363030"/>
    <s v="3gGQISemilLUWysz3Wk8+D3uI6P/TiSyO4v2qu6N532LhTrMem0r8x7f/qs197rzstWVV+d3KAYo5W6W8RNwBw=="/>
    <d v="2016-10-31T15:54:23"/>
    <s v="DARS-NIC-307512-K9F3L-v0"/>
    <s v="Ivanka Pribramska"/>
    <x v="1"/>
    <s v="With HSCIC"/>
    <x v="1"/>
    <m/>
    <s v=""/>
    <s v="1a Enquiry"/>
    <x v="0"/>
    <s v="DARS-NIC-307512-K9F3L-v0.0"/>
    <s v=""/>
    <s v="Yes"/>
    <x v="1"/>
    <x v="0"/>
    <x v="0"/>
    <s v="No"/>
    <x v="1"/>
    <s v=""/>
    <s v=""/>
    <s v=""/>
    <s v="Yes"/>
    <s v=""/>
    <d v="2016-10-31T15:54:23"/>
    <d v="2016-03-04T11:46:27"/>
    <m/>
    <s v=""/>
    <m/>
    <x v="0"/>
  </r>
  <r>
    <s v="358a65a7-fde1-e511-80f7-3863bb357fa0"/>
    <s v="Ov+uZVUV7aAYMnpXIeooxZNsGnpOo2MROFDYgBfnJpoVPAioA7eXahZXWkbPUoOENZRmdBtDyAB5k4mMztZ0hg=="/>
    <d v="2016-10-31T15:54:23"/>
    <s v="DARS-NIC-307558-L7P8M-v0"/>
    <s v="Thomas Jordan"/>
    <x v="232"/>
    <s v="With HSCIC"/>
    <x v="1"/>
    <m/>
    <s v=""/>
    <s v=""/>
    <x v="0"/>
    <s v="DARS-NIC-307558-L7P8M-v0.0"/>
    <s v=""/>
    <s v="Yes"/>
    <x v="1"/>
    <x v="0"/>
    <x v="0"/>
    <s v="No"/>
    <x v="9"/>
    <s v=""/>
    <s v=""/>
    <s v=""/>
    <s v="Yes"/>
    <s v=""/>
    <d v="2016-10-31T15:54:23"/>
    <d v="2016-03-04T11:38:47"/>
    <m/>
    <s v=""/>
    <m/>
    <x v="0"/>
  </r>
  <r>
    <s v="6d2e3cf3-f4e1-e511-8104-1458d043a750"/>
    <s v="KBdy2WhMRl0HiJTiDN0BzDGwBs5E8+srP6nBOmiDUv14CiPa17VhISiEKiyHWOhfI75VUfwWdH749vDOSimGaQ=="/>
    <d v="2016-10-31T15:54:23"/>
    <s v="DARS-NIC-307613-J5W8T-v0"/>
    <s v="Shahadat Uddin"/>
    <x v="204"/>
    <s v="With HSCIC"/>
    <x v="1"/>
    <m/>
    <s v=""/>
    <s v=""/>
    <x v="0"/>
    <s v="DARS-NIC-307613-J5W8T-v0.0"/>
    <s v=""/>
    <s v="Yes"/>
    <x v="1"/>
    <x v="0"/>
    <x v="0"/>
    <s v="No"/>
    <x v="9"/>
    <s v=""/>
    <s v=""/>
    <s v=""/>
    <s v="Yes"/>
    <s v=""/>
    <d v="2016-10-31T15:54:23"/>
    <d v="2016-03-04T10:36:34"/>
    <m/>
    <s v=""/>
    <m/>
    <x v="0"/>
  </r>
  <r>
    <s v="0ded6741-f7e1-e511-8104-1458d043a750"/>
    <s v="OeYezQ8UfOpD1vacwizQhyErhqIAkvgn19Gjeshxa4Kbxa8Eosu6+wKeXeR1iY84nxE7noksJwagQL1C5ogvwA=="/>
    <d v="2017-04-11T13:59:17"/>
    <s v="DARS-NIC-309034-C7M7W-v2"/>
    <s v="Anna Ramond"/>
    <x v="71"/>
    <s v="With HSCIC"/>
    <x v="0"/>
    <d v="2016-02-26T00:00:00"/>
    <s v=""/>
    <s v="2a Case Admin Check"/>
    <x v="3"/>
    <s v="DARS-NIC-309034-C7M7W-v0.0"/>
    <s v="No"/>
    <s v="Yes"/>
    <x v="0"/>
    <x v="0"/>
    <x v="7"/>
    <s v="No"/>
    <x v="1"/>
    <s v=""/>
    <s v=""/>
    <s v=""/>
    <s v="No"/>
    <s v="Emma Russell"/>
    <d v="2017-04-11T13:59:17"/>
    <d v="2016-03-04T10:52:59"/>
    <m/>
    <s v=""/>
    <m/>
    <x v="0"/>
  </r>
  <r>
    <s v="5030f46a-b7f2-4ebc-97c6-0d00cf5a4eae"/>
    <s v="Q7RXPrh+9fl8vCJKsxNc17qsmTGrT5EYrVxyHyx28yyLm11dSdwAzob1ZPOZf9AT+oF84wr8FIikwvFzUv1s1g=="/>
    <d v="2017-04-11T13:59:17"/>
    <s v="DARS-NIC-309034-C7M7W-v2"/>
    <s v="Anna Ramond"/>
    <x v="71"/>
    <s v="With HSCIC"/>
    <x v="0"/>
    <d v="2016-02-26T00:00:00"/>
    <s v=""/>
    <s v="2a Case Admin Check"/>
    <x v="0"/>
    <s v="DARS-NIC-309034-C7M7W-v1.0"/>
    <s v=""/>
    <s v="Yes"/>
    <x v="0"/>
    <x v="0"/>
    <x v="0"/>
    <s v="No"/>
    <x v="1"/>
    <s v=""/>
    <s v="Emma Lawler"/>
    <s v=""/>
    <s v="No"/>
    <s v="Emma Russell"/>
    <d v="2017-04-11T13:59:17"/>
    <d v="2016-04-19T10:08:04"/>
    <m/>
    <s v=""/>
    <m/>
    <x v="0"/>
  </r>
  <r>
    <s v="df879136-0b03-41ce-bee4-402956f84c6b"/>
    <s v="jUKFzzz7cNvb7tprhntVKMCIlFgrqioVWW/v+ecy9rCGHElmeiv0paRwYHB37mKv7tSe7ehk7Jz4B9IinY5ACw=="/>
    <d v="2017-04-11T13:59:17"/>
    <s v="DARS-NIC-309034-C7M7W-v2"/>
    <s v="Anna Ramond"/>
    <x v="71"/>
    <s v="With HSCIC"/>
    <x v="0"/>
    <d v="2016-02-26T00:00:00"/>
    <s v=""/>
    <s v="2a Case Admin Check"/>
    <x v="0"/>
    <s v="DARS-NIC-309034-C7M7W-v1.1"/>
    <s v=""/>
    <s v="Yes"/>
    <x v="0"/>
    <x v="0"/>
    <x v="0"/>
    <s v="No"/>
    <x v="1"/>
    <s v=""/>
    <s v="Emma Lawler"/>
    <s v=""/>
    <s v="No"/>
    <s v="Emma Russell"/>
    <d v="2017-04-11T13:59:17"/>
    <d v="2016-04-19T10:10:17"/>
    <m/>
    <s v=""/>
    <m/>
    <x v="0"/>
  </r>
  <r>
    <s v="5b8e0495-68fc-4dec-9d58-98be000fd97f"/>
    <s v="lPg6IzHjfxNSz3aKi/cAfZzg+Lh0+CewKgKZiKMnQX52MILFcRtDtCJcIi5JoEu9POICZ6rNbkLCDIKF5dn3xg=="/>
    <d v="2017-04-11T13:59:17"/>
    <s v="DARS-NIC-309034-C7M7W-v2"/>
    <s v="Anna Ramond"/>
    <x v="71"/>
    <s v="With HSCIC"/>
    <x v="0"/>
    <d v="2016-02-26T00:00:00"/>
    <s v=""/>
    <s v="2a Case Admin Check"/>
    <x v="0"/>
    <s v="DARS-NIC-309034-C7M7W-v1.2"/>
    <s v=""/>
    <s v="Yes"/>
    <x v="0"/>
    <x v="189"/>
    <x v="0"/>
    <s v="No"/>
    <x v="1"/>
    <s v=""/>
    <s v="Carla Howgate"/>
    <s v="Dave Cronin"/>
    <s v="No"/>
    <s v="Emma Russell"/>
    <d v="2017-04-11T13:59:17"/>
    <d v="2016-04-19T10:10:55"/>
    <m/>
    <s v=""/>
    <m/>
    <x v="0"/>
  </r>
  <r>
    <s v="45446591-953a-44c1-a2e7-9f390d255fed"/>
    <s v="p2VL02ZWSRyAU9h/MlmVROAV1yeeOGMaGE+Ad/Pir6Epnargs+38uMj2Xfj2pWLEX9jMkYwmEtkAoYLiFDxXFg=="/>
    <d v="2017-04-11T13:59:17"/>
    <s v="DARS-NIC-309034-C7M7W-v2"/>
    <s v="Anna Ramond"/>
    <x v="71"/>
    <s v="With HSCIC"/>
    <x v="0"/>
    <d v="2016-02-26T00:00:00"/>
    <s v=""/>
    <s v="2a Case Admin Check"/>
    <x v="0"/>
    <s v="DARS-NIC-309034-C7M7W-v1.3"/>
    <s v=""/>
    <s v="Yes"/>
    <x v="0"/>
    <x v="189"/>
    <x v="0"/>
    <s v="No"/>
    <x v="1"/>
    <s v=""/>
    <s v="Carla Howgate"/>
    <s v="Dave Cronin"/>
    <s v="No"/>
    <s v="Emma Russell"/>
    <d v="2017-04-11T13:59:17"/>
    <d v="2016-04-19T12:05:41"/>
    <m/>
    <s v=""/>
    <m/>
    <x v="0"/>
  </r>
  <r>
    <s v="690defc8-0bc7-4044-8faa-1211f20aed9d"/>
    <s v="+M2VaHyRKVPRJADMLYvfVUv8jERqAPTzmynR0DQJHSs9femwNn/S1kkogXpCiNnpPggg37yWH0IWE+HJYNLDNg=="/>
    <d v="2017-04-11T13:59:17"/>
    <s v="DARS-NIC-309034-C7M7W-v2"/>
    <s v="Anna Ramond"/>
    <x v="71"/>
    <s v="With HSCIC"/>
    <x v="0"/>
    <d v="2016-02-26T00:00:00"/>
    <s v=""/>
    <s v="2a Case Admin Check"/>
    <x v="0"/>
    <s v="DARS-NIC-309034-C7M7W-v1.4"/>
    <s v="No"/>
    <s v="Yes"/>
    <x v="0"/>
    <x v="189"/>
    <x v="0"/>
    <s v="No"/>
    <x v="1"/>
    <s v=""/>
    <s v="Carla Howgate"/>
    <s v="Dave Cronin"/>
    <s v="No"/>
    <s v="Emma Russell"/>
    <d v="2017-04-11T13:59:17"/>
    <d v="2016-05-04T10:44:59"/>
    <m/>
    <s v=""/>
    <m/>
    <x v="0"/>
  </r>
  <r>
    <s v="0b9aeefc-dc15-452d-85a1-ffe24e38ce13"/>
    <s v="4LQP37brxHfeVbtRtrz54fjzz89XEGw5VoiDH0F+HLBi8PMv3VEL5NMvHvnruX+vxEqbEiMGgLjNCJItMJhqWg=="/>
    <d v="2017-04-11T13:59:17"/>
    <s v="DARS-NIC-309034-C7M7W-v2"/>
    <s v="Anna Ramond"/>
    <x v="71"/>
    <s v="With HSCIC"/>
    <x v="0"/>
    <d v="2016-10-26T00:00:00"/>
    <s v="5a DSA Active"/>
    <s v="2a Case Admin Check"/>
    <x v="3"/>
    <s v="DARS-NIC-309034-C7M7W-v1.5"/>
    <s v="No"/>
    <s v="Yes"/>
    <x v="0"/>
    <x v="189"/>
    <x v="81"/>
    <s v="No"/>
    <x v="1"/>
    <s v=""/>
    <s v="Carla Howgate"/>
    <s v="Dave Cronin"/>
    <s v="No"/>
    <s v="Emma Russell"/>
    <d v="2017-04-11T13:59:17"/>
    <d v="2016-05-06T13:07:43"/>
    <d v="2016-07-11T00:00:00"/>
    <s v=""/>
    <m/>
    <x v="1"/>
  </r>
  <r>
    <s v="57358b84-0723-4129-a1dd-6fb36f0594a1"/>
    <s v="iTxdSUd6AYVIXiu99LYQbN7OZsw3IlRJQ1Olt/XZ9kS4tLnDVz66fnSP4XwQt1jCHFSkmC0f5nOoqhvAtCCwZg=="/>
    <d v="2017-04-11T14:01:01"/>
    <s v="DARS-NIC-309034-C7M7W-v2"/>
    <s v="Anna Ramond"/>
    <x v="71"/>
    <s v="With HSCIC"/>
    <x v="0"/>
    <m/>
    <s v="1c Application In Progress"/>
    <s v="2a Case Admin Check"/>
    <x v="0"/>
    <s v="DARS-NIC-309034-C7M7W-v2.0"/>
    <s v="No"/>
    <s v="Yes"/>
    <x v="0"/>
    <x v="189"/>
    <x v="0"/>
    <s v="No"/>
    <x v="1"/>
    <s v=""/>
    <s v="Carla Howgate"/>
    <s v="Dave Cronin"/>
    <s v="No"/>
    <s v="Emma Russell"/>
    <d v="2017-04-11T14:01:01"/>
    <d v="2016-07-12T09:35:42"/>
    <d v="2016-07-11T00:00:00"/>
    <s v=""/>
    <m/>
    <x v="0"/>
  </r>
  <r>
    <s v="1ebf6b56-a221-4eba-9916-106f8e409d40"/>
    <s v="FdJ31SzegCx4sXqLBeoWNy9YFGHxmBHlTOQGkUmkmIJdkRyRRZcBJ/kdsLhHaQPwHG6p1uZn21lkywh/QTWDgw=="/>
    <d v="2017-04-11T14:01:01"/>
    <s v="DARS-NIC-309034-C7M7W-v2"/>
    <s v="Anna Ramond"/>
    <x v="71"/>
    <s v="With HSCIC"/>
    <x v="0"/>
    <m/>
    <s v="1c Application In Progress"/>
    <s v="2a Case Admin Check"/>
    <x v="4"/>
    <s v="DARS-NIC-309034-C7M7W-v2.1"/>
    <s v="Yes"/>
    <s v="Yes"/>
    <x v="0"/>
    <x v="189"/>
    <x v="0"/>
    <s v="No"/>
    <x v="1"/>
    <s v=""/>
    <s v="Carla Howgate"/>
    <s v="Dave Cronin"/>
    <s v="No"/>
    <s v="Emma Russell"/>
    <d v="2017-04-11T14:01:01"/>
    <d v="2017-04-11T13:58:50"/>
    <d v="2016-07-11T00:00:00"/>
    <s v=""/>
    <m/>
    <x v="0"/>
  </r>
  <r>
    <s v="8ffd3513-a91d-e611-810a-1458d043a570"/>
    <s v="Q3U0rV+xodqtKzcJbkvo64sEguNYYyFCDLezxh4LI6Z7EOKyePvL1pNybPKHO6H94qGcnuu7347vKG8SuRXXJw=="/>
    <d v="2016-07-29T08:37:52"/>
    <s v="DARS-NIC-30907-P4S5N-v0"/>
    <s v="Emily Emmott"/>
    <x v="287"/>
    <s v="With Customer"/>
    <x v="0"/>
    <m/>
    <s v="1c Application In Progress"/>
    <s v="2d Action Plan Active"/>
    <x v="0"/>
    <s v="DARS-NIC-30907-P4S5N-v0.0"/>
    <s v="No"/>
    <s v="No"/>
    <x v="0"/>
    <x v="0"/>
    <x v="0"/>
    <s v="No"/>
    <x v="11"/>
    <s v=""/>
    <s v=""/>
    <s v=""/>
    <s v="Yes"/>
    <s v="Emma Russell"/>
    <d v="2016-07-29T08:37:52"/>
    <d v="2016-05-19T10:04:31"/>
    <m/>
    <s v=""/>
    <d v="2016-02-16T00:00:00"/>
    <x v="0"/>
  </r>
  <r>
    <s v="98815e3f-d713-4e77-b142-ec56f14cb76d"/>
    <s v="KQQct9RlLiD8OWW93uha9c6NAbPRE1nk1spP0Bgtv8wo+NZ09cAh3Irnp84eyV/9Hdp5u2tWD85bxg3eGFInfA=="/>
    <d v="2016-07-29T08:37:52"/>
    <s v="DARS-NIC-30907-P4S5N-v0"/>
    <s v="Emily Emmott"/>
    <x v="287"/>
    <s v="With Customer"/>
    <x v="0"/>
    <m/>
    <s v="2a Case Admin Check"/>
    <s v="2d Action Plan Active"/>
    <x v="0"/>
    <s v="DARS-NIC-30907-P4S5N-v0.1"/>
    <s v="No"/>
    <s v="No"/>
    <x v="0"/>
    <x v="0"/>
    <x v="0"/>
    <s v="No"/>
    <x v="11"/>
    <s v=""/>
    <s v=""/>
    <s v=""/>
    <s v="Yes"/>
    <s v="Emma Russell"/>
    <d v="2016-07-29T08:37:52"/>
    <d v="2016-06-01T13:52:14"/>
    <m/>
    <s v=""/>
    <d v="2016-02-16T00:00:00"/>
    <x v="0"/>
  </r>
  <r>
    <s v="654d7c63-3506-4689-9b80-8d1e98fb1a5c"/>
    <s v="lXt2NSaZgnsptslBPTlnnEyq+OzO/e9k0aPzWsg9SdvAQc+raZmJR80ZZ2DChcSJGXRvg27jTkGIMIkrW3FwwA=="/>
    <d v="2016-07-29T08:37:52"/>
    <s v="DARS-NIC-30907-P4S5N-v0"/>
    <s v="Emily Emmott"/>
    <x v="287"/>
    <s v="With Customer"/>
    <x v="0"/>
    <m/>
    <s v="1c Application In Progress"/>
    <s v="2d Action Plan Active"/>
    <x v="0"/>
    <s v="DARS-NIC-30907-P4S5N-v0.2"/>
    <s v="No"/>
    <s v="No"/>
    <x v="0"/>
    <x v="0"/>
    <x v="0"/>
    <s v="No"/>
    <x v="11"/>
    <s v=""/>
    <s v=""/>
    <s v=""/>
    <s v="Yes"/>
    <s v="Emma Russell"/>
    <d v="2016-07-29T08:37:52"/>
    <d v="2016-06-02T13:09:24"/>
    <m/>
    <s v=""/>
    <d v="2016-02-16T00:00:00"/>
    <x v="0"/>
  </r>
  <r>
    <s v="15af50c0-ee33-4b12-9042-ace8dc63302e"/>
    <s v="WWG9aeS6C0LNYTpT6gCvda5l40CwikYHBGB2/bUuREz8Ca6UY/fwV6Qi1MsLz+0jcd8QSPTXbnscyHegi0OPoQ=="/>
    <d v="2016-07-29T08:38:08"/>
    <s v="DARS-NIC-30907-P4S5N-v0"/>
    <s v="Emily Emmott"/>
    <x v="287"/>
    <s v="With Customer"/>
    <x v="0"/>
    <m/>
    <s v="2c Initial Assessment"/>
    <s v="2d Action Plan Active"/>
    <x v="0"/>
    <s v="DARS-NIC-30907-P4S5N-v0.3"/>
    <s v="No"/>
    <s v="No"/>
    <x v="0"/>
    <x v="219"/>
    <x v="0"/>
    <s v="No"/>
    <x v="11"/>
    <s v=""/>
    <s v="Adam Grindrod"/>
    <s v="Richard Langley"/>
    <s v="No"/>
    <s v="Emma Russell"/>
    <d v="2016-07-29T08:38:08"/>
    <d v="2016-06-10T15:43:50"/>
    <m/>
    <s v=""/>
    <d v="2016-02-16T00:00:00"/>
    <x v="0"/>
  </r>
  <r>
    <s v="2a3d840d-4f5e-41a7-8cfc-c977cb7df93a"/>
    <s v="2jsB0YlT9YmkoPCnR3XOvfW4eANsdxs+XsN+6G/aBK976L+QDQx67WaT3xrqnOCDZuLjpjPpa23+buQWrPbJwg=="/>
    <d v="2016-12-06T11:44:17"/>
    <s v="DARS-NIC-30907-P4S5N-v0"/>
    <s v="Emily Emmott"/>
    <x v="287"/>
    <s v="With Customer"/>
    <x v="0"/>
    <m/>
    <s v="2c Initial Assessment"/>
    <s v="2d Action Plan Active"/>
    <x v="6"/>
    <s v="DARS-NIC-30907-P4S5N-v0.4"/>
    <s v="Yes"/>
    <s v="No"/>
    <x v="0"/>
    <x v="219"/>
    <x v="0"/>
    <s v="No"/>
    <x v="11"/>
    <s v=""/>
    <s v="Adam Grindrod"/>
    <s v="Richard Langley"/>
    <s v="No"/>
    <s v="Emma Russell"/>
    <d v="2016-12-06T11:44:17"/>
    <d v="2016-07-29T08:37:56"/>
    <d v="2016-12-06T00:00:00"/>
    <s v=""/>
    <d v="2016-02-16T00:00:00"/>
    <x v="0"/>
  </r>
  <r>
    <s v="f346bd71-fee1-e511-80f5-3863bb363030"/>
    <s v="lentR7+C3WS2R0rUGhVGOWBmwzyCsDBgiaeyqPqyLxSVNuHXnq2wmMc2HMIRepbva41eivrIBbUCY1MwiHEcNA=="/>
    <d v="2016-10-31T15:54:23"/>
    <s v="DARS-NIC-309284-N4T2H-v0"/>
    <s v="Mike Swanson"/>
    <x v="40"/>
    <s v="With HSCIC"/>
    <x v="1"/>
    <m/>
    <s v=""/>
    <s v=""/>
    <x v="0"/>
    <s v="DARS-NIC-309284-N4T2H-v0.0"/>
    <s v=""/>
    <s v="Yes"/>
    <x v="1"/>
    <x v="0"/>
    <x v="0"/>
    <s v="No"/>
    <x v="3"/>
    <s v=""/>
    <s v=""/>
    <s v=""/>
    <s v="Yes"/>
    <s v=""/>
    <d v="2016-10-31T15:54:23"/>
    <d v="2016-03-04T11:44:31"/>
    <m/>
    <s v=""/>
    <m/>
    <x v="0"/>
  </r>
  <r>
    <s v="4e73b038-0ee2-e511-8100-3863bb358f90"/>
    <s v="FfRj8DOD+8Y0rHWQ88jRCtMlRZ9WuvBJAdektgf1PPuVVNwJU2ppObp+CrmrcLUlOI861IukRkW23FM+6dCeDw=="/>
    <d v="2016-10-31T15:54:23"/>
    <s v="DARS-NIC-309311-V5N9P-v0"/>
    <s v="Belinda Lees"/>
    <x v="57"/>
    <s v="With HSCIC"/>
    <x v="1"/>
    <m/>
    <s v="1b Enquiry Answered"/>
    <s v="1b Enquiry Answered"/>
    <x v="0"/>
    <s v="DARS-NIC-309311-V5N9P-v0.0"/>
    <s v=""/>
    <s v="Yes"/>
    <x v="1"/>
    <x v="0"/>
    <x v="0"/>
    <s v="No"/>
    <x v="1"/>
    <s v=""/>
    <s v=""/>
    <s v=""/>
    <s v="Yes"/>
    <s v="Alexandra Day"/>
    <d v="2016-10-31T15:54:23"/>
    <d v="2016-03-04T13:37:27"/>
    <m/>
    <s v=""/>
    <m/>
    <x v="0"/>
  </r>
  <r>
    <s v="cb7956a8-91df-e511-80f7-3863bb357fa0"/>
    <s v="cSKk7oUja/iSh+hWEdoS1aoVX4wdgFNiOSHJyVj6oBHHtvliYioeQa2liWIeyjsBfPZ1lXHtNl2QnEepvXJPjw=="/>
    <d v="2016-09-26T14:35:33"/>
    <s v="DARS-NIC-309328-R9V1C-v2"/>
    <s v="Sophie Smart"/>
    <x v="13"/>
    <s v="With Customer"/>
    <x v="0"/>
    <m/>
    <s v=""/>
    <s v="1c Application In Progress"/>
    <x v="0"/>
    <s v="DARS-NIC-309328-R9V1C-v0.0"/>
    <s v=""/>
    <s v="Yes"/>
    <x v="0"/>
    <x v="0"/>
    <x v="0"/>
    <s v="No"/>
    <x v="1"/>
    <s v=""/>
    <s v=""/>
    <s v=""/>
    <s v="No"/>
    <s v="Joanna Rose"/>
    <d v="2016-09-26T14:35:33"/>
    <d v="2016-03-01T09:40:45"/>
    <m/>
    <s v=""/>
    <m/>
    <x v="0"/>
  </r>
  <r>
    <s v="0148e71c-ecad-48aa-a870-664d430af449"/>
    <s v="aPuKZDj0b9SaLzLgSy7IadQuI+fXXunvoKnTImJpY/QwSNF2LTVjM29T4zO8hC6q3fgqz3xjCogE1ZO8XLa0lQ=="/>
    <d v="2016-09-26T14:35:33"/>
    <s v="DARS-NIC-309328-R9V1C-v2"/>
    <s v="Sophie Smart"/>
    <x v="13"/>
    <s v="With Customer"/>
    <x v="0"/>
    <m/>
    <s v=""/>
    <s v="1c Application In Progress"/>
    <x v="0"/>
    <s v="DARS-NIC-309328-R9V1C-v0.1"/>
    <s v=""/>
    <s v="Yes"/>
    <x v="0"/>
    <x v="0"/>
    <x v="0"/>
    <s v="No"/>
    <x v="1"/>
    <s v=""/>
    <s v=""/>
    <s v=""/>
    <s v="No"/>
    <s v="Joanna Rose"/>
    <d v="2016-09-26T14:35:33"/>
    <d v="2016-03-17T10:29:32"/>
    <m/>
    <s v=""/>
    <m/>
    <x v="0"/>
  </r>
  <r>
    <s v="d70f90aa-f2e3-4d14-a695-285c3f903fa3"/>
    <s v="hWGw61g48cgIAljTDYEYsOPnnHX6UOzReKgb98Is40urKyisK5eB4V7TS2ZwFRAA6vKNzymX7YdKFhN0HeDO3g=="/>
    <d v="2016-09-26T14:35:33"/>
    <s v="DARS-NIC-309328-R9V1C-v2"/>
    <s v="Sophie Smart"/>
    <x v="13"/>
    <s v="With Customer"/>
    <x v="0"/>
    <m/>
    <s v=""/>
    <s v="1c Application In Progress"/>
    <x v="0"/>
    <s v="DARS-NIC-309328-R9V1C-v0.2"/>
    <s v=""/>
    <s v="Yes"/>
    <x v="0"/>
    <x v="37"/>
    <x v="0"/>
    <s v="No"/>
    <x v="1"/>
    <s v=""/>
    <s v="Adam Grindrod"/>
    <s v="Richard Langley"/>
    <s v="No"/>
    <s v="Joanna Rose"/>
    <d v="2016-09-26T14:35:33"/>
    <d v="2016-03-23T17:33:54"/>
    <m/>
    <s v=""/>
    <m/>
    <x v="0"/>
  </r>
  <r>
    <s v="65c50a39-bc37-4c55-a8cd-3da9e8bd9b3c"/>
    <s v="YnwdzOD3p8hP4zcZ6/JgEz+Us/AjvOLcU/zV0x+S9ermSPLcufN15MkrNH2Qp8ex7AvdV8n1SoCUIrxBlllx3A=="/>
    <d v="2016-09-26T14:35:33"/>
    <s v="DARS-NIC-309328-R9V1C-v2"/>
    <s v="Sophie Smart"/>
    <x v="13"/>
    <s v="With Customer"/>
    <x v="0"/>
    <d v="2017-04-26T00:00:00"/>
    <s v="5a DSA Active"/>
    <s v="1c Application In Progress"/>
    <x v="1"/>
    <s v="DARS-NIC-309328-R9V1C-v0.3"/>
    <s v="No"/>
    <s v="Yes"/>
    <x v="0"/>
    <x v="37"/>
    <x v="177"/>
    <s v="No"/>
    <x v="1"/>
    <s v=""/>
    <s v="Adam Grindrod"/>
    <s v="Richard Langley"/>
    <s v="Yes"/>
    <s v="Joanna Rose"/>
    <d v="2016-09-26T14:35:33"/>
    <d v="2016-04-15T09:21:05"/>
    <m/>
    <s v=""/>
    <m/>
    <x v="1"/>
  </r>
  <r>
    <s v="3e267e21-a8ac-498c-bf59-e65531062e86"/>
    <s v="1aXpoEaFswebgnlevYE2mZxUqlHE50DDp2SdeGvn2eYYZPrjbCH4vWcQQVcfUEgJK/L9vDJPS3FKdx0/HOJYbA=="/>
    <d v="2016-09-26T14:35:33"/>
    <s v="DARS-NIC-309328-R9V1C-v2"/>
    <s v="Sophie Smart"/>
    <x v="13"/>
    <s v="With Customer"/>
    <x v="0"/>
    <m/>
    <s v="1c Application In Progress"/>
    <s v="1c Application In Progress"/>
    <x v="0"/>
    <s v="DARS-NIC-309328-R9V1C-v1.0"/>
    <s v="No"/>
    <s v="Yes"/>
    <x v="0"/>
    <x v="37"/>
    <x v="0"/>
    <s v="No"/>
    <x v="1"/>
    <s v=""/>
    <s v="Adam Grindrod"/>
    <s v="Richard Langley"/>
    <s v="Yes"/>
    <s v="Joanna Rose"/>
    <d v="2016-09-26T14:35:33"/>
    <d v="2016-07-12T10:44:11"/>
    <m/>
    <s v=""/>
    <m/>
    <x v="0"/>
  </r>
  <r>
    <s v="af26d23b-6788-45ed-83e4-d20995306529"/>
    <s v="uNTvaf1opNeLNLqiDnow9qIrhhG+MiTrRaRkITZ36WmYZHxqiRnA1CCkRmweQnuiKCJxoto5sSFLiNqm5hfSHQ=="/>
    <d v="2016-09-26T14:35:33"/>
    <s v="DARS-NIC-309328-R9V1C-v2"/>
    <s v="Sophie Smart"/>
    <x v="13"/>
    <s v="With Customer"/>
    <x v="0"/>
    <m/>
    <s v="2c Initial Assessment"/>
    <s v="1c Application In Progress"/>
    <x v="0"/>
    <s v="DARS-NIC-309328-R9V1C-v1.1"/>
    <s v="No"/>
    <s v="Yes"/>
    <x v="0"/>
    <x v="29"/>
    <x v="0"/>
    <s v="No"/>
    <x v="1"/>
    <s v=""/>
    <s v="Adam Grindrod"/>
    <s v="Richard Langley"/>
    <s v="Yes"/>
    <s v="Joanna Rose"/>
    <d v="2016-09-26T14:35:33"/>
    <d v="2016-07-12T10:47:21"/>
    <m/>
    <s v=""/>
    <m/>
    <x v="0"/>
  </r>
  <r>
    <s v="16b16782-6714-4315-ad03-4de7ce4c7c34"/>
    <s v="SiFn/C9EvtL2vs7jme5jGRGQyi33iMtf+5js3XTsCIHKVzRarmvusuO+vjn6uYt6EsGy7ZV3pCYTwv1wd7uP7Q=="/>
    <d v="2017-04-27T06:39:17"/>
    <s v="DARS-NIC-309328-R9V1C-v2"/>
    <s v="Sophie Smart"/>
    <x v="13"/>
    <s v="With Customer"/>
    <x v="0"/>
    <d v="2017-04-26T00:00:00"/>
    <s v="5a DSA Active"/>
    <s v="1c Application In Progress"/>
    <x v="3"/>
    <s v="DARS-NIC-309328-R9V1C-v1.2"/>
    <s v="No"/>
    <s v="Yes"/>
    <x v="0"/>
    <x v="29"/>
    <x v="19"/>
    <s v="No"/>
    <x v="1"/>
    <s v=""/>
    <s v="Adam Grindrod"/>
    <s v="Richard Langley"/>
    <s v="Yes"/>
    <s v="Joanna Rose"/>
    <d v="2017-04-27T06:39:17"/>
    <d v="2016-07-12T10:54:13"/>
    <m/>
    <s v=""/>
    <m/>
    <x v="1"/>
  </r>
  <r>
    <s v="34458596-5ac5-4512-b195-83549852e2fb"/>
    <s v="7mN0Fnk3IUdkGDbWzRCi0WCa3HDxuJ8w04p5AqqzYUVYw5NE4+fXY/JHqW79qOGV8YVpqxy0s4vPbtRGPyRTGA=="/>
    <d v="2016-09-26T14:54:00"/>
    <s v="DARS-NIC-309328-R9V1C-v2"/>
    <s v="Sophie Smart"/>
    <x v="13"/>
    <s v="With Customer"/>
    <x v="0"/>
    <m/>
    <s v="1c Application In Progress"/>
    <s v="1c Application In Progress"/>
    <x v="4"/>
    <s v="DARS-NIC-309328-R9V1C-v2.0"/>
    <s v="Yes"/>
    <s v="Yes"/>
    <x v="0"/>
    <x v="29"/>
    <x v="0"/>
    <s v="No"/>
    <x v="1"/>
    <s v=""/>
    <s v="Adam Grindrod"/>
    <s v="Richard Langley"/>
    <s v="Yes"/>
    <s v="Joanna Rose"/>
    <d v="2016-09-26T14:54:00"/>
    <d v="2016-09-26T14:35:25"/>
    <m/>
    <s v=""/>
    <m/>
    <x v="0"/>
  </r>
  <r>
    <s v="75fc4a48-d6ed-e511-8105-1458d043a750"/>
    <s v="7Tosbdwakx51YQJbKKQlnoLvKM0cNPT69vF1C/dep0wQ6TF/BtjT5gnser3pZfXjsgsaZ2iohvfwKsH7tiDMkQ=="/>
    <d v="2017-01-17T12:10:18"/>
    <s v="DARS-NIC-309476-G5Q5Y-v0"/>
    <s v="Dharmishta Parmar"/>
    <x v="81"/>
    <s v="With HSCIC"/>
    <x v="1"/>
    <m/>
    <s v=""/>
    <s v="2b Case Officer Check"/>
    <x v="0"/>
    <s v="DARS-NIC-309476-G5Q5Y-v0.0"/>
    <s v=""/>
    <s v="Yes"/>
    <x v="1"/>
    <x v="0"/>
    <x v="0"/>
    <s v="Yes"/>
    <x v="1"/>
    <s v=""/>
    <s v=""/>
    <s v=""/>
    <s v="No"/>
    <s v="Joanna Rose"/>
    <d v="2017-01-17T12:10:18"/>
    <d v="2016-03-19T13:27:12"/>
    <m/>
    <s v=""/>
    <d v="2014-11-28T00:00:00"/>
    <x v="0"/>
  </r>
  <r>
    <s v="d03c4dad-1d1b-4aa4-987c-18ae894467d7"/>
    <s v="unWthpDhWdh6rZ5/P2gFr7C45107BPX/VeBkuT//suZ2P3fmOIRkhbl6+Hign/RsOxdp4SCDZ/yMEOO4bCcwSg=="/>
    <d v="2017-01-17T12:10:18"/>
    <s v="DARS-NIC-309476-G5Q5Y-v0"/>
    <s v="Dharmishta Parmar"/>
    <x v="81"/>
    <s v="With HSCIC"/>
    <x v="1"/>
    <m/>
    <s v=""/>
    <s v="2b Case Officer Check"/>
    <x v="0"/>
    <s v="DARS-NIC-309476-G5Q5Y-v0.1"/>
    <s v=""/>
    <s v="Yes"/>
    <x v="1"/>
    <x v="0"/>
    <x v="0"/>
    <s v="Yes"/>
    <x v="1"/>
    <s v=""/>
    <s v=""/>
    <s v=""/>
    <s v="No"/>
    <s v="Joanna Rose"/>
    <d v="2017-01-17T12:10:18"/>
    <d v="2016-03-21T11:52:07"/>
    <m/>
    <s v=""/>
    <d v="2014-11-28T00:00:00"/>
    <x v="0"/>
  </r>
  <r>
    <s v="03b3aca6-eb9a-4adb-a048-39a550532485"/>
    <s v="Fo6edYt0+cQxF26Fy1EgiE1yg3whABETNCbFyvRXiWj+DlC4lKR4Imzi6C5bE5caZacf4VDxFfzLfW7/Aihz7Q=="/>
    <d v="2017-01-17T12:10:18"/>
    <s v="DARS-NIC-309476-G5Q5Y-v0"/>
    <s v="Dharmishta Parmar"/>
    <x v="81"/>
    <s v="With HSCIC"/>
    <x v="1"/>
    <m/>
    <s v=""/>
    <s v="2b Case Officer Check"/>
    <x v="0"/>
    <s v="DARS-NIC-309476-G5Q5Y-v0.2"/>
    <s v=""/>
    <s v="Yes"/>
    <x v="1"/>
    <x v="220"/>
    <x v="0"/>
    <s v="Yes"/>
    <x v="1"/>
    <s v=""/>
    <s v=""/>
    <s v=""/>
    <s v="No"/>
    <s v="Joanna Rose"/>
    <d v="2017-01-17T12:10:18"/>
    <d v="2016-04-11T08:41:45"/>
    <m/>
    <s v=""/>
    <d v="2014-11-28T00:00:00"/>
    <x v="0"/>
  </r>
  <r>
    <s v="899dfd3e-71fa-4c9c-b2e0-040f6891aa79"/>
    <s v="gQqwazWtLWrnaog1Qn2WJnYjrPXnBS8RKxqTlN3ONkS304w6TMPx3jGm0zr53nyJRTepMsBLtWRONT6vg1yZ5g=="/>
    <d v="2017-01-17T12:10:19"/>
    <s v="DARS-NIC-309476-G5Q5Y-v0"/>
    <s v="Dharmishta Parmar"/>
    <x v="81"/>
    <s v="With HSCIC"/>
    <x v="1"/>
    <m/>
    <s v="2b Case Officer Check"/>
    <s v="2b Case Officer Check"/>
    <x v="5"/>
    <s v="DARS-NIC-309476-G5Q5Y-v0.3"/>
    <s v="Yes"/>
    <s v="Yes"/>
    <x v="1"/>
    <x v="220"/>
    <x v="0"/>
    <s v="Yes"/>
    <x v="1"/>
    <s v=""/>
    <s v="Tracy Taylor"/>
    <s v="Jennifer Donald"/>
    <s v="No"/>
    <s v="Joanna Rose"/>
    <d v="2017-01-17T12:10:19"/>
    <d v="2016-04-19T09:53:27"/>
    <m/>
    <s v=""/>
    <d v="2014-11-28T00:00:00"/>
    <x v="0"/>
  </r>
  <r>
    <s v="65ad2725-2ced-e511-8101-3863bb358f90"/>
    <s v="cM5SwQE0S1D6Tp0LxqW02WS9WL6+aXT5OtcnQm69E2VUDG8/QImDs4m51fd1W0e+c0L5CUHdhtfcaPpwnvr/Sw=="/>
    <d v="2017-03-28T09:28:46"/>
    <s v="DARS-NIC-309500-F4X1B-v1"/>
    <s v="Hollie Caulfield"/>
    <x v="8"/>
    <s v="With Customer"/>
    <x v="0"/>
    <m/>
    <s v=""/>
    <s v="1c Application In Progress"/>
    <x v="0"/>
    <s v="DARS-NIC-309500-F4X1B-v0.0"/>
    <s v=""/>
    <s v="Yes"/>
    <x v="0"/>
    <x v="0"/>
    <x v="0"/>
    <s v="No"/>
    <x v="1"/>
    <s v=""/>
    <s v=""/>
    <s v=""/>
    <s v="No"/>
    <s v=""/>
    <d v="2017-03-28T09:28:46"/>
    <d v="2016-03-18T17:09:23"/>
    <m/>
    <s v=""/>
    <m/>
    <x v="0"/>
  </r>
  <r>
    <s v="159bfb97-2f35-4189-b428-30c87edda9c8"/>
    <s v="Uy5Mq05UFjJN57nZcehaOrEWpVAv885NMTny9KSljhktoRPLHJaYDtm3u/T96lTlF3pzmy/5atkv5o+QM48Evg=="/>
    <d v="2017-03-28T09:28:46"/>
    <s v="DARS-NIC-309500-F4X1B-v1"/>
    <s v="Hollie Caulfield"/>
    <x v="8"/>
    <s v="With Customer"/>
    <x v="0"/>
    <m/>
    <s v=""/>
    <s v="1c Application In Progress"/>
    <x v="0"/>
    <s v="DARS-NIC-309500-F4X1B-v0.1"/>
    <s v=""/>
    <s v="Yes"/>
    <x v="0"/>
    <x v="0"/>
    <x v="0"/>
    <s v="No"/>
    <x v="1"/>
    <s v=""/>
    <s v=""/>
    <s v=""/>
    <s v="No"/>
    <s v=""/>
    <d v="2017-03-28T09:28:46"/>
    <d v="2016-03-21T10:46:08"/>
    <m/>
    <s v=""/>
    <m/>
    <x v="0"/>
  </r>
  <r>
    <s v="a9048997-a24b-496c-baa4-1f3333359faf"/>
    <s v="6+SuMnrsBe1J3SQ9C+zyQMpAultjmKLw1DdlTee/gj0HFNaiKcMntYJDGlbzq0n9qg3bif3e5ZWc97bp9n8RLw=="/>
    <d v="2017-03-28T09:28:46"/>
    <s v="DARS-NIC-309500-F4X1B-v1"/>
    <s v="Hollie Caulfield"/>
    <x v="8"/>
    <s v="With Customer"/>
    <x v="0"/>
    <m/>
    <s v=""/>
    <s v="1c Application In Progress"/>
    <x v="0"/>
    <s v="DARS-NIC-309500-F4X1B-v0.2"/>
    <s v=""/>
    <s v="Yes"/>
    <x v="0"/>
    <x v="0"/>
    <x v="0"/>
    <s v="No"/>
    <x v="1"/>
    <s v=""/>
    <s v=""/>
    <s v=""/>
    <s v="No"/>
    <s v=""/>
    <d v="2017-03-28T09:28:46"/>
    <d v="2016-03-21T10:46:16"/>
    <m/>
    <s v=""/>
    <m/>
    <x v="0"/>
  </r>
  <r>
    <s v="e3017140-057d-48b9-b92f-3322aee0264a"/>
    <s v="yLla67tR9sf4fRic/2sD/njNgYMHhW7LHHcpCa0blp0VtzqHC/ptOGu3rMQ16kBUCGVUaOQ/xY+vPy7ZkwwD8A=="/>
    <d v="2017-03-28T09:28:49"/>
    <s v="DARS-NIC-309500-F4X1B-v1"/>
    <s v="Hollie Caulfield"/>
    <x v="8"/>
    <s v="With Customer"/>
    <x v="0"/>
    <d v="2017-03-17T00:00:00"/>
    <s v=""/>
    <s v="1c Application In Progress"/>
    <x v="3"/>
    <s v="DARS-NIC-309500-F4X1B-v0.3"/>
    <s v="No"/>
    <s v="Yes"/>
    <x v="0"/>
    <x v="0"/>
    <x v="8"/>
    <s v="No"/>
    <x v="1"/>
    <s v=""/>
    <s v="Emma Lawler"/>
    <s v=""/>
    <s v="No"/>
    <s v=""/>
    <d v="2017-03-28T09:28:49"/>
    <d v="2016-03-21T10:46:43"/>
    <m/>
    <s v=""/>
    <m/>
    <x v="0"/>
  </r>
  <r>
    <s v="aa519b6a-0785-4d1d-9716-7135c4dc53c9"/>
    <s v="TEWrDQVJv8NwsZh2+knVspvIpXLzLdQP4dWsfhlJ/dwHCd806NPnWylAtJe2hKIp4tOF2wAj/sgCAj84tCf8Ew=="/>
    <d v="2017-04-03T21:53:30"/>
    <s v="DARS-NIC-309500-F4X1B-v1"/>
    <s v="Hollie Caulfield"/>
    <x v="8"/>
    <s v="With Customer"/>
    <x v="0"/>
    <m/>
    <s v="1c Application In Progress"/>
    <s v="1c Application In Progress"/>
    <x v="4"/>
    <s v="DARS-NIC-309500-F4X1B-v1.0"/>
    <s v="Yes"/>
    <s v="Yes"/>
    <x v="0"/>
    <x v="0"/>
    <x v="0"/>
    <s v="No"/>
    <x v="1"/>
    <s v=""/>
    <s v="Emma Lawler"/>
    <s v="Jennifer Redman"/>
    <s v="No"/>
    <s v=""/>
    <d v="2017-04-03T21:53:30"/>
    <d v="2017-03-28T09:28:41"/>
    <m/>
    <s v=""/>
    <m/>
    <x v="0"/>
  </r>
  <r>
    <s v="19ae76e9-fae1-e511-8104-1458d043a750"/>
    <s v="As4I/JZAz/lhu62WsIDDqUkrqgWNLVoCy3D+pqD2GWio0m0JYkIqq+XSWH/pr2vyWH1u2Qj7ZzqXGH3JKn0tZA=="/>
    <d v="2016-10-31T15:54:23"/>
    <s v="DARS-NIC-309860-F9F5K-v0"/>
    <s v="Brent Walker"/>
    <x v="63"/>
    <s v="With HSCIC"/>
    <x v="1"/>
    <m/>
    <s v=""/>
    <s v="1a Enquiry"/>
    <x v="0"/>
    <s v="DARS-NIC-309860-F9F5K-v0.0"/>
    <s v=""/>
    <s v="Yes"/>
    <x v="1"/>
    <x v="0"/>
    <x v="0"/>
    <s v="No"/>
    <x v="6"/>
    <s v=""/>
    <s v=""/>
    <s v=""/>
    <s v="Yes"/>
    <s v=""/>
    <d v="2016-10-31T15:54:23"/>
    <d v="2016-03-04T11:19:14"/>
    <m/>
    <s v=""/>
    <m/>
    <x v="0"/>
  </r>
  <r>
    <s v="be427114-f8e1-e511-8100-3863bb358f90"/>
    <s v="rST/xCxldM/GPHRerHZWlaRUy9PViZUk4a2qpyLuWySTMs128BTf+zYFGrDJZp/TIX8xRSko69wR0ZH1jGUPyQ=="/>
    <d v="2016-10-31T15:54:23"/>
    <s v="DARS-NIC-310132-K3Z8B-v0"/>
    <s v="Ravi Maheswaran"/>
    <x v="53"/>
    <s v="With Customer"/>
    <x v="1"/>
    <m/>
    <s v=""/>
    <s v="2d Action Plan Active"/>
    <x v="0"/>
    <s v="DARS-NIC-310132-K3Z8B-v0.0"/>
    <s v=""/>
    <s v="Yes"/>
    <x v="1"/>
    <x v="0"/>
    <x v="0"/>
    <s v="No"/>
    <x v="1"/>
    <s v=""/>
    <s v=""/>
    <s v=""/>
    <s v="Yes"/>
    <s v="Helen Buckels"/>
    <d v="2016-10-31T15:54:23"/>
    <d v="2016-03-04T10:58:53"/>
    <m/>
    <s v=""/>
    <m/>
    <x v="0"/>
  </r>
  <r>
    <s v="1e01d230-0ee2-e511-8104-1458d043a750"/>
    <s v="tml0bI3djB9KdsOim8i8caQi8aQ7Mah//InkgelUKe6bzk5iCEpxSzV9qGlVgNUFH+jll7ZTvMM5V76S3I/jWw=="/>
    <d v="2016-10-31T15:54:23"/>
    <s v="DARS-NIC-310291-S4S6S-v0"/>
    <s v="Tahira Akbar"/>
    <x v="171"/>
    <s v="With HSCIC"/>
    <x v="1"/>
    <m/>
    <s v=""/>
    <s v=""/>
    <x v="0"/>
    <s v="DARS-NIC-310291-S4S6S-v0.0"/>
    <s v=""/>
    <s v="Yes"/>
    <x v="1"/>
    <x v="0"/>
    <x v="0"/>
    <s v="No"/>
    <x v="1"/>
    <s v=""/>
    <s v=""/>
    <s v=""/>
    <s v="Yes"/>
    <s v=""/>
    <d v="2016-10-31T15:54:23"/>
    <d v="2016-03-04T13:37:09"/>
    <m/>
    <s v=""/>
    <m/>
    <x v="0"/>
  </r>
  <r>
    <s v="b466d881-f8e1-e511-80f7-3863bb357fa0"/>
    <s v="aecJp4z3g1fwx7hTka3ZxSCkQOfQRBQXRi+CKgWKrS4XLweoruNqPdfUWsIF2PjLA9Ty0it2m6ZW97LeNEJoCg=="/>
    <d v="2016-11-07T15:26:25"/>
    <s v="DARS-NIC-310337-N3Z8X-v0"/>
    <s v="Abid Ahmad"/>
    <x v="174"/>
    <s v="With HSCIC"/>
    <x v="0"/>
    <d v="2015-11-30T00:00:00"/>
    <s v=""/>
    <s v="5a DSA Active"/>
    <x v="3"/>
    <s v="DARS-NIC-310337-N3Z8X-v0.0"/>
    <s v="Yes"/>
    <s v="Yes"/>
    <x v="0"/>
    <x v="0"/>
    <x v="7"/>
    <s v="No"/>
    <x v="16"/>
    <s v=""/>
    <s v="Helen Buckels"/>
    <s v=""/>
    <s v="No"/>
    <s v="Joanna Rose"/>
    <d v="2016-11-07T15:26:25"/>
    <d v="2016-03-04T11:01:56"/>
    <d v="2016-11-01T00:00:00"/>
    <s v=""/>
    <m/>
    <x v="0"/>
  </r>
  <r>
    <s v="08accc36-0ee2-e511-8104-1458d043a750"/>
    <s v="gcNNvpeHqlkfJ9h/Xf4isTRSsX48orS8vhNgCvgIfC/hGuSX4WeICvGPAytDdjb9OtT0oL4VsDmmt+DVx5Wccg=="/>
    <d v="2016-10-31T15:54:23"/>
    <s v="DARS-NIC-310894-Q1M4J-v0"/>
    <s v="Byron Theron"/>
    <x v="162"/>
    <s v="With HSCIC"/>
    <x v="1"/>
    <m/>
    <s v=""/>
    <s v=""/>
    <x v="0"/>
    <s v="DARS-NIC-310894-Q1M4J-v0.0"/>
    <s v=""/>
    <s v="Yes"/>
    <x v="1"/>
    <x v="0"/>
    <x v="0"/>
    <s v="No"/>
    <x v="10"/>
    <s v=""/>
    <s v=""/>
    <s v=""/>
    <s v="Yes"/>
    <s v=""/>
    <d v="2016-10-31T15:54:23"/>
    <d v="2016-03-04T13:37:19"/>
    <m/>
    <s v=""/>
    <m/>
    <x v="0"/>
  </r>
  <r>
    <s v="3e80d0cf-43ec-e511-80f8-3863bb357fa0"/>
    <s v="VfmUqug+2NzcJmfnHMKMMTVqKwtrCeqi8Vg2ju0CxVYncPe2Y5Liv55+T39LI3DYJMH2dytrVPMFJfRPeDRd8A=="/>
    <d v="2016-08-30T10:39:39"/>
    <s v="DARS-NIC-311095-K1Q0B-v0"/>
    <s v="Peter Tyrer"/>
    <x v="3"/>
    <s v="With HSCIC"/>
    <x v="0"/>
    <d v="2016-01-30T00:00:00"/>
    <s v=""/>
    <s v="5a DSA Active"/>
    <x v="3"/>
    <s v="DARS-NIC-311095-K1Q0B-v0.0"/>
    <s v="Yes"/>
    <s v="Yes"/>
    <x v="0"/>
    <x v="0"/>
    <x v="118"/>
    <s v="No"/>
    <x v="1"/>
    <s v=""/>
    <s v="Dan Goodwin"/>
    <s v=""/>
    <s v="No"/>
    <s v="Joanna Rose"/>
    <d v="2016-08-30T10:39:39"/>
    <d v="2016-03-17T13:26:18"/>
    <m/>
    <s v=""/>
    <m/>
    <x v="0"/>
  </r>
  <r>
    <s v="79b24574-2be8-e511-80f8-3863bb357fa0"/>
    <s v="Ze0qusy5kno62NRrY3cBOGXVONH+LxKBkTi/Qnd4MXX8bt9fYQASI6VeUMvDTRtfAH6ErZvXV2mf/tD8DJFjtg=="/>
    <d v="2016-12-14T15:08:51"/>
    <s v="DARS-NIC-311179-R5V5Y-v1"/>
    <s v="Nial Hodge"/>
    <x v="77"/>
    <s v="With Customer"/>
    <x v="0"/>
    <m/>
    <s v=""/>
    <s v="1c Application In Progress"/>
    <x v="0"/>
    <s v="DARS-NIC-311179-R5V5Y-v0.0"/>
    <s v=""/>
    <s v="Yes"/>
    <x v="0"/>
    <x v="0"/>
    <x v="0"/>
    <s v="No"/>
    <x v="1"/>
    <s v=""/>
    <s v=""/>
    <s v=""/>
    <s v="No"/>
    <s v="Joanna Rose"/>
    <d v="2016-12-14T15:08:51"/>
    <d v="2016-03-12T08:21:45"/>
    <m/>
    <s v=""/>
    <m/>
    <x v="0"/>
  </r>
  <r>
    <s v="e8b2f723-6396-49ff-9d4a-09cccfcc678a"/>
    <s v="GceyEzS8cw3BdO3+/2NeG67b0CQxo4Unj9Gih/2Hf8e8+3M/6rpDmOXbvAYj9KbWBBRk1Ekn79EFW20/bqYehg=="/>
    <d v="2016-12-14T15:08:51"/>
    <s v="DARS-NIC-311179-R5V5Y-v1"/>
    <s v="Nial Hodge"/>
    <x v="77"/>
    <s v="With Customer"/>
    <x v="0"/>
    <d v="2016-09-10T00:00:00"/>
    <s v=""/>
    <s v="1c Application In Progress"/>
    <x v="0"/>
    <s v="DARS-NIC-311179-R5V5Y-v0.1"/>
    <s v=""/>
    <s v="Yes"/>
    <x v="0"/>
    <x v="0"/>
    <x v="0"/>
    <s v="No"/>
    <x v="1"/>
    <s v=""/>
    <s v=""/>
    <s v=""/>
    <s v="No"/>
    <s v="Joanna Rose"/>
    <d v="2016-12-14T15:08:51"/>
    <d v="2016-03-12T09:07:29"/>
    <m/>
    <s v=""/>
    <m/>
    <x v="0"/>
  </r>
  <r>
    <s v="4c755783-22c6-41ec-b127-9888128ec945"/>
    <s v="SgIA4vv5KIwM+9fOUj6K4BfW5Nj3XhmvkOts+baS74hi91i7/G4xurrPOerUlMEm7YFv6lH0zKFM61Ef/mIE/w=="/>
    <d v="2017-04-07T09:52:27"/>
    <s v="DARS-NIC-311179-R5V5Y-v1"/>
    <s v="Nial Hodge"/>
    <x v="77"/>
    <s v="With Customer"/>
    <x v="0"/>
    <d v="2016-09-10T00:00:00"/>
    <s v="5a DSA Active"/>
    <s v="1c Application In Progress"/>
    <x v="3"/>
    <s v="DARS-NIC-311179-R5V5Y-v0.2"/>
    <s v="No"/>
    <s v="Yes"/>
    <x v="0"/>
    <x v="0"/>
    <x v="0"/>
    <s v="No"/>
    <x v="1"/>
    <s v=""/>
    <s v="Emma Lawler"/>
    <s v="Jennifer Donald"/>
    <s v="No"/>
    <s v="Joanna Rose"/>
    <d v="2017-04-07T09:52:27"/>
    <d v="2016-03-24T10:53:02"/>
    <d v="2016-09-09T00:00:00"/>
    <s v=""/>
    <m/>
    <x v="0"/>
  </r>
  <r>
    <s v="a9c4035e-9d6f-4936-8821-3665b518826b"/>
    <s v="pi6nof0DfZFcRqBC0/pgb3CMzQ1Y1JdJpH7TG+MRDepW59lerxAJvcDvV+mH8wncNguhTUXIaSVmwpgc3mtL1g=="/>
    <d v="2016-12-14T15:08:51"/>
    <s v="DARS-NIC-311179-R5V5Y-v1"/>
    <s v="Nial Hodge"/>
    <x v="77"/>
    <s v="With Customer"/>
    <x v="0"/>
    <m/>
    <s v="1c Application In Progress"/>
    <s v="1c Application In Progress"/>
    <x v="0"/>
    <s v="DARS-NIC-311179-R5V5Y-v1.0"/>
    <s v="No"/>
    <s v="Yes"/>
    <x v="0"/>
    <x v="0"/>
    <x v="0"/>
    <s v="No"/>
    <x v="1"/>
    <s v=""/>
    <s v="Emma Lawler"/>
    <s v="Jennifer Donald"/>
    <s v="No"/>
    <s v="Joanna Rose"/>
    <d v="2016-12-14T15:08:51"/>
    <d v="2016-09-19T14:27:51"/>
    <d v="2016-09-19T00:00:00"/>
    <s v=""/>
    <m/>
    <x v="0"/>
  </r>
  <r>
    <s v="c15e07f3-d8a3-4e3f-8e2f-f014ee93c7a9"/>
    <s v="7+B3Zb+s2E0ghWEaAA2KjnjWSE3eVo7cQuweEwJjIeFbNtUlazcD+FqxceKDWhNqO9wq+DHdYjAgY8JsV+nFJQ=="/>
    <d v="2016-12-14T15:08:51"/>
    <s v="DARS-NIC-311179-R5V5Y-v1"/>
    <s v="Gaynor Hunt"/>
    <x v="77"/>
    <s v="With Customer"/>
    <x v="0"/>
    <m/>
    <s v="2c Initial Assessment"/>
    <s v="1c Application In Progress"/>
    <x v="0"/>
    <s v="DARS-NIC-311179-R5V5Y-v1.1"/>
    <s v="No"/>
    <s v="Yes"/>
    <x v="0"/>
    <x v="221"/>
    <x v="0"/>
    <s v="No"/>
    <x v="1"/>
    <s v=""/>
    <s v="Vicki Hartley"/>
    <s v="Jennifer Donald"/>
    <s v="No"/>
    <s v="Joanna Rose"/>
    <d v="2016-12-14T15:08:51"/>
    <d v="2016-09-19T15:45:57"/>
    <d v="2016-09-19T00:00:00"/>
    <s v=""/>
    <m/>
    <x v="0"/>
  </r>
  <r>
    <s v="659cc631-d2bb-44bf-9bd4-a2c7c42ad62f"/>
    <s v="gQ4O2/1TQbaT534yH3JcYPDQY8kenlsxJ5os8ldpLlrGCA51AqYr0J3Rnf5OpAlOUm0KybSwEGIzK5o/1jiW1g=="/>
    <d v="2016-12-14T15:08:51"/>
    <s v="DARS-NIC-311179-R5V5Y-v1"/>
    <s v="Gaynor Hunt"/>
    <x v="77"/>
    <s v="With Customer"/>
    <x v="0"/>
    <m/>
    <s v="2c Initial Assessment"/>
    <s v="1c Application In Progress"/>
    <x v="0"/>
    <s v="DARS-NIC-311179-R5V5Y-v1.2"/>
    <s v="No"/>
    <s v="Yes"/>
    <x v="0"/>
    <x v="221"/>
    <x v="0"/>
    <s v="No"/>
    <x v="1"/>
    <s v=""/>
    <s v="Vicki Hartley"/>
    <s v="Jennifer Donald"/>
    <s v="No"/>
    <s v="Joanna Rose"/>
    <d v="2016-12-14T15:08:51"/>
    <d v="2016-09-22T09:08:03"/>
    <d v="2016-09-19T00:00:00"/>
    <s v=""/>
    <m/>
    <x v="0"/>
  </r>
  <r>
    <s v="b5d8a2b4-e136-4424-90db-613663f938ac"/>
    <s v="6Nw7gn9/8p2BFUkY00X33vHJm1JjBQKYMzeObpPYWWu5GHpVDbyZPTrH4gDvy3ba/r9MafO5wqmLNZeLFH7+ag=="/>
    <d v="2016-12-14T15:08:51"/>
    <s v="DARS-NIC-311179-R5V5Y-v1"/>
    <s v="Gaynor Hunt"/>
    <x v="77"/>
    <s v="With Customer"/>
    <x v="0"/>
    <m/>
    <s v="2c Initial Assessment"/>
    <s v="1c Application In Progress"/>
    <x v="0"/>
    <s v="DARS-NIC-311179-R5V5Y-v1.3"/>
    <s v="No"/>
    <s v="Yes"/>
    <x v="0"/>
    <x v="221"/>
    <x v="0"/>
    <s v="No"/>
    <x v="1"/>
    <s v=""/>
    <s v="Vicki Hartley"/>
    <s v="Jennifer Donald"/>
    <s v="No"/>
    <s v="Joanna Rose"/>
    <d v="2016-12-14T15:08:51"/>
    <d v="2016-09-22T09:10:35"/>
    <d v="2016-09-19T00:00:00"/>
    <s v=""/>
    <m/>
    <x v="0"/>
  </r>
  <r>
    <s v="2f85c8e9-c9b2-4121-bc4c-e0067d854505"/>
    <s v="CNhjcV1F9UtiBW4/cJjYr/EJE4H86TMEnskDgkjcEZOzR9yC8Y1xwwHdSJ5G0m0vZ3PReMbP9MGxsXh8EZWKMw=="/>
    <d v="2016-12-14T15:08:51"/>
    <s v="DARS-NIC-311179-R5V5Y-v1"/>
    <s v="Gaynor Hunt"/>
    <x v="77"/>
    <s v="With Customer"/>
    <x v="0"/>
    <d v="2016-12-31T00:00:00"/>
    <s v="2b Case Officer Check"/>
    <s v="1c Application In Progress"/>
    <x v="0"/>
    <s v="DARS-NIC-311179-R5V5Y-v1.4"/>
    <s v="No"/>
    <s v="Yes"/>
    <x v="0"/>
    <x v="221"/>
    <x v="0"/>
    <s v="No"/>
    <x v="1"/>
    <s v=""/>
    <s v="Vicki Hartley"/>
    <s v="Jennifer Donald"/>
    <s v="No"/>
    <s v="Joanna Rose"/>
    <d v="2016-12-14T15:08:51"/>
    <d v="2016-10-05T12:35:15"/>
    <d v="2016-09-19T00:00:00"/>
    <s v=""/>
    <m/>
    <x v="0"/>
  </r>
  <r>
    <s v="96cfe38e-27a6-4dac-9568-c2df7580028f"/>
    <s v="wqm0yCk50Xd1UZsx0ER9CsG4BgxIztrIimX8tzhwCxvbJL8n0CTL8BmmFgAH8fkj2yifsAS9xuNu/QYmiTd4Ew=="/>
    <d v="2016-12-14T15:08:51"/>
    <s v="DARS-NIC-311179-R5V5Y-v1"/>
    <s v="Gaynor Hunt"/>
    <x v="77"/>
    <s v="With Customer"/>
    <x v="0"/>
    <d v="2016-12-31T00:00:00"/>
    <s v="1c Application In Progress"/>
    <s v="1c Application In Progress"/>
    <x v="4"/>
    <s v="DARS-NIC-311179-R5V5Y-v1.5"/>
    <s v="Yes"/>
    <s v="Yes"/>
    <x v="0"/>
    <x v="221"/>
    <x v="0"/>
    <s v="No"/>
    <x v="1"/>
    <s v=""/>
    <s v="Vicki Hartley"/>
    <s v="Jennifer Donald"/>
    <s v="No"/>
    <s v="Joanna Rose"/>
    <d v="2016-12-14T15:08:51"/>
    <d v="2016-11-14T15:27:23"/>
    <d v="2016-09-19T00:00:00"/>
    <s v=""/>
    <m/>
    <x v="0"/>
  </r>
  <r>
    <s v="41265bf3-32e8-e511-80f8-3863bb357fa0"/>
    <s v="Mo4SXsdMHEGKMTKhkU9Gk0764Fl/vzIf5ss0ogpHoNX2fgjr/OBAbrXrcTHjHXy1oR1P8qbAlz9cmL48mAH/kA=="/>
    <d v="2017-03-01T09:02:45"/>
    <s v="DARS-NIC-311182-N0L1Y-v1"/>
    <s v="Rachel Craig"/>
    <x v="194"/>
    <s v="With HSCIC"/>
    <x v="0"/>
    <m/>
    <s v=""/>
    <s v="5a DSA Active"/>
    <x v="0"/>
    <s v="DARS-NIC-311182-N0L1Y-v0.0"/>
    <s v=""/>
    <s v="Yes"/>
    <x v="0"/>
    <x v="0"/>
    <x v="0"/>
    <s v="No"/>
    <x v="9"/>
    <s v=""/>
    <s v=""/>
    <s v=""/>
    <s v="No"/>
    <s v="Joanna Rose"/>
    <d v="2017-03-01T09:02:45"/>
    <d v="2016-03-12T09:15:26"/>
    <m/>
    <s v=""/>
    <d v="2016-11-29T00:00:00"/>
    <x v="0"/>
  </r>
  <r>
    <s v="220835ac-9327-4f4a-a6dd-d55d45a7ecda"/>
    <s v="IBycES/ZlFsjenR8dbRqSwHLtdNytSrmJbA2YuWE3OwZUYLuL2Df8UVpPKtVfZsOQyfLpx+m00suSIC0AZSPFA=="/>
    <d v="2017-03-01T09:02:45"/>
    <s v="DARS-NIC-311182-N0L1Y-v1"/>
    <s v="Rachel Craig"/>
    <x v="194"/>
    <s v="With HSCIC"/>
    <x v="0"/>
    <d v="2017-04-30T00:00:00"/>
    <s v=""/>
    <s v="5a DSA Active"/>
    <x v="0"/>
    <s v="DARS-NIC-311182-N0L1Y-v0.1"/>
    <s v=""/>
    <s v="Yes"/>
    <x v="0"/>
    <x v="118"/>
    <x v="0"/>
    <s v="No"/>
    <x v="9"/>
    <s v=""/>
    <s v=""/>
    <s v="Jennifer Donald"/>
    <s v="No"/>
    <s v="Joanna Rose"/>
    <d v="2017-03-01T09:02:45"/>
    <d v="2016-03-24T16:08:57"/>
    <m/>
    <s v=""/>
    <d v="2016-11-29T00:00:00"/>
    <x v="0"/>
  </r>
  <r>
    <s v="ef97bd00-8ab2-470d-a6d0-ee2388b6aa2c"/>
    <s v="eV3EC+el4ymLQaIm0vmjPCcXicOjmWoT4Njv7uYwhQBVxi8mJuga/1ldhw/LmSx58WISKKh0KrjBlhxuQj6B/A=="/>
    <d v="2017-03-01T09:02:45"/>
    <s v="DARS-NIC-311182-N0L1Y-v1"/>
    <s v="Rachel Craig"/>
    <x v="194"/>
    <s v="With HSCIC"/>
    <x v="0"/>
    <d v="2017-04-30T00:00:00"/>
    <s v="2c Initial Assessment"/>
    <s v="5a DSA Active"/>
    <x v="0"/>
    <s v="DARS-NIC-311182-N0L1Y-v0.2"/>
    <s v="No"/>
    <s v="Yes"/>
    <x v="0"/>
    <x v="222"/>
    <x v="0"/>
    <s v="No"/>
    <x v="9"/>
    <s v="Complex"/>
    <s v="Emma Lawler"/>
    <s v="Jennifer Donald"/>
    <s v="No"/>
    <s v="Joanna Rose"/>
    <d v="2017-03-01T09:02:45"/>
    <d v="2016-04-05T06:37:53"/>
    <m/>
    <s v=""/>
    <d v="2016-11-29T00:00:00"/>
    <x v="0"/>
  </r>
  <r>
    <s v="756a0e94-1e27-4de3-9fd6-4482fdfed34a"/>
    <s v="6ptAieU7FPYl1sWRtCkb5plTrArM0rwy4WMPcLnOuiVX51h38f2oNcBSMj7BwOzg7quKII1rUii3og+hLxjZTQ=="/>
    <d v="2017-03-01T09:03:18"/>
    <s v="DARS-NIC-311182-N0L1Y-v1"/>
    <s v="Paul Bradshaw"/>
    <x v="194"/>
    <s v="With HSCIC"/>
    <x v="0"/>
    <d v="2017-06-30T00:00:00"/>
    <s v="5a DSA Active"/>
    <s v="5a DSA Active"/>
    <x v="1"/>
    <s v="DARS-NIC-311182-N0L1Y-v0.3"/>
    <s v="No"/>
    <s v="Yes"/>
    <x v="0"/>
    <x v="222"/>
    <x v="2"/>
    <s v="No"/>
    <x v="9"/>
    <s v=""/>
    <s v="Emma Lawler"/>
    <s v="Jennifer Donald"/>
    <s v="No"/>
    <s v="Joanna Rose"/>
    <d v="2017-03-01T09:03:18"/>
    <d v="2016-06-06T09:25:06"/>
    <d v="2017-03-01T00:00:00"/>
    <s v="Release 2.3"/>
    <d v="2016-11-29T00:00:00"/>
    <x v="1"/>
  </r>
  <r>
    <s v="c4e084b6-4b3a-4d23-ac1e-18280506f234"/>
    <s v="Qt4lo6VAXgNW6IOzS78Y73YXQUUMHs3sY0cwScfKjWNDe3U+jAPVz/VMtSznp2ecCK1V7yuf0/V5TlpsNope1w=="/>
    <d v="2017-03-01T09:02:45"/>
    <s v="DARS-NIC-311182-N0L1Y-v1"/>
    <s v="Paul Bradshaw"/>
    <x v="194"/>
    <s v="With HSCIC"/>
    <x v="0"/>
    <m/>
    <s v="1c Application In Progress"/>
    <s v="5a DSA Active"/>
    <x v="0"/>
    <s v="DARS-NIC-311182-N0L1Y-v1.0"/>
    <s v="No"/>
    <s v="Yes"/>
    <x v="0"/>
    <x v="222"/>
    <x v="0"/>
    <s v="No"/>
    <x v="9"/>
    <s v="Complex"/>
    <s v="Emma Lawler"/>
    <s v="Jennifer Donald"/>
    <s v="No"/>
    <s v="Joanna Rose"/>
    <d v="2017-03-01T09:02:45"/>
    <d v="2016-11-29T09:26:15"/>
    <d v="2016-10-03T00:00:00"/>
    <s v="Release 2.3"/>
    <d v="2016-11-29T00:00:00"/>
    <x v="0"/>
  </r>
  <r>
    <s v="f3de728b-861f-48b3-9fb4-d56c36150ac7"/>
    <s v="nYFmRb/Wu0oL54A+e1eAjrrgGdzp8AXTlZBr9WmHjzbMiD2dLj7HF0JYp23jvNwW0h8I85pUDrgjXxpMCa+D7w=="/>
    <d v="2017-03-01T09:02:45"/>
    <s v="DARS-NIC-311182-N0L1Y-v1"/>
    <s v="Paul Bradshaw"/>
    <x v="194"/>
    <s v="With HSCIC"/>
    <x v="0"/>
    <d v="2017-06-30T00:00:00"/>
    <s v="2c Initial Assessment"/>
    <s v="5a DSA Active"/>
    <x v="0"/>
    <s v="DARS-NIC-311182-N0L1Y-v1.1"/>
    <s v="No"/>
    <s v="Yes"/>
    <x v="0"/>
    <x v="123"/>
    <x v="0"/>
    <s v="No"/>
    <x v="9"/>
    <s v="Complex"/>
    <s v="Emma Lawler"/>
    <s v="Jennifer Donald"/>
    <s v="No"/>
    <s v="Joanna Rose"/>
    <d v="2017-03-01T09:02:45"/>
    <d v="2016-11-29T09:34:28"/>
    <d v="2016-10-03T00:00:00"/>
    <s v="Release 2.3"/>
    <d v="2016-11-29T00:00:00"/>
    <x v="0"/>
  </r>
  <r>
    <s v="2426f522-db2e-4ab7-a2b0-23e6a05d385c"/>
    <s v="7STr+FWZbpi/c6aujamFOmdTkHIGV+k5O+8GKgc3h1JlmS0si72DqugtMzqfXCJ5zOnbVxcVocuLQ22lcEu82Q=="/>
    <d v="2017-03-01T09:03:35"/>
    <s v="DARS-NIC-311182-N0L1Y-v1"/>
    <s v="Paul Bradshaw"/>
    <x v="194"/>
    <s v="With HSCIC"/>
    <x v="0"/>
    <d v="2017-06-30T00:00:00"/>
    <s v="5a DSA Active"/>
    <s v="5a DSA Active"/>
    <x v="2"/>
    <s v="DARS-NIC-311182-N0L1Y-v1.2"/>
    <s v="Yes"/>
    <s v="Yes"/>
    <x v="0"/>
    <x v="123"/>
    <x v="62"/>
    <s v="No"/>
    <x v="9"/>
    <s v="Complex"/>
    <s v="Emma Lawler"/>
    <s v="Jennifer Donald"/>
    <s v="No"/>
    <s v="Joanna Rose"/>
    <d v="2017-03-01T09:03:35"/>
    <d v="2016-11-29T11:10:43"/>
    <d v="2017-03-01T00:00:00"/>
    <s v="Release 2.3"/>
    <d v="2016-11-29T00:00:00"/>
    <x v="1"/>
  </r>
  <r>
    <s v="8efbdb7c-f2e1-e511-80f7-3863bb357fa0"/>
    <s v="Wg8H3HBhfnTC1OrH/q8LurmYNB8U7Lm9RgVVqiYtkurBIE4E2fyk8Y7A0VX5KbaPeQdmrgxnKuixEGL8LoqaIQ=="/>
    <d v="2017-01-01T00:00:30"/>
    <s v="DARS-NIC-311183-X5Q2F-v0"/>
    <s v="Ashley Martin"/>
    <x v="288"/>
    <s v="With HSCIC"/>
    <x v="0"/>
    <d v="2016-12-31T00:00:00"/>
    <s v=""/>
    <s v="5a DSA Active"/>
    <x v="3"/>
    <s v="DARS-NIC-311183-X5Q2F-v0.0"/>
    <s v="Yes"/>
    <s v="Yes"/>
    <x v="0"/>
    <x v="0"/>
    <x v="7"/>
    <s v="No"/>
    <x v="6"/>
    <s v=""/>
    <s v="Adam Grindrod"/>
    <s v=""/>
    <s v="No"/>
    <s v="Joanna Rose"/>
    <d v="2017-01-01T00:00:30"/>
    <d v="2016-03-04T10:18:56"/>
    <m/>
    <s v=""/>
    <m/>
    <x v="0"/>
  </r>
  <r>
    <s v="36be5600-92df-e511-80f5-3863bb363030"/>
    <s v="SVzxrrKodzabs7DiOp5E3MvDKma38lCbg8+9tw1g9K2M1WVnRnKCcpscYXzE6RnSJu7BR1U0faoL+KZKqVZfAw=="/>
    <d v="2016-09-16T10:10:37"/>
    <s v="DARS-NIC-311312-Y4B2Q-v0"/>
    <s v="Francis Dowling"/>
    <x v="8"/>
    <s v="With Customer"/>
    <x v="0"/>
    <m/>
    <s v=""/>
    <s v="2d Action Plan Active"/>
    <x v="0"/>
    <s v="DARS-NIC-311312-Y4B2Q-v0.0"/>
    <s v=""/>
    <s v="Yes"/>
    <x v="0"/>
    <x v="0"/>
    <x v="0"/>
    <s v="No"/>
    <x v="1"/>
    <s v=""/>
    <s v=""/>
    <s v=""/>
    <s v="No"/>
    <s v="Joanna Rose"/>
    <d v="2016-09-16T10:10:37"/>
    <d v="2016-03-01T09:43:08"/>
    <m/>
    <s v=""/>
    <d v="2015-07-08T00:00:00"/>
    <x v="0"/>
  </r>
  <r>
    <s v="af7569f6-c15b-4da3-8bc5-312a555ddbe1"/>
    <s v="r798fHL1EQFm7PBLD8C7DQwvnnD7RJR6W+gxbDByhIgfrjWTkKuK5f3RDF6YqSyz4YicNwqetjGXw5zJdeDrHQ=="/>
    <d v="2016-09-16T10:10:37"/>
    <s v="DARS-NIC-311312-Y4B2Q-v0"/>
    <s v="Francis Dowling"/>
    <x v="8"/>
    <s v="With Customer"/>
    <x v="0"/>
    <m/>
    <s v=""/>
    <s v="2d Action Plan Active"/>
    <x v="0"/>
    <s v="DARS-NIC-311312-Y4B2Q-v0.1"/>
    <s v=""/>
    <s v="Yes"/>
    <x v="0"/>
    <x v="223"/>
    <x v="0"/>
    <s v="No"/>
    <x v="1"/>
    <s v=""/>
    <s v=""/>
    <s v=""/>
    <s v="Yes"/>
    <s v="Joanna Rose"/>
    <d v="2016-09-16T10:10:37"/>
    <d v="2016-03-30T12:07:53"/>
    <m/>
    <s v=""/>
    <d v="2015-07-08T00:00:00"/>
    <x v="0"/>
  </r>
  <r>
    <s v="3c07f980-5672-42f4-a19d-ab3eac55a227"/>
    <s v="t8+YRmlsf+2URKd5KssTewkSkui62dhxMuQyd6Q+qhRt0L0uuhnNWZmoOAZ37pRVCGx1byzkt2Q//LdwYILxBA=="/>
    <d v="2016-09-16T10:10:38"/>
    <s v="DARS-NIC-311312-Y4B2Q-v0"/>
    <s v="Francis Dowling"/>
    <x v="8"/>
    <s v="With Customer"/>
    <x v="0"/>
    <m/>
    <s v="2d Action Plan Active"/>
    <s v="2d Action Plan Active"/>
    <x v="0"/>
    <s v="DARS-NIC-311312-Y4B2Q-v0.10"/>
    <s v="No"/>
    <s v="Yes"/>
    <x v="0"/>
    <x v="223"/>
    <x v="0"/>
    <s v="No"/>
    <x v="1"/>
    <s v="Complex"/>
    <s v="Amanda Parkin"/>
    <s v="Richard Langley"/>
    <s v="Yes"/>
    <s v="Joanna Rose"/>
    <d v="2016-09-16T10:10:38"/>
    <d v="2016-06-17T14:56:18"/>
    <m/>
    <s v=""/>
    <d v="2015-07-08T00:00:00"/>
    <x v="0"/>
  </r>
  <r>
    <s v="5fc3c30d-edc1-4aec-ab17-f203fca68d9d"/>
    <s v="mreABh+QU4Rflo7Ae50Ppv30vvODdXnoFGo240j1ftU1vyNDn9jIUlAZ4+KL7HD5PqhGHLU63+L120kOnZOD+g=="/>
    <d v="2016-09-16T10:10:38"/>
    <s v="DARS-NIC-311312-Y4B2Q-v0"/>
    <s v="Francis Dowling"/>
    <x v="8"/>
    <s v="With Customer"/>
    <x v="0"/>
    <m/>
    <s v="2c Initial Assessment"/>
    <s v="2d Action Plan Active"/>
    <x v="0"/>
    <s v="DARS-NIC-311312-Y4B2Q-v0.11"/>
    <s v="No"/>
    <s v="Yes"/>
    <x v="0"/>
    <x v="223"/>
    <x v="0"/>
    <s v="No"/>
    <x v="1"/>
    <s v="Complex"/>
    <s v="Amanda Parkin"/>
    <s v="Richard Langley"/>
    <s v="Yes"/>
    <s v="Joanna Rose"/>
    <d v="2016-09-16T10:10:38"/>
    <d v="2016-09-12T13:51:18"/>
    <m/>
    <s v=""/>
    <d v="2015-07-08T00:00:00"/>
    <x v="0"/>
  </r>
  <r>
    <s v="703b9d5f-9771-4b0d-a4a0-3feb12f90058"/>
    <s v="yb1rDdpSot8L5VcTelurmDt0kqzEsZJSI04+1Teh/IeFwypXMI9qI5PPZRcl3jJGis1Mpjl5Ba0rJmlkWkBY9w=="/>
    <d v="2016-09-16T10:12:08"/>
    <s v="DARS-NIC-311312-Y4B2Q-v0"/>
    <s v="Francis Dowling"/>
    <x v="8"/>
    <s v="With Customer"/>
    <x v="0"/>
    <m/>
    <s v="2c Initial Assessment"/>
    <s v="2d Action Plan Active"/>
    <x v="0"/>
    <s v="DARS-NIC-311312-Y4B2Q-v0.12"/>
    <s v="No"/>
    <s v="Yes"/>
    <x v="0"/>
    <x v="223"/>
    <x v="0"/>
    <s v="No"/>
    <x v="1"/>
    <s v="Complex"/>
    <s v="Amanda Parkin"/>
    <s v="Richard Langley"/>
    <s v="Yes"/>
    <s v="Joanna Rose"/>
    <d v="2016-09-16T10:12:08"/>
    <d v="2016-09-13T16:01:52"/>
    <m/>
    <s v=""/>
    <d v="2015-07-08T00:00:00"/>
    <x v="0"/>
  </r>
  <r>
    <s v="254e7bea-4070-427a-a33b-f00297746dfd"/>
    <s v="RvaI+Kd3GjtI9qmwnG/TiVHxFSvA1ylmLPAaEU/yXhjw3UbavVWW+VUHvebEwB/OEl53NktJyZWiEB9GgfjFGg=="/>
    <d v="2017-02-03T09:21:43"/>
    <s v="DARS-NIC-311312-Y4B2Q-v0"/>
    <s v="Caroline Rick"/>
    <x v="8"/>
    <s v="With Customer"/>
    <x v="0"/>
    <d v="2017-10-01T00:00:00"/>
    <s v="2c Initial Assessment"/>
    <s v="2d Action Plan Active"/>
    <x v="4"/>
    <s v="DARS-NIC-311312-Y4B2Q-v0.13"/>
    <s v="Yes"/>
    <s v="Yes"/>
    <x v="0"/>
    <x v="223"/>
    <x v="0"/>
    <s v="No"/>
    <x v="1"/>
    <s v="Complex"/>
    <s v="Amanda Parkin"/>
    <s v="Richard Langley"/>
    <s v="Yes"/>
    <s v="Joanna Rose"/>
    <d v="2017-02-03T09:21:43"/>
    <d v="2016-09-16T10:11:22"/>
    <m/>
    <s v=""/>
    <d v="2015-07-08T00:00:00"/>
    <x v="0"/>
  </r>
  <r>
    <s v="27bb9fab-4fed-4ed4-acfa-2292eb4bc749"/>
    <s v="7jJ0CNdijyMa78mCcWN0YrqXFp+ogXZD6qasUhh5U8ZTcEtSVZ45hh3GSUuMNBM7NNY3auDToAVt5ZCUhb90sQ=="/>
    <d v="2016-09-16T10:10:37"/>
    <s v="DARS-NIC-311312-Y4B2Q-v0"/>
    <s v="Francis Dowling"/>
    <x v="8"/>
    <s v="With Customer"/>
    <x v="0"/>
    <m/>
    <s v=""/>
    <s v="2d Action Plan Active"/>
    <x v="0"/>
    <s v="DARS-NIC-311312-Y4B2Q-v0.2"/>
    <s v=""/>
    <s v="Yes"/>
    <x v="0"/>
    <x v="223"/>
    <x v="0"/>
    <s v="No"/>
    <x v="1"/>
    <s v=""/>
    <s v="Amanda Parkin"/>
    <s v=""/>
    <s v="Yes"/>
    <s v="Joanna Rose"/>
    <d v="2016-09-16T10:10:37"/>
    <d v="2016-04-29T13:35:11"/>
    <m/>
    <s v=""/>
    <d v="2015-07-08T00:00:00"/>
    <x v="0"/>
  </r>
  <r>
    <s v="122814da-f3f6-41ba-9337-78eb407880b5"/>
    <s v="h48VIsmUMrvxQn8/uv38SwkTr+TZNpQvnIttj15phfma5yaDaN2FpKT6ZLhmeuwJIjNaDS9YI9iw5rBzN6mtOA=="/>
    <d v="2016-09-16T10:10:38"/>
    <s v="DARS-NIC-311312-Y4B2Q-v0"/>
    <s v="Francis Dowling"/>
    <x v="8"/>
    <s v="With Customer"/>
    <x v="0"/>
    <m/>
    <s v=""/>
    <s v="2d Action Plan Active"/>
    <x v="0"/>
    <s v="DARS-NIC-311312-Y4B2Q-v0.3"/>
    <s v=""/>
    <s v="Yes"/>
    <x v="0"/>
    <x v="223"/>
    <x v="0"/>
    <s v="No"/>
    <x v="1"/>
    <s v=""/>
    <s v="Amanda Parkin"/>
    <s v=""/>
    <s v="Yes"/>
    <s v="Joanna Rose"/>
    <d v="2016-09-16T10:10:38"/>
    <d v="2016-05-05T13:04:22"/>
    <m/>
    <s v=""/>
    <d v="2015-07-08T00:00:00"/>
    <x v="0"/>
  </r>
  <r>
    <s v="5f68d556-36cb-4f9b-a86d-bc8ba7315aa0"/>
    <s v="i4smRg5ohsrrhSz/2xnO3A1PXz1QrBTLzNiYQRbD90oQomifB0VM66o4f0NRmqMNQ9clX+19HiiM20HokVS/hA=="/>
    <d v="2016-09-16T10:10:38"/>
    <s v="DARS-NIC-311312-Y4B2Q-v0"/>
    <s v="Francis Dowling"/>
    <x v="8"/>
    <s v="With Customer"/>
    <x v="0"/>
    <m/>
    <s v=""/>
    <s v="2d Action Plan Active"/>
    <x v="0"/>
    <s v="DARS-NIC-311312-Y4B2Q-v0.4"/>
    <s v=""/>
    <s v="Yes"/>
    <x v="0"/>
    <x v="223"/>
    <x v="0"/>
    <s v="No"/>
    <x v="1"/>
    <s v=""/>
    <s v="Amanda Parkin"/>
    <s v=""/>
    <s v="Yes"/>
    <s v="Joanna Rose"/>
    <d v="2016-09-16T10:10:38"/>
    <d v="2016-05-05T13:19:39"/>
    <m/>
    <s v=""/>
    <d v="2015-07-08T00:00:00"/>
    <x v="0"/>
  </r>
  <r>
    <s v="2ce7a61b-0f3f-4666-912d-baec974e6d63"/>
    <s v="Qq47BQIHfcBKeNBCaCFOmkHCduvWEgPtG7nGdsDNzXC24JTXrQJfWeUarhXhODeRD6ukvypdicO3gskyIax/qw=="/>
    <d v="2016-09-16T10:10:38"/>
    <s v="DARS-NIC-311312-Y4B2Q-v0"/>
    <s v="Francis Dowling"/>
    <x v="8"/>
    <s v="With Customer"/>
    <x v="0"/>
    <m/>
    <s v=""/>
    <s v="2d Action Plan Active"/>
    <x v="0"/>
    <s v="DARS-NIC-311312-Y4B2Q-v0.5"/>
    <s v=""/>
    <s v="Yes"/>
    <x v="0"/>
    <x v="223"/>
    <x v="0"/>
    <s v="No"/>
    <x v="1"/>
    <s v=""/>
    <s v="Amanda Parkin"/>
    <s v=""/>
    <s v="Yes"/>
    <s v="Joanna Rose"/>
    <d v="2016-09-16T10:10:38"/>
    <d v="2016-05-05T13:20:07"/>
    <m/>
    <s v=""/>
    <d v="2015-07-08T00:00:00"/>
    <x v="0"/>
  </r>
  <r>
    <s v="e4748253-7abe-4b06-bb11-4df109fb5ebe"/>
    <s v="I6MwD6BxxR6hKxw9t7RqlmHXgVBJs/z3UAQULNyqR4c3CwBz0AeX81r6jB5YLo+yxnfPjUvMfu51L5dYKeHXxw=="/>
    <d v="2016-09-16T10:10:38"/>
    <s v="DARS-NIC-311312-Y4B2Q-v0"/>
    <s v="Francis Dowling"/>
    <x v="8"/>
    <s v="With Customer"/>
    <x v="0"/>
    <m/>
    <s v=""/>
    <s v="2d Action Plan Active"/>
    <x v="0"/>
    <s v="DARS-NIC-311312-Y4B2Q-v0.6"/>
    <s v="No"/>
    <s v="Yes"/>
    <x v="0"/>
    <x v="223"/>
    <x v="0"/>
    <s v="No"/>
    <x v="1"/>
    <s v=""/>
    <s v="Amanda Parkin"/>
    <s v=""/>
    <s v="Yes"/>
    <s v="Joanna Rose"/>
    <d v="2016-09-16T10:10:38"/>
    <d v="2016-05-05T13:20:41"/>
    <m/>
    <s v=""/>
    <d v="2015-07-08T00:00:00"/>
    <x v="0"/>
  </r>
  <r>
    <s v="c8bfc2f2-3efa-4abf-bebc-5efb719654c9"/>
    <s v="t8DHiDTMFSXe8LJpcDbOonP6oEAUQuDdd3DQRbUeneiUJ07YYc4uS/BW3euOMDkclMnGuI2pfIVNE3vM18DNhg=="/>
    <d v="2016-09-16T10:10:38"/>
    <s v="DARS-NIC-311312-Y4B2Q-v0"/>
    <s v="Francis Dowling"/>
    <x v="8"/>
    <s v="With Customer"/>
    <x v="0"/>
    <m/>
    <s v="2c Initial Assessment"/>
    <s v="2d Action Plan Active"/>
    <x v="0"/>
    <s v="DARS-NIC-311312-Y4B2Q-v0.7"/>
    <s v="No"/>
    <s v="Yes"/>
    <x v="0"/>
    <x v="223"/>
    <x v="0"/>
    <s v="No"/>
    <x v="1"/>
    <s v="Complex"/>
    <s v="Amanda Parkin"/>
    <s v="Stephen Hudson"/>
    <s v="Yes"/>
    <s v="Joanna Rose"/>
    <d v="2016-09-16T10:10:38"/>
    <d v="2016-05-27T12:26:50"/>
    <m/>
    <s v=""/>
    <d v="2015-07-08T00:00:00"/>
    <x v="0"/>
  </r>
  <r>
    <s v="a10a6fe7-9906-4bb6-98d6-9b12c4bb0610"/>
    <s v="UNkGhxLxhDxipdByl/ubPuj4WDoKVWG7gGxaD7dO2FyWdUJ9VmWtRZrLLnVwGKHCOuZAzTyydjoRuXCFILh79w=="/>
    <d v="2016-09-16T10:10:38"/>
    <s v="DARS-NIC-311312-Y4B2Q-v0"/>
    <s v="Francis Dowling"/>
    <x v="8"/>
    <s v="With Customer"/>
    <x v="0"/>
    <m/>
    <s v="2d Action Plan Active"/>
    <s v="2d Action Plan Active"/>
    <x v="0"/>
    <s v="DARS-NIC-311312-Y4B2Q-v0.8"/>
    <s v="No"/>
    <s v="Yes"/>
    <x v="0"/>
    <x v="223"/>
    <x v="0"/>
    <s v="No"/>
    <x v="1"/>
    <s v="Complex"/>
    <s v="Amanda Parkin"/>
    <s v="Stephen Hudson"/>
    <s v="Yes"/>
    <s v="Joanna Rose"/>
    <d v="2016-09-16T10:10:38"/>
    <d v="2016-06-01T09:28:14"/>
    <m/>
    <s v=""/>
    <d v="2015-07-08T00:00:00"/>
    <x v="0"/>
  </r>
  <r>
    <s v="84ff039c-0343-4ae6-9222-b645d7f4d2a9"/>
    <s v="qachGqXOgNcr3mRNBvoJllVtZwH4Stf+VXZ1pBIGsRR0GE7VHqR/IFCPmTUVjlqJGfFb6UexYbkNR5jUkz12uA=="/>
    <d v="2016-09-16T10:10:38"/>
    <s v="DARS-NIC-311312-Y4B2Q-v0"/>
    <s v="Francis Dowling"/>
    <x v="8"/>
    <s v="With Customer"/>
    <x v="0"/>
    <m/>
    <s v="2c Initial Assessment"/>
    <s v="2d Action Plan Active"/>
    <x v="0"/>
    <s v="DARS-NIC-311312-Y4B2Q-v0.9"/>
    <s v="No"/>
    <s v="Yes"/>
    <x v="0"/>
    <x v="223"/>
    <x v="0"/>
    <s v="No"/>
    <x v="1"/>
    <s v="Complex"/>
    <s v="Amanda Parkin"/>
    <s v="Stephen Hudson"/>
    <s v="Yes"/>
    <s v="Joanna Rose"/>
    <d v="2016-09-16T10:10:38"/>
    <d v="2016-06-07T13:55:01"/>
    <m/>
    <s v=""/>
    <d v="2015-07-08T00:00:00"/>
    <x v="0"/>
  </r>
  <r>
    <s v="afe746a8-f5e1-e511-80f5-3863bb363030"/>
    <s v="0PhMfEz4YuBgwTYwJJDWeKzIWi/No6bpxUozGrRQmKGLueD/7kFp/W2Gv/A/8b7/sDVKNmzsxz3phibMUklK7Q=="/>
    <d v="2016-10-31T15:54:23"/>
    <s v="DARS-NIC-311784-G0N4B-v0"/>
    <s v="Colin O'Keeffe"/>
    <x v="53"/>
    <s v="With HSCIC"/>
    <x v="1"/>
    <m/>
    <s v=""/>
    <s v="1a Enquiry"/>
    <x v="0"/>
    <s v="DARS-NIC-311784-G0N4B-v0.0"/>
    <s v=""/>
    <s v="Yes"/>
    <x v="1"/>
    <x v="0"/>
    <x v="0"/>
    <s v="No"/>
    <x v="1"/>
    <s v=""/>
    <s v=""/>
    <s v=""/>
    <s v="Yes"/>
    <s v=""/>
    <d v="2016-10-31T15:54:23"/>
    <d v="2016-03-04T10:41:38"/>
    <m/>
    <s v=""/>
    <m/>
    <x v="0"/>
  </r>
  <r>
    <s v="e17b3a23-5a0d-e611-80f9-3863bb359f00"/>
    <s v="bJarXp/0u9BF8nNi5RSsFIXnOxRyYwtn5S0YR0A+QigQU2bCSREwEi/kim0mOzoceUUv+xqKSGwuEeHpIcmo8A=="/>
    <d v="2016-08-11T16:17:24"/>
    <s v="DARS-NIC-31185-H8L2B-v0"/>
    <s v="Lisa Colledge"/>
    <x v="289"/>
    <s v="With Customer"/>
    <x v="0"/>
    <m/>
    <s v=""/>
    <s v="1c Application In Progress"/>
    <x v="4"/>
    <s v="DARS-NIC-31185-H8L2B-v0.0"/>
    <s v="Yes"/>
    <s v="No"/>
    <x v="0"/>
    <x v="0"/>
    <x v="0"/>
    <s v="No"/>
    <x v="0"/>
    <s v=""/>
    <s v=""/>
    <s v=""/>
    <s v="Yes"/>
    <s v="Joanna Rose"/>
    <d v="2016-08-11T16:17:24"/>
    <d v="2016-04-28T15:59:09"/>
    <m/>
    <s v=""/>
    <m/>
    <x v="0"/>
  </r>
  <r>
    <s v="51a7da06-81e3-e511-80f5-3863bb363030"/>
    <s v="NJebxokL1Q8SgIniqxj/QUpLNKErVcqaGSRUnxfSxaC9+o8MiK17dL/pl9c2TM4/KU2VB0uvVxkUCH78qRAqrg=="/>
    <d v="2016-10-31T15:54:23"/>
    <s v="DARS-NIC-312474-H5Q0T-v1"/>
    <s v="Chris Boulton"/>
    <x v="82"/>
    <s v="With HSCIC"/>
    <x v="1"/>
    <m/>
    <s v=""/>
    <s v="2b Case Officer Check"/>
    <x v="0"/>
    <s v="DARS-NIC-312474-H5Q0T-v0.0"/>
    <s v=""/>
    <s v="Yes"/>
    <x v="1"/>
    <x v="0"/>
    <x v="0"/>
    <s v="No"/>
    <x v="1"/>
    <s v=""/>
    <s v=""/>
    <s v=""/>
    <s v="No"/>
    <s v="Joanna Rose"/>
    <d v="2016-10-31T15:54:23"/>
    <d v="2016-03-06T09:51:44"/>
    <m/>
    <s v=""/>
    <d v="2016-04-19T00:00:00"/>
    <x v="0"/>
  </r>
  <r>
    <s v="ec0a78ad-8427-4960-b2f9-7fa7a8870292"/>
    <s v="Bk6Gp+iCAezm4GJ3OFd//ipe/NazXKVe4C+tGu41Ks7p5qHNsB7Y+JQQO1hIAJoyceDXIK/OW99vi8YZNr7sBw=="/>
    <d v="2016-10-31T15:54:23"/>
    <s v="DARS-NIC-312474-H5Q0T-v1"/>
    <s v="Chris Boulton"/>
    <x v="82"/>
    <s v="With HSCIC"/>
    <x v="1"/>
    <m/>
    <s v=""/>
    <s v="2b Case Officer Check"/>
    <x v="0"/>
    <s v="DARS-NIC-312474-H5Q0T-v0.1"/>
    <s v=""/>
    <s v="Yes"/>
    <x v="1"/>
    <x v="0"/>
    <x v="0"/>
    <s v="No"/>
    <x v="1"/>
    <s v=""/>
    <s v=""/>
    <s v=""/>
    <s v="No"/>
    <s v="Joanna Rose"/>
    <d v="2016-10-31T15:54:23"/>
    <d v="2016-03-22T13:04:36"/>
    <m/>
    <s v=""/>
    <d v="2016-04-19T00:00:00"/>
    <x v="0"/>
  </r>
  <r>
    <s v="1d3dabae-1bf2-42f0-ae1a-a5cec00699ff"/>
    <s v="M9Ho7uuXBq2GK8CYAMZwf6YJ/ZbvM4aKLQAfmC8+r870WsJ1ogszG0nxTJrAmQctfJ329wihu5knZilBOLQacg=="/>
    <d v="2016-10-31T15:54:23"/>
    <s v="DARS-NIC-312474-H5Q0T-v1"/>
    <s v="Chris Boulton"/>
    <x v="82"/>
    <s v="With HSCIC"/>
    <x v="1"/>
    <d v="2016-04-30T00:00:00"/>
    <s v=""/>
    <s v="2b Case Officer Check"/>
    <x v="0"/>
    <s v="DARS-NIC-312474-H5Q0T-v0.2"/>
    <s v=""/>
    <s v="Yes"/>
    <x v="1"/>
    <x v="0"/>
    <x v="0"/>
    <s v="No"/>
    <x v="1"/>
    <s v=""/>
    <s v=""/>
    <s v=""/>
    <s v="No"/>
    <s v="Joanna Rose"/>
    <d v="2016-10-31T15:54:23"/>
    <d v="2016-03-22T15:23:18"/>
    <m/>
    <s v=""/>
    <d v="2016-04-19T00:00:00"/>
    <x v="0"/>
  </r>
  <r>
    <s v="7c75bac4-bb78-4fa5-b434-1f8eb128eeda"/>
    <s v="YimNAJbRUa+TBd9gkXBsnH3q7M6SwufJ21HKPH27pvyhpoFH9Y05QKPRw1yRSQhc+vEVxDBZQGe1g5AI4OJ6vA=="/>
    <d v="2016-10-31T15:54:23"/>
    <s v="DARS-NIC-312474-H5Q0T-v1"/>
    <s v="Chris Boulton"/>
    <x v="82"/>
    <s v="With HSCIC"/>
    <x v="1"/>
    <d v="2016-04-30T00:00:00"/>
    <s v=""/>
    <s v="2b Case Officer Check"/>
    <x v="0"/>
    <s v="DARS-NIC-312474-H5Q0T-v0.3"/>
    <s v=""/>
    <s v="Yes"/>
    <x v="1"/>
    <x v="0"/>
    <x v="0"/>
    <s v="No"/>
    <x v="1"/>
    <s v=""/>
    <s v=""/>
    <s v=""/>
    <s v="No"/>
    <s v="Joanna Rose"/>
    <d v="2016-10-31T15:54:23"/>
    <d v="2016-03-22T15:27:06"/>
    <m/>
    <s v=""/>
    <d v="2016-04-19T00:00:00"/>
    <x v="0"/>
  </r>
  <r>
    <s v="87c0906d-a114-471b-a9ba-49769e071f51"/>
    <s v="a2TFrvvPxwh7X59hxuMgRiR06Rq3CBu3+CKzL3hcxLVk0Va4fuF0WxcrVkZEobPw4uYWE+Vq2UrJCdEHZGN24g=="/>
    <d v="2016-10-31T15:54:23"/>
    <s v="DARS-NIC-312474-H5Q0T-v1"/>
    <s v="Chris Boulton"/>
    <x v="82"/>
    <s v="With HSCIC"/>
    <x v="1"/>
    <d v="2016-04-30T00:00:00"/>
    <s v=""/>
    <s v="2b Case Officer Check"/>
    <x v="3"/>
    <s v="DARS-NIC-312474-H5Q0T-v0.4"/>
    <s v="No"/>
    <s v="Yes"/>
    <x v="1"/>
    <x v="0"/>
    <x v="90"/>
    <s v="No"/>
    <x v="1"/>
    <s v=""/>
    <s v=""/>
    <s v=""/>
    <s v="No"/>
    <s v="Joanna Rose"/>
    <d v="2016-10-31T15:54:23"/>
    <d v="2016-03-22T15:27:15"/>
    <m/>
    <s v=""/>
    <d v="2016-04-19T00:00:00"/>
    <x v="0"/>
  </r>
  <r>
    <s v="95a0e4c6-b46e-44c1-8738-52e27e4fe2a8"/>
    <s v="e1raoHJ7bHXzZlFZvCh3dHxaSyE7iKp2fG4jeKDMcyuTnHjoudcQlIEB12LWCKLsaybphHw19+v+dYEqlUlbJA=="/>
    <d v="2016-10-31T15:54:23"/>
    <s v="DARS-NIC-312474-H5Q0T-v1"/>
    <s v="Chris Boulton"/>
    <x v="82"/>
    <s v="With HSCIC"/>
    <x v="1"/>
    <d v="2016-04-30T00:00:00"/>
    <s v=""/>
    <s v="2b Case Officer Check"/>
    <x v="0"/>
    <s v="DARS-NIC-312474-H5Q0T-v1.0"/>
    <s v=""/>
    <s v="Yes"/>
    <x v="1"/>
    <x v="0"/>
    <x v="0"/>
    <s v="No"/>
    <x v="1"/>
    <s v=""/>
    <s v=""/>
    <s v=""/>
    <s v="No"/>
    <s v="Joanna Rose"/>
    <d v="2016-10-31T15:54:23"/>
    <d v="2016-03-29T10:21:02"/>
    <m/>
    <s v=""/>
    <d v="2016-04-19T00:00:00"/>
    <x v="0"/>
  </r>
  <r>
    <s v="93624665-cb1e-41e6-8801-c0b2d4be7484"/>
    <s v="xFgWsul1ooupBkM7PvKmso5n9Gu3+jyflJU7B6D7NvV6jsiNOpZdXiTLx8zu7cAMap+WFbsAius5xhjE9ig8rg=="/>
    <d v="2016-10-31T15:54:23"/>
    <s v="DARS-NIC-312474-H5Q0T-v1"/>
    <s v="Chris Boulton"/>
    <x v="82"/>
    <s v="With HSCIC"/>
    <x v="1"/>
    <d v="2016-04-30T00:00:00"/>
    <s v=""/>
    <s v="2b Case Officer Check"/>
    <x v="0"/>
    <s v="DARS-NIC-312474-H5Q0T-v1.1"/>
    <s v=""/>
    <s v="Yes"/>
    <x v="1"/>
    <x v="224"/>
    <x v="0"/>
    <s v="No"/>
    <x v="1"/>
    <s v=""/>
    <s v=""/>
    <s v=""/>
    <s v="No"/>
    <s v="Joanna Rose"/>
    <d v="2016-10-31T15:54:23"/>
    <d v="2016-03-29T10:21:21"/>
    <m/>
    <s v=""/>
    <d v="2016-04-19T00:00:00"/>
    <x v="0"/>
  </r>
  <r>
    <s v="8ac55158-2512-4708-ad29-1105d24d2d7e"/>
    <s v="qBhTYWxFsfYtT9v8OzH2OtRyKBpcwzuASklbZZT0RjfIv8O/KVROYLP1La/FsL+3OhJcnXsadnjO4Gya9o+2Kw=="/>
    <d v="2016-10-31T15:54:23"/>
    <s v="DARS-NIC-312474-H5Q0T-v1"/>
    <s v="Chris Boulton"/>
    <x v="82"/>
    <s v="With HSCIC"/>
    <x v="1"/>
    <d v="2016-04-30T00:00:00"/>
    <s v=""/>
    <s v="2b Case Officer Check"/>
    <x v="0"/>
    <s v="DARS-NIC-312474-H5Q0T-v1.2"/>
    <s v=""/>
    <s v="Yes"/>
    <x v="1"/>
    <x v="224"/>
    <x v="0"/>
    <s v="No"/>
    <x v="1"/>
    <s v=""/>
    <s v=""/>
    <s v=""/>
    <s v="No"/>
    <s v="Joanna Rose"/>
    <d v="2016-10-31T15:54:23"/>
    <d v="2016-04-11T15:11:15"/>
    <m/>
    <s v=""/>
    <d v="2016-04-19T00:00:00"/>
    <x v="0"/>
  </r>
  <r>
    <s v="2a06e3ff-d2ed-419d-9fe5-eb3bd96126ef"/>
    <s v="JQp8lultuNNPX0orEGTSTQg0op629Rr3b5ps9x43EQQ5QdS9fknQLjdfkWbLbpV0dZcB0wscOx5Ok+FJj7sVwA=="/>
    <d v="2016-10-31T15:54:23"/>
    <s v="DARS-NIC-312474-H5Q0T-v1"/>
    <s v="Chris Boulton"/>
    <x v="82"/>
    <s v="With HSCIC"/>
    <x v="1"/>
    <d v="2016-04-30T00:00:00"/>
    <s v=""/>
    <s v="2b Case Officer Check"/>
    <x v="0"/>
    <s v="DARS-NIC-312474-H5Q0T-v1.3"/>
    <s v=""/>
    <s v="Yes"/>
    <x v="1"/>
    <x v="224"/>
    <x v="0"/>
    <s v="No"/>
    <x v="1"/>
    <s v=""/>
    <s v="Tracy Taylor"/>
    <s v=""/>
    <s v="No"/>
    <s v="Joanna Rose"/>
    <d v="2016-10-31T15:54:23"/>
    <d v="2016-04-17T09:49:57"/>
    <m/>
    <s v=""/>
    <d v="2016-04-19T00:00:00"/>
    <x v="0"/>
  </r>
  <r>
    <s v="01e583f8-d21e-4630-bf4f-ddf9d0c3ed97"/>
    <s v="I2hVcVy6D1hhqHLcikyLsp1RqY+UwogH73Rqq7Y9tBuip0pcLknYyPpAdd52jrqHdd/tC1L3DdcpmegaAkMzpw=="/>
    <d v="2016-10-31T15:54:23"/>
    <s v="DARS-NIC-312474-H5Q0T-v1"/>
    <s v="Chris Boulton"/>
    <x v="82"/>
    <s v="With HSCIC"/>
    <x v="1"/>
    <d v="2016-04-30T00:00:00"/>
    <s v=""/>
    <s v="2b Case Officer Check"/>
    <x v="0"/>
    <s v="DARS-NIC-312474-H5Q0T-v1.4"/>
    <s v=""/>
    <s v="Yes"/>
    <x v="1"/>
    <x v="224"/>
    <x v="0"/>
    <s v="No"/>
    <x v="1"/>
    <s v=""/>
    <s v="Tracy Taylor"/>
    <s v=""/>
    <s v="No"/>
    <s v="Joanna Rose"/>
    <d v="2016-10-31T15:54:23"/>
    <d v="2016-04-18T12:38:01"/>
    <m/>
    <s v=""/>
    <d v="2016-04-19T00:00:00"/>
    <x v="0"/>
  </r>
  <r>
    <s v="0b63ff08-b967-45ae-9560-680d239d9ba3"/>
    <s v="lXcD1CE2U2Fumgwv9FA92/M7OavkaLP5QQgsue+LpEab4TODt6oTRoPuXjZuj92JF1Z6GjNuJcYHJZOE+/E0AQ=="/>
    <d v="2016-10-31T15:54:23"/>
    <s v="DARS-NIC-312474-H5Q0T-v1"/>
    <s v="Chris Boulton"/>
    <x v="82"/>
    <s v="With HSCIC"/>
    <x v="1"/>
    <d v="2016-04-30T00:00:00"/>
    <s v=""/>
    <s v="2b Case Officer Check"/>
    <x v="0"/>
    <s v="DARS-NIC-312474-H5Q0T-v1.5"/>
    <s v=""/>
    <s v="Yes"/>
    <x v="1"/>
    <x v="224"/>
    <x v="0"/>
    <s v="No"/>
    <x v="1"/>
    <s v=""/>
    <s v="Tracy Taylor"/>
    <s v=""/>
    <s v="No"/>
    <s v="Joanna Rose"/>
    <d v="2016-10-31T15:54:23"/>
    <d v="2016-04-19T08:18:03"/>
    <m/>
    <s v=""/>
    <d v="2016-04-19T00:00:00"/>
    <x v="0"/>
  </r>
  <r>
    <s v="3b4feaeb-4b21-4b3a-88f5-cfc79da5e8ed"/>
    <s v="Lcu+dcg8eEvbWLsrZrDkw7b2IxXCAmPcefhjugY/x1I1xytcfB5DjLdNqghK4KoiUO32MxMyrwflsZdKLBItvA=="/>
    <d v="2016-10-31T15:54:23"/>
    <s v="DARS-NIC-312474-H5Q0T-v1"/>
    <s v="Chris Boulton"/>
    <x v="82"/>
    <s v="With HSCIC"/>
    <x v="1"/>
    <d v="2016-04-30T00:00:00"/>
    <s v=""/>
    <s v="2b Case Officer Check"/>
    <x v="4"/>
    <s v="DARS-NIC-312474-H5Q0T-v1.6"/>
    <s v="Yes"/>
    <s v="Yes"/>
    <x v="1"/>
    <x v="189"/>
    <x v="0"/>
    <s v="No"/>
    <x v="1"/>
    <s v=""/>
    <s v="Helen Buckels"/>
    <s v="Jennifer Donald"/>
    <s v="Yes"/>
    <s v="Joanna Rose"/>
    <d v="2016-10-31T15:54:23"/>
    <d v="2016-04-19T09:20:33"/>
    <m/>
    <s v=""/>
    <d v="2016-04-19T00:00:00"/>
    <x v="0"/>
  </r>
  <r>
    <s v="ed053248-fbe1-e511-8100-3863bb358f90"/>
    <s v="ry3C9SyUHKTM9+8f+7JeGDAeM96PY7x+eRcOuTrVJnIDL5sVomz7gZoTyIEX9f6qOE89keMkvqMlnH3I3Ezgwg=="/>
    <d v="2016-11-29T11:30:13"/>
    <s v="DARS-NIC-313531-L7P4C-v1"/>
    <s v="Umesh Doobaree"/>
    <x v="38"/>
    <s v="With HSCIC"/>
    <x v="0"/>
    <d v="2016-02-29T00:00:00"/>
    <s v=""/>
    <s v="2c Initial Assessment"/>
    <x v="3"/>
    <s v="DARS-NIC-313531-L7P4C-v0.0"/>
    <s v="No"/>
    <s v="Yes"/>
    <x v="0"/>
    <x v="0"/>
    <x v="7"/>
    <s v="No"/>
    <x v="10"/>
    <s v=""/>
    <s v="Richard Webster"/>
    <s v=""/>
    <s v="No"/>
    <s v="Emma Russell"/>
    <d v="2016-11-29T11:30:13"/>
    <d v="2016-03-04T11:21:48"/>
    <m/>
    <s v=""/>
    <d v="2016-10-20T00:00:00"/>
    <x v="0"/>
  </r>
  <r>
    <s v="f5750c3d-8813-438f-9974-b93e9d128c24"/>
    <s v="3x2tC9UOU/iH/m1XgBDZpAs5n/WLAJemkPZVva9+85gSrofbS+cPKrL/Bxv94Oh58+4XxgmtiahrxlBIJuOS9A=="/>
    <d v="2016-11-29T11:30:13"/>
    <s v="DARS-NIC-313531-L7P4C-v1"/>
    <s v="Umesh Doobaree"/>
    <x v="38"/>
    <s v="With HSCIC"/>
    <x v="0"/>
    <m/>
    <s v="1c Application In Progress"/>
    <s v="2c Initial Assessment"/>
    <x v="0"/>
    <s v="DARS-NIC-313531-L7P4C-v1.0"/>
    <s v="No"/>
    <s v="Yes"/>
    <x v="0"/>
    <x v="0"/>
    <x v="0"/>
    <s v="No"/>
    <x v="10"/>
    <s v=""/>
    <s v="Richard Webster"/>
    <s v="Jennifer Redman"/>
    <s v="No"/>
    <s v="Emma Russell"/>
    <d v="2016-11-29T11:30:13"/>
    <d v="2016-09-29T12:46:08"/>
    <m/>
    <s v=""/>
    <d v="2016-10-20T00:00:00"/>
    <x v="0"/>
  </r>
  <r>
    <s v="50e3afce-c72c-478d-b18b-55d89021ee91"/>
    <s v="8cZHHNqTU5s4x6rlu5WAueklyscOv/5tKYcplhwZubScyw1/9VcPS7L7f1MgTeH14Pd6LEAS5XKWCt6K11YOww=="/>
    <d v="2016-11-29T11:30:13"/>
    <s v="DARS-NIC-313531-L7P4C-v1"/>
    <s v="Umesh Doobaree"/>
    <x v="38"/>
    <s v="With HSCIC"/>
    <x v="0"/>
    <m/>
    <s v="2c Initial Assessment"/>
    <s v="2c Initial Assessment"/>
    <x v="0"/>
    <s v="DARS-NIC-313531-L7P4C-v1.1"/>
    <s v="No"/>
    <s v="Yes"/>
    <x v="0"/>
    <x v="168"/>
    <x v="0"/>
    <s v="No"/>
    <x v="10"/>
    <s v=""/>
    <s v="Richard Webster"/>
    <s v="Richard Langley"/>
    <s v="No"/>
    <s v="Emma Russell"/>
    <d v="2016-11-29T11:30:13"/>
    <d v="2016-10-12T13:30:15"/>
    <m/>
    <s v=""/>
    <d v="2016-10-20T00:00:00"/>
    <x v="0"/>
  </r>
  <r>
    <s v="f86381b3-7c91-444e-bd50-eb63fab30ff1"/>
    <s v="/h5ujR4uA4u5qkJcwMwzm6RkvigMF8OArjKD4dIcBgNNeCZha60rO4QzmXlOrU+AGp3Tn1BqhUKCQgtqssYsxg=="/>
    <d v="2017-03-15T15:17:59"/>
    <s v="DARS-NIC-313531-L7P4C-v1"/>
    <s v="Umesh Doobaree"/>
    <x v="38"/>
    <s v="With HSCIC"/>
    <x v="0"/>
    <d v="2018-01-31T00:00:00"/>
    <s v="2c Initial Assessment"/>
    <s v="2c Initial Assessment"/>
    <x v="4"/>
    <s v="DARS-NIC-313531-L7P4C-v1.2"/>
    <s v="Yes"/>
    <s v="Yes"/>
    <x v="0"/>
    <x v="168"/>
    <x v="0"/>
    <s v="No"/>
    <x v="10"/>
    <s v=""/>
    <s v="Richard Webster"/>
    <s v="Richard Langley"/>
    <s v="No"/>
    <s v="Emma Russell"/>
    <d v="2017-03-15T15:17:59"/>
    <d v="2016-11-14T15:19:47"/>
    <m/>
    <s v=""/>
    <d v="2016-10-20T00:00:00"/>
    <x v="0"/>
  </r>
  <r>
    <s v="6e20e07b-f8e1-e511-80f7-3863bb357fa0"/>
    <s v="3Vfb1X6ui+gixMwgtee/dkVuGF3yIkZB2Kp6mHwNUZFsVr2CggAbd75d8+diQWqITXnTbD+jfZt0L1kxCotdqg=="/>
    <d v="2016-04-11T15:08:02"/>
    <s v="DARS-NIC-313542-Z2D3V-v0"/>
    <s v="Robert Finnin"/>
    <x v="63"/>
    <s v="With HSCIC"/>
    <x v="1"/>
    <m/>
    <s v=""/>
    <s v="1a Enquiry"/>
    <x v="7"/>
    <s v="DARS-NIC-313542-Z2D3V-v0.0"/>
    <s v=""/>
    <s v="Yes"/>
    <x v="1"/>
    <x v="0"/>
    <x v="0"/>
    <s v="No"/>
    <x v="6"/>
    <s v=""/>
    <s v=""/>
    <s v=""/>
    <s v="Yes"/>
    <s v=""/>
    <d v="2016-04-11T15:08:02"/>
    <d v="2016-03-04T11:01:46"/>
    <m/>
    <s v=""/>
    <m/>
    <x v="0"/>
  </r>
  <r>
    <s v="e8629d29-16a0-e611-80f9-5065f38bd5b1"/>
    <s v="4qxMX1gID9laK0LnS8pMKzQuAVIvD8AldRduPFbqiRrhwCrx5w0D55c03Qna5S/cJhOn1Wlt8JVZzzeIrPDVeg=="/>
    <d v="2017-04-13T13:38:35"/>
    <s v="DARS-NIC-313754-G6X4Z-v2"/>
    <s v="Emma Russell"/>
    <x v="78"/>
    <s v="With Customer"/>
    <x v="0"/>
    <m/>
    <s v="1c Application In Progress"/>
    <s v="1c Application In Progress"/>
    <x v="0"/>
    <s v="DARS-NIC-313754-G6X4Z-v0"/>
    <s v="No"/>
    <s v="No"/>
    <x v="0"/>
    <x v="0"/>
    <x v="0"/>
    <s v="No"/>
    <x v="1"/>
    <s v=""/>
    <s v=""/>
    <s v=""/>
    <s v="Yes"/>
    <s v="Emma Russell"/>
    <d v="2017-04-13T13:38:35"/>
    <d v="2016-11-01T09:32:58"/>
    <m/>
    <s v=""/>
    <m/>
    <x v="0"/>
  </r>
  <r>
    <s v="379811b1-fdec-45bc-868b-8724b3ae7868"/>
    <s v="fl8Lj3eP7wmnq3xa6DftYDGdyPL1p7NQJu/NUApf6Wf4fjoWEtbO95v2Puhu1Q5K28HZwZ7uCkt0Cifh+wEIqw=="/>
    <d v="2017-04-13T13:38:35"/>
    <s v="DARS-NIC-313754-G6X4Z-v2"/>
    <s v="Emma Russell"/>
    <x v="78"/>
    <s v="With Customer"/>
    <x v="0"/>
    <d v="2016-11-30T00:00:00"/>
    <s v="2c Initial Assessment"/>
    <s v="1c Application In Progress"/>
    <x v="0"/>
    <s v="DARS-NIC-313754-G6X4Z-v0.1"/>
    <s v="No"/>
    <s v="No"/>
    <x v="0"/>
    <x v="52"/>
    <x v="0"/>
    <s v="No"/>
    <x v="1"/>
    <s v=""/>
    <s v="Helen Buckels"/>
    <s v="Richard Langley"/>
    <s v="Yes"/>
    <s v="Emma Russell"/>
    <d v="2017-04-13T13:38:35"/>
    <d v="2016-11-01T10:07:39"/>
    <m/>
    <s v=""/>
    <m/>
    <x v="0"/>
  </r>
  <r>
    <s v="ce85f859-72d9-4003-b76d-c35b844b7426"/>
    <s v="Jrrv4H42G9rEp3n7BMZZIwJu2rV/zZVX0xWhgFrkfCXuoeuhpm2dz4yW+OeM0KOP+0ir8Yz3vun/uhnXJvfDXQ=="/>
    <d v="2017-04-13T13:38:35"/>
    <s v="DARS-NIC-313754-G6X4Z-v2"/>
    <s v="Emma Russell"/>
    <x v="78"/>
    <s v="With Customer"/>
    <x v="0"/>
    <d v="2016-11-30T00:00:00"/>
    <s v="5a DSA Active"/>
    <s v="1c Application In Progress"/>
    <x v="1"/>
    <s v="DARS-NIC-313754-G6X4Z-v0.2"/>
    <s v="No"/>
    <s v="No"/>
    <x v="0"/>
    <x v="52"/>
    <x v="178"/>
    <s v="No"/>
    <x v="1"/>
    <s v=""/>
    <s v="Helen Buckels"/>
    <s v="Gaynor Dalton"/>
    <s v="Yes"/>
    <s v="Emma Russell"/>
    <d v="2017-04-13T13:38:35"/>
    <d v="2016-11-01T10:14:49"/>
    <d v="2017-04-13T00:00:00"/>
    <s v=""/>
    <m/>
    <x v="1"/>
  </r>
  <r>
    <s v="b33abbf9-8c3f-4c5a-b11c-ec235b186484"/>
    <s v="ed4fq0n7tvbDpD7wl3hZ2fDOVNLEjpj72+N0HXTdRxmQaBuR6sfci1r6Ndkt17G1MhD7zZCcqmLGZPrpPQMz0g=="/>
    <d v="2017-04-13T13:38:36"/>
    <s v="DARS-NIC-313754-G6X4Z-v2"/>
    <s v="Emma Russell"/>
    <x v="78"/>
    <s v="With Customer"/>
    <x v="0"/>
    <m/>
    <s v="1c Application In Progress"/>
    <s v="1c Application In Progress"/>
    <x v="0"/>
    <s v="DARS-NIC-313754-G6X4Z-v1.0"/>
    <s v="No"/>
    <s v="No"/>
    <x v="0"/>
    <x v="52"/>
    <x v="0"/>
    <s v="No"/>
    <x v="1"/>
    <s v=""/>
    <s v="Helen Buckels"/>
    <s v="Gaynor Dalton"/>
    <s v="Yes"/>
    <s v="Emma Russell"/>
    <d v="2017-04-13T13:38:36"/>
    <d v="2016-11-10T10:39:33"/>
    <d v="2016-11-09T00:00:00"/>
    <s v=""/>
    <m/>
    <x v="0"/>
  </r>
  <r>
    <s v="8acf01f3-e86e-40c2-ab24-c4f0d999d21e"/>
    <s v="eOKrLWGWUzvqhuXisWQAu91Jo4RzbYv2GsRTnqG0q2o3dxVwFFmkoWHhC1VWfRooM465pys6ZTq/J+frfvuvWg=="/>
    <d v="2017-04-13T13:38:35"/>
    <s v="DARS-NIC-313754-G6X4Z-v2"/>
    <s v="Rebecca Cannings-John"/>
    <x v="78"/>
    <s v="With Customer"/>
    <x v="0"/>
    <d v="2017-11-30T00:00:00"/>
    <s v="2c Initial Assessment"/>
    <s v="1c Application In Progress"/>
    <x v="0"/>
    <s v="DARS-NIC-313754-G6X4Z-v1.1"/>
    <s v="No"/>
    <s v="No"/>
    <x v="0"/>
    <x v="103"/>
    <x v="0"/>
    <s v="No"/>
    <x v="1"/>
    <s v="Medium"/>
    <s v="Tracy Taylor"/>
    <s v="Jennifer Donald"/>
    <s v="Yes"/>
    <s v="Emma Russell"/>
    <d v="2017-04-13T13:38:35"/>
    <d v="2016-11-16T14:26:00"/>
    <d v="2016-11-09T00:00:00"/>
    <s v=""/>
    <m/>
    <x v="0"/>
  </r>
  <r>
    <s v="dc7d02a0-f8c4-427d-ba0a-f347ab0044cb"/>
    <s v="A5W+hQsGR2m+eM4FEHKJiAwuM1Zi5k6KO7Hj1ZDLc1AvQQlP3ZIXXuaurh/Wz9DuPxVbwp1Jb9DigIaLlPR4fQ=="/>
    <d v="2017-04-13T13:38:52"/>
    <s v="DARS-NIC-313754-G6X4Z-v2"/>
    <s v="Rebecca Cannings-John"/>
    <x v="78"/>
    <s v="With Customer"/>
    <x v="0"/>
    <d v="2017-11-30T00:00:00"/>
    <s v="5a DSA Active"/>
    <s v="1c Application In Progress"/>
    <x v="2"/>
    <s v="DARS-NIC-313754-G6X4Z-v1.2"/>
    <s v="No"/>
    <s v="No"/>
    <x v="0"/>
    <x v="103"/>
    <x v="3"/>
    <s v="No"/>
    <x v="1"/>
    <s v="Medium"/>
    <s v="Tracy Taylor"/>
    <s v="Jennifer Donald"/>
    <s v="Yes"/>
    <s v="Emma Russell"/>
    <d v="2017-04-13T13:38:52"/>
    <d v="2016-12-06T12:08:46"/>
    <d v="2017-04-13T00:00:00"/>
    <s v=""/>
    <m/>
    <x v="1"/>
  </r>
  <r>
    <s v="316956fe-28aa-4830-bb5f-d9eb3ee69844"/>
    <s v="WOJ9wSfNRUN8Aum/I1GZbVYZcSrsgyFdeeRIxYA9Oj56K7bplOfw1IUu/hnkmtSSxLpfJViaIV5nZWjQmNJOCw=="/>
    <d v="2017-04-13T13:54:54"/>
    <s v="DARS-NIC-313754-G6X4Z-v2"/>
    <s v="Rebecca Cannings-John"/>
    <x v="78"/>
    <s v="With Customer"/>
    <x v="0"/>
    <m/>
    <s v="1c Application In Progress"/>
    <s v="1c Application In Progress"/>
    <x v="4"/>
    <s v="DARS-NIC-313754-G6X4Z-v2.0"/>
    <s v="Yes"/>
    <s v="No"/>
    <x v="0"/>
    <x v="0"/>
    <x v="0"/>
    <s v="No"/>
    <x v="1"/>
    <s v="Medium"/>
    <s v="Tracy Taylor"/>
    <s v="Jennifer Donald"/>
    <s v="Yes"/>
    <s v="Emma Russell"/>
    <d v="2017-04-13T13:54:54"/>
    <d v="2017-04-13T13:38:27"/>
    <m/>
    <s v=""/>
    <m/>
    <x v="0"/>
  </r>
  <r>
    <s v="ef026eff-f8e1-e511-80f7-3863bb357fa0"/>
    <s v="18Z3zJ+HJL5+CSjrHv0LTMgNxUAivqEAoKpZEueEM/azpyy8MyLGXPbjSrLgcYoGQ8ENwhBiiJROU024dp5t3g=="/>
    <d v="2016-10-31T15:54:24"/>
    <s v="DARS-NIC-313785-P0H7C-v0"/>
    <s v="Laura Goodwin"/>
    <x v="13"/>
    <s v="With Customer"/>
    <x v="1"/>
    <d v="2016-03-31T00:00:00"/>
    <s v=""/>
    <s v="1c Application In Progress"/>
    <x v="0"/>
    <s v="DARS-NIC-313785-P0H7C-v0.0"/>
    <s v=""/>
    <s v="Yes"/>
    <x v="1"/>
    <x v="0"/>
    <x v="0"/>
    <s v="No"/>
    <x v="1"/>
    <s v=""/>
    <s v=""/>
    <s v=""/>
    <s v="No"/>
    <s v="Joanna Rose"/>
    <d v="2016-10-31T15:54:24"/>
    <d v="2016-03-04T11:05:27"/>
    <m/>
    <s v=""/>
    <m/>
    <x v="0"/>
  </r>
  <r>
    <s v="a15cf277-f5e1-e511-80f7-3863bb357fa0"/>
    <s v="ABCnogns8qy/9b4Op36Q6GRlojW59iRpmIYqsGIvet3er2kFjX3i16l/n2Y07Cas8x4IOFHKrfIcPiZPFZ0huQ=="/>
    <d v="2016-08-02T09:49:19"/>
    <s v="DARS-NIC-313948-F2M8G-v1"/>
    <s v="Alex Walker"/>
    <x v="186"/>
    <s v="With Customer"/>
    <x v="0"/>
    <d v="2015-09-02T00:00:00"/>
    <s v=""/>
    <s v="1c Application In Progress"/>
    <x v="3"/>
    <s v="DARS-NIC-313948-F2M8G-v0.0"/>
    <s v="No"/>
    <s v="Yes"/>
    <x v="0"/>
    <x v="0"/>
    <x v="101"/>
    <s v="No"/>
    <x v="1"/>
    <s v=""/>
    <s v=""/>
    <s v=""/>
    <s v="No"/>
    <s v="Joanna Rose"/>
    <d v="2016-08-02T09:49:19"/>
    <d v="2016-03-04T10:40:11"/>
    <m/>
    <s v=""/>
    <m/>
    <x v="0"/>
  </r>
  <r>
    <s v="ad676d83-1f02-4712-ba00-13e0f2328b8d"/>
    <s v="AvToyHkMWu9fHGBw2blaF/9faXAdeNpMcYnBiMhg4CWFaMxk7yjncuVtKgCOVx7Uh64VCPwpMF+VxumgjH2B0Q=="/>
    <d v="2016-05-13T11:33:17"/>
    <s v="DARS-NIC-313948-F2M8G-v1"/>
    <s v="Alex Walker"/>
    <x v="186"/>
    <s v="With Customer"/>
    <x v="0"/>
    <d v="2015-09-02T00:00:00"/>
    <s v=""/>
    <s v="1c Application In Progress"/>
    <x v="0"/>
    <s v="DARS-NIC-313948-F2M8G-v1.0"/>
    <s v=""/>
    <s v="Yes"/>
    <x v="0"/>
    <x v="0"/>
    <x v="0"/>
    <s v="No"/>
    <x v="1"/>
    <s v=""/>
    <s v=""/>
    <s v=""/>
    <s v="No"/>
    <s v="Joanna Rose"/>
    <d v="2016-05-13T11:33:17"/>
    <d v="2016-03-30T12:55:33"/>
    <m/>
    <s v=""/>
    <m/>
    <x v="0"/>
  </r>
  <r>
    <s v="95161d6c-7626-4683-9f96-95bf13d50a1b"/>
    <s v="KcEi6l6zEOUYPIDlhuRW38W6VdYQt8LtxmzBKtHf0ZJQThYrD+n80QgkjOp2JnV2NUqtMS6KlK6tb914B2yPbg=="/>
    <d v="2016-08-02T09:49:19"/>
    <s v="DARS-NIC-313948-F2M8G-v1"/>
    <s v="Alex Walker"/>
    <x v="186"/>
    <s v="With Customer"/>
    <x v="0"/>
    <d v="2015-09-02T00:00:00"/>
    <s v=""/>
    <s v="1c Application In Progress"/>
    <x v="4"/>
    <s v="DARS-NIC-313948-F2M8G-v1.1"/>
    <s v="Yes"/>
    <s v="Yes"/>
    <x v="0"/>
    <x v="225"/>
    <x v="0"/>
    <s v="No"/>
    <x v="1"/>
    <s v=""/>
    <s v=""/>
    <s v=""/>
    <s v="No"/>
    <s v="Joanna Rose"/>
    <d v="2016-08-02T09:49:19"/>
    <d v="2016-03-30T12:55:45"/>
    <m/>
    <s v=""/>
    <m/>
    <x v="0"/>
  </r>
  <r>
    <s v="e29f7737-3332-e611-80e7-5065f38b06d1"/>
    <s v="hxLUl51+rHwanCug6bCFKt9qF2kMfPi6Gl3C3pzKLnF+NvqQpQx+L+zUtqUmciFgXflamrwxXgmCdi0syMOssA=="/>
    <d v="2016-08-02T09:49:19"/>
    <s v="DARS-NIC-31395-G5S1B-v0"/>
    <s v="Mizan Khondoker"/>
    <x v="1"/>
    <s v="With Customer"/>
    <x v="0"/>
    <m/>
    <s v="1c Application In Progress"/>
    <s v="1c Application In Progress"/>
    <x v="4"/>
    <s v="DARS-NIC-31395-G5S1B-v0.0"/>
    <s v="Yes"/>
    <s v="No"/>
    <x v="0"/>
    <x v="0"/>
    <x v="0"/>
    <s v="No"/>
    <x v="1"/>
    <s v=""/>
    <s v=""/>
    <s v=""/>
    <s v="Yes"/>
    <s v="Joanna Rose"/>
    <d v="2016-08-02T09:49:19"/>
    <d v="2016-06-14T13:23:52"/>
    <m/>
    <s v=""/>
    <m/>
    <x v="0"/>
  </r>
  <r>
    <s v="8bb1ec8a-fee1-e511-8100-3863bb358f90"/>
    <s v="GD7PpPFKWNo8nB1pRLbwkpMtEgohb/EK6v4jfYDSiQIAvTyrEl/XlDte0ORoN/Yxxa+jru61XrMv4/cxlk7F6w=="/>
    <d v="2016-08-02T09:49:19"/>
    <s v="DARS-NIC-314187-M1D8Y-v0"/>
    <s v="Andy Tookey"/>
    <x v="63"/>
    <s v="With HSCIC"/>
    <x v="0"/>
    <d v="2016-03-31T00:00:00"/>
    <s v=""/>
    <s v="5a DSA Active"/>
    <x v="3"/>
    <s v="DARS-NIC-314187-M1D8Y-v0.0"/>
    <s v="Yes"/>
    <s v="Yes"/>
    <x v="0"/>
    <x v="0"/>
    <x v="25"/>
    <s v="No"/>
    <x v="6"/>
    <s v=""/>
    <s v="Vicki Hartley"/>
    <s v=""/>
    <s v="No"/>
    <s v="Joanna Rose"/>
    <d v="2016-08-02T09:49:19"/>
    <d v="2016-03-04T11:45:08"/>
    <m/>
    <s v=""/>
    <m/>
    <x v="0"/>
  </r>
  <r>
    <s v="4b1a1640-6138-e611-80f0-5065f38a99f1"/>
    <s v="RNgFFkAuXjVWQggHYa2LQat4F6wTfv11zSb4zUrzQIkP9aoYWvrgpsp+f1/jbZO6/yvUGLvR+KBJ99+wquEOjQ=="/>
    <d v="2016-08-02T09:49:19"/>
    <s v="DARS-NIC-314521-S8M1Q-v0"/>
    <s v="Jennifer Huynh"/>
    <x v="52"/>
    <s v="With Customer"/>
    <x v="0"/>
    <m/>
    <s v="1c Application In Progress"/>
    <s v="1c Application In Progress"/>
    <x v="4"/>
    <s v="DARS-NIC-314521-S8M1Q-v0"/>
    <s v="Yes"/>
    <s v="No"/>
    <x v="0"/>
    <x v="0"/>
    <x v="0"/>
    <s v="No"/>
    <x v="12"/>
    <s v=""/>
    <s v=""/>
    <s v=""/>
    <s v="Yes"/>
    <s v="Alexandra Day"/>
    <d v="2016-08-02T09:49:19"/>
    <d v="2016-06-22T10:08:29"/>
    <m/>
    <s v=""/>
    <m/>
    <x v="0"/>
  </r>
  <r>
    <s v="d001e60a-8d13-e611-80f9-3863bb358e28"/>
    <s v="n6LTSjFdJ5g50Uwjc3EmVIr8t+GoGLIhTBytlcnNcFw4j2/V9UPei7aasPCDYtY7O2frqMqsy+NDloFg97sxxw=="/>
    <d v="2016-06-23T09:42:36"/>
    <s v="DARS-NIC-31463-V0T1K-v0"/>
    <s v="Ricky Umegbolu"/>
    <x v="63"/>
    <s v="With HSCIC"/>
    <x v="0"/>
    <m/>
    <s v="1c Application In Progress"/>
    <s v="1b Enquiry Answered"/>
    <x v="0"/>
    <s v="DARS-NIC-31463-V0T1K-v0.0"/>
    <s v="No"/>
    <s v="No"/>
    <x v="0"/>
    <x v="0"/>
    <x v="0"/>
    <s v="No"/>
    <x v="6"/>
    <s v=""/>
    <s v=""/>
    <s v=""/>
    <s v="Yes"/>
    <s v="Alexandra Day"/>
    <d v="2016-06-23T09:42:36"/>
    <d v="2016-05-06T13:18:44"/>
    <m/>
    <s v=""/>
    <m/>
    <x v="0"/>
  </r>
  <r>
    <s v="91c38ecf-9b8d-422d-933c-cf303a88b6a0"/>
    <s v="4pgStCqm9A2++PSa3vRPpBLxJM334BGu2rX3K/VixIKRznHxWCKj/c+JMbkZTvlvvi7CY5Oum2WBygpiTtlM6g=="/>
    <d v="2016-06-23T09:42:36"/>
    <s v="DARS-NIC-31463-V0T1K-v0"/>
    <s v="Ricky Umegbolu"/>
    <x v="63"/>
    <s v="With HSCIC"/>
    <x v="0"/>
    <m/>
    <s v="2a Case Admin Check"/>
    <s v="1b Enquiry Answered"/>
    <x v="0"/>
    <s v="DARS-NIC-31463-V0T1K-v0.1"/>
    <s v="No"/>
    <s v="No"/>
    <x v="0"/>
    <x v="0"/>
    <x v="0"/>
    <s v="No"/>
    <x v="6"/>
    <s v=""/>
    <s v=""/>
    <s v=""/>
    <s v="Yes"/>
    <s v="Alexandra Day"/>
    <d v="2016-06-23T09:42:36"/>
    <d v="2016-05-27T10:35:52"/>
    <m/>
    <s v=""/>
    <m/>
    <x v="0"/>
  </r>
  <r>
    <s v="9996a27e-2919-4948-8ed8-c64ae13bf0b1"/>
    <s v="sXyJJ0m+aVhMDob3MNe3ofbPBJrHG3kFL8c2EfuCX21y30C4gu5aMu2BFhUWqdh4HLWmhNvOwm877gyxeJx8wA=="/>
    <d v="2016-08-02T09:49:20"/>
    <s v="DARS-NIC-31463-V0T1K-v0"/>
    <s v="Ricky Umegbolu"/>
    <x v="63"/>
    <s v="With HSCIC"/>
    <x v="0"/>
    <m/>
    <s v="1b Enquiry Answered"/>
    <s v="1b Enquiry Answered"/>
    <x v="4"/>
    <s v="DARS-NIC-31463-V0T1K-v0.2"/>
    <s v="Yes"/>
    <s v="No"/>
    <x v="0"/>
    <x v="0"/>
    <x v="0"/>
    <s v="No"/>
    <x v="6"/>
    <s v=""/>
    <s v=""/>
    <s v=""/>
    <s v="Yes"/>
    <s v="Alexandra Day"/>
    <d v="2016-08-02T09:49:20"/>
    <d v="2016-06-06T15:00:01"/>
    <m/>
    <s v=""/>
    <m/>
    <x v="0"/>
  </r>
  <r>
    <s v="08e19c65-5117-e611-80f9-3863bb358e28"/>
    <s v="pndtL8vvlXhj9upDiCYNThBOsD3vFXhlgDxwHpbG1oe6WyFYv3eWpRy1jQUdc7bgRzw7T8k6ZCIU5uNsl87WPg=="/>
    <d v="2017-04-28T07:08:48"/>
    <s v="DARS-NIC-31491-V6Z9Y-v2"/>
    <s v="Carla Howgate"/>
    <x v="290"/>
    <s v="With HSCIC"/>
    <x v="0"/>
    <m/>
    <s v="1c Application In Progress"/>
    <s v="3a With DAO"/>
    <x v="0"/>
    <s v="DARS-NIC-31491-V6Z9Y-v0.0"/>
    <s v="No"/>
    <s v="No"/>
    <x v="0"/>
    <x v="0"/>
    <x v="0"/>
    <s v="No"/>
    <x v="0"/>
    <s v=""/>
    <s v="Carla Howgate"/>
    <s v=""/>
    <s v="Yes"/>
    <s v="Emma Russell"/>
    <d v="2017-04-28T07:08:48"/>
    <d v="2016-05-11T08:21:55"/>
    <m/>
    <s v=""/>
    <d v="2017-03-29T00:00:00"/>
    <x v="0"/>
  </r>
  <r>
    <s v="fb85eec4-faf5-406f-90d8-66580df4f9e5"/>
    <s v="dxM5Y4vSum5BN+SX9LvAwNGBEd37prFwfrZaYiHHy4r6J7fZvUhbFFuV9yT6VDJzWeEm0rdTA2nHPuMzQH/MGg=="/>
    <d v="2017-04-28T07:08:48"/>
    <s v="DARS-NIC-31491-V6Z9Y-v2"/>
    <s v="Paula Holden"/>
    <x v="290"/>
    <s v="With HSCIC"/>
    <x v="0"/>
    <m/>
    <s v="2a Case Admin Check"/>
    <s v="3a With DAO"/>
    <x v="0"/>
    <s v="DARS-NIC-31491-V6Z9Y-v0.1"/>
    <s v="No"/>
    <s v="No"/>
    <x v="0"/>
    <x v="0"/>
    <x v="0"/>
    <s v="No"/>
    <x v="0"/>
    <s v=""/>
    <s v="Carla Howgate"/>
    <s v=""/>
    <s v="Yes"/>
    <s v="Emma Russell"/>
    <d v="2017-04-28T07:08:48"/>
    <d v="2016-05-11T13:15:21"/>
    <m/>
    <s v=""/>
    <d v="2017-03-29T00:00:00"/>
    <x v="0"/>
  </r>
  <r>
    <s v="81abc6b6-9990-4b8b-bb63-6c74d27b63e6"/>
    <s v="KSu4Su0PciwMvboHrJJ3t7HrUFrLPzaug05r3buppEtkTEBB7P2PU+PjKkPqWAfY+6lhFlH0kIWjdgm8x9TISw=="/>
    <d v="2017-04-28T07:08:48"/>
    <s v="DARS-NIC-31491-V6Z9Y-v2"/>
    <s v="Paula Holden"/>
    <x v="290"/>
    <s v="With HSCIC"/>
    <x v="0"/>
    <m/>
    <s v="1c Application In Progress"/>
    <s v="3a With DAO"/>
    <x v="0"/>
    <s v="DARS-NIC-31491-V6Z9Y-v0.2"/>
    <s v="No"/>
    <s v="No"/>
    <x v="0"/>
    <x v="0"/>
    <x v="0"/>
    <s v="No"/>
    <x v="0"/>
    <s v=""/>
    <s v="Carla Howgate"/>
    <s v=""/>
    <s v="Yes"/>
    <s v="Emma Russell"/>
    <d v="2017-04-28T07:08:48"/>
    <d v="2016-05-11T13:19:16"/>
    <m/>
    <s v=""/>
    <d v="2017-03-29T00:00:00"/>
    <x v="0"/>
  </r>
  <r>
    <s v="9dc84562-7226-4252-8adb-a4867dc2be5d"/>
    <s v="bBTDqbdekt+JwYdiCg/G1WN/rTkHvi0bmgHCtK+hdc4wcgmX4qCw//zmLuM3E7rkIpgXwCeRjswaGxHCpwXqGg=="/>
    <d v="2017-04-28T07:08:48"/>
    <s v="DARS-NIC-31491-V6Z9Y-v2"/>
    <s v="Paula Holden"/>
    <x v="290"/>
    <s v="With HSCIC"/>
    <x v="0"/>
    <m/>
    <s v="2c Initial Assessment"/>
    <s v="3a With DAO"/>
    <x v="0"/>
    <s v="DARS-NIC-31491-V6Z9Y-v0.3"/>
    <s v="No"/>
    <s v="No"/>
    <x v="0"/>
    <x v="146"/>
    <x v="0"/>
    <s v="No"/>
    <x v="0"/>
    <s v=""/>
    <s v="Carla Howgate"/>
    <s v="Dave Cronin"/>
    <s v="Yes"/>
    <s v="Emma Russell"/>
    <d v="2017-04-28T07:08:48"/>
    <d v="2016-05-11T13:21:21"/>
    <m/>
    <s v=""/>
    <d v="2017-03-29T00:00:00"/>
    <x v="0"/>
  </r>
  <r>
    <s v="0dc65963-921b-4bf6-9d71-6150ee657c41"/>
    <s v="G1toW2nl/5ViZvJzJn1pOWlAedI8U90yMxafNdioPl51/pKIUmnQ09oFqR8N8tdWlivPu7H1h1Ab9YVLzROONw=="/>
    <d v="2017-04-28T07:08:48"/>
    <s v="DARS-NIC-31491-V6Z9Y-v2"/>
    <s v="Paula Holden"/>
    <x v="290"/>
    <s v="With HSCIC"/>
    <x v="0"/>
    <m/>
    <s v="2c Initial Assessment"/>
    <s v="3a With DAO"/>
    <x v="0"/>
    <s v="DARS-NIC-31491-V6Z9Y-v0.4"/>
    <s v="No"/>
    <s v="No"/>
    <x v="0"/>
    <x v="146"/>
    <x v="0"/>
    <s v="No"/>
    <x v="0"/>
    <s v=""/>
    <s v="Carla Howgate"/>
    <s v="Dave Cronin"/>
    <s v="No"/>
    <s v="Emma Russell"/>
    <d v="2017-04-28T07:08:48"/>
    <d v="2016-05-11T13:54:54"/>
    <m/>
    <s v=""/>
    <d v="2017-03-29T00:00:00"/>
    <x v="0"/>
  </r>
  <r>
    <s v="32b74c10-3acc-455b-af44-a0bfee1f19df"/>
    <s v="pWYpguSKsmYsnAAW+Z4V78/d0YDsKCIJnleJLALAfNf72YnmgC4N5a5ranMSsP5n0r/gzmNpaeHMry8o/3dLWQ=="/>
    <d v="2017-04-28T07:08:48"/>
    <s v="DARS-NIC-31491-V6Z9Y-v2"/>
    <s v="Paula Holden"/>
    <x v="290"/>
    <s v="With HSCIC"/>
    <x v="0"/>
    <m/>
    <s v="2c Initial Assessment"/>
    <s v="3a With DAO"/>
    <x v="0"/>
    <s v="DARS-NIC-31491-V6Z9Y-v0.5"/>
    <s v="No"/>
    <s v="No"/>
    <x v="0"/>
    <x v="146"/>
    <x v="0"/>
    <s v="No"/>
    <x v="0"/>
    <s v=""/>
    <s v="Carla Howgate"/>
    <s v="Dave Cronin"/>
    <s v="No"/>
    <s v="Emma Russell"/>
    <d v="2017-04-28T07:08:48"/>
    <d v="2016-05-11T14:00:13"/>
    <m/>
    <s v=""/>
    <d v="2017-03-29T00:00:00"/>
    <x v="0"/>
  </r>
  <r>
    <s v="3a86b32a-6938-4b8d-afe1-3037cadeb044"/>
    <s v="DIAUp30Oyy/d3y3/n6J4PPoNgJxO0w65zGy/PXZ9IAcRsO+PfCKLQGNRnmf2x307iXZLDVyoiwOsuKaCGvUfFw=="/>
    <d v="2017-04-28T07:08:48"/>
    <s v="DARS-NIC-31491-V6Z9Y-v2"/>
    <s v="Paula Holden"/>
    <x v="290"/>
    <s v="With HSCIC"/>
    <x v="0"/>
    <d v="2016-08-31T00:00:00"/>
    <s v="2c Initial Assessment"/>
    <s v="3a With DAO"/>
    <x v="0"/>
    <s v="DARS-NIC-31491-V6Z9Y-v0.6"/>
    <s v="No"/>
    <s v="No"/>
    <x v="0"/>
    <x v="146"/>
    <x v="0"/>
    <s v="No"/>
    <x v="0"/>
    <s v=""/>
    <s v="Carla Howgate"/>
    <s v="Dave Cronin"/>
    <s v="No"/>
    <s v="Emma Russell"/>
    <d v="2017-04-28T07:08:48"/>
    <d v="2016-05-12T07:40:52"/>
    <m/>
    <s v=""/>
    <d v="2017-03-29T00:00:00"/>
    <x v="0"/>
  </r>
  <r>
    <s v="d4b008d2-c816-435b-b376-2a3d461a90af"/>
    <s v="4m8liMmLDA+zsmdxp2Zq35czUFgKQIPT+Np1LXPlVFq18mQC545XIrBzB4n/i7mb1J00HZg+6gaBNDohwVXOiQ=="/>
    <d v="2017-04-28T07:08:48"/>
    <s v="DARS-NIC-31491-V6Z9Y-v2"/>
    <s v="Paula Holden"/>
    <x v="290"/>
    <s v="With HSCIC"/>
    <x v="0"/>
    <d v="2016-08-31T00:00:00"/>
    <s v="5a DSA Active"/>
    <s v="3a With DAO"/>
    <x v="1"/>
    <s v="DARS-NIC-31491-V6Z9Y-v0.7"/>
    <s v="No"/>
    <s v="No"/>
    <x v="0"/>
    <x v="146"/>
    <x v="179"/>
    <s v="No"/>
    <x v="0"/>
    <s v=""/>
    <s v="Carla Howgate"/>
    <s v="Dave Cronin"/>
    <s v="No"/>
    <s v="Emma Russell"/>
    <d v="2017-04-28T07:08:48"/>
    <d v="2016-05-13T09:44:46"/>
    <d v="2016-09-12T00:00:00"/>
    <s v=""/>
    <d v="2017-03-29T00:00:00"/>
    <x v="1"/>
  </r>
  <r>
    <s v="e967fc43-377f-4723-b57a-8783e87ae069"/>
    <s v="MgYCaGIMqPjdccmlFBeB0GNuM21/kGMHGmsQMBngbv0lrn83c3vgLN4ZMSpZVWA2XxA0J/9WSj2iqfcMEFRM+g=="/>
    <d v="2017-04-28T07:08:48"/>
    <s v="DARS-NIC-31491-V6Z9Y-v2"/>
    <s v="Paula Holden"/>
    <x v="290"/>
    <s v="With HSCIC"/>
    <x v="0"/>
    <m/>
    <s v="1c Application In Progress"/>
    <s v="3a With DAO"/>
    <x v="0"/>
    <s v="DARS-NIC-31491-V6Z9Y-v1.0"/>
    <s v="No"/>
    <s v="No"/>
    <x v="0"/>
    <x v="146"/>
    <x v="0"/>
    <s v="No"/>
    <x v="0"/>
    <s v=""/>
    <s v="Carla Howgate"/>
    <s v="Dave Cronin"/>
    <s v="No"/>
    <s v="Emma Russell"/>
    <d v="2017-04-28T07:08:48"/>
    <d v="2016-08-24T14:02:19"/>
    <m/>
    <s v=""/>
    <d v="2017-03-29T00:00:00"/>
    <x v="0"/>
  </r>
  <r>
    <s v="ed4ee748-e6eb-402f-867c-6c1502ad04b4"/>
    <s v="4VfFbyQxOtRg41kq7fuwmwhe0SjRH1DeXm/DFRuTQFge7ZvTygj2Ed7Shs1NIOBDFqcDAtl4QNFhObHfRmLQJw=="/>
    <d v="2017-04-28T07:08:48"/>
    <s v="DARS-NIC-31491-V6Z9Y-v2"/>
    <s v="Paula Holden"/>
    <x v="290"/>
    <s v="With HSCIC"/>
    <x v="0"/>
    <d v="2017-03-31T00:00:00"/>
    <s v="2c Initial Assessment"/>
    <s v="3a With DAO"/>
    <x v="0"/>
    <s v="DARS-NIC-31491-V6Z9Y-v1.1"/>
    <s v="No"/>
    <s v="No"/>
    <x v="0"/>
    <x v="24"/>
    <x v="0"/>
    <s v="No"/>
    <x v="0"/>
    <s v=""/>
    <s v="Adam Grindrod"/>
    <s v="Gaynor Dalton"/>
    <s v="No"/>
    <s v="Emma Russell"/>
    <d v="2017-04-28T07:08:48"/>
    <d v="2016-08-24T14:11:20"/>
    <m/>
    <s v=""/>
    <d v="2017-03-29T00:00:00"/>
    <x v="0"/>
  </r>
  <r>
    <s v="725d63b8-df30-4ab1-8c8c-ec49527c3a1d"/>
    <s v="8hS2fEIfKuSS+CPJM6lMnP9ueNJY+3eCuR+KlozUxf2SrfWjr1yLB+x9KxK01iFaKip7F/wyxkG2yByN2IeyFA=="/>
    <d v="2017-04-28T07:08:49"/>
    <s v="DARS-NIC-31491-V6Z9Y-v2"/>
    <s v="Paula Holden"/>
    <x v="290"/>
    <s v="With HSCIC"/>
    <x v="0"/>
    <d v="2017-03-31T00:00:00"/>
    <s v="5a DSA Active"/>
    <s v="3a With DAO"/>
    <x v="3"/>
    <s v="DARS-NIC-31491-V6Z9Y-v1.2"/>
    <s v="No"/>
    <s v="No"/>
    <x v="0"/>
    <x v="24"/>
    <x v="36"/>
    <s v="No"/>
    <x v="0"/>
    <s v=""/>
    <s v="Adam Grindrod"/>
    <s v="Gaynor Dalton"/>
    <s v="No"/>
    <s v="Emma Russell"/>
    <d v="2017-04-28T07:08:49"/>
    <d v="2016-08-24T14:18:50"/>
    <d v="2016-09-12T00:00:00"/>
    <s v=""/>
    <d v="2017-03-29T00:00:00"/>
    <x v="1"/>
  </r>
  <r>
    <s v="cb311cec-738f-421d-96bc-363ce32ea513"/>
    <s v="CnQJNIGK9J/zR+YDXpgdBXVeHObyhIMGlXeQj8z62i34c4IBbdqwx695dN74S8ov10aRIOZozPk6thlVPjiS2g=="/>
    <d v="2017-04-28T07:08:48"/>
    <s v="DARS-NIC-31491-V6Z9Y-v2"/>
    <s v="Paula Holden"/>
    <x v="290"/>
    <s v="With HSCIC"/>
    <x v="0"/>
    <m/>
    <s v="1c Application In Progress"/>
    <s v="3a With DAO"/>
    <x v="0"/>
    <s v="DARS-NIC-31491-V6Z9Y-v2.0"/>
    <s v="No"/>
    <s v="No"/>
    <x v="0"/>
    <x v="24"/>
    <x v="0"/>
    <s v="No"/>
    <x v="0"/>
    <s v=""/>
    <s v="Adam Grindrod"/>
    <s v="Gaynor Dalton"/>
    <s v="No"/>
    <s v="Emma Russell"/>
    <d v="2017-04-28T07:08:48"/>
    <d v="2017-03-20T09:25:32"/>
    <m/>
    <s v=""/>
    <d v="2017-03-29T00:00:00"/>
    <x v="0"/>
  </r>
  <r>
    <s v="68a08611-0119-4aae-8e3d-db5caa2a9d05"/>
    <s v="zQ7huYRlD+hFTPRnZlTXkU30bYMKyvIBIhx6422Ir8lLj8CBhN92D1NZg85hDuajHZBxZQK+rhrdpLj8Um9PCw=="/>
    <d v="2017-04-28T07:08:48"/>
    <s v="DARS-NIC-31491-V6Z9Y-v2"/>
    <s v="Paula Holden"/>
    <x v="290"/>
    <s v="With HSCIC"/>
    <x v="0"/>
    <d v="2018-03-31T00:00:00"/>
    <s v="2c Initial Assessment"/>
    <s v="3a With DAO"/>
    <x v="0"/>
    <s v="DARS-NIC-31491-V6Z9Y-v2.1"/>
    <s v="No"/>
    <s v="No"/>
    <x v="0"/>
    <x v="30"/>
    <x v="0"/>
    <s v="No"/>
    <x v="0"/>
    <s v=""/>
    <s v="Elizabeth Flaherty"/>
    <s v="Duncan Easton"/>
    <s v="No"/>
    <s v="Emma Russell"/>
    <d v="2017-04-28T07:08:48"/>
    <d v="2017-03-29T09:28:32"/>
    <m/>
    <s v=""/>
    <d v="2017-03-29T00:00:00"/>
    <x v="0"/>
  </r>
  <r>
    <s v="8e659e14-767c-4960-a54c-ad680d162602"/>
    <s v="SvyiAV98xCFOl/94k8pLUBpBdcThYepxx6dhMMQDSSjSmI6454St/YnxA1o0AgvaNWVMpD2K1yU/OisbmMdUEw=="/>
    <d v="2017-04-28T07:08:48"/>
    <s v="DARS-NIC-31491-V6Z9Y-v2"/>
    <s v="Paula Holden"/>
    <x v="290"/>
    <s v="With HSCIC"/>
    <x v="0"/>
    <d v="2018-03-31T00:00:00"/>
    <s v="2c Initial Assessment"/>
    <s v="3a With DAO"/>
    <x v="0"/>
    <s v="DARS-NIC-31491-V6Z9Y-v2.2"/>
    <s v="No"/>
    <s v="No"/>
    <x v="0"/>
    <x v="30"/>
    <x v="0"/>
    <s v="No"/>
    <x v="0"/>
    <s v=""/>
    <s v="Elizabeth Flaherty"/>
    <s v="Duncan Easton"/>
    <s v="No"/>
    <s v="Emma Russell"/>
    <d v="2017-04-28T07:08:48"/>
    <d v="2017-04-21T08:51:14"/>
    <m/>
    <s v=""/>
    <d v="2017-03-29T00:00:00"/>
    <x v="0"/>
  </r>
  <r>
    <s v="112ff648-dcd8-4def-b3cf-de00d00ad581"/>
    <s v="az1AvoxWCBPMz6/eEUPFVR2//RqQ9KvOmLWQam8cSowmEsi/7GvcotDRGFh1pXj84V0cn0N3JQ/iHeEaPAUJ7Q=="/>
    <d v="2017-04-28T07:08:49"/>
    <s v="DARS-NIC-31491-V6Z9Y-v2"/>
    <s v="Paula Holden"/>
    <x v="290"/>
    <s v="With HSCIC"/>
    <x v="0"/>
    <d v="2018-03-31T00:00:00"/>
    <s v="3a With DAO"/>
    <s v="3a With DAO"/>
    <x v="4"/>
    <s v="DARS-NIC-31491-V6Z9Y-v2.3"/>
    <s v="Yes"/>
    <s v="No"/>
    <x v="0"/>
    <x v="30"/>
    <x v="0"/>
    <s v="No"/>
    <x v="0"/>
    <s v=""/>
    <s v="Elizabeth Flaherty"/>
    <s v="Duncan Easton"/>
    <s v="No"/>
    <s v="Emma Russell"/>
    <d v="2017-04-28T07:08:49"/>
    <d v="2017-04-28T07:02:24"/>
    <m/>
    <s v=""/>
    <d v="2017-03-29T00:00:00"/>
    <x v="0"/>
  </r>
  <r>
    <s v="24422b0b-49e5-e511-80f7-3863bb357fa0"/>
    <s v="+UfpOG/JXB5YRgl4mxYxqIrlz7CG8//rx/E8DpUO+zHZUvDhuFa3SP7yesDBleEyqgxTYxuhd1UpJ9wHPPurfA=="/>
    <d v="2016-09-20T09:13:24"/>
    <s v="DARS-NIC-315175-P8X6Z-v2"/>
    <s v="Joanne Coster"/>
    <x v="53"/>
    <s v="With HSCIC"/>
    <x v="0"/>
    <d v="2016-07-27T00:00:00"/>
    <s v=""/>
    <s v="5a DSA Active"/>
    <x v="1"/>
    <s v="DARS-NIC-315175-P8X6Z-v0.0"/>
    <s v="No"/>
    <s v="Yes"/>
    <x v="0"/>
    <x v="0"/>
    <x v="7"/>
    <s v="No"/>
    <x v="1"/>
    <s v=""/>
    <s v=""/>
    <s v=""/>
    <s v="No"/>
    <s v="Joanna Rose"/>
    <d v="2016-09-20T09:13:24"/>
    <d v="2016-03-08T16:16:02"/>
    <d v="2016-08-08T00:00:00"/>
    <s v=""/>
    <d v="2016-09-09T00:00:00"/>
    <x v="0"/>
  </r>
  <r>
    <s v="bb9113e0-f9f6-4940-b4aa-fb00bfce0916"/>
    <s v="NVLh0AHkx6kM15LgAnAbR5v/HNVfNr44BKjR1zH+3IE8Wn6RHhSJPnzmgeWoXJkfCoE1qQA+6C4BxUOnmTyVYQ=="/>
    <d v="2016-09-20T09:13:24"/>
    <s v="DARS-NIC-315175-P8X6Z-v2"/>
    <s v="Joanne Coster"/>
    <x v="53"/>
    <s v="With HSCIC"/>
    <x v="0"/>
    <d v="2016-05-26T00:00:00"/>
    <s v=""/>
    <s v="5a DSA Active"/>
    <x v="0"/>
    <s v="DARS-NIC-315175-P8X6Z-v1.0"/>
    <s v=""/>
    <s v="Yes"/>
    <x v="0"/>
    <x v="0"/>
    <x v="0"/>
    <s v="No"/>
    <x v="1"/>
    <s v=""/>
    <s v=""/>
    <s v=""/>
    <s v="No"/>
    <s v="Joanna Rose"/>
    <d v="2016-09-20T09:13:24"/>
    <d v="2016-04-07T14:14:40"/>
    <m/>
    <s v=""/>
    <d v="2016-09-09T00:00:00"/>
    <x v="0"/>
  </r>
  <r>
    <s v="1d84d132-4fb2-49b1-abf9-938a399bd001"/>
    <s v="YATRYHx9iCTSjGDynjoyDnZaTgW45v8EMwVTNek1kJ79EX2PsvDklPHc6CwWkK4+PgaAPQhl/QV8bFQXnpOWFg=="/>
    <d v="2016-09-20T09:13:24"/>
    <s v="DARS-NIC-315175-P8X6Z-v2"/>
    <s v="Joanne Coster"/>
    <x v="53"/>
    <s v="With HSCIC"/>
    <x v="0"/>
    <d v="2016-05-26T00:00:00"/>
    <s v=""/>
    <s v="5a DSA Active"/>
    <x v="0"/>
    <s v="DARS-NIC-315175-P8X6Z-v1.1"/>
    <s v="No"/>
    <s v="Yes"/>
    <x v="0"/>
    <x v="0"/>
    <x v="0"/>
    <s v="No"/>
    <x v="1"/>
    <s v=""/>
    <s v=""/>
    <s v=""/>
    <s v="No"/>
    <s v="Joanna Rose"/>
    <d v="2016-09-20T09:13:24"/>
    <d v="2016-04-07T14:14:49"/>
    <m/>
    <s v=""/>
    <d v="2016-09-09T00:00:00"/>
    <x v="0"/>
  </r>
  <r>
    <s v="e9cd025e-d27c-472c-bd44-d8e168419c98"/>
    <s v="JWJFCxUamF5E69e/8VD5v2DKiXm1mz/AdIGndfQc1c8r5G6HN5xuAbJMbvoyoPQX3ef02a+QErRdmkZDaPflhQ=="/>
    <d v="2016-09-20T09:13:24"/>
    <s v="DARS-NIC-315175-P8X6Z-v2"/>
    <s v="Joanne Coster"/>
    <x v="53"/>
    <s v="With HSCIC"/>
    <x v="0"/>
    <d v="2016-05-26T00:00:00"/>
    <s v="2c Initial Assessment"/>
    <s v="5a DSA Active"/>
    <x v="0"/>
    <s v="DARS-NIC-315175-P8X6Z-v1.2"/>
    <s v="No"/>
    <s v="Yes"/>
    <x v="0"/>
    <x v="0"/>
    <x v="0"/>
    <s v="No"/>
    <x v="1"/>
    <s v=""/>
    <s v="Richard Webster"/>
    <s v=""/>
    <s v="No"/>
    <s v="Joanna Rose"/>
    <d v="2016-09-20T09:13:24"/>
    <d v="2016-05-13T13:16:24"/>
    <m/>
    <s v=""/>
    <d v="2016-09-09T00:00:00"/>
    <x v="0"/>
  </r>
  <r>
    <s v="9952cf37-e5b1-48db-a0fa-fbf7f15d841a"/>
    <s v="21MnnuQWnkmoMa5W1UsozJ5VDsLQSqL5bWXJKhyvEK5NbMLlfFjc67J2q2bb2RB6niQsdUTAKKZjlsaHIGNFvg=="/>
    <d v="2016-09-20T09:13:24"/>
    <s v="DARS-NIC-315175-P8X6Z-v2"/>
    <s v="Joanne Coster"/>
    <x v="53"/>
    <s v="With HSCIC"/>
    <x v="0"/>
    <d v="2017-06-24T00:00:00"/>
    <s v="2c Initial Assessment"/>
    <s v="5a DSA Active"/>
    <x v="0"/>
    <s v="DARS-NIC-315175-P8X6Z-v1.3"/>
    <s v="No"/>
    <s v="Yes"/>
    <x v="0"/>
    <x v="0"/>
    <x v="0"/>
    <s v="No"/>
    <x v="1"/>
    <s v=""/>
    <s v="Carla Howgate"/>
    <s v="Dave Cronin"/>
    <s v="Yes"/>
    <s v="Joanna Rose"/>
    <d v="2016-09-20T09:13:24"/>
    <d v="2016-06-02T09:48:32"/>
    <m/>
    <s v=""/>
    <d v="2016-09-09T00:00:00"/>
    <x v="0"/>
  </r>
  <r>
    <s v="becb3da6-5d16-4936-835a-1b88ecd24f55"/>
    <s v="dvu51XrQ0nRn2j8C+mNPSMnY/iunUwV5k8lKwaqRJZriwDMUSeLLzcAgN/C2LbV/J1kKoGrZc7AtzMCLY0TaHA=="/>
    <d v="2016-09-20T09:13:39"/>
    <s v="DARS-NIC-315175-P8X6Z-v2"/>
    <s v="Joanne Coster"/>
    <x v="53"/>
    <s v="With HSCIC"/>
    <x v="0"/>
    <d v="2017-06-30T00:00:00"/>
    <s v="5a DSA Active"/>
    <s v="5a DSA Active"/>
    <x v="1"/>
    <s v="DARS-NIC-315175-P8X6Z-v1.4"/>
    <s v="No"/>
    <s v="Yes"/>
    <x v="0"/>
    <x v="0"/>
    <x v="53"/>
    <s v="No"/>
    <x v="1"/>
    <s v=""/>
    <s v="Carla Howgate"/>
    <s v="Dave Cronin"/>
    <s v="Yes"/>
    <s v="Joanna Rose"/>
    <d v="2016-09-20T09:13:39"/>
    <d v="2016-06-10T11:03:18"/>
    <d v="2016-09-20T00:00:00"/>
    <s v=""/>
    <d v="2016-09-09T00:00:00"/>
    <x v="1"/>
  </r>
  <r>
    <s v="f936bf35-ba20-450d-ab64-c2da3c3008b8"/>
    <s v="hBk/yc1pRkoJl5KzF7GVyfFQQfVBK+zOIIiWSqGDo+J3LnUsBy1wV/InCAdPcJi+NLhHFdhjOVLehRUHx4i/bQ=="/>
    <d v="2016-09-20T09:13:24"/>
    <s v="DARS-NIC-315175-P8X6Z-v2"/>
    <s v="Joanne Coster"/>
    <x v="53"/>
    <s v="With HSCIC"/>
    <x v="0"/>
    <m/>
    <s v="1c Application In Progress"/>
    <s v="5a DSA Active"/>
    <x v="0"/>
    <s v="DARS-NIC-315175-P8X6Z-v2.0"/>
    <s v="No"/>
    <s v="Yes"/>
    <x v="0"/>
    <x v="0"/>
    <x v="0"/>
    <s v="No"/>
    <x v="1"/>
    <s v=""/>
    <s v="Carla Howgate"/>
    <s v="Dave Cronin"/>
    <s v="Yes"/>
    <s v="Joanna Rose"/>
    <d v="2016-09-20T09:13:24"/>
    <d v="2016-09-09T08:11:21"/>
    <d v="2016-08-08T00:00:00"/>
    <s v=""/>
    <d v="2016-09-09T00:00:00"/>
    <x v="0"/>
  </r>
  <r>
    <s v="3de19d4f-27b0-4c1a-ab5d-c56355606043"/>
    <s v="bWKy+b2OFA/sM2Vre/WW7038wvm34gHFCR46De8Dx7oT2UeQ04VFCJ45ZAPMCb5WPrmkSC0Ftaa7GtV0+HqWyw=="/>
    <d v="2016-09-20T09:13:24"/>
    <s v="DARS-NIC-315175-P8X6Z-v2"/>
    <s v="Joanne Coster"/>
    <x v="53"/>
    <s v="With HSCIC"/>
    <x v="0"/>
    <d v="2017-06-30T00:00:00"/>
    <s v="2c Initial Assessment"/>
    <s v="5a DSA Active"/>
    <x v="0"/>
    <s v="DARS-NIC-315175-P8X6Z-v2.1"/>
    <s v="No"/>
    <s v="Yes"/>
    <x v="0"/>
    <x v="226"/>
    <x v="0"/>
    <s v="No"/>
    <x v="1"/>
    <s v=""/>
    <s v="Carla Howgate"/>
    <s v="Dave Cronin"/>
    <s v="Yes"/>
    <s v="Joanna Rose"/>
    <d v="2016-09-20T09:13:24"/>
    <d v="2016-09-09T08:27:12"/>
    <d v="2016-08-08T00:00:00"/>
    <s v=""/>
    <d v="2016-09-09T00:00:00"/>
    <x v="0"/>
  </r>
  <r>
    <s v="60b1a217-b6ab-4afe-aaa9-a4f691e7f6f7"/>
    <s v="1xKNo456tYupK12Vn1jEeC6H2AMVI3kGNCyu3p2WBmsWK/ecxmhq26SO+JUDkyeftrjgtV/NGGZphK1oIZgvWw=="/>
    <d v="2016-09-20T09:13:24"/>
    <s v="DARS-NIC-315175-P8X6Z-v2"/>
    <s v="Joanne Coster"/>
    <x v="53"/>
    <s v="With HSCIC"/>
    <x v="0"/>
    <d v="2017-06-30T00:00:00"/>
    <s v="2c Initial Assessment"/>
    <s v="5a DSA Active"/>
    <x v="0"/>
    <s v="DARS-NIC-315175-P8X6Z-v2.2"/>
    <s v="No"/>
    <s v="Yes"/>
    <x v="0"/>
    <x v="226"/>
    <x v="0"/>
    <s v="No"/>
    <x v="1"/>
    <s v=""/>
    <s v="Carla Howgate"/>
    <s v="Dave Cronin"/>
    <s v="Yes"/>
    <s v="Joanna Rose"/>
    <d v="2016-09-20T09:13:24"/>
    <d v="2016-09-09T08:35:48"/>
    <d v="2016-08-08T00:00:00"/>
    <s v=""/>
    <d v="2016-09-09T00:00:00"/>
    <x v="0"/>
  </r>
  <r>
    <s v="90d09640-44ba-46dd-94b4-8487471abc34"/>
    <s v="Aoq0Ye0TdNGDkJ3AwvcQEQMWhhwmariIO8gJ8FOwNlw52B0piUUXGD5mLodf29v+xBKzRDjX83iMYIgvcxpqKA=="/>
    <d v="2016-09-20T09:13:43"/>
    <s v="DARS-NIC-315175-P8X6Z-v2"/>
    <s v="Joanne Coster"/>
    <x v="53"/>
    <s v="With HSCIC"/>
    <x v="0"/>
    <d v="2017-06-30T00:00:00"/>
    <s v="5a DSA Active"/>
    <s v="5a DSA Active"/>
    <x v="2"/>
    <s v="DARS-NIC-315175-P8X6Z-v2.3"/>
    <s v="Yes"/>
    <s v="Yes"/>
    <x v="0"/>
    <x v="226"/>
    <x v="180"/>
    <s v="No"/>
    <x v="1"/>
    <s v=""/>
    <s v="Carla Howgate"/>
    <s v="Dave Cronin"/>
    <s v="Yes"/>
    <s v="Joanna Rose"/>
    <d v="2016-09-20T09:13:43"/>
    <d v="2016-09-12T13:46:13"/>
    <d v="2016-09-20T00:00:00"/>
    <s v=""/>
    <d v="2016-09-09T00:00:00"/>
    <x v="1"/>
  </r>
  <r>
    <s v="1a291b75-f4e1-e511-80f5-3863bb363030"/>
    <s v="+pDP9L6GhgqUKmqyZfcU7cEYYMFmgkCI8nkbhoT4WLhr+1u/0W3k08bNs2APT/GsUMw1K/JpqqEE5ZPbC59mvA=="/>
    <d v="2017-04-19T13:21:50"/>
    <s v="DARS-NIC-315419-F3W7K-v1"/>
    <s v="Leicester Gill"/>
    <x v="57"/>
    <s v="With HSCIC"/>
    <x v="0"/>
    <d v="2016-03-31T00:00:00"/>
    <s v=""/>
    <s v="3a With DAO"/>
    <x v="3"/>
    <s v="DARS-NIC-315419-F3W7K-v0.0"/>
    <s v="No"/>
    <s v="Yes"/>
    <x v="0"/>
    <x v="0"/>
    <x v="120"/>
    <s v="No"/>
    <x v="1"/>
    <s v=""/>
    <s v="Charlotte Skinner"/>
    <s v=""/>
    <s v="No"/>
    <s v="Alexandra Day"/>
    <d v="2017-04-19T13:21:50"/>
    <d v="2016-03-04T10:32:58"/>
    <m/>
    <s v=""/>
    <d v="2016-09-13T00:00:00"/>
    <x v="0"/>
  </r>
  <r>
    <s v="67d0d606-f6fb-4b52-9c4e-f319c067576a"/>
    <s v="KrQ941KlSkc0fRqsGw8WFi7ITFB7l6JGCfnYfj6ZeEUYw5AXBEc67qDWuN2q1hvTE97Zers2lw8K71uW/QvLRg=="/>
    <d v="2017-04-19T13:21:51"/>
    <s v="DARS-NIC-315419-F3W7K-v1"/>
    <s v="Leicester Gill"/>
    <x v="57"/>
    <s v="With HSCIC"/>
    <x v="0"/>
    <m/>
    <s v="1c Application In Progress"/>
    <s v="3a With DAO"/>
    <x v="0"/>
    <s v="DARS-NIC-315419-F3W7K-v1.0"/>
    <s v="No"/>
    <s v="Yes"/>
    <x v="0"/>
    <x v="0"/>
    <x v="0"/>
    <s v="No"/>
    <x v="1"/>
    <s v=""/>
    <s v="Charlotte Skinner"/>
    <s v=""/>
    <s v="No"/>
    <s v="Alexandra Day"/>
    <d v="2017-04-19T13:21:51"/>
    <d v="2016-05-19T09:37:42"/>
    <m/>
    <s v=""/>
    <d v="2016-09-13T00:00:00"/>
    <x v="0"/>
  </r>
  <r>
    <s v="ffba91fe-242c-41b7-af47-00950d589a6a"/>
    <s v="Bj5SzC3AqzU6p7DcrePAxHLilLvw6kAtJw8KrqwGebYKQQDDhAHgexMR0aNERJ69lIf1iYov/i6Ei8nBIFPpKQ=="/>
    <d v="2017-04-19T13:21:50"/>
    <s v="DARS-NIC-315419-F3W7K-v1"/>
    <s v="Leicester Gill"/>
    <x v="57"/>
    <s v="With HSCIC"/>
    <x v="0"/>
    <m/>
    <s v="2a Case Admin Check"/>
    <s v="3a With DAO"/>
    <x v="0"/>
    <s v="DARS-NIC-315419-F3W7K-v1.1"/>
    <s v="No"/>
    <s v="Yes"/>
    <x v="0"/>
    <x v="0"/>
    <x v="0"/>
    <s v="No"/>
    <x v="1"/>
    <s v=""/>
    <s v="Charlotte Skinner"/>
    <s v=""/>
    <s v="No"/>
    <s v="Alexandra Day"/>
    <d v="2017-04-19T13:21:50"/>
    <d v="2016-05-25T10:06:01"/>
    <m/>
    <s v=""/>
    <d v="2016-09-13T00:00:00"/>
    <x v="0"/>
  </r>
  <r>
    <s v="ec5b756b-e7a4-41ae-aaa1-8db63742a603"/>
    <s v="x1vEJZLZY6pUdU4XaF0kvOlJ/xziLthxLmqXxzQjrTHvmmWNKF8Xg0DIj70U8Etcufx/xqOX6W+aZj5yUnU5ag=="/>
    <d v="2017-04-19T13:21:51"/>
    <s v="DARS-NIC-315419-F3W7K-v1"/>
    <s v="Leicester Gill"/>
    <x v="57"/>
    <s v="With HSCIC"/>
    <x v="0"/>
    <m/>
    <s v="1c Application In Progress"/>
    <s v="3a With DAO"/>
    <x v="0"/>
    <s v="DARS-NIC-315419-F3W7K-v1.2"/>
    <s v="No"/>
    <s v="Yes"/>
    <x v="0"/>
    <x v="0"/>
    <x v="0"/>
    <s v="No"/>
    <x v="1"/>
    <s v=""/>
    <s v="Charlotte Skinner"/>
    <s v=""/>
    <s v="No"/>
    <s v="Alexandra Day"/>
    <d v="2017-04-19T13:21:51"/>
    <d v="2016-05-25T12:56:54"/>
    <m/>
    <s v=""/>
    <d v="2016-09-13T00:00:00"/>
    <x v="0"/>
  </r>
  <r>
    <s v="73bf8a3b-3fc1-4dae-8aad-4f5fdbf0bcb1"/>
    <s v="4KMqsFyGx6MFggOxzkOJZhciuEaWKHUnbjq4b0sykM5Cdco00TXBxHAfARidCxzJJJCGGkaP36AbniovGqljoQ=="/>
    <d v="2017-04-19T13:21:50"/>
    <s v="DARS-NIC-315419-F3W7K-v1"/>
    <s v="Leicester Gill"/>
    <x v="57"/>
    <s v="With HSCIC"/>
    <x v="0"/>
    <m/>
    <s v="1c Application In Progress"/>
    <s v="3a With DAO"/>
    <x v="0"/>
    <s v="DARS-NIC-315419-F3W7K-v1.3"/>
    <s v="No"/>
    <s v="Yes"/>
    <x v="0"/>
    <x v="0"/>
    <x v="0"/>
    <s v="No"/>
    <x v="1"/>
    <s v=""/>
    <s v="Charlotte Skinner"/>
    <s v=""/>
    <s v="No"/>
    <s v="Alexandra Day"/>
    <d v="2017-04-19T13:21:50"/>
    <d v="2016-07-05T12:54:49"/>
    <m/>
    <s v=""/>
    <d v="2016-09-13T00:00:00"/>
    <x v="0"/>
  </r>
  <r>
    <s v="ab00a58b-5b5f-421c-91db-c4d6a51c9b29"/>
    <s v="WbJ6tdheTckVtZXojBlco1rSyb/edKmkPOt2aIPzbqDl+4N6dvxuA2nYZ8X0eurKfJVCcOUWlnrSfMFGnadCvw=="/>
    <d v="2017-04-19T13:21:51"/>
    <s v="DARS-NIC-315419-F3W7K-v1"/>
    <s v="Leicester Gill"/>
    <x v="57"/>
    <s v="With HSCIC"/>
    <x v="0"/>
    <m/>
    <s v="1c Application In Progress"/>
    <s v="3a With DAO"/>
    <x v="0"/>
    <s v="DARS-NIC-315419-F3W7K-v1.4"/>
    <s v="No"/>
    <s v="Yes"/>
    <x v="0"/>
    <x v="0"/>
    <x v="0"/>
    <s v="No"/>
    <x v="1"/>
    <s v=""/>
    <s v="Charlotte Skinner"/>
    <s v="Jennifer Redman"/>
    <s v="No"/>
    <s v="Alexandra Day"/>
    <d v="2017-04-19T13:21:51"/>
    <d v="2016-07-06T10:20:48"/>
    <m/>
    <s v=""/>
    <d v="2016-09-13T00:00:00"/>
    <x v="0"/>
  </r>
  <r>
    <s v="d6c76a71-148b-4883-9e3f-1a0c4af68a52"/>
    <s v="fkT9c4lzIN6KpeS1pcRoZWwTpXEOZ+kIKjbjcQ/+mhs1KEd46uTgolsEgFSt3sSk4JamAX++msN+Vczti3QYQg=="/>
    <d v="2017-04-19T13:21:50"/>
    <s v="DARS-NIC-315419-F3W7K-v1"/>
    <s v="Leicester Gill"/>
    <x v="57"/>
    <s v="With HSCIC"/>
    <x v="0"/>
    <m/>
    <s v="2c Initial Assessment"/>
    <s v="3a With DAO"/>
    <x v="0"/>
    <s v="DARS-NIC-315419-F3W7K-v1.5"/>
    <s v="No"/>
    <s v="Yes"/>
    <x v="0"/>
    <x v="227"/>
    <x v="0"/>
    <s v="No"/>
    <x v="1"/>
    <s v=""/>
    <s v="Dan Goodwin"/>
    <s v="Jennifer Donald"/>
    <s v="No"/>
    <s v="Alexandra Day"/>
    <d v="2017-04-19T13:21:50"/>
    <d v="2016-07-07T08:51:48"/>
    <m/>
    <s v=""/>
    <d v="2016-09-13T00:00:00"/>
    <x v="0"/>
  </r>
  <r>
    <s v="cd76ed59-32ed-4c93-b294-e424c0cd05a5"/>
    <s v="AIU3EjYfYvGpe8F8vrX88/Y+YDZEvFDMRWNUyhoJ773P1Gj25Bur86QALoWAyEC6LloYcxPXp10zyf6dLDsdZA=="/>
    <d v="2017-04-19T13:21:51"/>
    <s v="DARS-NIC-315419-F3W7K-v1"/>
    <s v="Nick Hall"/>
    <x v="57"/>
    <s v="With HSCIC"/>
    <x v="0"/>
    <d v="2018-01-31T00:00:00"/>
    <s v="2c Initial Assessment"/>
    <s v="3a With DAO"/>
    <x v="0"/>
    <s v="DARS-NIC-315419-F3W7K-v1.6"/>
    <s v="No"/>
    <s v="Yes"/>
    <x v="0"/>
    <x v="227"/>
    <x v="0"/>
    <s v="No"/>
    <x v="1"/>
    <s v="Complex"/>
    <s v="Dan Goodwin"/>
    <s v="Jennifer Donald"/>
    <s v="No"/>
    <s v="Alexandra Day"/>
    <d v="2017-04-19T13:21:51"/>
    <d v="2016-10-20T09:16:01"/>
    <m/>
    <s v=""/>
    <d v="2016-09-13T00:00:00"/>
    <x v="0"/>
  </r>
  <r>
    <s v="81df09c0-3e62-48fb-9a98-ec99d97128c4"/>
    <s v="StKZ1gDEEPn7IgNZBxuXiKNJQwwTekn7+zcDLUCnL8PxyoVVHzeLyJQuWMItaE+hH8bUbvBY9nDOXa476etzCQ=="/>
    <d v="2017-05-02T11:56:17"/>
    <s v="DARS-NIC-315419-F3W7K-v1"/>
    <s v="Nick Hall"/>
    <x v="57"/>
    <s v="With HSCIC"/>
    <x v="0"/>
    <d v="2018-03-31T00:00:00"/>
    <s v="3a With DAO"/>
    <s v="3a With DAO"/>
    <x v="4"/>
    <s v="DARS-NIC-315419-F3W7K-v1.7"/>
    <s v="Yes"/>
    <s v="Yes"/>
    <x v="0"/>
    <x v="227"/>
    <x v="0"/>
    <s v="No"/>
    <x v="1"/>
    <s v="Complex"/>
    <s v="Dan Goodwin"/>
    <s v="Jennifer Donald"/>
    <s v="No"/>
    <s v="Alexandra Day"/>
    <d v="2017-05-02T11:56:17"/>
    <d v="2017-03-27T12:42:51"/>
    <m/>
    <s v=""/>
    <d v="2016-09-13T00:00:00"/>
    <x v="0"/>
  </r>
  <r>
    <s v="0286711c-fbe1-e511-8104-1458d043a750"/>
    <s v="n4j4Phtucf8JVD/TMl1zUEeXP52WjhP92SIebUdex4WSX5B89TzSMLZIZU0CpH6A6HuFL3zvZPhuKDkQ4LuO3Q=="/>
    <d v="2016-09-20T10:54:00"/>
    <s v="DARS-NIC-315716-L0F4M-v1"/>
    <s v="Dalton Coker"/>
    <x v="3"/>
    <s v="With HSCIC"/>
    <x v="0"/>
    <d v="2016-07-01T00:00:00"/>
    <s v=""/>
    <s v="5a DSA Active"/>
    <x v="1"/>
    <s v="DARS-NIC-315716-L0F4M-v0.0"/>
    <s v="No"/>
    <s v="Yes"/>
    <x v="0"/>
    <x v="0"/>
    <x v="7"/>
    <s v="No"/>
    <x v="1"/>
    <s v=""/>
    <s v="Richard Webster"/>
    <s v=""/>
    <s v="No"/>
    <s v="Emma Russell"/>
    <d v="2016-09-20T10:54:00"/>
    <d v="2016-03-04T11:20:35"/>
    <d v="2016-09-20T00:00:00"/>
    <s v=""/>
    <d v="2016-06-28T00:00:00"/>
    <x v="0"/>
  </r>
  <r>
    <s v="c7cbbad0-2e44-4ef6-a9ce-d68b1849467f"/>
    <s v="7FybPaGA0+g2kPuRaXlXH1goYpXa0V6SA5AKz7c1IvlSlvLWfcLj77jJ2CyUycnNUBO8cor7hsx808XOBur/gQ=="/>
    <d v="2016-09-20T10:53:31"/>
    <s v="DARS-NIC-315716-L0F4M-v1"/>
    <s v="Dalton Coker"/>
    <x v="3"/>
    <s v="With HSCIC"/>
    <x v="0"/>
    <d v="2016-07-01T00:00:00"/>
    <s v="1c Application In Progress"/>
    <s v="5a DSA Active"/>
    <x v="0"/>
    <s v="DARS-NIC-315716-L0F4M-v1.0"/>
    <s v="No"/>
    <s v="Yes"/>
    <x v="0"/>
    <x v="0"/>
    <x v="0"/>
    <s v="No"/>
    <x v="1"/>
    <s v=""/>
    <s v="Richard Webster"/>
    <s v=""/>
    <s v="No"/>
    <s v="Emma Russell"/>
    <d v="2016-09-20T10:53:31"/>
    <d v="2016-05-27T15:38:35"/>
    <m/>
    <s v=""/>
    <d v="2016-06-28T00:00:00"/>
    <x v="0"/>
  </r>
  <r>
    <s v="31c5ac03-d958-4441-a697-e818ec70c640"/>
    <s v="AjgZDyfxfxqtu0+uND8Uh4g75d6UWBBLLkWwu9aPLzpFnZiJvMK36orzQDYTjkHIJosUmKEI3xABt7ZMf9egBg=="/>
    <d v="2016-09-20T10:53:31"/>
    <s v="DARS-NIC-315716-L0F4M-v1"/>
    <s v="Dalton Coker"/>
    <x v="3"/>
    <s v="With HSCIC"/>
    <x v="0"/>
    <d v="2017-08-01T00:00:00"/>
    <s v="2c Initial Assessment"/>
    <s v="5a DSA Active"/>
    <x v="0"/>
    <s v="DARS-NIC-315716-L0F4M-v1.1"/>
    <s v="No"/>
    <s v="Yes"/>
    <x v="0"/>
    <x v="228"/>
    <x v="0"/>
    <s v="No"/>
    <x v="1"/>
    <s v=""/>
    <s v="Carla Howgate"/>
    <s v="Dave Cronin"/>
    <s v="No"/>
    <s v="Emma Russell"/>
    <d v="2016-09-20T10:53:31"/>
    <d v="2016-06-24T15:11:17"/>
    <m/>
    <s v=""/>
    <d v="2016-06-28T00:00:00"/>
    <x v="0"/>
  </r>
  <r>
    <s v="1fd6f221-8640-48f9-a640-b122e62aad49"/>
    <s v="5QxyhPAVfVEkV3qRFzavr2dtTFstCef1Knj6ejZMb6GM4b+nGnMeUidrWW/n4rBimsLA+eymyIss7K1jIZobHQ=="/>
    <d v="2016-09-20T10:53:31"/>
    <s v="DARS-NIC-315716-L0F4M-v1"/>
    <s v="Dalton Coker"/>
    <x v="3"/>
    <s v="With HSCIC"/>
    <x v="0"/>
    <d v="2017-08-01T00:00:00"/>
    <s v="2c Initial Assessment"/>
    <s v="5a DSA Active"/>
    <x v="0"/>
    <s v="DARS-NIC-315716-L0F4M-v1.2"/>
    <s v="No"/>
    <s v="Yes"/>
    <x v="0"/>
    <x v="228"/>
    <x v="0"/>
    <s v="No"/>
    <x v="1"/>
    <s v=""/>
    <s v="Carla Howgate"/>
    <s v="Dave Cronin"/>
    <s v="No"/>
    <s v="Emma Russell"/>
    <d v="2016-09-20T10:53:31"/>
    <d v="2016-07-08T13:54:27"/>
    <m/>
    <s v=""/>
    <d v="2016-06-28T00:00:00"/>
    <x v="0"/>
  </r>
  <r>
    <s v="92254b1c-35b4-4676-8aa9-fb8fa15149cc"/>
    <s v="c3nyfZhzM2egRVmdgF/grddDw13RGc9QSIhnoDjPuLCymtAx9Ht1a6kzgI8ZYuAjFjjmloZ8qrsMP2zI7qrqXg=="/>
    <d v="2016-09-20T10:53:31"/>
    <s v="DARS-NIC-315716-L0F4M-v1"/>
    <s v="Dalton Coker"/>
    <x v="3"/>
    <s v="With HSCIC"/>
    <x v="0"/>
    <d v="2017-08-01T00:00:00"/>
    <s v="2c Initial Assessment"/>
    <s v="5a DSA Active"/>
    <x v="0"/>
    <s v="DARS-NIC-315716-L0F4M-v1.3"/>
    <s v="No"/>
    <s v="Yes"/>
    <x v="0"/>
    <x v="228"/>
    <x v="0"/>
    <s v="No"/>
    <x v="1"/>
    <s v=""/>
    <s v="Carla Howgate"/>
    <s v="Dave Cronin"/>
    <s v="No"/>
    <s v="Emma Russell"/>
    <d v="2016-09-20T10:53:31"/>
    <d v="2016-07-29T10:52:54"/>
    <m/>
    <s v=""/>
    <d v="2016-06-28T00:00:00"/>
    <x v="0"/>
  </r>
  <r>
    <s v="bb366001-0ec4-4a30-a2f6-f2b89b92c3dc"/>
    <s v="F+dyKMjHHRjyrqW3o8dUHiqT2avgaxypqDtUbUoJILNlS+/KaNAoVOzv8y3H+T7x/o1u6iQxf17uPawye1r6Zg=="/>
    <d v="2017-01-31T14:03:57"/>
    <s v="DARS-NIC-315716-L0F4M-v1"/>
    <s v="Dalton Coker"/>
    <x v="3"/>
    <s v="With HSCIC"/>
    <x v="0"/>
    <d v="2017-08-01T00:00:00"/>
    <s v="5a DSA Active"/>
    <s v="5a DSA Active"/>
    <x v="2"/>
    <s v="DARS-NIC-315716-L0F4M-v1.4"/>
    <s v="Yes"/>
    <s v="Yes"/>
    <x v="0"/>
    <x v="228"/>
    <x v="180"/>
    <s v="No"/>
    <x v="1"/>
    <s v=""/>
    <s v="Carla Howgate"/>
    <s v="Dave Cronin"/>
    <s v="No"/>
    <s v="Emma Russell"/>
    <d v="2017-01-31T14:03:57"/>
    <d v="2016-08-10T12:05:17"/>
    <d v="2016-09-20T00:00:00"/>
    <s v=""/>
    <d v="2016-06-28T00:00:00"/>
    <x v="1"/>
  </r>
  <r>
    <s v="403861d3-0de2-e511-8100-3863bb358f90"/>
    <s v="fFAUlob2i0MhYjfNlHiG779heUCHQe7k64XznLM7wHTQnpAQB3EIi0+28uGPpJmYO/siQ8/lv13DuwJs6bt6MA=="/>
    <d v="2016-10-31T15:54:24"/>
    <s v="DARS-NIC-315924-J2B0X-v0"/>
    <s v="Lisa Calderwood"/>
    <x v="31"/>
    <s v="With HSCIC"/>
    <x v="1"/>
    <m/>
    <s v=""/>
    <s v=""/>
    <x v="0"/>
    <s v="DARS-NIC-315924-J2B0X-v0.0"/>
    <s v=""/>
    <s v="Yes"/>
    <x v="1"/>
    <x v="0"/>
    <x v="0"/>
    <s v="No"/>
    <x v="1"/>
    <s v=""/>
    <s v=""/>
    <s v=""/>
    <s v="Yes"/>
    <s v=""/>
    <d v="2016-10-31T15:54:24"/>
    <d v="2016-03-04T13:34:33"/>
    <m/>
    <s v=""/>
    <m/>
    <x v="0"/>
  </r>
  <r>
    <s v="209d442f-f8e1-e511-8100-3863bb358f90"/>
    <s v="ZrBjWoMWeRnQ9y5h12JMSDxi0T4mJiP/zoStApfqh8zri5VL/UktxXBNdZTj5rblk+1Tvcpy8HcWBiRDQo7WMw=="/>
    <d v="2017-04-27T12:47:38"/>
    <s v="DARS-NIC-315999-W2W4C-v3"/>
    <s v="Chris Smith"/>
    <x v="21"/>
    <s v="With Customer"/>
    <x v="0"/>
    <d v="2016-03-29T00:00:00"/>
    <s v=""/>
    <s v="2d Action Plan Active"/>
    <x v="1"/>
    <s v="DARS-NIC-315999-W2W4C-v0.0"/>
    <s v=""/>
    <s v="Yes"/>
    <x v="0"/>
    <x v="0"/>
    <x v="120"/>
    <s v="No"/>
    <x v="1"/>
    <s v=""/>
    <s v=""/>
    <s v=""/>
    <s v="No"/>
    <s v="Emma Russell"/>
    <d v="2017-04-27T12:47:38"/>
    <d v="2016-03-04T10:59:38"/>
    <m/>
    <s v=""/>
    <d v="2017-03-28T00:00:00"/>
    <x v="0"/>
  </r>
  <r>
    <s v="cfe26197-6e12-4b6b-86fe-21460164c4f9"/>
    <s v="I8qL1NeWIUoUrZowr+JMAUapjsyTFGitAwrPYgFo+hhUEG+JW7D5FfRYrjMxAZn2Cwj4peuyVkCbiJphqyfFSg=="/>
    <d v="2017-04-27T12:47:38"/>
    <s v="DARS-NIC-315999-W2W4C-v3"/>
    <s v="Chris Smith"/>
    <x v="21"/>
    <s v="With Customer"/>
    <x v="0"/>
    <d v="2016-03-29T00:00:00"/>
    <s v=""/>
    <s v="2d Action Plan Active"/>
    <x v="1"/>
    <s v="DARS-NIC-315999-W2W4C-v1.0"/>
    <s v="No"/>
    <s v="Yes"/>
    <x v="0"/>
    <x v="0"/>
    <x v="0"/>
    <s v="No"/>
    <x v="1"/>
    <s v=""/>
    <s v=""/>
    <s v=""/>
    <s v="No"/>
    <s v="Emma Russell"/>
    <d v="2017-04-27T12:47:38"/>
    <d v="2016-03-21T08:54:13"/>
    <d v="2016-07-08T00:00:00"/>
    <s v=""/>
    <d v="2017-03-28T00:00:00"/>
    <x v="0"/>
  </r>
  <r>
    <s v="b6540718-dbef-4512-9167-94c70a61062d"/>
    <s v="BpIjhbM0qo+QgbUss287mK5KmhfdU0t4d5LGlO9o5QYKtlSAeylju64XaoOZOnpEWSGIDEGJtbRoz2Mtsz6JHw=="/>
    <d v="2017-04-27T12:47:38"/>
    <s v="DARS-NIC-315999-W2W4C-v3"/>
    <s v="Chris Smith"/>
    <x v="21"/>
    <s v="With Customer"/>
    <x v="1"/>
    <d v="2016-03-29T00:00:00"/>
    <s v=""/>
    <s v="2d Action Plan Active"/>
    <x v="7"/>
    <s v="DARS-NIC-315999-W2W4C-v1.0"/>
    <s v=""/>
    <s v="Yes"/>
    <x v="0"/>
    <x v="0"/>
    <x v="0"/>
    <s v="No"/>
    <x v="1"/>
    <s v=""/>
    <s v=""/>
    <s v=""/>
    <s v="No"/>
    <s v="Emma Russell"/>
    <d v="2017-04-27T12:47:38"/>
    <d v="2016-03-21T08:52:07"/>
    <m/>
    <s v=""/>
    <d v="2017-03-28T00:00:00"/>
    <x v="0"/>
  </r>
  <r>
    <s v="872c47cf-8ee0-4a2f-9edd-c15daa64205b"/>
    <s v="jedwF0TIExzJtQZLNBgVYaHtTWso2e7/xdDkZ0OA/DrxBp94onffEAajwryZpfAxJh/jyK71zQczqbEiZ8i8TA=="/>
    <d v="2017-04-27T12:47:38"/>
    <s v="DARS-NIC-315999-W2W4C-v3"/>
    <s v="Chris Smith"/>
    <x v="21"/>
    <s v="With Customer"/>
    <x v="1"/>
    <d v="2016-03-29T00:00:00"/>
    <s v=""/>
    <s v="2d Action Plan Active"/>
    <x v="7"/>
    <s v="DARS-NIC-315999-W2W4C-v1.0"/>
    <s v=""/>
    <s v="Yes"/>
    <x v="0"/>
    <x v="0"/>
    <x v="0"/>
    <s v="No"/>
    <x v="1"/>
    <s v=""/>
    <s v=""/>
    <s v=""/>
    <s v="No"/>
    <s v="Emma Russell"/>
    <d v="2017-04-27T12:47:38"/>
    <d v="2016-03-21T08:53:33"/>
    <m/>
    <s v=""/>
    <d v="2017-03-28T00:00:00"/>
    <x v="0"/>
  </r>
  <r>
    <s v="37341e49-d897-4ee5-be15-7cae357f9cac"/>
    <s v="r70cwai7Uq98HNrfbncvaH789Lyz7muFFPdBY8u3QsHYptml4I6xJv8PTFE9jN66CaGXuM36A4iE9CTTUcTgJQ=="/>
    <d v="2017-04-27T12:47:38"/>
    <s v="DARS-NIC-315999-W2W4C-v3"/>
    <s v="Chris Smith"/>
    <x v="21"/>
    <s v="With Customer"/>
    <x v="1"/>
    <d v="2016-03-29T00:00:00"/>
    <s v=""/>
    <s v="2d Action Plan Active"/>
    <x v="7"/>
    <s v="DARS-NIC-315999-W2W4C-v1.1"/>
    <s v=""/>
    <s v="Yes"/>
    <x v="0"/>
    <x v="0"/>
    <x v="0"/>
    <s v="No"/>
    <x v="1"/>
    <s v=""/>
    <s v=""/>
    <s v=""/>
    <s v="No"/>
    <s v="Emma Russell"/>
    <d v="2017-04-27T12:47:38"/>
    <d v="2016-03-21T08:53:00"/>
    <m/>
    <s v=""/>
    <d v="2017-03-28T00:00:00"/>
    <x v="0"/>
  </r>
  <r>
    <s v="f8ab2b02-5662-45b7-b506-3a4e4430830b"/>
    <s v="BmE8BUANVEiNG5GqvB5DXdWjj+M+byS3H7MaLHaKmfRdtQ1XqgKYwoysgEsfO68zwbySL7wPCysEKt7XHmLrQg=="/>
    <d v="2017-04-27T12:47:38"/>
    <s v="DARS-NIC-315999-W2W4C-v3"/>
    <s v="Chris Smith"/>
    <x v="21"/>
    <s v="With Customer"/>
    <x v="0"/>
    <m/>
    <s v="1c Application In Progress"/>
    <s v="2d Action Plan Active"/>
    <x v="0"/>
    <s v="DARS-NIC-315999-W2W4C-v2.0"/>
    <s v="No"/>
    <s v="Yes"/>
    <x v="0"/>
    <x v="0"/>
    <x v="0"/>
    <s v="No"/>
    <x v="1"/>
    <s v=""/>
    <s v="Helen Buckels"/>
    <s v=""/>
    <s v="No"/>
    <s v="Emma Russell"/>
    <d v="2017-04-27T12:47:38"/>
    <d v="2016-05-06T13:08:39"/>
    <m/>
    <s v=""/>
    <d v="2017-03-28T00:00:00"/>
    <x v="0"/>
  </r>
  <r>
    <s v="5fde4513-a6f5-43c0-a0de-a90b52aaa26f"/>
    <s v="zz1uN9H0Ta97VvMlzTHXZyAAHjZwBZuxloPWhVMeKLY/vDbw/io5Fj6fpfRO80DiY2y/FIx8OHMmjCaKwwT/Gw=="/>
    <d v="2017-04-27T12:47:38"/>
    <s v="DARS-NIC-315999-W2W4C-v3"/>
    <s v="Chris Smith"/>
    <x v="21"/>
    <s v="With Customer"/>
    <x v="0"/>
    <d v="2017-03-31T00:00:00"/>
    <s v="2c Initial Assessment"/>
    <s v="2d Action Plan Active"/>
    <x v="0"/>
    <s v="DARS-NIC-315999-W2W4C-v2.1"/>
    <s v="No"/>
    <s v="Yes"/>
    <x v="0"/>
    <x v="0"/>
    <x v="0"/>
    <s v="No"/>
    <x v="1"/>
    <s v=""/>
    <s v="Helen Buckels"/>
    <s v=""/>
    <s v="No"/>
    <s v="Emma Russell"/>
    <d v="2017-04-27T12:47:38"/>
    <d v="2016-05-06T13:13:39"/>
    <m/>
    <s v=""/>
    <d v="2017-03-28T00:00:00"/>
    <x v="0"/>
  </r>
  <r>
    <s v="f467547f-0d7c-41bf-a12e-e5956b8bc569"/>
    <s v="CBvjE9gXM0d2sW7LcMfxucq6fLD5dF3RxKc7EDd2QyIAwY94SWnF/gOpYl1SGzAnMUiKjgaUIqNJpgjNn6bAWQ=="/>
    <d v="2017-04-27T12:47:39"/>
    <s v="DARS-NIC-315999-W2W4C-v3"/>
    <s v="Chris Smith"/>
    <x v="21"/>
    <s v="With Customer"/>
    <x v="0"/>
    <d v="2017-03-31T00:00:00"/>
    <s v="5a DSA Active"/>
    <s v="2d Action Plan Active"/>
    <x v="3"/>
    <s v="DARS-NIC-315999-W2W4C-v2.2"/>
    <s v="No"/>
    <s v="Yes"/>
    <x v="0"/>
    <x v="0"/>
    <x v="181"/>
    <s v="No"/>
    <x v="1"/>
    <s v=""/>
    <s v="Helen Buckels"/>
    <s v=""/>
    <s v="No"/>
    <s v="Emma Russell"/>
    <d v="2017-04-27T12:47:39"/>
    <d v="2016-05-06T13:31:19"/>
    <d v="2016-07-08T00:00:00"/>
    <s v=""/>
    <d v="2017-03-28T00:00:00"/>
    <x v="1"/>
  </r>
  <r>
    <s v="2f22b2c4-6d58-4e2f-b9c9-d38958c50f42"/>
    <s v="gv2t07adnV5tS0z7A54TzJtmiQVsjAE9Kxsogc1Zl1hPqtvL//iwf+q9bjDKKrqsLpsMYMeXljv/P2EwI4G6uw=="/>
    <d v="2017-04-27T12:47:39"/>
    <s v="DARS-NIC-315999-W2W4C-v3"/>
    <s v="Chris Smith"/>
    <x v="21"/>
    <s v="With Customer"/>
    <x v="0"/>
    <m/>
    <s v="1c Application In Progress"/>
    <s v="2d Action Plan Active"/>
    <x v="0"/>
    <s v="DARS-NIC-315999-W2W4C-v3.0"/>
    <s v="No"/>
    <s v="Yes"/>
    <x v="0"/>
    <x v="0"/>
    <x v="0"/>
    <s v="No"/>
    <x v="1"/>
    <s v=""/>
    <s v="Helen Buckels"/>
    <s v="Jennifer Redman"/>
    <s v="No"/>
    <s v="Emma Russell"/>
    <d v="2017-04-27T12:47:39"/>
    <d v="2017-03-20T16:10:08"/>
    <m/>
    <s v=""/>
    <d v="2017-03-28T00:00:00"/>
    <x v="0"/>
  </r>
  <r>
    <s v="e736e2a5-965d-4a8d-a303-37defadee966"/>
    <s v="+5n1AilAbrheZkT5IGaoQS3OWxuwzMcsOtvTZVt2w2txGSoYBSEp92O1hup8te6+6+olVHine+fNh+DBfBf5yA=="/>
    <d v="2017-04-27T12:48:18"/>
    <s v="DARS-NIC-315999-W2W4C-v3"/>
    <s v="Chris Smith"/>
    <x v="21"/>
    <s v="With Customer"/>
    <x v="0"/>
    <d v="2018-03-31T00:00:00"/>
    <s v="2c Initial Assessment"/>
    <s v="2d Action Plan Active"/>
    <x v="0"/>
    <s v="DARS-NIC-315999-W2W4C-v3.1"/>
    <s v="No"/>
    <s v="Yes"/>
    <x v="0"/>
    <x v="107"/>
    <x v="0"/>
    <s v="No"/>
    <x v="1"/>
    <s v="Medium"/>
    <s v="Kirsty Oldroyd"/>
    <s v="Louise Dunn"/>
    <s v="No"/>
    <s v="Emma Russell"/>
    <d v="2017-04-27T12:48:18"/>
    <d v="2017-03-24T15:45:58"/>
    <m/>
    <s v=""/>
    <d v="2017-03-28T00:00:00"/>
    <x v="0"/>
  </r>
  <r>
    <s v="b998f250-6d10-4e86-bc89-f22038cbc28b"/>
    <s v="5NiyMXesLQNp2yKuzt1gx23N7kkmdMeLS4LTq5vPpRw4heQNRs1gEOHlgc+a6Aen78KKUuUMpa1zAs9ULUCHYg=="/>
    <d v="2017-04-27T12:48:18"/>
    <s v="DARS-NIC-315999-W2W4C-v3"/>
    <s v="Chris Smith"/>
    <x v="21"/>
    <s v="With Customer"/>
    <x v="0"/>
    <d v="2018-03-31T00:00:00"/>
    <s v="2c Initial Assessment"/>
    <s v="2d Action Plan Active"/>
    <x v="4"/>
    <s v="DARS-NIC-315999-W2W4C-v3.2"/>
    <s v="Yes"/>
    <s v="Yes"/>
    <x v="0"/>
    <x v="107"/>
    <x v="0"/>
    <s v="No"/>
    <x v="1"/>
    <s v="Medium"/>
    <s v="Kirsty Oldroyd"/>
    <s v="Louise Dunn"/>
    <s v="No"/>
    <s v="Emma Russell"/>
    <d v="2017-04-27T12:48:18"/>
    <d v="2017-04-27T12:47:32"/>
    <m/>
    <s v=""/>
    <d v="2017-03-28T00:00:00"/>
    <x v="0"/>
  </r>
  <r>
    <s v="afeafb50-fee1-e511-80f5-3863bb363030"/>
    <s v="5xFNkzC+gsLu+iVdn1lxxfzY/GFc4ErXs4ueHtQIR9UyZljlVfj877dH9kM8d1YmF6cvsQxRCwWqv5cErLY10Q=="/>
    <d v="2016-08-02T09:49:20"/>
    <s v="DARS-NIC-316000-K7J2H-v1"/>
    <s v="Andy Tookey"/>
    <x v="63"/>
    <s v="With Customer"/>
    <x v="0"/>
    <d v="2016-03-30T00:00:00"/>
    <s v=""/>
    <s v="1c Application In Progress"/>
    <x v="3"/>
    <s v="DARS-NIC-316000-K7J2H-v0.0"/>
    <s v="No"/>
    <s v="Yes"/>
    <x v="0"/>
    <x v="0"/>
    <x v="25"/>
    <s v="No"/>
    <x v="6"/>
    <s v=""/>
    <s v=""/>
    <s v=""/>
    <s v="No"/>
    <s v="Joanna Rose"/>
    <d v="2016-08-02T09:49:20"/>
    <d v="2016-03-04T11:43:31"/>
    <m/>
    <s v=""/>
    <m/>
    <x v="0"/>
  </r>
  <r>
    <s v="0c469437-1090-4a88-9e09-5aff8de28032"/>
    <s v="LpZZwAzblX+24G/pcdo4o/94k2hyj4Zk4hk6w05aRxYbEuxObUGUa5niwvtVjHlRDqlU6Tc/+ho9zjk7n3PSxg=="/>
    <d v="2016-08-02T09:49:20"/>
    <s v="DARS-NIC-316000-K7J2H-v1"/>
    <s v="Andy Tookey"/>
    <x v="63"/>
    <s v="With Customer"/>
    <x v="0"/>
    <d v="2016-03-30T00:00:00"/>
    <s v=""/>
    <s v="1c Application In Progress"/>
    <x v="4"/>
    <s v="DARS-NIC-316000-K7J2H-v1.0"/>
    <s v="Yes"/>
    <s v="Yes"/>
    <x v="0"/>
    <x v="0"/>
    <x v="0"/>
    <s v="No"/>
    <x v="6"/>
    <s v=""/>
    <s v="Vicki Hartley"/>
    <s v=""/>
    <s v="No"/>
    <s v="Joanna Rose"/>
    <d v="2016-08-02T09:49:20"/>
    <d v="2016-05-04T13:03:46"/>
    <m/>
    <s v=""/>
    <m/>
    <x v="0"/>
  </r>
  <r>
    <s v="c1f84206-91ea-e511-80f8-3863bb357fa0"/>
    <s v="iOtNJ57UI7O8KXHYFZelo3GN87pDRpBp6OvFClVhVzInyJeNNYdQDnfWW36Gz6msNIw3DDrx1Xt6cbPUauOF9w=="/>
    <d v="2016-08-30T10:39:39"/>
    <s v="DARS-NIC-316558-W0T8G-v0"/>
    <s v="Ian Thomas"/>
    <x v="78"/>
    <s v="With HSCIC"/>
    <x v="0"/>
    <d v="2024-01-14T00:00:00"/>
    <s v=""/>
    <s v="5a DSA Active"/>
    <x v="2"/>
    <s v="DARS-NIC-316558-W0T8G-v0.0"/>
    <s v="Yes"/>
    <s v="Yes"/>
    <x v="0"/>
    <x v="0"/>
    <x v="25"/>
    <s v="No"/>
    <x v="1"/>
    <s v=""/>
    <s v="Peter Boggiano"/>
    <s v=""/>
    <s v="No"/>
    <s v="Joanna Rose"/>
    <d v="2016-08-30T10:39:39"/>
    <d v="2016-03-15T09:33:51"/>
    <m/>
    <s v=""/>
    <m/>
    <x v="0"/>
  </r>
  <r>
    <s v="310fedc5-a3f1-e511-80f7-3863bb363030"/>
    <s v="PPW7vNeC+UhPFMxdyIMqs1Y8r9Ld9tjxhkoqN96RVmM7l+iefXILRmjbFEAMMM7HvFqsxF6wA4WgWHzyPAwVkg=="/>
    <d v="2017-01-17T12:10:19"/>
    <s v="DARS-NIC-316681-W7P2R-v0"/>
    <s v="Marie Thornby"/>
    <x v="31"/>
    <s v="With HSCIC"/>
    <x v="1"/>
    <d v="2016-02-17T00:00:00"/>
    <s v=""/>
    <s v="5a DSA Active"/>
    <x v="3"/>
    <s v="DARS-NIC-316681-W7P2R-v0.0"/>
    <s v="Yes"/>
    <s v="Yes"/>
    <x v="1"/>
    <x v="0"/>
    <x v="8"/>
    <s v="No"/>
    <x v="1"/>
    <s v=""/>
    <s v="Tracy Taylor"/>
    <s v=""/>
    <s v="No"/>
    <s v="Joanna Rose"/>
    <d v="2017-01-17T12:10:19"/>
    <d v="2016-03-24T09:35:44"/>
    <m/>
    <s v=""/>
    <m/>
    <x v="0"/>
  </r>
  <r>
    <s v="e58a16c5-8604-e611-8103-3863bb358f90"/>
    <s v="Kk5yMDqwDqDRqGrXcHh5Mddf3c0reBmm5ffvVdbOvxftVJ4MUALihaK/Sh/EK0k15wk+/OAYToJMU/roFH+6Fg=="/>
    <d v="2016-12-07T16:52:59"/>
    <s v="DARS-NIC-316704-Z1Z7T-v0"/>
    <s v="Veena Paes"/>
    <x v="71"/>
    <s v="With Customer"/>
    <x v="0"/>
    <m/>
    <s v=""/>
    <s v="2d Action Plan Active"/>
    <x v="0"/>
    <s v="DARS-NIC-316704-Z1Z7T-v0.0"/>
    <s v=""/>
    <s v="Yes"/>
    <x v="0"/>
    <x v="0"/>
    <x v="0"/>
    <s v="No"/>
    <x v="1"/>
    <s v=""/>
    <s v="Nicola Bootland"/>
    <s v=""/>
    <s v="Yes"/>
    <s v="Joanna Rose"/>
    <d v="2016-12-07T16:52:59"/>
    <d v="2016-04-17T10:26:05"/>
    <m/>
    <s v=""/>
    <d v="2015-10-21T00:00:00"/>
    <x v="0"/>
  </r>
  <r>
    <s v="ad19bc8f-3fad-416a-821a-2da47782c88c"/>
    <s v="Q6fes/RPZCVGJ9b5IDuD75ssKZUDBWUND/3Xf7e/cAaJL2nUDVCw5RvjEfS2qsMDwouApT/QtU6q4YgGMK+qpA=="/>
    <d v="2016-12-07T16:52:59"/>
    <s v="DARS-NIC-316704-Z1Z7T-v0"/>
    <s v="Veena Paes"/>
    <x v="71"/>
    <s v="With Customer"/>
    <x v="0"/>
    <m/>
    <s v="2a Case Admin Check"/>
    <s v="2d Action Plan Active"/>
    <x v="0"/>
    <s v="DARS-NIC-316704-Z1Z7T-v0.1"/>
    <s v="No"/>
    <s v="Yes"/>
    <x v="0"/>
    <x v="229"/>
    <x v="0"/>
    <s v="No"/>
    <x v="1"/>
    <s v=""/>
    <s v="Nicola Bootland"/>
    <s v="Richard Langley"/>
    <s v="No"/>
    <s v="Joanna Rose"/>
    <d v="2016-12-07T16:52:59"/>
    <d v="2016-04-17T12:52:29"/>
    <m/>
    <s v=""/>
    <d v="2015-10-21T00:00:00"/>
    <x v="0"/>
  </r>
  <r>
    <s v="d7a2de67-dc59-4011-8815-ecfdf9500eb0"/>
    <s v="1I4XMDg2KeMOIJkI6g21oP0gb+6nn9dAXkfQnwWDyxsPrJcqbJHWh4902P+2HcSrUwkGt+BnYY5vj8k5z9Jyww=="/>
    <d v="2016-12-07T16:53:00"/>
    <s v="DARS-NIC-316704-Z1Z7T-v0"/>
    <s v="Veena Paes"/>
    <x v="71"/>
    <s v="With Customer"/>
    <x v="0"/>
    <d v="2017-12-31T00:00:00"/>
    <s v="2c Initial Assessment"/>
    <s v="2d Action Plan Active"/>
    <x v="0"/>
    <s v="DARS-NIC-316704-Z1Z7T-v0.10"/>
    <s v="No"/>
    <s v="Yes"/>
    <x v="0"/>
    <x v="229"/>
    <x v="0"/>
    <s v="No"/>
    <x v="1"/>
    <s v="Complex"/>
    <s v="Nicola Bootland"/>
    <s v="Richard Langley"/>
    <s v="No"/>
    <s v="Joanna Rose"/>
    <d v="2016-12-07T16:53:00"/>
    <d v="2016-10-19T08:39:42"/>
    <m/>
    <s v=""/>
    <d v="2015-10-21T00:00:00"/>
    <x v="0"/>
  </r>
  <r>
    <s v="cc561934-ba94-4553-b522-cfc57d8e0801"/>
    <s v="JgzvetOoAuDipItEWTs3DTb6h9hnlIgiGTrRB0+RRE2kzygE2TCgta2j2xtOEkawMdjA8svVC8QOxerXJEaYqg=="/>
    <d v="2016-12-07T16:53:45"/>
    <s v="DARS-NIC-316704-Z1Z7T-v0"/>
    <s v="Veena Paes"/>
    <x v="71"/>
    <s v="With Customer"/>
    <x v="0"/>
    <d v="2017-12-31T00:00:00"/>
    <s v="2c Initial Assessment"/>
    <s v="2d Action Plan Active"/>
    <x v="0"/>
    <s v="DARS-NIC-316704-Z1Z7T-v0.11"/>
    <s v="No"/>
    <s v="Yes"/>
    <x v="0"/>
    <x v="229"/>
    <x v="0"/>
    <s v="No"/>
    <x v="1"/>
    <s v="Complex"/>
    <s v="Nicola Bootland"/>
    <s v="Richard Langley"/>
    <s v="No"/>
    <s v="Joanna Rose"/>
    <d v="2016-12-07T16:53:45"/>
    <d v="2016-12-07T16:35:29"/>
    <m/>
    <s v=""/>
    <d v="2015-10-21T00:00:00"/>
    <x v="0"/>
  </r>
  <r>
    <s v="37cb5a41-f09f-40b0-9ba5-ee6194a9ffe8"/>
    <s v="/djvrtPGkbEZpvfhdfc+lTBgzlvQdbi61i5vFIi6ftKW13B3K6T5zeUlrKnnubjBkidzD4nQRgbcN0X/6OITuw=="/>
    <d v="2017-01-09T13:07:46"/>
    <s v="DARS-NIC-316704-Z1Z7T-v0"/>
    <s v="Veena Paes"/>
    <x v="71"/>
    <s v="With Customer"/>
    <x v="0"/>
    <d v="2017-12-31T00:00:00"/>
    <s v="2c Initial Assessment"/>
    <s v="2d Action Plan Active"/>
    <x v="4"/>
    <s v="DARS-NIC-316704-Z1Z7T-v0.12"/>
    <s v="Yes"/>
    <s v="Yes"/>
    <x v="0"/>
    <x v="229"/>
    <x v="0"/>
    <s v="No"/>
    <x v="1"/>
    <s v="Complex"/>
    <s v="Nicola Bootland"/>
    <s v="Richard Langley"/>
    <s v="No"/>
    <s v="Joanna Rose"/>
    <d v="2017-01-09T13:07:46"/>
    <d v="2016-12-07T16:53:21"/>
    <m/>
    <s v=""/>
    <d v="2015-10-21T00:00:00"/>
    <x v="0"/>
  </r>
  <r>
    <s v="1e40cb1c-5890-4bf8-8fa9-2b316b5648d1"/>
    <s v="uoPTnk+7SGXY8ntOKMGkGguC9KmumgTeUGO9NFKJtWmEnzUue0rqjEkg45MYVsYkGuljmDW0F6Ho3tcynQ2kWQ=="/>
    <d v="2016-12-07T16:52:59"/>
    <s v="DARS-NIC-316704-Z1Z7T-v0"/>
    <s v="Veena Paes"/>
    <x v="71"/>
    <s v="With Customer"/>
    <x v="0"/>
    <m/>
    <s v="1c Application In Progress"/>
    <s v="2d Action Plan Active"/>
    <x v="0"/>
    <s v="DARS-NIC-316704-Z1Z7T-v0.2"/>
    <s v="No"/>
    <s v="Yes"/>
    <x v="0"/>
    <x v="229"/>
    <x v="0"/>
    <s v="No"/>
    <x v="1"/>
    <s v=""/>
    <s v="Nicola Bootland"/>
    <s v="Richard Langley"/>
    <s v="No"/>
    <s v="Joanna Rose"/>
    <d v="2016-12-07T16:52:59"/>
    <d v="2016-06-07T11:33:04"/>
    <m/>
    <s v=""/>
    <d v="2015-10-21T00:00:00"/>
    <x v="0"/>
  </r>
  <r>
    <s v="ecba35d7-8701-47a5-94bb-4aeb95d0275e"/>
    <s v="FadfeglCHEzf1JzLR1RddXRg/B3Hlk3/rkYdVn2ob37yIvtvvMHniGMRWLT2nC8wdU9rP3l4fu6sfxE/9eBnEg=="/>
    <d v="2016-12-07T16:52:59"/>
    <s v="DARS-NIC-316704-Z1Z7T-v0"/>
    <s v="Veena Paes"/>
    <x v="71"/>
    <s v="With Customer"/>
    <x v="0"/>
    <m/>
    <s v="2c Initial Assessment"/>
    <s v="2d Action Plan Active"/>
    <x v="0"/>
    <s v="DARS-NIC-316704-Z1Z7T-v0.3"/>
    <s v="No"/>
    <s v="Yes"/>
    <x v="0"/>
    <x v="229"/>
    <x v="0"/>
    <s v="No"/>
    <x v="1"/>
    <s v=""/>
    <s v="Nicola Bootland"/>
    <s v="Richard Langley"/>
    <s v="No"/>
    <s v="Joanna Rose"/>
    <d v="2016-12-07T16:52:59"/>
    <d v="2016-06-07T12:47:42"/>
    <m/>
    <s v=""/>
    <d v="2015-10-21T00:00:00"/>
    <x v="0"/>
  </r>
  <r>
    <s v="0cc24403-4bb2-47b3-a33b-1e05f7a378ba"/>
    <s v="meung8YHP1D7e2+hBUkTePH1taq8i+G5DwQB57NO8YtLTVMsN/6jmHGX7qaOTC3pu8YS8nykizue04uB6+obSQ=="/>
    <d v="2016-12-07T16:52:59"/>
    <s v="DARS-NIC-316704-Z1Z7T-v0"/>
    <s v="Veena Paes"/>
    <x v="71"/>
    <s v="With Customer"/>
    <x v="0"/>
    <m/>
    <s v="2c Initial Assessment"/>
    <s v="2d Action Plan Active"/>
    <x v="0"/>
    <s v="DARS-NIC-316704-Z1Z7T-v0.4"/>
    <s v="No"/>
    <s v="Yes"/>
    <x v="0"/>
    <x v="229"/>
    <x v="0"/>
    <s v="No"/>
    <x v="1"/>
    <s v=""/>
    <s v="Nicola Bootland"/>
    <s v="Richard Langley"/>
    <s v="No"/>
    <s v="Joanna Rose"/>
    <d v="2016-12-07T16:52:59"/>
    <d v="2016-06-08T13:10:34"/>
    <m/>
    <s v=""/>
    <d v="2015-10-21T00:00:00"/>
    <x v="0"/>
  </r>
  <r>
    <s v="9b96e79d-fc42-4205-9510-24f00e8d3f74"/>
    <s v="5ZdVFpBNPLwsxsHJJTPEGIhgijADLid8TeW7/gwt8SAS2d8b14SRgc5oZ5xoeO3qLHeJbqJU9TkICep0eYSX1Q=="/>
    <d v="2016-12-07T16:52:59"/>
    <s v="DARS-NIC-316704-Z1Z7T-v0"/>
    <s v="Veena Paes"/>
    <x v="71"/>
    <s v="With Customer"/>
    <x v="0"/>
    <m/>
    <s v="2d Action Plan Active"/>
    <s v="2d Action Plan Active"/>
    <x v="0"/>
    <s v="DARS-NIC-316704-Z1Z7T-v0.5"/>
    <s v="No"/>
    <s v="Yes"/>
    <x v="0"/>
    <x v="229"/>
    <x v="0"/>
    <s v="No"/>
    <x v="1"/>
    <s v=""/>
    <s v="Carla Howgate"/>
    <s v="Richard Langley"/>
    <s v="No"/>
    <s v="Joanna Rose"/>
    <d v="2016-12-07T16:52:59"/>
    <d v="2016-06-15T17:51:42"/>
    <m/>
    <s v=""/>
    <d v="2015-10-21T00:00:00"/>
    <x v="0"/>
  </r>
  <r>
    <s v="d5ff97d8-88ec-4021-98a5-79db7f63713d"/>
    <s v="nqwsBWreInKh8phgW0s6f4pLCgocrcW/u1xWEy2ieHG9iALSH/lzGWsU7jrGHOn5qfef878JG/b+eqv15loHnA=="/>
    <d v="2016-12-07T16:53:00"/>
    <s v="DARS-NIC-316704-Z1Z7T-v0"/>
    <s v="Veena Paes"/>
    <x v="71"/>
    <s v="With Customer"/>
    <x v="0"/>
    <m/>
    <s v="2c Initial Assessment"/>
    <s v="2d Action Plan Active"/>
    <x v="0"/>
    <s v="DARS-NIC-316704-Z1Z7T-v0.6"/>
    <s v="No"/>
    <s v="Yes"/>
    <x v="0"/>
    <x v="229"/>
    <x v="0"/>
    <s v="No"/>
    <x v="1"/>
    <s v=""/>
    <s v="Carla Howgate"/>
    <s v="Richard Langley"/>
    <s v="No"/>
    <s v="Joanna Rose"/>
    <d v="2016-12-07T16:53:00"/>
    <d v="2016-09-15T14:55:12"/>
    <m/>
    <s v=""/>
    <d v="2015-10-21T00:00:00"/>
    <x v="0"/>
  </r>
  <r>
    <s v="eb7b7963-9d65-4f04-9912-727b8ba27ef2"/>
    <s v="zWcP96VXpTwyz+P7L3QrHPw4/2RTZTk0qBjzfhvaJh69Tu1/MuQ0/5n+iTKI8oqYdqizosX/IQu2LKpAGmfRqA=="/>
    <d v="2016-12-07T16:53:00"/>
    <s v="DARS-NIC-316704-Z1Z7T-v0"/>
    <s v="Veena Paes"/>
    <x v="71"/>
    <s v="With Customer"/>
    <x v="0"/>
    <m/>
    <s v="2c Initial Assessment"/>
    <s v="2d Action Plan Active"/>
    <x v="0"/>
    <s v="DARS-NIC-316704-Z1Z7T-v0.7"/>
    <s v="No"/>
    <s v="Yes"/>
    <x v="0"/>
    <x v="229"/>
    <x v="0"/>
    <s v="No"/>
    <x v="1"/>
    <s v=""/>
    <s v="Carla Howgate"/>
    <s v="Richard Langley"/>
    <s v="No"/>
    <s v="Joanna Rose"/>
    <d v="2016-12-07T16:53:00"/>
    <d v="2016-09-16T10:07:30"/>
    <m/>
    <s v=""/>
    <d v="2015-10-21T00:00:00"/>
    <x v="0"/>
  </r>
  <r>
    <s v="0d9f63fd-4512-4410-b921-97c0e2d12285"/>
    <s v="GWZsQjB7RL2Bg/rV+c/+45FF8obW9iJOKxnlvQl3KYZSDPhC0uldq5yhf2Wdj0ahOSx0G0jVPVwcEgXPH2QsQw=="/>
    <d v="2016-12-07T16:53:00"/>
    <s v="DARS-NIC-316704-Z1Z7T-v0"/>
    <s v="Veena Paes"/>
    <x v="71"/>
    <s v="With Customer"/>
    <x v="0"/>
    <m/>
    <s v="2c Initial Assessment"/>
    <s v="2d Action Plan Active"/>
    <x v="0"/>
    <s v="DARS-NIC-316704-Z1Z7T-v0.8"/>
    <s v="No"/>
    <s v="Yes"/>
    <x v="0"/>
    <x v="229"/>
    <x v="0"/>
    <s v="No"/>
    <x v="1"/>
    <s v=""/>
    <s v="Carla Howgate"/>
    <s v="Richard Langley"/>
    <s v="No"/>
    <s v="Joanna Rose"/>
    <d v="2016-12-07T16:53:00"/>
    <d v="2016-09-30T08:28:50"/>
    <m/>
    <s v=""/>
    <d v="2015-10-21T00:00:00"/>
    <x v="0"/>
  </r>
  <r>
    <s v="f23429d8-5cdb-4f2c-af36-70b6cd2233ea"/>
    <s v="Y2dL+FfSgFWq2WcuHKJO4+s2kY2nwsCqa1a8TtOHdnn18De0lxhA5uWpA3y7WyC84ZdZySJ9X0RVo6quZbozGA=="/>
    <d v="2016-12-07T16:52:59"/>
    <s v="DARS-NIC-316704-Z1Z7T-v0"/>
    <s v="Veena Paes"/>
    <x v="71"/>
    <s v="With Customer"/>
    <x v="0"/>
    <m/>
    <s v="2c Initial Assessment"/>
    <s v="2d Action Plan Active"/>
    <x v="0"/>
    <s v="DARS-NIC-316704-Z1Z7T-v0.9"/>
    <s v="No"/>
    <s v="Yes"/>
    <x v="0"/>
    <x v="229"/>
    <x v="0"/>
    <s v="No"/>
    <x v="1"/>
    <s v=""/>
    <s v="Carla Howgate"/>
    <s v="Richard Langley"/>
    <s v="No"/>
    <s v="Joanna Rose"/>
    <d v="2016-12-07T16:52:59"/>
    <d v="2016-10-07T15:17:40"/>
    <m/>
    <s v=""/>
    <d v="2015-10-21T00:00:00"/>
    <x v="0"/>
  </r>
  <r>
    <s v="b1941416-e70a-e611-8106-1458d043a570"/>
    <s v="Ojzx2buPljBt9pRYQXjjVD+8krkN2BSNP3dO1elO4iZX2T7Hg/N6k+EEHbmWrn//Kw3j/4oWPERKnMCn0rFYyg=="/>
    <d v="2016-08-18T10:56:46"/>
    <s v="DARS-NIC-316707-R4G3F-v0"/>
    <s v="Alison Neave"/>
    <x v="18"/>
    <s v="With Customer"/>
    <x v="0"/>
    <m/>
    <s v=""/>
    <s v="2d Action Plan Active"/>
    <x v="0"/>
    <s v="DARS-NIC-316707-R4G3F-v0.0"/>
    <s v="No"/>
    <s v="No"/>
    <x v="0"/>
    <x v="0"/>
    <x v="0"/>
    <s v="Yes"/>
    <x v="6"/>
    <s v=""/>
    <s v=""/>
    <s v=""/>
    <s v="Yes"/>
    <s v="Emma Russell"/>
    <d v="2016-08-18T10:56:46"/>
    <d v="2016-04-25T13:10:39"/>
    <m/>
    <s v=""/>
    <d v="2016-06-01T00:00:00"/>
    <x v="0"/>
  </r>
  <r>
    <s v="d45f1a80-16ca-4aab-b75d-ddebe8ee3040"/>
    <s v="Dndujpp1y5FMQ17Hnxk8Zk9av7KiNpdA6wnVExzIvf9INlijqPxAPCbrzHCyMrrl54Qbkt3XqUxeqHvlzk5ctA=="/>
    <d v="2016-08-18T10:56:46"/>
    <s v="DARS-NIC-316707-R4G3F-v0"/>
    <s v="Alison Neave"/>
    <x v="18"/>
    <s v="With Customer"/>
    <x v="0"/>
    <m/>
    <s v="2a Case Admin Check"/>
    <s v="2d Action Plan Active"/>
    <x v="0"/>
    <s v="DARS-NIC-316707-R4G3F-v0.1"/>
    <s v="No"/>
    <s v="No"/>
    <x v="0"/>
    <x v="0"/>
    <x v="0"/>
    <s v="Yes"/>
    <x v="6"/>
    <s v=""/>
    <s v=""/>
    <s v=""/>
    <s v="Yes"/>
    <s v="Emma Russell"/>
    <d v="2016-08-18T10:56:46"/>
    <d v="2016-05-13T17:40:27"/>
    <m/>
    <s v=""/>
    <d v="2016-06-01T00:00:00"/>
    <x v="0"/>
  </r>
  <r>
    <s v="e4e530d1-0b1c-4be3-8f92-983be2eadcbd"/>
    <s v="pFXVJp1zYYRXD/YvGqQBRornu/dEJzhNqOpeHve0LQ7kCTJLnVQZQizKUnupvyxQ1e2wSUVMJ7v5TcZItX3Dbw=="/>
    <d v="2016-08-18T10:56:46"/>
    <s v="DARS-NIC-316707-R4G3F-v0"/>
    <s v="Alison Neave"/>
    <x v="18"/>
    <s v="With Customer"/>
    <x v="0"/>
    <m/>
    <s v="1c Application In Progress"/>
    <s v="2d Action Plan Active"/>
    <x v="0"/>
    <s v="DARS-NIC-316707-R4G3F-v0.2"/>
    <s v="No"/>
    <s v="No"/>
    <x v="0"/>
    <x v="0"/>
    <x v="0"/>
    <s v="Yes"/>
    <x v="6"/>
    <s v=""/>
    <s v=""/>
    <s v=""/>
    <s v="Yes"/>
    <s v="Emma Russell"/>
    <d v="2016-08-18T10:56:46"/>
    <d v="2016-05-16T11:00:31"/>
    <m/>
    <s v=""/>
    <d v="2016-06-01T00:00:00"/>
    <x v="0"/>
  </r>
  <r>
    <s v="707ef3cd-6d4f-4094-91fc-239261bfd27a"/>
    <s v="fjImEpyXyOxcsuqYyrddg2IKYAfKdC3n0/viYD7vdHFskw8riyHIPxYJrNU24cnobgSFfyTjbOYEOAh70kXPdw=="/>
    <d v="2016-08-18T10:56:46"/>
    <s v="DARS-NIC-316707-R4G3F-v0"/>
    <s v="Alison Neave"/>
    <x v="18"/>
    <s v="With Customer"/>
    <x v="0"/>
    <m/>
    <s v="2c Initial Assessment"/>
    <s v="2d Action Plan Active"/>
    <x v="0"/>
    <s v="DARS-NIC-316707-R4G3F-v0.3"/>
    <s v="No"/>
    <s v="No"/>
    <x v="0"/>
    <x v="87"/>
    <x v="0"/>
    <s v="Yes"/>
    <x v="6"/>
    <s v="Complex"/>
    <s v="Georgina Platt"/>
    <s v="Gaynor Dalton"/>
    <s v="Yes"/>
    <s v="Emma Russell"/>
    <d v="2016-08-18T10:56:46"/>
    <d v="2016-05-31T10:52:37"/>
    <m/>
    <s v=""/>
    <d v="2016-06-01T00:00:00"/>
    <x v="0"/>
  </r>
  <r>
    <s v="70c127ad-a843-4e59-a9a3-f078c5841eae"/>
    <s v="nD5OMtxIjY1xFMjME2OcR3tumnDty3R9D/yyQsYacykPsC8K/5M9pdnjafRmaouYGMG6hT/4bP0qwSIYqXYmRg=="/>
    <d v="2016-08-18T10:56:46"/>
    <s v="DARS-NIC-316707-R4G3F-v0"/>
    <s v="Alison Neave"/>
    <x v="18"/>
    <s v="With Customer"/>
    <x v="0"/>
    <m/>
    <s v="2c Initial Assessment"/>
    <s v="2d Action Plan Active"/>
    <x v="0"/>
    <s v="DARS-NIC-316707-R4G3F-v0.4"/>
    <s v="No"/>
    <s v="No"/>
    <x v="0"/>
    <x v="87"/>
    <x v="0"/>
    <s v="Yes"/>
    <x v="6"/>
    <s v="Complex"/>
    <s v="Georgina Platt"/>
    <s v="Gaynor Dalton"/>
    <s v="Yes"/>
    <s v="Emma Russell"/>
    <d v="2016-08-18T10:56:46"/>
    <d v="2016-06-22T09:42:51"/>
    <m/>
    <s v=""/>
    <d v="2016-06-01T00:00:00"/>
    <x v="0"/>
  </r>
  <r>
    <s v="1659ccc4-6681-4f5d-b3e8-c67ed45a580d"/>
    <s v="7dypX6sRehhx1Fysssa5lOi1AaO0AnHnsv+aiigUCcG+goEvTU+D/ZtqmLyVLGsmuYXflf/iKNAQk+fHcF4slw=="/>
    <d v="2016-08-18T10:56:46"/>
    <s v="DARS-NIC-316707-R4G3F-v0"/>
    <s v="Alison Neave"/>
    <x v="18"/>
    <s v="With Customer"/>
    <x v="0"/>
    <m/>
    <s v="2c Initial Assessment"/>
    <s v="2d Action Plan Active"/>
    <x v="0"/>
    <s v="DARS-NIC-316707-R4G3F-v0.5"/>
    <s v="No"/>
    <s v="No"/>
    <x v="0"/>
    <x v="87"/>
    <x v="0"/>
    <s v="Yes"/>
    <x v="6"/>
    <s v="Complex"/>
    <s v="Georgina Platt"/>
    <s v="Gaynor Dalton"/>
    <s v="Yes"/>
    <s v="Emma Russell"/>
    <d v="2016-08-18T10:56:46"/>
    <d v="2016-07-01T13:35:56"/>
    <m/>
    <s v=""/>
    <d v="2016-06-01T00:00:00"/>
    <x v="0"/>
  </r>
  <r>
    <s v="cdf28b50-93d8-487b-9dfc-4e5aa38f73d2"/>
    <s v="CUIOpFGa4C9ODrBM3IiFvQvijlMfCTmquCJ6QB/Yd0JTFmoOKxYyfKMUPtGSzTjaL7XbfLX6HbD/F/j9T3wA1Q=="/>
    <d v="2016-08-18T10:56:46"/>
    <s v="DARS-NIC-316707-R4G3F-v0"/>
    <s v="Alison Neave"/>
    <x v="18"/>
    <s v="With Customer"/>
    <x v="0"/>
    <d v="2017-07-18T00:00:00"/>
    <s v="2c Initial Assessment"/>
    <s v="2d Action Plan Active"/>
    <x v="0"/>
    <s v="DARS-NIC-316707-R4G3F-v0.6"/>
    <s v="No"/>
    <s v="No"/>
    <x v="0"/>
    <x v="87"/>
    <x v="0"/>
    <s v="Yes"/>
    <x v="6"/>
    <s v="Complex"/>
    <s v="Georgina Platt"/>
    <s v="Gaynor Dalton"/>
    <s v="Yes"/>
    <s v="Emma Russell"/>
    <d v="2016-08-18T10:56:46"/>
    <d v="2016-07-05T13:30:11"/>
    <m/>
    <s v=""/>
    <d v="2016-06-01T00:00:00"/>
    <x v="0"/>
  </r>
  <r>
    <s v="7a17647e-a993-42ed-a76c-bdf7d9b8ae02"/>
    <s v="jgcNNirkUawThF0FoWnbDd8ADOkA4n6PgLXW4WhPdoygSm2ow18Jy5Mf2Kye8Rz7QH7zn8uMVjmMgEJgEqOqmg=="/>
    <d v="2016-08-18T10:56:46"/>
    <s v="DARS-NIC-316707-R4G3F-v0"/>
    <s v="Alison Neave"/>
    <x v="18"/>
    <s v="With Customer"/>
    <x v="0"/>
    <d v="2017-07-18T00:00:00"/>
    <s v="2c Initial Assessment"/>
    <s v="2d Action Plan Active"/>
    <x v="0"/>
    <s v="DARS-NIC-316707-R4G3F-v0.7"/>
    <s v="No"/>
    <s v="No"/>
    <x v="0"/>
    <x v="87"/>
    <x v="0"/>
    <s v="Yes"/>
    <x v="6"/>
    <s v="Complex"/>
    <s v="Georgina Platt"/>
    <s v="Gaynor Dalton"/>
    <s v="Yes"/>
    <s v="Emma Russell"/>
    <d v="2016-08-18T10:56:46"/>
    <d v="2016-07-22T10:47:27"/>
    <m/>
    <s v=""/>
    <d v="2016-06-01T00:00:00"/>
    <x v="0"/>
  </r>
  <r>
    <s v="c9d22343-428b-4201-84f9-4d994144b3ad"/>
    <s v="dw7gZ3C71QJbEse5Dtdp9c8CgWnPk+RaRecdbb0KD+h6k2LFYvSj90OkmfBQcOGFqeALj4LA8OmHX2A2ZqBhIw=="/>
    <d v="2016-08-18T11:22:48"/>
    <s v="DARS-NIC-316707-R4G3F-v0"/>
    <s v="Alison Neave"/>
    <x v="18"/>
    <s v="With Customer"/>
    <x v="0"/>
    <d v="2017-07-18T00:00:00"/>
    <s v="2c Initial Assessment"/>
    <s v="2d Action Plan Active"/>
    <x v="5"/>
    <s v="DARS-NIC-316707-R4G3F-v0.8"/>
    <s v="Yes"/>
    <s v="No"/>
    <x v="0"/>
    <x v="87"/>
    <x v="0"/>
    <s v="Yes"/>
    <x v="6"/>
    <s v="Complex"/>
    <s v="Georgina Platt"/>
    <s v="Gaynor Dalton"/>
    <s v="Yes"/>
    <s v="Emma Russell"/>
    <d v="2016-08-18T11:22:48"/>
    <d v="2016-08-11T15:12:32"/>
    <d v="2016-08-18T00:00:00"/>
    <s v=""/>
    <d v="2016-06-01T00:00:00"/>
    <x v="0"/>
  </r>
  <r>
    <s v="3a460642-fde1-e511-80f7-3863bb357fa0"/>
    <s v="sSO1cxJW8eEFNWuy97immhVWDuA25Duxq2hH8AQtuQbu7/8TsdUCH0IXN2yf1RCo129oRZke1FrnIQnS+v2NbQ=="/>
    <d v="2016-10-31T15:54:24"/>
    <s v="DARS-NIC-316784-W1H2D-v0"/>
    <s v="Jake Parsons"/>
    <x v="291"/>
    <s v="With HSCIC"/>
    <x v="1"/>
    <m/>
    <s v=""/>
    <s v=""/>
    <x v="0"/>
    <s v="DARS-NIC-316784-W1H2D-v0.0"/>
    <s v=""/>
    <s v="Yes"/>
    <x v="1"/>
    <x v="0"/>
    <x v="0"/>
    <s v="No"/>
    <x v="7"/>
    <s v=""/>
    <s v=""/>
    <s v=""/>
    <s v="Yes"/>
    <s v=""/>
    <d v="2016-10-31T15:54:24"/>
    <d v="2016-03-04T11:35:57"/>
    <m/>
    <s v=""/>
    <m/>
    <x v="0"/>
  </r>
  <r>
    <s v="e168d342-d8de-e511-8107-3863bb35cfc0"/>
    <s v="woa8D6ZPzZEWUkWTCThXITp7tSXSvX85dY3aT6O7iGRMo57U2BaOEeQzMDiW16PIxfh6YOohcsliUPDU4ZOzPQ=="/>
    <d v="2016-06-09T15:25:28"/>
    <s v="DARS-NIC-317070-B2H5D-v0"/>
    <s v="Barbara Marks"/>
    <x v="58"/>
    <s v="With HSCIC"/>
    <x v="0"/>
    <m/>
    <s v=""/>
    <s v="5a DSA Active"/>
    <x v="0"/>
    <s v="DARS-NIC-317070-B2H5D-v0.0"/>
    <s v=""/>
    <s v="No"/>
    <x v="0"/>
    <x v="0"/>
    <x v="0"/>
    <s v="No"/>
    <x v="9"/>
    <s v=""/>
    <s v=""/>
    <s v=""/>
    <s v="Yes"/>
    <s v="Joanna Rose"/>
    <d v="2016-06-09T15:25:28"/>
    <d v="2016-02-29T11:33:37"/>
    <m/>
    <s v=""/>
    <d v="2015-09-11T00:00:00"/>
    <x v="0"/>
  </r>
  <r>
    <s v="a450a97c-65a4-4dd5-b157-8c9438cc563b"/>
    <s v="PqhDCeA1iZ6z2Z9kmwhv/dg5oNLJtFp+XfyI8/7YnR74j58ZAekelD1nTLlaqUHI80Xa0ytiSiJRQrBt30Q7dg=="/>
    <d v="2016-08-02T09:49:20"/>
    <s v="DARS-NIC-317070-B2H5D-v0"/>
    <s v="Barbara Marks"/>
    <x v="58"/>
    <s v="With HSCIC"/>
    <x v="0"/>
    <d v="2018-01-20T00:00:00"/>
    <s v="5a DSA Active"/>
    <s v="5a DSA Active"/>
    <x v="2"/>
    <s v="DARS-NIC-317070-B2H5D-v0.1"/>
    <s v="Yes"/>
    <s v="No"/>
    <x v="0"/>
    <x v="230"/>
    <x v="182"/>
    <s v="No"/>
    <x v="9"/>
    <s v=""/>
    <s v="Richard Webster"/>
    <s v="Gaynor Dalton"/>
    <s v="Yes"/>
    <s v="Joanna Rose"/>
    <d v="2016-08-02T09:49:20"/>
    <d v="2016-04-11T08:42:44"/>
    <m/>
    <s v=""/>
    <d v="2015-09-11T00:00:00"/>
    <x v="1"/>
  </r>
  <r>
    <s v="90bdd411-f71c-e611-8107-1458d043a570"/>
    <s v="jIl8Z3MDPRuoTBPM9Aflm2K7KbD+9rVegs6IGf+WsReKTloo6WuKFksNdL5wPAKokdG7EMpvvWsCkeyYkvDgxw=="/>
    <d v="2016-08-10T15:19:11"/>
    <s v="DARS-NIC-31757-T2H0N-v0"/>
    <s v="Ricky Umegbolu"/>
    <x v="63"/>
    <s v="With HSCIC"/>
    <x v="0"/>
    <m/>
    <s v="1c Application In Progress"/>
    <s v="3a With DAO"/>
    <x v="0"/>
    <s v="DARS-NIC-31757-T2H0N-v0.0"/>
    <s v="No"/>
    <s v="No"/>
    <x v="0"/>
    <x v="0"/>
    <x v="0"/>
    <s v="Yes"/>
    <x v="6"/>
    <s v=""/>
    <s v=""/>
    <s v=""/>
    <s v="Yes"/>
    <s v="Alexandra Day"/>
    <d v="2016-08-10T15:19:11"/>
    <d v="2016-05-18T12:50:18"/>
    <m/>
    <s v=""/>
    <m/>
    <x v="0"/>
  </r>
  <r>
    <s v="91b8143d-d0ea-49d5-b8fa-1119d09771fe"/>
    <s v="SjzzDAjYXFKP9g2PVl2nkCB9H00jcRmwtieXfdLmtl9ySoKhtIdeWU/ZXqFXqFlCxsNaAq1w9c5k+Xb5TirElA=="/>
    <d v="2016-08-10T15:19:11"/>
    <s v="DARS-NIC-31757-T2H0N-v0"/>
    <s v="Ricky Umegbolu"/>
    <x v="63"/>
    <s v="With HSCIC"/>
    <x v="0"/>
    <m/>
    <s v="2c Initial Assessment"/>
    <s v="3a With DAO"/>
    <x v="0"/>
    <s v="DARS-NIC-31757-T2H0N-v0.1"/>
    <s v="No"/>
    <s v="No"/>
    <x v="0"/>
    <x v="167"/>
    <x v="0"/>
    <s v="Yes"/>
    <x v="6"/>
    <s v=""/>
    <s v="Richard Webster"/>
    <s v="Dave Cronin"/>
    <s v="Yes"/>
    <s v="Alexandra Day"/>
    <d v="2016-08-10T15:19:11"/>
    <d v="2016-07-18T11:40:13"/>
    <m/>
    <s v=""/>
    <m/>
    <x v="0"/>
  </r>
  <r>
    <s v="43696519-2e14-41bc-8b1c-870a7296e766"/>
    <s v="ft1SE4y0pB+KpY7NLAd6RM+jYEZsZeHsnZW3FIJyawaoO0kXrBQcjmqwZzBZYwkNMZjyHPlXjUbgt7+kS8jEqg=="/>
    <d v="2016-08-11T14:38:07"/>
    <s v="DARS-NIC-31757-T2H0N-v0"/>
    <s v="Ricky Umegbolu"/>
    <x v="63"/>
    <s v="With HSCIC"/>
    <x v="0"/>
    <m/>
    <s v="3a With DAO"/>
    <s v="3a With DAO"/>
    <x v="5"/>
    <s v="DARS-NIC-31757-T2H0N-v0.2"/>
    <s v="Yes"/>
    <s v="No"/>
    <x v="0"/>
    <x v="167"/>
    <x v="0"/>
    <s v="Yes"/>
    <x v="6"/>
    <s v=""/>
    <s v="Richard Webster"/>
    <s v="Dave Cronin"/>
    <s v="Yes"/>
    <s v="Alexandra Day"/>
    <d v="2016-08-11T14:38:07"/>
    <d v="2016-08-10T15:19:02"/>
    <d v="2016-08-11T00:00:00"/>
    <s v=""/>
    <m/>
    <x v="0"/>
  </r>
  <r>
    <s v="715eb272-f3e1-e511-8104-1458d043a750"/>
    <s v="cUhA0TLCQI62TKYaECUKe3WXMIajWh4781hx0Z5OUEXJ+5uruYznJfjAxqmEn89zoOcnRU9EGCBih+1S7IrPBg=="/>
    <d v="2016-08-02T09:49:21"/>
    <s v="DARS-NIC-317612-V1Q3X-v0"/>
    <s v="Ulrike rauer"/>
    <x v="57"/>
    <s v="With HSCIC"/>
    <x v="0"/>
    <d v="2016-03-31T00:00:00"/>
    <s v=""/>
    <s v="5a DSA Active"/>
    <x v="3"/>
    <s v="DARS-NIC-317612-V1Q3X-v0.0"/>
    <s v="Yes"/>
    <s v="Yes"/>
    <x v="0"/>
    <x v="0"/>
    <x v="101"/>
    <s v="No"/>
    <x v="1"/>
    <s v=""/>
    <s v="Alexandra Day"/>
    <s v=""/>
    <s v="No"/>
    <s v="Joanna Rose"/>
    <d v="2016-08-02T09:49:21"/>
    <d v="2016-03-04T10:25:43"/>
    <m/>
    <s v=""/>
    <m/>
    <x v="0"/>
  </r>
  <r>
    <s v="3690600c-fde1-e511-80f7-3863bb357fa0"/>
    <s v="7rFULx2JhLLHUAtD3/06kPNdhNl4jGT+aIE8SuXNRHUmytxDZ7imzmz9Xu58VqQTyTOCzctzgpi93Bfk21W5JQ=="/>
    <d v="2016-11-13T22:39:26"/>
    <s v="DARS-NIC-317873-H3L1R-v1"/>
    <s v="Soren Kirstensen"/>
    <x v="9"/>
    <s v="With HSCIC"/>
    <x v="0"/>
    <d v="2016-03-30T00:00:00"/>
    <s v=""/>
    <s v="5a DSA Active"/>
    <x v="1"/>
    <s v="DARS-NIC-317873-H3L1R-v0.0"/>
    <s v="No"/>
    <s v="Yes"/>
    <x v="0"/>
    <x v="0"/>
    <x v="120"/>
    <s v="No"/>
    <x v="1"/>
    <s v=""/>
    <s v=""/>
    <s v=""/>
    <s v="No"/>
    <s v="Joanna Rose"/>
    <d v="2016-11-13T22:39:26"/>
    <d v="2016-03-04T11:34:27"/>
    <d v="2016-11-13T00:00:00"/>
    <s v=""/>
    <d v="2016-06-02T00:00:00"/>
    <x v="0"/>
  </r>
  <r>
    <s v="2657836d-997b-47fb-ac8c-21aaff680b79"/>
    <s v="i+AnN6OTwPyjSJ/ALGhGH1TzkOSimFQ9J6lxUL505o2hJHsbiQJOcNv/YMqLpf5/04uxCWG85KHOY2/1mnHZqg=="/>
    <d v="2016-11-13T22:38:29"/>
    <s v="DARS-NIC-317873-H3L1R-v1"/>
    <s v="Soren Kirstensen"/>
    <x v="9"/>
    <s v="With HSCIC"/>
    <x v="0"/>
    <d v="2016-03-30T00:00:00"/>
    <s v=""/>
    <s v="5a DSA Active"/>
    <x v="0"/>
    <s v="DARS-NIC-317873-H3L1R-v1.0"/>
    <s v=""/>
    <s v="Yes"/>
    <x v="0"/>
    <x v="0"/>
    <x v="0"/>
    <s v="No"/>
    <x v="1"/>
    <s v=""/>
    <s v=""/>
    <s v=""/>
    <s v="No"/>
    <s v="Joanna Rose"/>
    <d v="2016-11-13T22:38:29"/>
    <d v="2016-04-04T10:12:40"/>
    <m/>
    <s v=""/>
    <d v="2016-06-02T00:00:00"/>
    <x v="0"/>
  </r>
  <r>
    <s v="b6fdd9a7-6bcc-4557-9459-a68bed60a0cf"/>
    <s v="CDvzDelP/9wxlU5RXpnJ7tii2gTI9FrCwdywR8jyyOrceA+WAEkUApiihBw0JfdQTEsImpkUS9Yiw9/EHqDWnQ=="/>
    <d v="2016-11-13T22:38:30"/>
    <s v="DARS-NIC-317873-H3L1R-v1"/>
    <s v="Soren Kirstensen"/>
    <x v="9"/>
    <s v="With HSCIC"/>
    <x v="0"/>
    <d v="2016-03-30T00:00:00"/>
    <s v=""/>
    <s v="5a DSA Active"/>
    <x v="0"/>
    <s v="DARS-NIC-317873-H3L1R-v1.1"/>
    <s v="No"/>
    <s v="Yes"/>
    <x v="0"/>
    <x v="0"/>
    <x v="0"/>
    <s v="No"/>
    <x v="1"/>
    <s v=""/>
    <s v=""/>
    <s v=""/>
    <s v="No"/>
    <s v="Joanna Rose"/>
    <d v="2016-11-13T22:38:30"/>
    <d v="2016-04-04T10:12:52"/>
    <m/>
    <s v=""/>
    <d v="2016-06-02T00:00:00"/>
    <x v="0"/>
  </r>
  <r>
    <s v="79e45fb3-0060-41de-a965-3834af796bc3"/>
    <s v="FgzMX20h91Bg7tfv3N2aUppEtSVkD+pG8LL8Lbafk0M6Eg794+XxFmMW8hO8Hg/dNlFg4c1J4Cb0eGR0JMyavA=="/>
    <d v="2016-11-13T22:38:29"/>
    <s v="DARS-NIC-317873-H3L1R-v1"/>
    <s v="Soren Kirstensen"/>
    <x v="9"/>
    <s v="With HSCIC"/>
    <x v="0"/>
    <d v="2016-03-30T00:00:00"/>
    <s v="2a Case Admin Check"/>
    <s v="5a DSA Active"/>
    <x v="0"/>
    <s v="DARS-NIC-317873-H3L1R-v1.2"/>
    <s v="No"/>
    <s v="Yes"/>
    <x v="0"/>
    <x v="0"/>
    <x v="0"/>
    <s v="No"/>
    <x v="1"/>
    <s v=""/>
    <s v="Tracy Taylor"/>
    <s v=""/>
    <s v="No"/>
    <s v="Joanna Rose"/>
    <d v="2016-11-13T22:38:29"/>
    <d v="2016-05-27T14:24:59"/>
    <m/>
    <s v=""/>
    <d v="2016-06-02T00:00:00"/>
    <x v="0"/>
  </r>
  <r>
    <s v="337d1be9-ea57-4e62-bade-dae76c908bbe"/>
    <s v="0nDsdhIHZ6piJ67cKaDGQnKkdzeCo0AReUNpRxSIUK1HcU/2hv0NjWxSHAyS4PnWc3LxDFvxhJpRM1HpGkLKmw=="/>
    <d v="2016-11-13T22:38:30"/>
    <s v="DARS-NIC-317873-H3L1R-v1"/>
    <s v="Soren Kirstensen"/>
    <x v="9"/>
    <s v="With HSCIC"/>
    <x v="0"/>
    <d v="2016-03-30T00:00:00"/>
    <s v="1c Application In Progress"/>
    <s v="5a DSA Active"/>
    <x v="0"/>
    <s v="DARS-NIC-317873-H3L1R-v1.3"/>
    <s v="No"/>
    <s v="Yes"/>
    <x v="0"/>
    <x v="0"/>
    <x v="0"/>
    <s v="No"/>
    <x v="1"/>
    <s v=""/>
    <s v="Tracy Taylor"/>
    <s v=""/>
    <s v="No"/>
    <s v="Joanna Rose"/>
    <d v="2016-11-13T22:38:30"/>
    <d v="2016-05-31T14:11:02"/>
    <m/>
    <s v=""/>
    <d v="2016-06-02T00:00:00"/>
    <x v="0"/>
  </r>
  <r>
    <s v="c82b7b3e-e375-48e8-b55e-3c5e6cc0354a"/>
    <s v="hpNQZ/040wrjkBts4VLHHK99yRhHRgKPj5VCpy22ZiJpCfB1YA2p+PgEpunfcqpaMSAWk4+NKgnjuLTdgyh2CA=="/>
    <d v="2016-11-13T22:38:29"/>
    <s v="DARS-NIC-317873-H3L1R-v1"/>
    <s v="Soren Kirstensen"/>
    <x v="9"/>
    <s v="With HSCIC"/>
    <x v="0"/>
    <m/>
    <s v="2c Initial Assessment"/>
    <s v="5a DSA Active"/>
    <x v="0"/>
    <s v="DARS-NIC-317873-H3L1R-v1.4"/>
    <s v="No"/>
    <s v="Yes"/>
    <x v="0"/>
    <x v="15"/>
    <x v="0"/>
    <s v="No"/>
    <x v="1"/>
    <s v=""/>
    <s v="Helen Buckels"/>
    <s v="Jennifer Donald"/>
    <s v="No"/>
    <s v="Joanna Rose"/>
    <d v="2016-11-13T22:38:29"/>
    <d v="2016-06-01T10:30:47"/>
    <m/>
    <s v=""/>
    <d v="2016-06-02T00:00:00"/>
    <x v="0"/>
  </r>
  <r>
    <s v="63ea805a-0d16-483e-bf00-ad519c812024"/>
    <s v="ZWv35E3KRSU22B+OKdFiadbdggNaYewG1BNIUU8fAGOgZw2+14RNUddjMcdhNz5HG9YqBmPobbe60VcT1UdN5A=="/>
    <d v="2016-11-13T22:38:30"/>
    <s v="DARS-NIC-317873-H3L1R-v1"/>
    <s v="Soren Kirstensen"/>
    <x v="9"/>
    <s v="With HSCIC"/>
    <x v="0"/>
    <m/>
    <s v="2c Initial Assessment"/>
    <s v="5a DSA Active"/>
    <x v="0"/>
    <s v="DARS-NIC-317873-H3L1R-v1.5"/>
    <s v="No"/>
    <s v="Yes"/>
    <x v="0"/>
    <x v="15"/>
    <x v="0"/>
    <s v="No"/>
    <x v="1"/>
    <s v=""/>
    <s v="Tracy Taylor"/>
    <s v="Jennifer Donald"/>
    <s v="No"/>
    <s v="Joanna Rose"/>
    <d v="2016-11-13T22:38:30"/>
    <d v="2016-06-16T15:44:45"/>
    <m/>
    <s v=""/>
    <d v="2016-06-02T00:00:00"/>
    <x v="0"/>
  </r>
  <r>
    <s v="a1e62826-43ef-4fbf-b62b-cc87d645422e"/>
    <s v="Lh7NJUAEZ42VU5BYtib6KT7kwekXsPm0k0sUsRnProQCK3PZLvjCoC5nqKU4DFiJyflm2mHneiNdKkLBV37qFg=="/>
    <d v="2016-11-13T22:38:30"/>
    <s v="DARS-NIC-317873-H3L1R-v1"/>
    <s v="Soren Kirstensen"/>
    <x v="9"/>
    <s v="With HSCIC"/>
    <x v="0"/>
    <m/>
    <s v="2c Initial Assessment"/>
    <s v="5a DSA Active"/>
    <x v="0"/>
    <s v="DARS-NIC-317873-H3L1R-v1.6"/>
    <s v="No"/>
    <s v="Yes"/>
    <x v="0"/>
    <x v="15"/>
    <x v="0"/>
    <s v="No"/>
    <x v="1"/>
    <s v=""/>
    <s v="Tracy Taylor"/>
    <s v="Jennifer Donald"/>
    <s v="No"/>
    <s v="Joanna Rose"/>
    <d v="2016-11-13T22:38:30"/>
    <d v="2016-07-19T11:43:44"/>
    <m/>
    <s v=""/>
    <d v="2016-06-02T00:00:00"/>
    <x v="0"/>
  </r>
  <r>
    <s v="795d3321-936a-44a1-86a7-8107b3a7b32a"/>
    <s v="IYSTDesgCOEWGXqTNCnvule6zY7I2PAXy/rxtyG7Fr1fk+90BeCPT4Dax11Hu/jXYf25uDp0LSWj1KgHF+fHBQ=="/>
    <d v="2016-11-13T22:38:29"/>
    <s v="DARS-NIC-317873-H3L1R-v1"/>
    <s v="Soren Kirstensen"/>
    <x v="9"/>
    <s v="With HSCIC"/>
    <x v="0"/>
    <d v="2018-03-31T00:00:00"/>
    <s v="2c Initial Assessment"/>
    <s v="5a DSA Active"/>
    <x v="0"/>
    <s v="DARS-NIC-317873-H3L1R-v1.7"/>
    <s v="No"/>
    <s v="Yes"/>
    <x v="0"/>
    <x v="15"/>
    <x v="0"/>
    <s v="No"/>
    <x v="1"/>
    <s v=""/>
    <s v="Tracy Taylor"/>
    <s v="Jennifer Donald"/>
    <s v="No"/>
    <s v="Joanna Rose"/>
    <d v="2016-11-13T22:38:29"/>
    <d v="2016-08-09T09:57:20"/>
    <m/>
    <s v=""/>
    <d v="2016-06-02T00:00:00"/>
    <x v="0"/>
  </r>
  <r>
    <s v="791cee7f-dab1-4b97-86ca-4f7cc7b822be"/>
    <s v="9GysJyjxoTXkjyU10bDwCAFroArFFhuXsXD9vhoS/pi6ZNQ99sl60WDK1pVjM4rHrS76uBQ2fhzq01DIbeN7SQ=="/>
    <d v="2016-11-13T22:38:29"/>
    <s v="DARS-NIC-317873-H3L1R-v1"/>
    <s v="Soren Kirstensen"/>
    <x v="9"/>
    <s v="With HSCIC"/>
    <x v="0"/>
    <d v="2018-03-31T00:00:00"/>
    <s v="2c Initial Assessment"/>
    <s v="5a DSA Active"/>
    <x v="0"/>
    <s v="DARS-NIC-317873-H3L1R-v1.8"/>
    <s v="No"/>
    <s v="Yes"/>
    <x v="0"/>
    <x v="15"/>
    <x v="0"/>
    <s v="No"/>
    <x v="1"/>
    <s v=""/>
    <s v="Tracy Taylor"/>
    <s v="Jennifer Donald"/>
    <s v="No"/>
    <s v="Joanna Rose"/>
    <d v="2016-11-13T22:38:29"/>
    <d v="2016-08-23T09:24:02"/>
    <m/>
    <s v=""/>
    <d v="2016-06-02T00:00:00"/>
    <x v="0"/>
  </r>
  <r>
    <s v="ea0c52e0-3f04-43a9-9ae5-54c155b8c797"/>
    <s v="N8LSQ4pKEoxQUahxEMe0MO0dt6zW+aMwLyXdrQWZzYPy2Q1NU2TZW2OX/Cfpyok+WZMNFvwoY04VyAiwy+5Y/g=="/>
    <d v="2016-11-13T22:39:35"/>
    <s v="DARS-NIC-317873-H3L1R-v1"/>
    <s v="Soren Kirstensen"/>
    <x v="9"/>
    <s v="With HSCIC"/>
    <x v="0"/>
    <d v="2018-03-31T00:00:00"/>
    <s v="5a DSA Active"/>
    <s v="5a DSA Active"/>
    <x v="2"/>
    <s v="DARS-NIC-317873-H3L1R-v1.9"/>
    <s v="Yes"/>
    <s v="Yes"/>
    <x v="0"/>
    <x v="15"/>
    <x v="183"/>
    <s v="No"/>
    <x v="1"/>
    <s v=""/>
    <s v="Tracy Taylor"/>
    <s v="Jennifer Donald"/>
    <s v="No"/>
    <s v="Joanna Rose"/>
    <d v="2016-11-13T22:39:35"/>
    <d v="2016-09-20T11:58:46"/>
    <d v="2016-11-13T00:00:00"/>
    <s v=""/>
    <d v="2016-06-02T00:00:00"/>
    <x v="1"/>
  </r>
  <r>
    <s v="b855b187-f3e1-e511-80f7-3863bb357fa0"/>
    <s v="dqJz0ROtP4P2L5IZpGg9sIdL/Yihfkj3G+qCPKDQD0ZFwOcQAn1eEnvGLTf2PQOv4l2n6N1gnAS8qEVkWJ2/Og=="/>
    <d v="2016-08-02T09:49:21"/>
    <s v="DARS-NIC-318179-D0V3Q-v1"/>
    <s v="Andrew Judge"/>
    <x v="57"/>
    <s v="With HSCIC"/>
    <x v="0"/>
    <d v="2016-03-01T00:00:00"/>
    <s v=""/>
    <s v="5a DSA Active"/>
    <x v="1"/>
    <s v="DARS-NIC-318179-D0V3Q-v0.0"/>
    <s v=""/>
    <s v="Yes"/>
    <x v="0"/>
    <x v="0"/>
    <x v="120"/>
    <s v="No"/>
    <x v="1"/>
    <s v=""/>
    <s v=""/>
    <s v=""/>
    <s v="No"/>
    <s v="Joanna Rose"/>
    <d v="2016-08-02T09:49:21"/>
    <d v="2016-03-04T10:26:19"/>
    <m/>
    <s v=""/>
    <m/>
    <x v="0"/>
  </r>
  <r>
    <s v="bdc2a711-e1c8-4c7d-ad9b-5eddf2125904"/>
    <s v="HK42Bme5eMh9DHeypPY2JKYBuenBjVQa/jHbcklw7EpuXKSsEGYsDBgVYzr/afZGwR0yHvg53c5rEc+MGkxN1Q=="/>
    <d v="2016-05-18T12:11:29"/>
    <s v="DARS-NIC-318179-D0V3Q-v1"/>
    <s v="Andrew Judge"/>
    <x v="57"/>
    <s v="With HSCIC"/>
    <x v="0"/>
    <d v="2016-03-01T00:00:00"/>
    <s v=""/>
    <s v="5a DSA Active"/>
    <x v="0"/>
    <s v="DARS-NIC-318179-D0V3Q-v1.0"/>
    <s v=""/>
    <s v="Yes"/>
    <x v="0"/>
    <x v="0"/>
    <x v="0"/>
    <s v="No"/>
    <x v="1"/>
    <s v=""/>
    <s v=""/>
    <s v=""/>
    <s v="No"/>
    <s v="Joanna Rose"/>
    <d v="2016-05-18T12:11:29"/>
    <d v="2016-03-21T11:48:01"/>
    <m/>
    <s v=""/>
    <m/>
    <x v="0"/>
  </r>
  <r>
    <s v="6c4053af-eb8c-4f95-8ba4-ac51e5df70cd"/>
    <s v="5Y6jnMaLg/NkkXoXl9qhBYGjG4usVCV51ZOEIFM4DZzqqqLN6IEpFUOaCrtro/aIUAfQ1V90uHgtWllitI3iHg=="/>
    <d v="2016-08-02T09:49:21"/>
    <s v="DARS-NIC-318179-D0V3Q-v1"/>
    <s v="Andrew Judge"/>
    <x v="57"/>
    <s v="With HSCIC"/>
    <x v="0"/>
    <d v="2016-03-01T00:00:00"/>
    <s v=""/>
    <s v="5a DSA Active"/>
    <x v="3"/>
    <s v="DARS-NIC-318179-D0V3Q-v1.1"/>
    <s v="Yes"/>
    <s v="Yes"/>
    <x v="0"/>
    <x v="0"/>
    <x v="108"/>
    <s v="No"/>
    <x v="1"/>
    <s v=""/>
    <s v="Alexandra Day"/>
    <s v=""/>
    <s v="No"/>
    <s v="Joanna Rose"/>
    <d v="2016-08-02T09:49:21"/>
    <d v="2016-03-21T11:49:21"/>
    <m/>
    <s v=""/>
    <m/>
    <x v="0"/>
  </r>
  <r>
    <s v="a02835a5-4f0c-e611-80f8-3863bb358e28"/>
    <s v="urO+qQcSMnAFgCjrb/Xkf888EZmAyQq1Sei6h31QU63guJkwr8tC7geQxfSSEVjvTKuYhrx6S/VQECmEbAPcpw=="/>
    <d v="2017-04-24T13:03:14"/>
    <s v="DARS-NIC-31865-Z2Y1D-v2"/>
    <s v="Matthew Liddle"/>
    <x v="292"/>
    <s v="With HSCIC"/>
    <x v="0"/>
    <m/>
    <s v=""/>
    <s v="2b Case Officer Check"/>
    <x v="0"/>
    <s v="DARS-NIC-31865-Z2Y1D-v0.0"/>
    <s v="No"/>
    <s v="No"/>
    <x v="0"/>
    <x v="0"/>
    <x v="0"/>
    <s v="No"/>
    <x v="0"/>
    <s v=""/>
    <s v=""/>
    <s v=""/>
    <s v="Yes"/>
    <s v="Emma Russell"/>
    <d v="2017-04-24T13:03:14"/>
    <d v="2016-04-27T08:11:37"/>
    <m/>
    <s v=""/>
    <d v="2017-04-25T00:00:00"/>
    <x v="0"/>
  </r>
  <r>
    <s v="69264d7d-6685-48b0-9199-84f1b912ff66"/>
    <s v="NfOWQmj+6B136iUSEujs95PTkSlodxwtTGKdTWvehsyogLPX5/nRS/OkY2BSS+E8TGmp1e1ho6L6a9hOKFkyFA=="/>
    <d v="2017-04-24T13:03:14"/>
    <s v="DARS-NIC-31865-Z2Y1D-v2"/>
    <s v="Matthew Liddle"/>
    <x v="292"/>
    <s v="With HSCIC"/>
    <x v="0"/>
    <m/>
    <s v="2c Initial Assessment"/>
    <s v="2b Case Officer Check"/>
    <x v="0"/>
    <s v="DARS-NIC-31865-Z2Y1D-v0.1"/>
    <s v="No"/>
    <s v="No"/>
    <x v="0"/>
    <x v="231"/>
    <x v="0"/>
    <s v="No"/>
    <x v="0"/>
    <s v=""/>
    <s v="Adam Grindrod"/>
    <s v=""/>
    <s v="No"/>
    <s v="Emma Russell"/>
    <d v="2017-04-24T13:03:14"/>
    <d v="2016-05-13T08:35:13"/>
    <m/>
    <s v=""/>
    <d v="2017-04-25T00:00:00"/>
    <x v="0"/>
  </r>
  <r>
    <s v="6266a5c2-3d88-4bf8-9744-27bc9c9ec581"/>
    <s v="EAGySHsPv1xFc/DL8VujZ0vCXCLULKwLSFYGoSqA2pj0JijW795dWvB+GkgHeyxtWUfdikXNUo1dv7CDGGjG0w=="/>
    <d v="2017-04-24T13:03:14"/>
    <s v="DARS-NIC-31865-Z2Y1D-v2"/>
    <s v="Matthew Liddle"/>
    <x v="292"/>
    <s v="With HSCIC"/>
    <x v="0"/>
    <d v="2016-08-31T00:00:00"/>
    <s v="5a DSA Active"/>
    <s v="2b Case Officer Check"/>
    <x v="1"/>
    <s v="DARS-NIC-31865-Z2Y1D-v0.2"/>
    <s v="No"/>
    <s v="No"/>
    <x v="0"/>
    <x v="231"/>
    <x v="21"/>
    <s v="No"/>
    <x v="0"/>
    <s v=""/>
    <s v="Adam Grindrod"/>
    <s v="Dave Cronin"/>
    <s v="No"/>
    <s v="Emma Russell"/>
    <d v="2017-04-24T13:03:14"/>
    <d v="2016-05-18T08:18:26"/>
    <d v="2016-09-01T00:00:00"/>
    <s v=""/>
    <d v="2017-04-25T00:00:00"/>
    <x v="1"/>
  </r>
  <r>
    <s v="35baa1ce-82fb-4e26-851f-da5304ba2572"/>
    <s v="iE+zX5hz6iY9En0pQZbRgbFDpEjC0OSs2gBWBSwdQolNGz5I1/ePppWgjRfAKQGxG4lqvQ57aoUHxOn4Am4qvA=="/>
    <d v="2017-04-24T13:03:14"/>
    <s v="DARS-NIC-31865-Z2Y1D-v2"/>
    <s v="Matthew Liddle"/>
    <x v="292"/>
    <s v="With HSCIC"/>
    <x v="0"/>
    <m/>
    <s v="1c Application In Progress"/>
    <s v="2b Case Officer Check"/>
    <x v="0"/>
    <s v="DARS-NIC-31865-Z2Y1D-v1.0"/>
    <s v="No"/>
    <s v="No"/>
    <x v="0"/>
    <x v="231"/>
    <x v="0"/>
    <s v="No"/>
    <x v="0"/>
    <s v=""/>
    <s v="Adam Grindrod"/>
    <s v="Dave Cronin"/>
    <s v="No"/>
    <s v="Emma Russell"/>
    <d v="2017-04-24T13:03:14"/>
    <d v="2016-08-25T07:57:59"/>
    <m/>
    <s v=""/>
    <d v="2017-04-25T00:00:00"/>
    <x v="0"/>
  </r>
  <r>
    <s v="84c24df5-fdb2-4519-8ee1-f930b45fba9e"/>
    <s v="vloRK21qIW+zPPEYsaHVrQIrE/mHOOFXv8PFJLoAENvdp2MTTYuBP6KWGA1zycgotniBLEFe0tuOv3rZqDzu1Q=="/>
    <d v="2017-04-24T13:03:14"/>
    <s v="DARS-NIC-31865-Z2Y1D-v2"/>
    <s v="Matthew Liddle"/>
    <x v="292"/>
    <s v="With HSCIC"/>
    <x v="0"/>
    <d v="2017-03-31T00:00:00"/>
    <s v="2c Initial Assessment"/>
    <s v="2b Case Officer Check"/>
    <x v="0"/>
    <s v="DARS-NIC-31865-Z2Y1D-v1.1"/>
    <s v="No"/>
    <s v="No"/>
    <x v="0"/>
    <x v="14"/>
    <x v="0"/>
    <s v="No"/>
    <x v="0"/>
    <s v=""/>
    <s v="Adam Grindrod"/>
    <s v="Gaynor Dalton"/>
    <s v="No"/>
    <s v="Emma Russell"/>
    <d v="2017-04-24T13:03:14"/>
    <d v="2016-08-25T08:28:36"/>
    <m/>
    <s v=""/>
    <d v="2017-04-25T00:00:00"/>
    <x v="0"/>
  </r>
  <r>
    <s v="aa5ce114-4efa-40fd-8127-3889538fe577"/>
    <s v="0u6JCEqqd8n2mG608WUnre9PIJLjoJi3FE0GpiUEhGqkama9kYqInQqXl1rcZfpOOu43yNr4V/Z5PneIfEIuKw=="/>
    <d v="2017-04-24T13:03:14"/>
    <s v="DARS-NIC-31865-Z2Y1D-v2"/>
    <s v="Matthew Liddle"/>
    <x v="292"/>
    <s v="With HSCIC"/>
    <x v="0"/>
    <d v="2017-03-31T00:00:00"/>
    <s v="5a DSA Active"/>
    <s v="2b Case Officer Check"/>
    <x v="3"/>
    <s v="DARS-NIC-31865-Z2Y1D-v1.2"/>
    <s v="No"/>
    <s v="No"/>
    <x v="0"/>
    <x v="14"/>
    <x v="184"/>
    <s v="No"/>
    <x v="0"/>
    <s v=""/>
    <s v="Adam Grindrod"/>
    <s v="Gaynor Dalton"/>
    <s v="No"/>
    <s v="Emma Russell"/>
    <d v="2017-04-24T13:03:14"/>
    <d v="2016-08-25T08:31:40"/>
    <d v="2016-09-01T00:00:00"/>
    <s v=""/>
    <d v="2017-04-25T00:00:00"/>
    <x v="1"/>
  </r>
  <r>
    <s v="f203b3b7-1538-410c-94b9-25ba05a99d6e"/>
    <s v="EyH9s3P3+DFnpqsuubC6NUliXG6KBejtDDwY5HQm6leFHFKd+T1FZDxBecA5+W5+IeHtSZPZ9EsEeXj0vI9tzg=="/>
    <d v="2017-04-24T13:05:07"/>
    <s v="DARS-NIC-31865-Z2Y1D-v2"/>
    <s v="Matthew Liddle"/>
    <x v="292"/>
    <s v="With HSCIC"/>
    <x v="0"/>
    <m/>
    <s v="1c Application In Progress"/>
    <s v="2b Case Officer Check"/>
    <x v="0"/>
    <s v="DARS-NIC-31865-Z2Y1D-v2.0"/>
    <s v="No"/>
    <s v="No"/>
    <x v="0"/>
    <x v="0"/>
    <x v="0"/>
    <s v="No"/>
    <x v="0"/>
    <s v=""/>
    <s v=""/>
    <s v=""/>
    <s v="No"/>
    <s v="Emma Russell"/>
    <d v="2017-04-24T13:05:07"/>
    <d v="2017-04-24T11:26:51"/>
    <m/>
    <s v=""/>
    <d v="2017-04-25T00:00:00"/>
    <x v="0"/>
  </r>
  <r>
    <s v="da6481cd-79a0-46e3-84b1-c8352aebdccb"/>
    <s v="gbY/HpK5IkwHQ0/h1fPiuwdbBXPSI949dL1UPBn6qIWWuWzPOa+CWn0ddl8leOVx0Wb4AEGvY6cz6I9n0z8zvw=="/>
    <d v="2017-04-27T14:00:01"/>
    <s v="DARS-NIC-31865-Z2Y1D-v2"/>
    <s v="Matthew Liddle"/>
    <x v="292"/>
    <s v="With HSCIC"/>
    <x v="0"/>
    <m/>
    <s v="2b Case Officer Check"/>
    <s v="2b Case Officer Check"/>
    <x v="4"/>
    <s v="DARS-NIC-31865-Z2Y1D-v2.1"/>
    <s v="Yes"/>
    <s v="No"/>
    <x v="0"/>
    <x v="109"/>
    <x v="0"/>
    <s v="No"/>
    <x v="0"/>
    <s v=""/>
    <s v="Elizabeth Flaherty"/>
    <s v="Duncan Easton"/>
    <s v="No"/>
    <s v="Emma Russell"/>
    <d v="2017-04-27T14:00:01"/>
    <d v="2017-04-24T13:02:59"/>
    <m/>
    <s v=""/>
    <d v="2017-04-25T00:00:00"/>
    <x v="0"/>
  </r>
  <r>
    <s v="848f597a-7be4-e511-8100-3863bb358f90"/>
    <s v="FuuaXEOb5ul0GRmbwbfAhZk1CKLdp0ke/zhS9RPVIK2pMxMzYm0ZV2Sk1Ay6Ku7Q2YlUuu9gva68B3BVD1Dw2w=="/>
    <d v="2016-09-01T16:20:41"/>
    <s v="DARS-NIC-318704-D6S4R-v0"/>
    <s v="Caroline Brett"/>
    <x v="46"/>
    <s v="With HSCIC"/>
    <x v="0"/>
    <d v="2016-05-31T00:00:00"/>
    <s v=""/>
    <s v="5a DSA Active"/>
    <x v="3"/>
    <s v="DARS-NIC-318704-D6S4R-v0.0"/>
    <s v="Yes"/>
    <s v="Yes"/>
    <x v="0"/>
    <x v="0"/>
    <x v="8"/>
    <s v="No"/>
    <x v="1"/>
    <s v=""/>
    <s v="Helen Buckels"/>
    <s v=""/>
    <s v="No"/>
    <s v="Joanna Rose"/>
    <d v="2016-09-01T16:20:41"/>
    <d v="2016-03-07T15:44:32"/>
    <m/>
    <s v=""/>
    <m/>
    <x v="0"/>
  </r>
  <r>
    <s v="ad972724-9413-e611-80f9-3863bb358e28"/>
    <s v="WvXIZpBotX8lcqLbr/2lTwfQsN5QyOfV54gdinE7XSrP2VtF4aj3rOLcpkozvj82zAkCp2kAS7bT5ymrG0y5bA=="/>
    <d v="2016-11-09T16:38:11"/>
    <s v="DARS-NIC-31911-S3Y6M-v1"/>
    <s v="Kate Best"/>
    <x v="22"/>
    <s v="With HSCIC"/>
    <x v="0"/>
    <m/>
    <s v="1c Application In Progress"/>
    <s v="5a DSA Active"/>
    <x v="0"/>
    <s v="DARS-NIC-31911-S3Y6M-v0.0"/>
    <s v="No"/>
    <s v="No"/>
    <x v="0"/>
    <x v="0"/>
    <x v="0"/>
    <s v="No"/>
    <x v="1"/>
    <s v=""/>
    <s v=""/>
    <s v=""/>
    <s v="Yes"/>
    <s v="Joanna Rose"/>
    <d v="2016-11-09T16:38:11"/>
    <d v="2016-05-06T14:09:36"/>
    <m/>
    <s v=""/>
    <d v="2016-10-31T00:00:00"/>
    <x v="0"/>
  </r>
  <r>
    <s v="6183a148-2067-4c27-a334-018693365a6e"/>
    <s v="ncLb51GNWdk1f/K0ELNpD0HyB6Czx6Vwi2/6cTSpBxwPinj2utbNGv2jhPo98KTfp7yyboOc3htjKgXhNOKCeg=="/>
    <d v="2016-11-09T16:38:11"/>
    <s v="DARS-NIC-31911-S3Y6M-v1"/>
    <s v="Kate Best"/>
    <x v="22"/>
    <s v="With HSCIC"/>
    <x v="0"/>
    <m/>
    <s v="2a Case Admin Check"/>
    <s v="5a DSA Active"/>
    <x v="0"/>
    <s v="DARS-NIC-31911-S3Y6M-v0.1"/>
    <s v="No"/>
    <s v="No"/>
    <x v="0"/>
    <x v="0"/>
    <x v="0"/>
    <s v="No"/>
    <x v="1"/>
    <s v=""/>
    <s v=""/>
    <s v=""/>
    <s v="Yes"/>
    <s v="Joanna Rose"/>
    <d v="2016-11-09T16:38:11"/>
    <d v="2016-05-31T09:42:44"/>
    <m/>
    <s v=""/>
    <d v="2016-10-31T00:00:00"/>
    <x v="0"/>
  </r>
  <r>
    <s v="5e325f0e-363a-4355-aef7-208ac069fe1d"/>
    <s v="S/9q8DyKlk6IiLEecCnQ2ysZCIlz5a757/PojuO6jo6KIbIaXLOGjgmNdczU75X3Jd100rXgsz1y45+LYOYzDA=="/>
    <d v="2016-11-09T16:38:11"/>
    <s v="DARS-NIC-31911-S3Y6M-v1"/>
    <s v="Kate Best"/>
    <x v="22"/>
    <s v="With HSCIC"/>
    <x v="0"/>
    <m/>
    <s v="1c Application In Progress"/>
    <s v="5a DSA Active"/>
    <x v="0"/>
    <s v="DARS-NIC-31911-S3Y6M-v0.2"/>
    <s v="No"/>
    <s v="No"/>
    <x v="0"/>
    <x v="0"/>
    <x v="0"/>
    <s v="No"/>
    <x v="1"/>
    <s v=""/>
    <s v=""/>
    <s v=""/>
    <s v="Yes"/>
    <s v="Joanna Rose"/>
    <d v="2016-11-09T16:38:11"/>
    <d v="2016-06-01T09:08:29"/>
    <m/>
    <s v=""/>
    <d v="2016-10-31T00:00:00"/>
    <x v="0"/>
  </r>
  <r>
    <s v="9fc46770-a951-45f8-ba30-2162c220c464"/>
    <s v="bPo0h2zlvNSjWjcZuqpIppmH1a+cZHqZFTIPk7VaBgC5Gb8QOH53xxOWdyOS2DHiPo5EMN1Jwqhd0kmUtnhQIA=="/>
    <d v="2016-11-09T16:38:11"/>
    <s v="DARS-NIC-31911-S3Y6M-v1"/>
    <s v="Kate Best"/>
    <x v="22"/>
    <s v="With HSCIC"/>
    <x v="0"/>
    <m/>
    <s v="2c Initial Assessment"/>
    <s v="5a DSA Active"/>
    <x v="0"/>
    <s v="DARS-NIC-31911-S3Y6M-v0.3"/>
    <s v="No"/>
    <s v="No"/>
    <x v="0"/>
    <x v="15"/>
    <x v="0"/>
    <s v="No"/>
    <x v="1"/>
    <s v="Complex"/>
    <s v="Jennifer Donald"/>
    <s v="Jennifer Donald"/>
    <s v="Yes"/>
    <s v="Joanna Rose"/>
    <d v="2016-11-09T16:38:11"/>
    <d v="2016-06-01T13:29:57"/>
    <m/>
    <s v=""/>
    <d v="2016-10-31T00:00:00"/>
    <x v="0"/>
  </r>
  <r>
    <s v="8171de2d-3d48-4b36-92af-366d5197ade5"/>
    <s v="+dt/qttcYhh8J70Ks2PlRs+sKeqvQyij27IIyqaVXgvrQCRCQ4cFdROZ6FnqcEI4lIZUKEte+KrX/EYXnWoJ7A=="/>
    <d v="2016-11-09T16:38:11"/>
    <s v="DARS-NIC-31911-S3Y6M-v1"/>
    <s v="Kate Best"/>
    <x v="22"/>
    <s v="With HSCIC"/>
    <x v="0"/>
    <d v="2017-08-01T00:00:00"/>
    <s v="2d Action Plan Active"/>
    <s v="5a DSA Active"/>
    <x v="0"/>
    <s v="DARS-NIC-31911-S3Y6M-v0.4"/>
    <s v="No"/>
    <s v="No"/>
    <x v="0"/>
    <x v="15"/>
    <x v="0"/>
    <s v="No"/>
    <x v="1"/>
    <s v="Complex"/>
    <s v="Emma Lawler"/>
    <s v="Jennifer Donald"/>
    <s v="Yes"/>
    <s v="Joanna Rose"/>
    <d v="2016-11-09T16:38:11"/>
    <d v="2016-06-30T13:29:27"/>
    <m/>
    <s v=""/>
    <d v="2016-10-31T00:00:00"/>
    <x v="0"/>
  </r>
  <r>
    <s v="a7dd22f4-3593-4950-a998-076f085ac496"/>
    <s v="4og1Z2Lu1kJxb44DO9Z3Zg811QPscnmnPMLC88ud0X0ajZecXZyr1UlWCe+D/CEVbb1yld2zGn3EU8by416gSQ=="/>
    <d v="2016-11-09T16:38:11"/>
    <s v="DARS-NIC-31911-S3Y6M-v1"/>
    <s v="Kate Best"/>
    <x v="22"/>
    <s v="With HSCIC"/>
    <x v="0"/>
    <d v="2017-08-01T00:00:00"/>
    <s v="2c Initial Assessment"/>
    <s v="5a DSA Active"/>
    <x v="0"/>
    <s v="DARS-NIC-31911-S3Y6M-v0.5"/>
    <s v="No"/>
    <s v="No"/>
    <x v="0"/>
    <x v="15"/>
    <x v="0"/>
    <s v="No"/>
    <x v="1"/>
    <s v="Complex"/>
    <s v="Emma Lawler"/>
    <s v="Jennifer Donald"/>
    <s v="Yes"/>
    <s v="Joanna Rose"/>
    <d v="2016-11-09T16:38:11"/>
    <d v="2016-09-26T09:55:41"/>
    <m/>
    <s v=""/>
    <d v="2016-10-31T00:00:00"/>
    <x v="0"/>
  </r>
  <r>
    <s v="496b3d6a-f4f6-4dd2-afa2-b011909b8638"/>
    <s v="7l7Ca2siu1kZdJb+ohM5nyCzwyvYnLnx8ce2sErG/x8AkvlcOFuLsaIUCR2ERYpmk2YUsMqgTaPzBiICFFeSxg=="/>
    <d v="2016-11-09T16:38:21"/>
    <s v="DARS-NIC-31911-S3Y6M-v1"/>
    <s v="Kate Best"/>
    <x v="22"/>
    <s v="With HSCIC"/>
    <x v="0"/>
    <d v="2017-08-01T00:00:00"/>
    <s v="5a DSA Active"/>
    <s v="5a DSA Active"/>
    <x v="1"/>
    <s v="DARS-NIC-31911-S3Y6M-v0.6"/>
    <s v="No"/>
    <s v="No"/>
    <x v="0"/>
    <x v="15"/>
    <x v="185"/>
    <s v="No"/>
    <x v="1"/>
    <s v="Complex"/>
    <s v="Emma Lawler"/>
    <s v="Jennifer Donald"/>
    <s v="Yes"/>
    <s v="Joanna Rose"/>
    <d v="2016-11-09T16:38:21"/>
    <d v="2016-09-26T10:36:06"/>
    <d v="2016-11-09T00:00:00"/>
    <s v=""/>
    <d v="2016-10-31T00:00:00"/>
    <x v="1"/>
  </r>
  <r>
    <s v="744ebf63-e688-428b-ac2b-c8f37bedfbad"/>
    <s v="E65x/lso/eh1elblBMBhwaqdLXTNFLKh2qWbQtmOhAAdYjL9p9yfooObsYbR3Vj+znB/avZWwfd8AaRWik8jVw=="/>
    <d v="2016-11-09T16:38:11"/>
    <s v="DARS-NIC-31911-S3Y6M-v1"/>
    <s v="Kate Best"/>
    <x v="22"/>
    <s v="With HSCIC"/>
    <x v="0"/>
    <m/>
    <s v="1c Application In Progress"/>
    <s v="5a DSA Active"/>
    <x v="0"/>
    <s v="DARS-NIC-31911-S3Y6M-v1.0"/>
    <s v="No"/>
    <s v="No"/>
    <x v="0"/>
    <x v="15"/>
    <x v="0"/>
    <s v="No"/>
    <x v="1"/>
    <s v="Complex"/>
    <s v="Emma Lawler"/>
    <s v="Jennifer Donald"/>
    <s v="Yes"/>
    <s v="Joanna Rose"/>
    <d v="2016-11-09T16:38:11"/>
    <d v="2016-10-31T13:06:46"/>
    <d v="2016-10-12T00:00:00"/>
    <s v=""/>
    <d v="2016-10-31T00:00:00"/>
    <x v="0"/>
  </r>
  <r>
    <s v="dc8db727-26fa-446a-a3d8-b8ec7a0f42f6"/>
    <s v="VoNc5SaxlakdSNNHhbmRS4NROdO3h5+vAjJZMrbZ1Eu3ayAKhlmEls7OwbJtWXtwtubic9H7985NjGJBI+wLaQ=="/>
    <d v="2016-11-09T16:38:11"/>
    <s v="DARS-NIC-31911-S3Y6M-v1"/>
    <s v="Kate Best"/>
    <x v="22"/>
    <s v="With HSCIC"/>
    <x v="0"/>
    <d v="2017-08-01T00:00:00"/>
    <s v="2c Initial Assessment"/>
    <s v="5a DSA Active"/>
    <x v="0"/>
    <s v="DARS-NIC-31911-S3Y6M-v1.1"/>
    <s v="No"/>
    <s v="No"/>
    <x v="0"/>
    <x v="88"/>
    <x v="0"/>
    <s v="No"/>
    <x v="1"/>
    <s v="Complex"/>
    <s v="Vicki Hartley"/>
    <s v="Jennifer Donald"/>
    <s v="Yes"/>
    <s v="Joanna Rose"/>
    <d v="2016-11-09T16:38:11"/>
    <d v="2016-10-31T13:11:12"/>
    <d v="2016-10-12T00:00:00"/>
    <s v=""/>
    <d v="2016-10-31T00:00:00"/>
    <x v="0"/>
  </r>
  <r>
    <s v="5ed4dab9-c0d7-4768-a5b3-304b47db407d"/>
    <s v="PWuOg4TNAkti/cFuXq1cubFLx9cimwTlcb5+BEvAPq9F0ex5r0tDeQJz8nO5RNk1VdWVw6sM68x7P+wJ6wJQRg=="/>
    <d v="2016-11-09T16:38:25"/>
    <s v="DARS-NIC-31911-S3Y6M-v1"/>
    <s v="Kate Best"/>
    <x v="22"/>
    <s v="With HSCIC"/>
    <x v="0"/>
    <d v="2017-08-01T00:00:00"/>
    <s v="5a DSA Active"/>
    <s v="5a DSA Active"/>
    <x v="2"/>
    <s v="DARS-NIC-31911-S3Y6M-v1.2"/>
    <s v="Yes"/>
    <s v="No"/>
    <x v="0"/>
    <x v="88"/>
    <x v="178"/>
    <s v="No"/>
    <x v="1"/>
    <s v="Complex"/>
    <s v="Vicki Hartley"/>
    <s v="Jennifer Donald"/>
    <s v="Yes"/>
    <s v="Joanna Rose"/>
    <d v="2016-11-09T16:38:25"/>
    <d v="2016-10-31T13:27:36"/>
    <d v="2016-11-09T00:00:00"/>
    <s v=""/>
    <d v="2016-10-31T00:00:00"/>
    <x v="1"/>
  </r>
  <r>
    <s v="4ca6c57b-35e8-e511-80f8-3863bb357fa0"/>
    <s v="6Dc2igoY2+67S9kD1628RIsAOACszlPAy2D6wAa0BnYgLZeTcaK8tqcJYigHRCXcDmHR3/oXo6R2Z9KlJ4A83w=="/>
    <d v="2017-01-20T08:29:01"/>
    <s v="DARS-NIC-319171-G7H8K-v1"/>
    <s v="Emma Turner"/>
    <x v="123"/>
    <s v="With Customer"/>
    <x v="0"/>
    <m/>
    <s v=""/>
    <s v="2d Action Plan Active"/>
    <x v="0"/>
    <s v="DARS-NIC-319171-G7H8K-v0.0"/>
    <s v=""/>
    <s v="Yes"/>
    <x v="0"/>
    <x v="0"/>
    <x v="0"/>
    <s v="No"/>
    <x v="1"/>
    <s v=""/>
    <s v=""/>
    <s v=""/>
    <s v="No"/>
    <s v="Emma Russell"/>
    <d v="2017-01-20T08:29:01"/>
    <d v="2016-03-12T09:33:36"/>
    <m/>
    <s v=""/>
    <d v="2017-01-04T00:00:00"/>
    <x v="0"/>
  </r>
  <r>
    <s v="69d54f03-58cf-4e51-8298-a0afb506f032"/>
    <s v="+7luRvnFWwAbCQOQ/nSG6JCybDwtJAVZrrYtkBykqYNXCxdS0fudcXJCRtuFKmrXEovoxqycOZ70fBYY7oZRJw=="/>
    <d v="2017-01-20T08:29:02"/>
    <s v="DARS-NIC-319171-G7H8K-v1"/>
    <s v="Emma Turner"/>
    <x v="123"/>
    <s v="With Customer"/>
    <x v="0"/>
    <m/>
    <s v=""/>
    <s v="2d Action Plan Active"/>
    <x v="0"/>
    <s v="DARS-NIC-319171-G7H8K-v0.1"/>
    <s v=""/>
    <s v="Yes"/>
    <x v="0"/>
    <x v="0"/>
    <x v="0"/>
    <s v="No"/>
    <x v="1"/>
    <s v=""/>
    <s v=""/>
    <s v=""/>
    <s v="No"/>
    <s v="Emma Russell"/>
    <d v="2017-01-20T08:29:02"/>
    <d v="2016-03-24T16:23:38"/>
    <m/>
    <s v=""/>
    <d v="2017-01-04T00:00:00"/>
    <x v="0"/>
  </r>
  <r>
    <s v="46d91495-5861-4e4d-99ea-cc9dd60fa9a6"/>
    <s v="EyT7dT9zqgeUXo6jSsA+jcBQ46PNuCZLZ7DCvFdkjZnLw32TdoIq/FB+fndzCgGCIYLXeIr71nyVgHHbrxn/4A=="/>
    <d v="2017-01-20T08:29:02"/>
    <s v="DARS-NIC-319171-G7H8K-v1"/>
    <s v="Emma Turner"/>
    <x v="123"/>
    <s v="With Customer"/>
    <x v="0"/>
    <m/>
    <s v=""/>
    <s v="2d Action Plan Active"/>
    <x v="0"/>
    <s v="DARS-NIC-319171-G7H8K-v0.2"/>
    <s v=""/>
    <s v="Yes"/>
    <x v="0"/>
    <x v="232"/>
    <x v="0"/>
    <s v="No"/>
    <x v="1"/>
    <s v=""/>
    <s v=""/>
    <s v=""/>
    <s v="No"/>
    <s v="Emma Russell"/>
    <d v="2017-01-20T08:29:02"/>
    <d v="2016-04-11T10:11:50"/>
    <m/>
    <s v=""/>
    <d v="2017-01-04T00:00:00"/>
    <x v="0"/>
  </r>
  <r>
    <s v="e46fc96c-5328-4dba-b8fe-9785f175ccc2"/>
    <s v="4irQXHF+eoNGX5990/S4vybusoevakxKCp78OrXZVgGOxdHPGmfMOXICokxDpT/LQoDXzIq3JdvvUnlJWS5RkA=="/>
    <d v="2017-01-20T08:29:02"/>
    <s v="DARS-NIC-319171-G7H8K-v1"/>
    <s v="Emma Turner"/>
    <x v="123"/>
    <s v="With Customer"/>
    <x v="0"/>
    <m/>
    <s v="2c Initial Assessment"/>
    <s v="2d Action Plan Active"/>
    <x v="0"/>
    <s v="DARS-NIC-319171-G7H8K-v0.3"/>
    <s v="No"/>
    <s v="Yes"/>
    <x v="0"/>
    <x v="232"/>
    <x v="0"/>
    <s v="No"/>
    <x v="1"/>
    <s v="Complex"/>
    <s v="Tracy Taylor"/>
    <s v="Jennifer Donald"/>
    <s v="Yes"/>
    <s v="Emma Russell"/>
    <d v="2017-01-20T08:29:02"/>
    <d v="2016-04-19T13:02:51"/>
    <m/>
    <s v=""/>
    <d v="2017-01-04T00:00:00"/>
    <x v="0"/>
  </r>
  <r>
    <s v="05e3568e-0145-475a-9e11-6e92cea5d4f8"/>
    <s v="yiz+Gfi3WcKZjYGkBtPvyVvtnzsLnSZTi/XeIwns4jEYebXDU/vHdl9CCOGpZ+OHzNZIamz8zEl5NVFA2Teulg=="/>
    <d v="2017-01-20T08:29:01"/>
    <s v="DARS-NIC-319171-G7H8K-v1"/>
    <s v="Emma Turner"/>
    <x v="123"/>
    <s v="With Customer"/>
    <x v="0"/>
    <d v="2017-03-31T00:00:00"/>
    <s v="2c Initial Assessment"/>
    <s v="2d Action Plan Active"/>
    <x v="0"/>
    <s v="DARS-NIC-319171-G7H8K-v0.4"/>
    <s v="No"/>
    <s v="Yes"/>
    <x v="0"/>
    <x v="232"/>
    <x v="89"/>
    <s v="No"/>
    <x v="1"/>
    <s v="Complex"/>
    <s v="Tracy Taylor"/>
    <s v="Jennifer Donald"/>
    <s v="Yes"/>
    <s v="Emma Russell"/>
    <d v="2017-01-20T08:29:01"/>
    <d v="2016-05-11T07:21:05"/>
    <d v="2016-07-14T00:00:00"/>
    <s v=""/>
    <d v="2017-01-04T00:00:00"/>
    <x v="1"/>
  </r>
  <r>
    <s v="5f9d389c-ee74-47b5-8799-1c54c38c9b3c"/>
    <s v="SipWOflgc/GvTfyob9TUC0QsCXp1slMh321NMTuHsyUB1LwRZAGRp57ads1stdS4yAWKIDJR8wmiugPXlaz9xA=="/>
    <d v="2017-04-07T09:57:10"/>
    <s v="DARS-NIC-319171-G7H8K-v1"/>
    <s v="Emma Turner"/>
    <x v="123"/>
    <s v="With Customer"/>
    <x v="0"/>
    <d v="2017-03-31T00:00:00"/>
    <s v="5a DSA Active"/>
    <s v="2d Action Plan Active"/>
    <x v="3"/>
    <s v="DARS-NIC-319171-G7H8K-v0.5"/>
    <s v="No"/>
    <s v="Yes"/>
    <x v="0"/>
    <x v="232"/>
    <x v="186"/>
    <s v="No"/>
    <x v="1"/>
    <s v="Complex"/>
    <s v="Tracy Taylor"/>
    <s v="Jennifer Donald"/>
    <s v="Yes"/>
    <s v="Emma Russell"/>
    <d v="2017-04-07T09:57:10"/>
    <d v="2016-09-14T10:39:53"/>
    <d v="2016-09-27T00:00:00"/>
    <s v=""/>
    <d v="2017-01-04T00:00:00"/>
    <x v="1"/>
  </r>
  <r>
    <s v="daba24e1-17c8-4bb9-bda8-1517d353e4f0"/>
    <s v="2+gGPwSjg3DyTtDRQcF+df+Qmm3IYo39s9Al4/zHmht7fD6W1yeWqyr4D0jiSbNS1dGbIhI2m3BgfQfgAAAPTA=="/>
    <d v="2017-01-20T08:29:01"/>
    <s v="DARS-NIC-319171-G7H8K-v1"/>
    <s v="Emma Turner"/>
    <x v="123"/>
    <s v="With Customer"/>
    <x v="0"/>
    <m/>
    <s v="1c Application In Progress"/>
    <s v="2d Action Plan Active"/>
    <x v="0"/>
    <s v="DARS-NIC-319171-G7H8K-v1.0"/>
    <s v="No"/>
    <s v="Yes"/>
    <x v="0"/>
    <x v="232"/>
    <x v="0"/>
    <s v="No"/>
    <x v="1"/>
    <s v="Complex"/>
    <s v="Tracy Taylor"/>
    <s v="Jennifer Donald"/>
    <s v="Yes"/>
    <s v="Emma Russell"/>
    <d v="2017-01-20T08:29:01"/>
    <d v="2016-12-29T13:46:29"/>
    <m/>
    <s v=""/>
    <d v="2017-01-04T00:00:00"/>
    <x v="0"/>
  </r>
  <r>
    <s v="e4bfc723-3db9-4382-a866-349bbb7f66d0"/>
    <s v="/E/+uFIw7pDhYanTRzA4HH2O4uJkxYAwlzt2f3Vvb/Jffwj4gD+MtPZtmStnoDvTlP/2LQWR83sw+g4/Pq79BA=="/>
    <d v="2017-01-20T08:30:17"/>
    <s v="DARS-NIC-319171-G7H8K-v1"/>
    <s v="Emma Turner"/>
    <x v="123"/>
    <s v="With Customer"/>
    <x v="0"/>
    <d v="2018-01-31T00:00:00"/>
    <s v="2c Initial Assessment"/>
    <s v="2d Action Plan Active"/>
    <x v="0"/>
    <s v="DARS-NIC-319171-G7H8K-v1.1"/>
    <s v="No"/>
    <s v="Yes"/>
    <x v="0"/>
    <x v="8"/>
    <x v="0"/>
    <s v="No"/>
    <x v="1"/>
    <s v="Complex"/>
    <s v="Tracy Taylor"/>
    <s v="Jennifer Donald"/>
    <s v="Yes"/>
    <s v="Emma Russell"/>
    <d v="2017-01-20T08:30:17"/>
    <d v="2016-12-29T14:56:42"/>
    <m/>
    <s v=""/>
    <d v="2017-01-04T00:00:00"/>
    <x v="0"/>
  </r>
  <r>
    <s v="d3a73c1b-aedb-4d6a-8c76-2e6bad4a7e10"/>
    <s v="0NKbCn+DcBIXL+uQ1qwTeyboUkC42oaiOODOoQmGgpXYP/kFU5Hv3XQ6ob+IazCfj5QTdzPdB1IHAeOjqE4TYg=="/>
    <d v="2017-04-27T13:31:07"/>
    <s v="DARS-NIC-319171-G7H8K-v1"/>
    <s v="Emma Turner"/>
    <x v="123"/>
    <s v="With Customer"/>
    <x v="0"/>
    <d v="2018-01-31T00:00:00"/>
    <s v="2c Initial Assessment"/>
    <s v="2d Action Plan Active"/>
    <x v="4"/>
    <s v="DARS-NIC-319171-G7H8K-v1.2"/>
    <s v="Yes"/>
    <s v="Yes"/>
    <x v="0"/>
    <x v="8"/>
    <x v="0"/>
    <s v="No"/>
    <x v="1"/>
    <s v="Complex"/>
    <s v="Alexandra Day"/>
    <s v="Jennifer Donald"/>
    <s v="Yes"/>
    <s v="Emma Russell"/>
    <d v="2017-04-27T13:31:07"/>
    <d v="2017-01-20T08:29:43"/>
    <m/>
    <s v=""/>
    <d v="2017-01-04T00:00:00"/>
    <x v="0"/>
  </r>
  <r>
    <s v="bc96c1e4-f7e1-e511-8100-3863bb358f90"/>
    <s v="9l1KJLMv2tEnTmnK48Vm0GiYvqbVkW8s6fVKusmK2DJLokkUIlPTz1pOx91+HdaY+sWAauZm4qt1D7606JVBLg=="/>
    <d v="2016-08-02T09:49:21"/>
    <s v="DARS-NIC-319723-G2R2S-v0"/>
    <s v="Victoria Welsh"/>
    <x v="213"/>
    <s v="With HSCIC"/>
    <x v="0"/>
    <d v="2016-03-31T00:00:00"/>
    <s v=""/>
    <s v="5a DSA Active"/>
    <x v="3"/>
    <s v="DARS-NIC-319723-G2R2S-v0.0"/>
    <s v="Yes"/>
    <s v="Yes"/>
    <x v="0"/>
    <x v="0"/>
    <x v="120"/>
    <s v="No"/>
    <x v="1"/>
    <s v=""/>
    <s v="Helen Buckels"/>
    <s v=""/>
    <s v="No"/>
    <s v="Joanna Rose"/>
    <d v="2016-08-02T09:49:21"/>
    <d v="2016-03-04T10:57:33"/>
    <m/>
    <s v=""/>
    <m/>
    <x v="0"/>
  </r>
  <r>
    <s v="dd359ffc-3de8-e511-8105-1458d043a750"/>
    <s v="KmSSv17ZEsALjl0PkpZrlmx2La0txCV3z4o4LsOs4TQknMJ5wz8Mws82McgNpUz/o/Xo4lMWpoAndkCCRoERxw=="/>
    <d v="2016-06-22T10:34:17"/>
    <s v="DARS-NIC-319738-F3W3L-v0"/>
    <s v="Maria Pufulete"/>
    <x v="123"/>
    <s v="With HSCIC"/>
    <x v="0"/>
    <m/>
    <s v=""/>
    <s v="5a DSA Active"/>
    <x v="0"/>
    <s v="DARS-NIC-319738-F3W3L-v0.0"/>
    <s v=""/>
    <s v="Yes"/>
    <x v="0"/>
    <x v="0"/>
    <x v="0"/>
    <s v="No"/>
    <x v="1"/>
    <s v=""/>
    <s v=""/>
    <s v=""/>
    <s v="Yes"/>
    <s v="Joanna Rose"/>
    <d v="2016-06-22T10:34:17"/>
    <d v="2016-03-12T10:34:26"/>
    <m/>
    <s v=""/>
    <d v="2015-01-29T00:00:00"/>
    <x v="0"/>
  </r>
  <r>
    <s v="365d325f-8737-45fa-9102-4db540d9ba3e"/>
    <s v="Lh3Xs3zT3ttbcrJI/+RsI/By2okgWmqxf/JfYmpSYgXcDwo0wkcGu9XMIyVjcMP8W3ZSofZAo+8zxh1y8hpa/A=="/>
    <d v="2016-06-22T10:34:17"/>
    <s v="DARS-NIC-319738-F3W3L-v0"/>
    <s v="Maria Pufulete"/>
    <x v="293"/>
    <s v="With HSCIC"/>
    <x v="0"/>
    <m/>
    <s v=""/>
    <s v="5a DSA Active"/>
    <x v="0"/>
    <s v="DARS-NIC-319738-F3W3L-v0.1"/>
    <s v=""/>
    <s v="Yes"/>
    <x v="0"/>
    <x v="0"/>
    <x v="0"/>
    <s v="No"/>
    <x v="5"/>
    <s v=""/>
    <s v=""/>
    <s v=""/>
    <s v="Yes"/>
    <s v="Joanna Rose"/>
    <d v="2016-06-22T10:34:17"/>
    <d v="2016-03-24T15:49:46"/>
    <m/>
    <s v=""/>
    <d v="2015-01-29T00:00:00"/>
    <x v="0"/>
  </r>
  <r>
    <s v="b0208fe7-f80c-494d-a3a5-371097e05174"/>
    <s v="pKPKaasMJtvllApwTBco8jAAdUbQRGfHljHepOYrcWpLZ8S/nNjNDcuQIo374/DLEFJI1od0QmUF6jOtxnfESA=="/>
    <d v="2016-08-02T09:49:21"/>
    <s v="DARS-NIC-319738-F3W3L-v0"/>
    <s v="Maria Pufulete"/>
    <x v="293"/>
    <s v="With HSCIC"/>
    <x v="0"/>
    <d v="2017-05-24T00:00:00"/>
    <s v="5a DSA Active"/>
    <s v="5a DSA Active"/>
    <x v="2"/>
    <s v="DARS-NIC-319738-F3W3L-v0.2"/>
    <s v="Yes"/>
    <s v="Yes"/>
    <x v="0"/>
    <x v="233"/>
    <x v="158"/>
    <s v="No"/>
    <x v="5"/>
    <s v=""/>
    <s v="Tracy Taylor"/>
    <s v="Dave Cronin"/>
    <s v="No"/>
    <s v="Joanna Rose"/>
    <d v="2016-08-02T09:49:21"/>
    <d v="2016-04-11T10:13:44"/>
    <m/>
    <s v=""/>
    <d v="2015-01-29T00:00:00"/>
    <x v="1"/>
  </r>
  <r>
    <s v="83cf11f3-f7e1-e511-80f7-3863bb357fa0"/>
    <s v="QVpdDooJ7w9CQqEBNlZQu0ixwffMlu0fanzqVZyLbk2Q8pJRaxdQDW0z43DZj7t/QGOUqZZoQwmExjuJ4xmYog=="/>
    <d v="2016-08-02T09:49:21"/>
    <s v="DARS-NIC-320023-X7F9B-v1"/>
    <s v="Ruth Gilbert"/>
    <x v="1"/>
    <s v="With HSCIC"/>
    <x v="0"/>
    <d v="2016-04-30T00:00:00"/>
    <s v=""/>
    <s v="5a DSA Active"/>
    <x v="1"/>
    <s v="DARS-NIC-320023-X7F9B-v0.0"/>
    <s v=""/>
    <s v="Yes"/>
    <x v="0"/>
    <x v="0"/>
    <x v="30"/>
    <s v="No"/>
    <x v="1"/>
    <s v=""/>
    <s v=""/>
    <s v=""/>
    <s v="No"/>
    <s v="Joanna Rose"/>
    <d v="2016-08-02T09:49:21"/>
    <d v="2016-03-04T10:57:56"/>
    <m/>
    <s v=""/>
    <m/>
    <x v="0"/>
  </r>
  <r>
    <s v="efe49481-9f18-4691-97b0-caf866989ee6"/>
    <s v="U9zy+S0QbjFwTBIV7RT1Idc/hCWa1mff46NW8r0X4Iq9fywYQe/PZX0H5Ou9m0TOXvcSOVjHGSgtxi8sEXk2HQ=="/>
    <d v="2016-05-18T12:11:30"/>
    <s v="DARS-NIC-320023-X7F9B-v1"/>
    <s v="Ruth Gilbert"/>
    <x v="1"/>
    <s v="With HSCIC"/>
    <x v="0"/>
    <d v="2016-04-30T00:00:00"/>
    <s v=""/>
    <s v="5a DSA Active"/>
    <x v="0"/>
    <s v="DARS-NIC-320023-X7F9B-v1.0"/>
    <s v=""/>
    <s v="Yes"/>
    <x v="0"/>
    <x v="0"/>
    <x v="0"/>
    <s v="No"/>
    <x v="1"/>
    <s v=""/>
    <s v=""/>
    <s v=""/>
    <s v="No"/>
    <s v="Joanna Rose"/>
    <d v="2016-05-18T12:11:30"/>
    <d v="2016-03-11T12:00:21"/>
    <m/>
    <s v=""/>
    <m/>
    <x v="0"/>
  </r>
  <r>
    <s v="371d3520-4571-4c26-8e30-f0fb949efe51"/>
    <s v="cG+DeOkYiVO9a/D7zUzdaBgsObjb+vc5407cVpk/Fq2QC/x9qAHl1wP4JX7NsfvlaEmODUkDQADTk7y2fU7kwg=="/>
    <d v="2016-08-02T09:49:21"/>
    <s v="DARS-NIC-320023-X7F9B-v1"/>
    <s v="Ruth Gilbert"/>
    <x v="1"/>
    <s v="With HSCIC"/>
    <x v="0"/>
    <d v="2016-04-30T00:00:00"/>
    <s v=""/>
    <s v="5a DSA Active"/>
    <x v="3"/>
    <s v="DARS-NIC-320023-X7F9B-v1.1"/>
    <s v="Yes"/>
    <s v="Yes"/>
    <x v="0"/>
    <x v="0"/>
    <x v="90"/>
    <s v="No"/>
    <x v="1"/>
    <s v=""/>
    <s v="Helen Buckels"/>
    <s v=""/>
    <s v="No"/>
    <s v="Joanna Rose"/>
    <d v="2016-08-02T09:49:21"/>
    <d v="2016-03-11T12:00:33"/>
    <m/>
    <s v=""/>
    <m/>
    <x v="0"/>
  </r>
  <r>
    <s v="6b6b160f-f6e1-e511-80f7-3863bb357fa0"/>
    <s v="YwRT+lZVWOu6bWonbQ9vVWdt9lU2jf5wpDWm6b8wSj++Gs054IEj4BWP8PcloDv2XgWuyfN0Xbj4f3+nsOlllw=="/>
    <d v="2017-04-29T07:16:29"/>
    <s v="DARS-NIC-321226-T4B8S-v2"/>
    <s v="Patrick Palmer"/>
    <x v="40"/>
    <s v="With Customer"/>
    <x v="0"/>
    <d v="2016-03-31T00:00:00"/>
    <s v=""/>
    <s v="2d Action Plan Active"/>
    <x v="1"/>
    <s v="DARS-NIC-321226-T4B8S-v0.0"/>
    <s v="No"/>
    <s v="Yes"/>
    <x v="0"/>
    <x v="0"/>
    <x v="44"/>
    <s v="No"/>
    <x v="3"/>
    <s v=""/>
    <s v=""/>
    <s v=""/>
    <s v="No"/>
    <s v="Emma Russell"/>
    <d v="2017-04-29T07:16:29"/>
    <d v="2016-03-04T10:44:31"/>
    <d v="2016-12-20T00:00:00"/>
    <s v=""/>
    <d v="2017-04-04T00:00:00"/>
    <x v="0"/>
  </r>
  <r>
    <s v="62b89860-f530-4277-87e8-163960f8b7c1"/>
    <s v="hcZoaJPNSOnxCts6lek5ELB67DdIy+/+vpFG7PCQMC8JmlDh8U3sdPIgl7MFPne1m7I9ob9SH5bCQAIxD0YHjw=="/>
    <d v="2017-04-29T07:16:29"/>
    <s v="DARS-NIC-321226-T4B8S-v2"/>
    <s v="Patrick Palmer"/>
    <x v="40"/>
    <s v="With Customer"/>
    <x v="0"/>
    <d v="2016-03-31T00:00:00"/>
    <s v=""/>
    <s v="2d Action Plan Active"/>
    <x v="0"/>
    <s v="DARS-NIC-321226-T4B8S-v1.0"/>
    <s v=""/>
    <s v="Yes"/>
    <x v="0"/>
    <x v="0"/>
    <x v="0"/>
    <s v="No"/>
    <x v="3"/>
    <s v=""/>
    <s v=""/>
    <s v=""/>
    <s v="No"/>
    <s v="Emma Russell"/>
    <d v="2017-04-29T07:16:29"/>
    <d v="2016-04-01T08:04:03"/>
    <m/>
    <s v=""/>
    <d v="2017-04-04T00:00:00"/>
    <x v="0"/>
  </r>
  <r>
    <s v="923df1da-7abd-48d4-9cd0-a319a8300382"/>
    <s v="4uMtlEeafYz8qytne1YSH6jLVRA9PPucI8+2AqTRdiVnL7Q/FkgpsCdiUzlJYfoPoz68WONC25kpibnu0GSS0A=="/>
    <d v="2017-04-29T07:16:29"/>
    <s v="DARS-NIC-321226-T4B8S-v2"/>
    <s v="Patrick Palmer"/>
    <x v="40"/>
    <s v="With Customer"/>
    <x v="0"/>
    <d v="2016-03-31T00:00:00"/>
    <s v=""/>
    <s v="2d Action Plan Active"/>
    <x v="0"/>
    <s v="DARS-NIC-321226-T4B8S-v1.1"/>
    <s v="No"/>
    <s v="Yes"/>
    <x v="0"/>
    <x v="0"/>
    <x v="0"/>
    <s v="No"/>
    <x v="3"/>
    <s v=""/>
    <s v=""/>
    <s v=""/>
    <s v="No"/>
    <s v="Emma Russell"/>
    <d v="2017-04-29T07:16:29"/>
    <d v="2016-04-01T08:04:16"/>
    <m/>
    <s v=""/>
    <d v="2017-04-04T00:00:00"/>
    <x v="0"/>
  </r>
  <r>
    <s v="f52e005c-32cb-407d-9081-f8d2244f42c7"/>
    <s v="sodO9dvfzdoZxrqvyD7BSvBhFByfT73He/gJjIUBlprhPTGRXIMpLuknpScmJOi9eVn5J8ENxwdSgT0AVtaOyQ=="/>
    <d v="2017-04-29T07:16:29"/>
    <s v="DARS-NIC-321226-T4B8S-v2"/>
    <s v="Patrick Palmer"/>
    <x v="40"/>
    <s v="With Customer"/>
    <x v="0"/>
    <d v="2016-03-31T00:00:00"/>
    <s v="2c Initial Assessment"/>
    <s v="2d Action Plan Active"/>
    <x v="0"/>
    <s v="DARS-NIC-321226-T4B8S-v1.2"/>
    <s v="No"/>
    <s v="Yes"/>
    <x v="0"/>
    <x v="0"/>
    <x v="0"/>
    <s v="No"/>
    <x v="3"/>
    <s v=""/>
    <s v="Adam Grindrod"/>
    <s v="Richard Langley"/>
    <s v="No"/>
    <s v="Emma Russell"/>
    <d v="2017-04-29T07:16:29"/>
    <d v="2016-05-09T10:18:36"/>
    <m/>
    <s v=""/>
    <d v="2017-04-04T00:00:00"/>
    <x v="0"/>
  </r>
  <r>
    <s v="9754754d-7aff-4e08-9cc4-86b019beb5e6"/>
    <s v="UazxG4U8QaGZoJ7hhM3OZn8G9h0kDc5e+ctWxaqiK0TKTsBtWVXikM3EmjG5q/2Xh6JNyyMibGib4b2zf4Oxrw=="/>
    <d v="2017-04-29T07:16:29"/>
    <s v="DARS-NIC-321226-T4B8S-v2"/>
    <s v="Patrick Palmer"/>
    <x v="40"/>
    <s v="With Customer"/>
    <x v="0"/>
    <d v="2016-03-31T00:00:00"/>
    <s v="2d Action Plan Active"/>
    <s v="2d Action Plan Active"/>
    <x v="0"/>
    <s v="DARS-NIC-321226-T4B8S-v1.3"/>
    <s v="No"/>
    <s v="Yes"/>
    <x v="0"/>
    <x v="0"/>
    <x v="0"/>
    <s v="No"/>
    <x v="3"/>
    <s v=""/>
    <s v="Adam Grindrod"/>
    <s v="Richard Langley"/>
    <s v="No"/>
    <s v="Emma Russell"/>
    <d v="2017-04-29T07:16:29"/>
    <d v="2016-05-16T12:43:54"/>
    <m/>
    <s v=""/>
    <d v="2017-04-04T00:00:00"/>
    <x v="0"/>
  </r>
  <r>
    <s v="2d22a5cb-aeea-49fa-918f-79efdf949ad9"/>
    <s v="yeDb6dYqAZAWAKUMrhg1Dml9HBK9lzftnNLjGtL/q7hmtZ6GeR/PxwybSXwKM4p8+FHEq/kRRqagTVciM3SwgA=="/>
    <d v="2017-04-29T07:16:29"/>
    <s v="DARS-NIC-321226-T4B8S-v2"/>
    <s v="Patrick Palmer"/>
    <x v="40"/>
    <s v="With Customer"/>
    <x v="0"/>
    <d v="2016-03-31T00:00:00"/>
    <s v="2c Initial Assessment"/>
    <s v="2d Action Plan Active"/>
    <x v="0"/>
    <s v="DARS-NIC-321226-T4B8S-v1.4"/>
    <s v="No"/>
    <s v="Yes"/>
    <x v="0"/>
    <x v="146"/>
    <x v="0"/>
    <s v="No"/>
    <x v="3"/>
    <s v=""/>
    <s v="Adam Grindrod"/>
    <s v="Richard Langley"/>
    <s v="No"/>
    <s v="Emma Russell"/>
    <d v="2017-04-29T07:16:29"/>
    <d v="2016-05-27T08:36:56"/>
    <m/>
    <s v=""/>
    <d v="2017-04-04T00:00:00"/>
    <x v="0"/>
  </r>
  <r>
    <s v="00594775-ddd0-4062-b062-668988d4d49c"/>
    <s v="oMFiw/LF3CoJl45fBOvf/RTvKtkfoii3BWkSfoSJdoMOUDX9D/95FrFct+ahBrnaRdy8jkMRO1hs3SKqJYYdIg=="/>
    <d v="2017-04-29T07:16:29"/>
    <s v="DARS-NIC-321226-T4B8S-v2"/>
    <s v="Patrick Palmer"/>
    <x v="40"/>
    <s v="With Customer"/>
    <x v="0"/>
    <d v="2017-03-31T00:00:00"/>
    <s v="2c Initial Assessment"/>
    <s v="2d Action Plan Active"/>
    <x v="0"/>
    <s v="DARS-NIC-321226-T4B8S-v1.5"/>
    <s v="No"/>
    <s v="Yes"/>
    <x v="0"/>
    <x v="146"/>
    <x v="0"/>
    <s v="No"/>
    <x v="3"/>
    <s v=""/>
    <s v="Adam Grindrod"/>
    <s v="Richard Langley"/>
    <s v="No"/>
    <s v="Emma Russell"/>
    <d v="2017-04-29T07:16:29"/>
    <d v="2016-05-27T12:34:13"/>
    <m/>
    <s v=""/>
    <d v="2017-04-04T00:00:00"/>
    <x v="0"/>
  </r>
  <r>
    <s v="cbcc371e-a70e-4b29-963a-0d071e5a0833"/>
    <s v="supzVS69c5lqsBjWYQsGFAuipNUH/ddCXOpKrN9A+y92aQrod9JYXaOrBGWQaBqjMUz6FA9GTYH1SMajzUifSw=="/>
    <d v="2017-04-29T07:16:29"/>
    <s v="DARS-NIC-321226-T4B8S-v2"/>
    <s v="Patrick Palmer"/>
    <x v="40"/>
    <s v="With Customer"/>
    <x v="0"/>
    <d v="2017-03-31T00:00:00"/>
    <s v="5a DSA Active"/>
    <s v="2d Action Plan Active"/>
    <x v="3"/>
    <s v="DARS-NIC-321226-T4B8S-v1.6"/>
    <s v="No"/>
    <s v="Yes"/>
    <x v="0"/>
    <x v="146"/>
    <x v="52"/>
    <s v="No"/>
    <x v="3"/>
    <s v=""/>
    <s v="Adam Grindrod"/>
    <s v="Richard Langley"/>
    <s v="No"/>
    <s v="Emma Russell"/>
    <d v="2017-04-29T07:16:29"/>
    <d v="2016-06-08T08:56:53"/>
    <d v="2016-12-20T00:00:00"/>
    <s v=""/>
    <d v="2017-04-04T00:00:00"/>
    <x v="1"/>
  </r>
  <r>
    <s v="5103c97f-a8e2-4844-b3ee-3e64f77a5c91"/>
    <s v="MvppSTDm8BosisxFYGccO9Xw4na7FmSUDrP7QdECPQlFUyfd28rgdpg1amkiY+1k92BWYX/j0agzLOj7+voTaQ=="/>
    <d v="2017-04-29T07:16:29"/>
    <s v="DARS-NIC-321226-T4B8S-v2"/>
    <s v="Patrick Palmer"/>
    <x v="40"/>
    <s v="With Customer"/>
    <x v="0"/>
    <m/>
    <s v="1c Application In Progress"/>
    <s v="2d Action Plan Active"/>
    <x v="0"/>
    <s v="DARS-NIC-321226-T4B8S-v2.0"/>
    <s v="No"/>
    <s v="Yes"/>
    <x v="0"/>
    <x v="146"/>
    <x v="0"/>
    <s v="No"/>
    <x v="3"/>
    <s v=""/>
    <s v="Adam Grindrod"/>
    <s v="Richard Langley"/>
    <s v="No"/>
    <s v="Emma Russell"/>
    <d v="2017-04-29T07:16:29"/>
    <d v="2017-04-03T14:15:26"/>
    <m/>
    <s v=""/>
    <d v="2017-04-04T00:00:00"/>
    <x v="0"/>
  </r>
  <r>
    <s v="227b9f4e-5705-4dd0-bd7d-e054be1e7965"/>
    <s v="g58bnHNR78JUKT0BF87qb4L0oRTF3lf5aGEKYL5BXfb+iWsHlIocBCCnIaHs75bU9ZsTlbQ2c9jUmmdJUGS+NA=="/>
    <d v="2017-04-29T07:17:03"/>
    <s v="DARS-NIC-321226-T4B8S-v2"/>
    <s v="Patrick Palmer"/>
    <x v="40"/>
    <s v="With Customer"/>
    <x v="0"/>
    <d v="2018-04-01T00:00:00"/>
    <s v="2c Initial Assessment"/>
    <s v="2d Action Plan Active"/>
    <x v="0"/>
    <s v="DARS-NIC-321226-T4B8S-v2.1"/>
    <s v="No"/>
    <s v="Yes"/>
    <x v="0"/>
    <x v="234"/>
    <x v="0"/>
    <s v="No"/>
    <x v="3"/>
    <s v="Medium"/>
    <s v="Kirsty Oldroyd"/>
    <s v="Richard Langley"/>
    <s v="No"/>
    <s v="Emma Russell"/>
    <d v="2017-04-29T07:17:03"/>
    <d v="2017-04-03T15:03:41"/>
    <m/>
    <s v=""/>
    <d v="2017-04-04T00:00:00"/>
    <x v="0"/>
  </r>
  <r>
    <s v="0de37100-518b-44f6-a01e-0ab5be1ff0ea"/>
    <s v="iEIZCZBvd6Y/zJSWd9nSRdp6zbiVtQZs4gnkrTfC3Lwn31237BGtaUB74Aj3+OFkvmH3lc8oRjWFSKT/1gNS6g=="/>
    <d v="2017-05-02T10:02:15"/>
    <s v="DARS-NIC-321226-T4B8S-v2"/>
    <s v="Patrick Palmer"/>
    <x v="40"/>
    <s v="With Customer"/>
    <x v="0"/>
    <d v="2018-04-01T00:00:00"/>
    <s v="2c Initial Assessment"/>
    <s v="2d Action Plan Active"/>
    <x v="4"/>
    <s v="DARS-NIC-321226-T4B8S-v2.2"/>
    <s v="Yes"/>
    <s v="Yes"/>
    <x v="0"/>
    <x v="234"/>
    <x v="0"/>
    <s v="No"/>
    <x v="3"/>
    <s v="Medium"/>
    <s v="Kirsty Oldroyd"/>
    <s v="Richard Langley"/>
    <s v="No"/>
    <s v="Emma Russell"/>
    <d v="2017-05-02T10:02:15"/>
    <d v="2017-04-29T07:15:59"/>
    <m/>
    <s v=""/>
    <d v="2017-04-04T00:00:00"/>
    <x v="0"/>
  </r>
  <r>
    <s v="65a9147a-f02b-e611-80e9-5065f38a0b11"/>
    <s v="4fxeEe+O2WgcbR0Hk6FC8Q1GmavUkQeIbE+di1MTNa19af7xTuzgCx4JJshqv3vsYr0EoDQ2oX7qaLb/YF1c2w=="/>
    <d v="2017-02-14T13:19:30"/>
    <s v="DARS-NIC-321540-X4X1G-v0"/>
    <s v="Ian Evans"/>
    <x v="9"/>
    <s v="With Customer"/>
    <x v="0"/>
    <m/>
    <s v="1c Application In Progress"/>
    <s v="2d Action Plan Active"/>
    <x v="0"/>
    <s v="DARS-NIC-321540-X4X1G-v0.0"/>
    <s v="No"/>
    <s v="No"/>
    <x v="0"/>
    <x v="0"/>
    <x v="0"/>
    <s v="No"/>
    <x v="1"/>
    <s v=""/>
    <s v=""/>
    <s v=""/>
    <s v="Yes"/>
    <s v="Alexandra Day"/>
    <d v="2017-02-14T13:19:30"/>
    <d v="2016-06-06T14:10:56"/>
    <m/>
    <s v=""/>
    <d v="2016-10-19T00:00:00"/>
    <x v="0"/>
  </r>
  <r>
    <s v="54f2b39e-fb10-4bd9-b445-b7e7fb53efed"/>
    <s v="wH56UrpHfqJqdueB4Zsek7duGaFmECl+6d2+1dSAEf31hEUzbw7eN/ADf+l1UAgcrbEWr6U+Ky6X7kLZUN/Yfg=="/>
    <d v="2017-02-14T13:19:30"/>
    <s v="DARS-NIC-321540-X4X1G-v0"/>
    <s v="Ian Evans"/>
    <x v="9"/>
    <s v="With Customer"/>
    <x v="0"/>
    <m/>
    <s v="2c Initial Assessment"/>
    <s v="2d Action Plan Active"/>
    <x v="0"/>
    <s v="DARS-NIC-321540-X4X1G-v0.1"/>
    <s v="No"/>
    <s v="No"/>
    <x v="0"/>
    <x v="235"/>
    <x v="0"/>
    <s v="No"/>
    <x v="1"/>
    <s v=""/>
    <s v="Emma Lawler"/>
    <s v="Jennifer Donald"/>
    <s v="Yes"/>
    <s v="Alexandra Day"/>
    <d v="2017-02-14T13:19:30"/>
    <d v="2016-10-17T12:42:29"/>
    <m/>
    <s v=""/>
    <d v="2016-10-19T00:00:00"/>
    <x v="0"/>
  </r>
  <r>
    <s v="57b8e930-112a-43dd-b18d-8af86a6b95f0"/>
    <s v="CPDSVPJZXD+NhnT7Xn+O6EkRyOllMtY1S+Q25OM+b/QGjNr3viXBsabFYOQRCkxa3juhrh4aIdWXUzNT2PVpHA=="/>
    <d v="2017-02-14T13:19:30"/>
    <s v="DARS-NIC-321540-X4X1G-v0"/>
    <s v="Ian Evans"/>
    <x v="9"/>
    <s v="With Customer"/>
    <x v="0"/>
    <m/>
    <s v="2c Initial Assessment"/>
    <s v="2d Action Plan Active"/>
    <x v="0"/>
    <s v="DARS-NIC-321540-X4X1G-v0.2"/>
    <s v="No"/>
    <s v="No"/>
    <x v="0"/>
    <x v="235"/>
    <x v="0"/>
    <s v="No"/>
    <x v="1"/>
    <s v=""/>
    <s v="Emma Lawler"/>
    <s v="Jennifer Donald"/>
    <s v="Yes"/>
    <s v="Alexandra Day"/>
    <d v="2017-02-14T13:19:30"/>
    <d v="2016-11-17T10:22:53"/>
    <m/>
    <s v=""/>
    <d v="2016-10-19T00:00:00"/>
    <x v="0"/>
  </r>
  <r>
    <s v="18a94c76-dc42-4637-8054-a5eba893c5f4"/>
    <s v="AKu6gZcTk96zkxc7/ckb/GwunVWnyASKiK1FhuPuoarnHv7m9PtEjvf8/KZalHUkVNBXvFSaDvE4+UC9Ww3h8Q=="/>
    <d v="2017-04-28T08:31:01"/>
    <s v="DARS-NIC-321540-X4X1G-v0"/>
    <s v="Ian Evans"/>
    <x v="9"/>
    <s v="With Customer"/>
    <x v="0"/>
    <m/>
    <s v="2d Action Plan Active"/>
    <s v="2d Action Plan Active"/>
    <x v="4"/>
    <s v="DARS-NIC-321540-X4X1G-v0.3"/>
    <s v="Yes"/>
    <s v="No"/>
    <x v="0"/>
    <x v="235"/>
    <x v="0"/>
    <s v="No"/>
    <x v="1"/>
    <s v=""/>
    <s v="Vicki Hartley"/>
    <s v="Jennifer Donald"/>
    <s v="Yes"/>
    <s v="Alexandra Day"/>
    <d v="2017-04-28T08:31:01"/>
    <d v="2016-12-29T12:09:19"/>
    <m/>
    <s v=""/>
    <d v="2016-10-19T00:00:00"/>
    <x v="0"/>
  </r>
  <r>
    <s v="e82e98ed-f5e1-e511-8104-1458d043a750"/>
    <s v="GE3PmFFGaQda7VGxjno94SQhjYsjoOlBCyM/Iv1juJM259DCcZCYcRlyyXxgSjPMeH/Xrfidi7oXEfRv8mgtRQ=="/>
    <d v="2016-10-31T15:54:24"/>
    <s v="DARS-NIC-321582-C0P0G-v0"/>
    <s v="Clare Bale"/>
    <x v="294"/>
    <s v="With HSCIC"/>
    <x v="1"/>
    <m/>
    <s v=""/>
    <s v=""/>
    <x v="0"/>
    <s v="DARS-NIC-321582-C0P0G-v0.0"/>
    <s v=""/>
    <s v="Yes"/>
    <x v="1"/>
    <x v="0"/>
    <x v="0"/>
    <s v="No"/>
    <x v="9"/>
    <s v=""/>
    <s v=""/>
    <s v=""/>
    <s v="Yes"/>
    <s v=""/>
    <d v="2016-10-31T15:54:24"/>
    <d v="2016-03-04T10:43:34"/>
    <m/>
    <s v=""/>
    <m/>
    <x v="0"/>
  </r>
  <r>
    <s v="8864ff39-f7e1-e511-80f7-3863bb357fa0"/>
    <s v="qcKyBunx7/cogqIQTgHkTrElLiimI+4rhTyng4GTBEJ9EOs6+WbwroaLCTQalIZ0EIZUxm2npB9EnIdg+01ZZw=="/>
    <d v="2016-08-18T11:28:19"/>
    <s v="DARS-NIC-321968-S4Q6L-v1"/>
    <s v="Shabina Hayat"/>
    <x v="71"/>
    <s v="With HSCIC"/>
    <x v="0"/>
    <d v="2016-02-26T00:00:00"/>
    <s v=""/>
    <s v="5a DSA Active"/>
    <x v="1"/>
    <s v="DARS-NIC-321968-S4Q6L-v0.0"/>
    <s v="No"/>
    <s v="Yes"/>
    <x v="0"/>
    <x v="0"/>
    <x v="120"/>
    <s v="No"/>
    <x v="1"/>
    <s v=""/>
    <s v=""/>
    <s v=""/>
    <s v="No"/>
    <s v="Joanna Rose"/>
    <d v="2016-08-18T11:28:19"/>
    <d v="2016-03-04T10:52:46"/>
    <d v="2016-08-18T00:00:00"/>
    <s v=""/>
    <d v="2016-06-09T00:00:00"/>
    <x v="0"/>
  </r>
  <r>
    <s v="4b9ae659-e3ed-404e-9656-6d080dc60245"/>
    <s v="0R2uRH6egiU5L3l8hPKqcR6F79TOm8v0tK4yaG/R9sF//To7/44jhsjEoerHijudDUGtEVmbo+F7TKoK1L2MHQ=="/>
    <d v="2016-08-18T11:28:00"/>
    <s v="DARS-NIC-321968-S4Q6L-v1"/>
    <s v="Shabina Hayat"/>
    <x v="71"/>
    <s v="With HSCIC"/>
    <x v="0"/>
    <m/>
    <s v="1c Application In Progress"/>
    <s v="5a DSA Active"/>
    <x v="0"/>
    <s v="DARS-NIC-321968-S4Q6L-v1.0"/>
    <s v="No"/>
    <s v="Yes"/>
    <x v="0"/>
    <x v="0"/>
    <x v="0"/>
    <s v="No"/>
    <x v="1"/>
    <s v=""/>
    <s v="Emma Lawler"/>
    <s v=""/>
    <s v="No"/>
    <s v="Joanna Rose"/>
    <d v="2016-08-18T11:28:00"/>
    <d v="2016-05-16T20:56:41"/>
    <m/>
    <s v=""/>
    <d v="2016-06-09T00:00:00"/>
    <x v="0"/>
  </r>
  <r>
    <s v="3ae475af-2f18-446e-912b-3ad08360a3c7"/>
    <s v="AxDMVgHz2KOyhi6EBHuZPfeBFQGFY70MBrnGoFqbxdBuG4CMTWldgGucN/80S8TlWWwpnc1hPhxIqIQEjZ+uLg=="/>
    <d v="2016-08-18T11:28:00"/>
    <s v="DARS-NIC-321968-S4Q6L-v1"/>
    <s v="Shabina Hayat"/>
    <x v="71"/>
    <s v="With HSCIC"/>
    <x v="0"/>
    <m/>
    <s v="2c Initial Assessment"/>
    <s v="5a DSA Active"/>
    <x v="0"/>
    <s v="DARS-NIC-321968-S4Q6L-v1.1"/>
    <s v="No"/>
    <s v="Yes"/>
    <x v="0"/>
    <x v="13"/>
    <x v="0"/>
    <s v="No"/>
    <x v="1"/>
    <s v="Complex"/>
    <s v="Dan Goodwin"/>
    <s v="Dave Cronin"/>
    <s v="Yes"/>
    <s v="Joanna Rose"/>
    <d v="2016-08-18T11:28:00"/>
    <d v="2016-06-09T11:03:44"/>
    <m/>
    <s v=""/>
    <d v="2016-06-09T00:00:00"/>
    <x v="0"/>
  </r>
  <r>
    <s v="b89b3cc0-885b-44bb-8952-2d52ca9e40f9"/>
    <s v="HsLbinvg10ZD3BlYqnaO8aPwjbCEW95p8wTbYbLgNfNkhuW4v6XRTuYN2riYMNjD96bfCJtk9IQTX1xvOPf2vg=="/>
    <d v="2016-08-18T11:28:00"/>
    <s v="DARS-NIC-321968-S4Q6L-v1"/>
    <s v="Shabina Hayat"/>
    <x v="71"/>
    <s v="With HSCIC"/>
    <x v="0"/>
    <d v="2017-07-10T00:00:00"/>
    <s v="2c Initial Assessment"/>
    <s v="5a DSA Active"/>
    <x v="0"/>
    <s v="DARS-NIC-321968-S4Q6L-v1.2"/>
    <s v="No"/>
    <s v="Yes"/>
    <x v="0"/>
    <x v="13"/>
    <x v="0"/>
    <s v="No"/>
    <x v="1"/>
    <s v="Complex"/>
    <s v="Dan Goodwin"/>
    <s v="Dave Cronin"/>
    <s v="Yes"/>
    <s v="Joanna Rose"/>
    <d v="2016-08-18T11:28:00"/>
    <d v="2016-06-23T15:23:03"/>
    <m/>
    <s v=""/>
    <d v="2016-06-09T00:00:00"/>
    <x v="0"/>
  </r>
  <r>
    <s v="f94c7349-b8c1-4358-97b3-54807649059c"/>
    <s v="Fj1GoOMyT+57FwiLER/icnrYAdKHi5MIn9pild0xwJNsM7NjZT+IvuMCLhzlmtEX8FZUbzy8LUNCOQTFwAGeGw=="/>
    <d v="2016-08-18T11:28:00"/>
    <s v="DARS-NIC-321968-S4Q6L-v1"/>
    <s v="Shabina Hayat"/>
    <x v="71"/>
    <s v="With HSCIC"/>
    <x v="0"/>
    <d v="2017-07-10T00:00:00"/>
    <s v="2c Initial Assessment"/>
    <s v="5a DSA Active"/>
    <x v="0"/>
    <s v="DARS-NIC-321968-S4Q6L-v1.3"/>
    <s v="No"/>
    <s v="Yes"/>
    <x v="0"/>
    <x v="13"/>
    <x v="0"/>
    <s v="No"/>
    <x v="1"/>
    <s v="Complex"/>
    <s v="Dan Goodwin"/>
    <s v="Dave Cronin"/>
    <s v="Yes"/>
    <s v="Joanna Rose"/>
    <d v="2016-08-18T11:28:00"/>
    <d v="2016-07-12T11:17:26"/>
    <m/>
    <s v=""/>
    <d v="2016-06-09T00:00:00"/>
    <x v="0"/>
  </r>
  <r>
    <s v="f7c6424d-9b3a-487f-9f37-5816ae798728"/>
    <s v="phwmn4+CDJWfwIEKl2/4OJ+aMVxqTIDBQKvtNSMPRsedBEjrexuwdgqfTfiQGNtibAUs3P23y213rLRa7alyPA=="/>
    <d v="2016-08-18T11:28:00"/>
    <s v="DARS-NIC-321968-S4Q6L-v1"/>
    <s v="Shabina Hayat"/>
    <x v="71"/>
    <s v="With HSCIC"/>
    <x v="0"/>
    <d v="2017-07-10T00:00:00"/>
    <s v="2c Initial Assessment"/>
    <s v="5a DSA Active"/>
    <x v="0"/>
    <s v="DARS-NIC-321968-S4Q6L-v1.4"/>
    <s v="No"/>
    <s v="Yes"/>
    <x v="0"/>
    <x v="13"/>
    <x v="0"/>
    <s v="No"/>
    <x v="1"/>
    <s v="Complex"/>
    <s v="Dan Goodwin"/>
    <s v="Dave Cronin"/>
    <s v="Yes"/>
    <s v="Joanna Rose"/>
    <d v="2016-08-18T11:28:00"/>
    <d v="2016-07-21T07:49:02"/>
    <m/>
    <s v=""/>
    <d v="2016-06-09T00:00:00"/>
    <x v="0"/>
  </r>
  <r>
    <s v="9e89651c-39e0-42fe-b812-56c81edba72e"/>
    <s v="vZAiwZ5FbaL8QykHhIafocc9P5eKp9uTQ4k7kFjz8svx2b/mTyvBnKbu3xgmahVqBwZ1pu66brravi7SOX31kg=="/>
    <d v="2016-08-30T10:39:39"/>
    <s v="DARS-NIC-321968-S4Q6L-v1"/>
    <s v="Shabina Hayat"/>
    <x v="71"/>
    <s v="With HSCIC"/>
    <x v="0"/>
    <d v="2017-07-31T00:00:00"/>
    <s v="5a DSA Active"/>
    <s v="5a DSA Active"/>
    <x v="2"/>
    <s v="DARS-NIC-321968-S4Q6L-v1.5"/>
    <s v="Yes"/>
    <s v="Yes"/>
    <x v="0"/>
    <x v="13"/>
    <x v="48"/>
    <s v="No"/>
    <x v="1"/>
    <s v="Complex"/>
    <s v="Dan Goodwin"/>
    <s v="Dave Cronin"/>
    <s v="Yes"/>
    <s v="Joanna Rose"/>
    <d v="2016-08-30T10:39:39"/>
    <d v="2016-07-22T12:43:49"/>
    <d v="2016-08-18T00:00:00"/>
    <s v=""/>
    <d v="2016-06-09T00:00:00"/>
    <x v="1"/>
  </r>
  <r>
    <s v="c3c95532-18e9-e511-8105-1458d043a750"/>
    <s v="ljM4wSW3NBMTORYm3iOkyokU7Tg2cFKn8e/Ofsr3B/ES2LuRsmDoI8eEeWvpaCfP5D2zP3uvGjJM6/wawXBBuQ=="/>
    <d v="2017-03-06T09:50:01"/>
    <s v="DARS-NIC-322041-H3Y7C-v1"/>
    <s v="Kim Fairbairn (neé Keltie)"/>
    <x v="114"/>
    <s v="With Customer"/>
    <x v="0"/>
    <d v="2017-02-28T00:00:00"/>
    <s v=""/>
    <s v="1c Application In Progress"/>
    <x v="3"/>
    <s v="DARS-NIC-322041-H3Y7C-v0.0"/>
    <s v="No"/>
    <s v="Yes"/>
    <x v="0"/>
    <x v="0"/>
    <x v="25"/>
    <s v="No"/>
    <x v="5"/>
    <s v=""/>
    <s v="Charlotte Skinner"/>
    <s v=""/>
    <s v="No"/>
    <s v="Joanna Rose"/>
    <d v="2017-03-06T09:50:01"/>
    <d v="2016-03-13T12:36:27"/>
    <m/>
    <s v=""/>
    <m/>
    <x v="0"/>
  </r>
  <r>
    <s v="26ba2f41-2f8f-4113-ac64-678c611497be"/>
    <s v="WwKjxor4H3OHrvkbbmN4tcawaTpkkY6j2P+sHjK5Hw5LzI38PKEwObqOYytliZSWkLP7VM/gfybN52YSyvNmPw=="/>
    <d v="2016-09-13T08:50:35"/>
    <s v="DARS-NIC-322041-H3Y7C-v1"/>
    <s v="Kim Fairbairn (neé Keltie)"/>
    <x v="114"/>
    <s v="With Customer"/>
    <x v="0"/>
    <m/>
    <s v="1c Application In Progress"/>
    <s v="1c Application In Progress"/>
    <x v="4"/>
    <s v="DARS-NIC-322041-H3Y7C-v1.0"/>
    <s v="Yes"/>
    <s v="Yes"/>
    <x v="0"/>
    <x v="0"/>
    <x v="0"/>
    <s v="No"/>
    <x v="5"/>
    <s v=""/>
    <s v="Charlotte Skinner"/>
    <s v="Jennifer Redman"/>
    <s v="No"/>
    <s v="Joanna Rose"/>
    <d v="2016-09-13T08:50:35"/>
    <d v="2016-09-13T08:50:21"/>
    <m/>
    <s v=""/>
    <m/>
    <x v="0"/>
  </r>
  <r>
    <s v="a659809c-eefb-e511-8104-1458d043a570"/>
    <s v="zo4sRbBTVQm44LwA51FfFmHm8toCG3rDRyPn43/P0cHDokELkd1L0m1y7hrF7XYggtfcba2OiJ7IQr1t0E699A=="/>
    <d v="2016-12-20T12:18:22"/>
    <s v="DARS-NIC-322051-S8N9N-v0"/>
    <s v="Suzanne Breeman"/>
    <x v="149"/>
    <s v="With HSCIC"/>
    <x v="0"/>
    <m/>
    <s v=""/>
    <s v="5a DSA Active"/>
    <x v="0"/>
    <s v="DARS-NIC-322051-S8N9N-v0.0"/>
    <s v=""/>
    <s v="No"/>
    <x v="0"/>
    <x v="0"/>
    <x v="0"/>
    <s v="No"/>
    <x v="1"/>
    <s v=""/>
    <s v="Richard Webster"/>
    <s v="Dave Cronin"/>
    <s v="No"/>
    <s v="Joanna Rose"/>
    <d v="2016-12-20T12:18:22"/>
    <d v="2016-04-06T11:56:36"/>
    <m/>
    <s v=""/>
    <d v="2015-02-13T00:00:00"/>
    <x v="0"/>
  </r>
  <r>
    <s v="c78c856a-7867-438f-92d0-15e4b6e9859c"/>
    <s v="ooPGcQoWNXW2yYLR5eFH/qaW4B5lmbBs8HkMbd+Gp8JzDCMvoFsNWb/Zn9dtSElQugwB8rwVGwuDMBXUNstp9A=="/>
    <d v="2016-12-20T12:18:22"/>
    <s v="DARS-NIC-322051-S8N9N-v0"/>
    <s v="Suzanne Breeman"/>
    <x v="149"/>
    <s v="With HSCIC"/>
    <x v="0"/>
    <d v="2019-05-02T00:00:00"/>
    <s v=""/>
    <s v="5a DSA Active"/>
    <x v="0"/>
    <s v="DARS-NIC-322051-S8N9N-v0.1"/>
    <s v=""/>
    <s v="No"/>
    <x v="0"/>
    <x v="225"/>
    <x v="0"/>
    <s v="No"/>
    <x v="1"/>
    <s v=""/>
    <s v="Richard Webster"/>
    <s v="Dave Cronin"/>
    <s v="No"/>
    <s v="Joanna Rose"/>
    <d v="2016-12-20T12:18:22"/>
    <d v="2016-04-11T10:15:14"/>
    <m/>
    <s v=""/>
    <d v="2015-02-13T00:00:00"/>
    <x v="0"/>
  </r>
  <r>
    <s v="800ea886-d53c-4324-b23b-1b47513bc584"/>
    <s v="2VfNklViOyxVpbuEWmKWyAh7rp/90DLILVLjydvf6qkXZx/kWYQV7dIih0vgOFvN34H0gD+A7eCi6pLPGFDHGQ=="/>
    <d v="2016-12-20T12:18:22"/>
    <s v="DARS-NIC-322051-S8N9N-v0"/>
    <s v="Suzanne Breeman"/>
    <x v="149"/>
    <s v="With HSCIC"/>
    <x v="0"/>
    <d v="2019-05-02T00:00:00"/>
    <s v=""/>
    <s v="5a DSA Active"/>
    <x v="0"/>
    <s v="DARS-NIC-322051-S8N9N-v0.2"/>
    <s v=""/>
    <s v="No"/>
    <x v="0"/>
    <x v="225"/>
    <x v="0"/>
    <s v="No"/>
    <x v="1"/>
    <s v=""/>
    <s v="Richard Webster"/>
    <s v="Dave Cronin"/>
    <s v="No"/>
    <s v="Joanna Rose"/>
    <d v="2016-12-20T12:18:22"/>
    <d v="2016-04-27T13:21:24"/>
    <m/>
    <s v=""/>
    <d v="2015-02-13T00:00:00"/>
    <x v="0"/>
  </r>
  <r>
    <s v="74a4850d-30f8-405c-a045-90475d92eb25"/>
    <s v="H8FL0nS5XWZgATgxEFChgbdelMuc6vamgbaixz5ECD4r2LFxlSodvCXO98kTJrMpR13knuPE3iO+hGSP+FzOjw=="/>
    <d v="2016-12-20T12:18:22"/>
    <s v="DARS-NIC-322051-S8N9N-v0"/>
    <s v="Suzanne Breeman"/>
    <x v="149"/>
    <s v="With HSCIC"/>
    <x v="0"/>
    <d v="2017-05-15T00:00:00"/>
    <s v=""/>
    <s v="5a DSA Active"/>
    <x v="0"/>
    <s v="DARS-NIC-322051-S8N9N-v0.3"/>
    <s v="No"/>
    <s v="No"/>
    <x v="0"/>
    <x v="225"/>
    <x v="0"/>
    <s v="No"/>
    <x v="1"/>
    <s v=""/>
    <s v="Richard Webster"/>
    <s v="Dave Cronin"/>
    <s v="No"/>
    <s v="Joanna Rose"/>
    <d v="2016-12-20T12:18:22"/>
    <d v="2016-04-28T09:47:31"/>
    <m/>
    <s v=""/>
    <d v="2015-02-13T00:00:00"/>
    <x v="0"/>
  </r>
  <r>
    <s v="5387007d-dbd9-4ace-a4f3-cafeb1027094"/>
    <s v="VXTpixpcAuVBduixI64WZuK4E9Oas36KAFMEfLHKObCNtOM4bABLOAK1Oi7uk/QRLEi6nMOrUSi09eU5zMkUWA=="/>
    <d v="2016-12-20T12:18:22"/>
    <s v="DARS-NIC-322051-S8N9N-v0"/>
    <s v="Suzanne Breeman"/>
    <x v="149"/>
    <s v="With HSCIC"/>
    <x v="0"/>
    <d v="2017-06-30T00:00:00"/>
    <s v="2c Initial Assessment"/>
    <s v="5a DSA Active"/>
    <x v="0"/>
    <s v="DARS-NIC-322051-S8N9N-v0.4"/>
    <s v="No"/>
    <s v="No"/>
    <x v="0"/>
    <x v="225"/>
    <x v="0"/>
    <s v="No"/>
    <x v="1"/>
    <s v=""/>
    <s v="Richard Webster"/>
    <s v="Dave Cronin"/>
    <s v="No"/>
    <s v="Joanna Rose"/>
    <d v="2016-12-20T12:18:22"/>
    <d v="2016-06-02T09:51:25"/>
    <m/>
    <s v=""/>
    <d v="2015-02-13T00:00:00"/>
    <x v="0"/>
  </r>
  <r>
    <s v="57dfe0fb-1391-426d-b84f-6f566728d049"/>
    <s v="DmUm7MfPG6sqLtcR5m2ZdiMWyxN3B3aAH8w07YVi2UAQ2G4E911iCXR12V0FuuLRyYjwDp7yQDnkFaVJwLVFmw=="/>
    <d v="2016-12-20T12:18:34"/>
    <s v="DARS-NIC-322051-S8N9N-v0"/>
    <s v="Suzanne Breeman"/>
    <x v="149"/>
    <s v="With HSCIC"/>
    <x v="0"/>
    <d v="2017-06-30T00:00:00"/>
    <s v="5a DSA Active"/>
    <s v="5a DSA Active"/>
    <x v="2"/>
    <s v="DARS-NIC-322051-S8N9N-v0.5"/>
    <s v="Yes"/>
    <s v="No"/>
    <x v="0"/>
    <x v="225"/>
    <x v="52"/>
    <s v="No"/>
    <x v="1"/>
    <s v=""/>
    <s v="Richard Webster"/>
    <s v="Dave Cronin"/>
    <s v="No"/>
    <s v="Joanna Rose"/>
    <d v="2016-12-20T12:18:34"/>
    <d v="2016-06-23T12:56:27"/>
    <d v="2016-12-20T00:00:00"/>
    <s v=""/>
    <d v="2015-02-13T00:00:00"/>
    <x v="1"/>
  </r>
  <r>
    <s v="59ec7089-6217-e611-80fa-3863bb359f00"/>
    <s v="d/GRkEv2Up2XygpSHVwXgUaQlMUTjRvCeB/uD7I3+lwfMnsNsMmqrPDHUQoOvW14vgkhgrwi2hQS0NSjsvkx9w=="/>
    <d v="2017-04-24T12:42:51"/>
    <s v="DARS-NIC-32317-W3C2K-v2"/>
    <s v="Helen Homer"/>
    <x v="295"/>
    <s v="With Customer"/>
    <x v="0"/>
    <m/>
    <s v=""/>
    <s v="4e With Customer To Sign DSA"/>
    <x v="0"/>
    <s v="DARS-NIC-32317-W3C2K-v0.0"/>
    <s v="No"/>
    <s v="No"/>
    <x v="0"/>
    <x v="0"/>
    <x v="0"/>
    <s v="No"/>
    <x v="0"/>
    <s v=""/>
    <s v="Richard Webster"/>
    <s v=""/>
    <s v="Yes"/>
    <s v="Emma Russell"/>
    <d v="2017-04-24T12:42:51"/>
    <d v="2016-05-11T10:24:30"/>
    <m/>
    <s v=""/>
    <d v="2017-02-01T00:00:00"/>
    <x v="0"/>
  </r>
  <r>
    <s v="7ed16401-632c-4fbf-999d-2ad853a889e3"/>
    <s v="dShGcZgpFqXnvvsmbQvaiK62cPFtYlvzfSmuFEvQmWwG7dV7sNi5REAPvM28N5gRUs9dD9Kcx+ytQw4L8lhiIA=="/>
    <d v="2017-04-24T12:42:51"/>
    <s v="DARS-NIC-32317-W3C2K-v2"/>
    <s v="Helen Homer"/>
    <x v="295"/>
    <s v="With Customer"/>
    <x v="0"/>
    <m/>
    <s v="2c Initial Assessment"/>
    <s v="4e With Customer To Sign DSA"/>
    <x v="0"/>
    <s v="DARS-NIC-32317-W3C2K-v0.1"/>
    <s v="No"/>
    <s v="No"/>
    <x v="0"/>
    <x v="146"/>
    <x v="0"/>
    <s v="No"/>
    <x v="0"/>
    <s v=""/>
    <s v="Richard Webster"/>
    <s v=""/>
    <s v="No"/>
    <s v="Emma Russell"/>
    <d v="2017-04-24T12:42:51"/>
    <d v="2016-05-11T11:02:45"/>
    <m/>
    <s v=""/>
    <d v="2017-02-01T00:00:00"/>
    <x v="0"/>
  </r>
  <r>
    <s v="f0abb32b-9d92-443b-a0ba-cda582ef2777"/>
    <s v="bYk8ld4saKBT0x9Qr/sQxGJbpfS7Zf83qufVId4VF275OODUAAP8vb3DFexxZlgEqF/QsmchYYVQkDDzgy9y9w=="/>
    <d v="2017-04-24T12:42:52"/>
    <s v="DARS-NIC-32317-W3C2K-v2"/>
    <s v="Helen Homer"/>
    <x v="295"/>
    <s v="With Customer"/>
    <x v="0"/>
    <d v="2016-08-31T00:00:00"/>
    <s v="5a DSA Active"/>
    <s v="4e With Customer To Sign DSA"/>
    <x v="1"/>
    <s v="DARS-NIC-32317-W3C2K-v0.2"/>
    <s v="No"/>
    <s v="No"/>
    <x v="0"/>
    <x v="146"/>
    <x v="158"/>
    <s v="No"/>
    <x v="0"/>
    <s v=""/>
    <s v="Richard Webster"/>
    <s v="Richard Langley"/>
    <s v="No"/>
    <s v="Emma Russell"/>
    <d v="2017-04-24T12:42:52"/>
    <d v="2016-05-13T15:24:53"/>
    <d v="2016-08-18T00:00:00"/>
    <s v=""/>
    <d v="2017-02-01T00:00:00"/>
    <x v="1"/>
  </r>
  <r>
    <s v="11c8c357-7acd-41ac-aa36-43df3b6020eb"/>
    <s v="VImyneMG3z/7Ah72IAbKLiz+n3guUmvmI9tVaOBYQ6bmX9o+PpgFBhhAalxpFnR9JjgbRRYN4LgZyRBIDKHvdw=="/>
    <d v="2017-04-24T12:42:52"/>
    <s v="DARS-NIC-32317-W3C2K-v2"/>
    <s v="Helen Homer"/>
    <x v="295"/>
    <s v="With Customer"/>
    <x v="0"/>
    <d v="2016-08-31T00:00:00"/>
    <s v="1c Application In Progress"/>
    <s v="4e With Customer To Sign DSA"/>
    <x v="0"/>
    <s v="DARS-NIC-32317-W3C2K-v1.0"/>
    <s v="No"/>
    <s v="No"/>
    <x v="0"/>
    <x v="146"/>
    <x v="0"/>
    <s v="No"/>
    <x v="0"/>
    <s v=""/>
    <s v="Richard Webster"/>
    <s v="Richard Langley"/>
    <s v="No"/>
    <s v="Emma Russell"/>
    <d v="2017-04-24T12:42:52"/>
    <d v="2016-06-23T08:46:23"/>
    <m/>
    <s v=""/>
    <d v="2017-02-01T00:00:00"/>
    <x v="0"/>
  </r>
  <r>
    <s v="9cbc7cd6-c7d1-445c-91b2-6cb126a61889"/>
    <s v="W/6Hl63NPXs16REvdOYWPGfHjK0iOZGvM5BSenqykrQ6vtbTJZlz6WQGqoesw4htFnG8B/6NqwuH6ceEQfshzg=="/>
    <d v="2017-04-24T12:42:52"/>
    <s v="DARS-NIC-32317-W3C2K-v2"/>
    <s v="Helen Homer"/>
    <x v="295"/>
    <s v="With Customer"/>
    <x v="0"/>
    <d v="2017-03-31T00:00:00"/>
    <s v="2c Initial Assessment"/>
    <s v="4e With Customer To Sign DSA"/>
    <x v="0"/>
    <s v="DARS-NIC-32317-W3C2K-v1.1"/>
    <s v="No"/>
    <s v="No"/>
    <x v="0"/>
    <x v="140"/>
    <x v="0"/>
    <s v="No"/>
    <x v="0"/>
    <s v=""/>
    <s v="Richard Webster"/>
    <s v="Richard Langley"/>
    <s v="No"/>
    <s v="Emma Russell"/>
    <d v="2017-04-24T12:42:52"/>
    <d v="2016-07-06T10:01:38"/>
    <m/>
    <s v=""/>
    <d v="2017-02-01T00:00:00"/>
    <x v="0"/>
  </r>
  <r>
    <s v="9bf63ec2-ff72-4ec6-8c91-4c0662c6ecb7"/>
    <s v="VvCmVTpZbAu0WwLE2eyPtCo3zWL9V7Ho0BMSbcFhfdUWw3P4NTU0bc2FA/7LxrWlqmia7VgHPNLo5eNzxpgLZw=="/>
    <d v="2017-04-24T12:42:52"/>
    <s v="DARS-NIC-32317-W3C2K-v2"/>
    <s v="Helen Homer"/>
    <x v="295"/>
    <s v="With Customer"/>
    <x v="0"/>
    <d v="2017-03-31T00:00:00"/>
    <s v="5a DSA Active"/>
    <s v="4e With Customer To Sign DSA"/>
    <x v="3"/>
    <s v="DARS-NIC-32317-W3C2K-v1.2"/>
    <s v="No"/>
    <s v="No"/>
    <x v="0"/>
    <x v="140"/>
    <x v="48"/>
    <s v="No"/>
    <x v="0"/>
    <s v=""/>
    <s v="Richard Webster"/>
    <s v="Richard Langley"/>
    <s v="No"/>
    <s v="Emma Russell"/>
    <d v="2017-04-24T12:42:52"/>
    <d v="2016-07-28T09:11:31"/>
    <d v="2016-08-18T00:00:00"/>
    <s v=""/>
    <d v="2017-02-01T00:00:00"/>
    <x v="1"/>
  </r>
  <r>
    <s v="14b10a84-8c54-4a62-ab39-cb86604e3bab"/>
    <s v="E6gSyLYbRQtq0fHeFGbsLz0kpozDsrNiqIkM1hMA26DlEVQDIYQcNtXi70Op/dSaR2uR7/mDkfxidRwL8y7dmg=="/>
    <d v="2017-04-24T12:42:52"/>
    <s v="DARS-NIC-32317-W3C2K-v2"/>
    <s v="Helen Homer"/>
    <x v="295"/>
    <s v="With Customer"/>
    <x v="0"/>
    <m/>
    <s v="1c Application In Progress"/>
    <s v="4e With Customer To Sign DSA"/>
    <x v="0"/>
    <s v="DARS-NIC-32317-W3C2K-v2.0"/>
    <s v="No"/>
    <s v="No"/>
    <x v="0"/>
    <x v="140"/>
    <x v="0"/>
    <s v="No"/>
    <x v="0"/>
    <s v=""/>
    <s v="Richard Webster"/>
    <s v="Richard Langley"/>
    <s v="No"/>
    <s v="Emma Russell"/>
    <d v="2017-04-24T12:42:52"/>
    <d v="2016-12-19T13:47:30"/>
    <m/>
    <s v=""/>
    <d v="2017-02-01T00:00:00"/>
    <x v="0"/>
  </r>
  <r>
    <s v="176c9039-32dd-4722-bbb5-e12b25ea7b58"/>
    <s v="9LZ7w+Af+SS11wS/++Y9spXop8wU0S7PmESucKXOwfGSA6tvwdBwgLHm3bdoBEFl7irKyngxb83C6CcXu/ZZ6Q=="/>
    <d v="2017-04-24T12:42:52"/>
    <s v="DARS-NIC-32317-W3C2K-v2"/>
    <s v="Helen Homer"/>
    <x v="295"/>
    <s v="With Customer"/>
    <x v="0"/>
    <d v="2018-03-31T00:00:00"/>
    <s v="2c Initial Assessment"/>
    <s v="4e With Customer To Sign DSA"/>
    <x v="0"/>
    <s v="DARS-NIC-32317-W3C2K-v2.1"/>
    <s v="No"/>
    <s v="No"/>
    <x v="0"/>
    <x v="236"/>
    <x v="0"/>
    <s v="No"/>
    <x v="0"/>
    <s v="Medium"/>
    <s v="Alexandra Day"/>
    <s v="Louise Dunn"/>
    <s v="No"/>
    <s v="Emma Russell"/>
    <d v="2017-04-24T12:42:52"/>
    <d v="2017-01-31T16:11:45"/>
    <m/>
    <s v=""/>
    <d v="2017-02-01T00:00:00"/>
    <x v="0"/>
  </r>
  <r>
    <s v="3afe5a40-1456-44e8-8f58-338fa433fc5d"/>
    <s v="+TdcPW9Mc6pwkIO4pS50P71/yScjtMg+5KQ+QaF8XTH683FWiGQqTOfYVU9CRkv/MNXSN7ZZ6ZJTQ5sLU88ORg=="/>
    <d v="2017-04-24T12:42:51"/>
    <s v="DARS-NIC-32317-W3C2K-v2"/>
    <s v="Helen Homer"/>
    <x v="295"/>
    <s v="With Customer"/>
    <x v="0"/>
    <d v="2018-03-31T00:00:00"/>
    <s v="2c Initial Assessment"/>
    <s v="4e With Customer To Sign DSA"/>
    <x v="0"/>
    <s v="DARS-NIC-32317-W3C2K-v2.2"/>
    <s v="No"/>
    <s v="No"/>
    <x v="0"/>
    <x v="236"/>
    <x v="0"/>
    <s v="No"/>
    <x v="0"/>
    <s v="Medium"/>
    <s v="Alexandra Day"/>
    <s v="Louise Dunn"/>
    <s v="No"/>
    <s v="Emma Russell"/>
    <d v="2017-04-24T12:42:51"/>
    <d v="2017-02-13T16:15:57"/>
    <m/>
    <s v=""/>
    <d v="2017-02-01T00:00:00"/>
    <x v="0"/>
  </r>
  <r>
    <s v="536ded67-3a42-42d5-a068-857e0c0acd22"/>
    <s v="dOV/T0KOhCROkxHFk13XQaxDF/rdJvUM8coXdnMKIGKcOMZwqw7vqNOeQi+p/N3Nhfj2VV4Du66XzmKsn50oxA=="/>
    <d v="2017-04-24T12:42:52"/>
    <s v="DARS-NIC-32317-W3C2K-v2"/>
    <s v="Helen Homer"/>
    <x v="295"/>
    <s v="With Customer"/>
    <x v="0"/>
    <d v="2018-03-31T00:00:00"/>
    <s v="2c Initial Assessment"/>
    <s v="4e With Customer To Sign DSA"/>
    <x v="0"/>
    <s v="DARS-NIC-32317-W3C2K-v2.3"/>
    <s v="No"/>
    <s v="No"/>
    <x v="0"/>
    <x v="236"/>
    <x v="0"/>
    <s v="No"/>
    <x v="0"/>
    <s v="Medium"/>
    <s v="Alexandra Day"/>
    <s v="Duncan Easton"/>
    <s v="No"/>
    <s v="Emma Russell"/>
    <d v="2017-04-24T12:42:52"/>
    <d v="2017-03-15T14:30:32"/>
    <m/>
    <s v=""/>
    <d v="2017-02-01T00:00:00"/>
    <x v="0"/>
  </r>
  <r>
    <s v="f37269b9-1df0-4603-946a-e940500d89ba"/>
    <s v="ujzirrH72yHl45rlnHXUOT0Ol8EQAb9RzRDnLAxRPTZRiGJ8kVhsauDqjJdUtbjL8T9vdF8VSDIR+VP4jVijPQ=="/>
    <d v="2017-04-24T12:42:53"/>
    <s v="DARS-NIC-32317-W3C2K-v2"/>
    <s v="Helen Homer"/>
    <x v="295"/>
    <s v="With Customer"/>
    <x v="0"/>
    <d v="2018-03-31T00:00:00"/>
    <s v="4e With Customer To Sign DSA"/>
    <s v="4e With Customer To Sign DSA"/>
    <x v="4"/>
    <s v="DARS-NIC-32317-W3C2K-v2.4"/>
    <s v="Yes"/>
    <s v="No"/>
    <x v="0"/>
    <x v="236"/>
    <x v="0"/>
    <s v="No"/>
    <x v="0"/>
    <s v="Medium"/>
    <s v="Alexandra Day"/>
    <s v="Duncan Easton"/>
    <s v="No"/>
    <s v="Emma Russell"/>
    <d v="2017-04-24T12:42:53"/>
    <d v="2017-04-20T14:03:45"/>
    <m/>
    <s v=""/>
    <d v="2017-02-01T00:00:00"/>
    <x v="0"/>
  </r>
  <r>
    <s v="486f7da9-f8e1-e511-8100-3863bb358f90"/>
    <s v="8HMpzrZgELHsJ1yCs96bmwN2EtmPArMCKpoyaW4oa/nphfjI7CS5OPT9SXkYhMbh2X1u54DnPn5HDLN82OAboA=="/>
    <d v="2016-08-02T09:49:22"/>
    <s v="DARS-NIC-323247-J0H5K-v0"/>
    <s v="Emma O'Dowd"/>
    <x v="186"/>
    <s v="With HSCIC"/>
    <x v="0"/>
    <d v="2016-03-31T00:00:00"/>
    <s v=""/>
    <s v="5a DSA Active"/>
    <x v="3"/>
    <s v="DARS-NIC-323247-J0H5K-v0.0"/>
    <s v="Yes"/>
    <s v="Yes"/>
    <x v="0"/>
    <x v="0"/>
    <x v="101"/>
    <s v="No"/>
    <x v="1"/>
    <s v=""/>
    <s v="Helen Buckels"/>
    <s v=""/>
    <s v="No"/>
    <s v="Joanna Rose"/>
    <d v="2016-08-02T09:49:22"/>
    <d v="2016-03-04T11:03:08"/>
    <m/>
    <s v=""/>
    <m/>
    <x v="0"/>
  </r>
  <r>
    <s v="bff5569a-48e5-e511-8100-3863bb358f90"/>
    <s v="YW7YoW6C4mkN0Z5SeW1UBK56mHvlePAu5vro7E+zkEjpvhRk5kEz0O+M0jpZIFBS8OfIF/40j+e9liUM5eI1MA=="/>
    <d v="2016-11-18T09:49:15"/>
    <s v="DARS-NIC-323309-L2G9T-v1"/>
    <s v="Damien McElvenny"/>
    <x v="199"/>
    <s v="With HSCIC"/>
    <x v="0"/>
    <d v="2016-10-01T00:00:00"/>
    <s v=""/>
    <s v="5a DSA Active"/>
    <x v="1"/>
    <s v="DARS-NIC-323309-L2G9T-v0.0"/>
    <s v="No"/>
    <s v="Yes"/>
    <x v="0"/>
    <x v="0"/>
    <x v="8"/>
    <s v="No"/>
    <x v="9"/>
    <s v=""/>
    <s v="Charlotte Skinner"/>
    <s v=""/>
    <s v="No"/>
    <s v="Emma Russell"/>
    <d v="2016-11-18T09:49:15"/>
    <d v="2016-03-08T16:12:52"/>
    <d v="2016-11-18T00:00:00"/>
    <s v=""/>
    <d v="2016-10-28T00:00:00"/>
    <x v="0"/>
  </r>
  <r>
    <s v="a374c81c-9717-46d1-bcc4-e74e5de42f6a"/>
    <s v="cKB9LXJh5e1aLlUj6/yI/pTWSsvjtokwjwMYny5Iea73mpB3jIZDLN5p+PiMZjprwdYepr8AI8OXl5W9Ax6VfQ=="/>
    <d v="2016-11-18T09:49:11"/>
    <s v="DARS-NIC-323309-L2G9T-v1"/>
    <s v="Damien McElvenny"/>
    <x v="199"/>
    <s v="With HSCIC"/>
    <x v="0"/>
    <m/>
    <s v="1c Application In Progress"/>
    <s v="5a DSA Active"/>
    <x v="0"/>
    <s v="DARS-NIC-323309-L2G9T-v1.0"/>
    <s v="No"/>
    <s v="Yes"/>
    <x v="0"/>
    <x v="0"/>
    <x v="0"/>
    <s v="No"/>
    <x v="9"/>
    <s v=""/>
    <s v="Charlotte Skinner"/>
    <s v="Jennifer Redman"/>
    <s v="No"/>
    <s v="Emma Russell"/>
    <d v="2016-11-18T09:49:11"/>
    <d v="2016-09-24T09:33:02"/>
    <m/>
    <s v=""/>
    <d v="2016-10-28T00:00:00"/>
    <x v="0"/>
  </r>
  <r>
    <s v="3df75f31-0d23-4f62-b367-32d90d8e406a"/>
    <s v="LJuYB27jXQsrAWJy1N8a2EPmJCn11fZkE0mK8ZZ7N1SanYpNBcl+fmUnV+8543EmsmIuz/+DznuIKvg5X/v8qQ=="/>
    <d v="2016-11-18T09:49:11"/>
    <s v="DARS-NIC-323309-L2G9T-v1"/>
    <s v="Damien McElvenny"/>
    <x v="199"/>
    <s v="With HSCIC"/>
    <x v="0"/>
    <d v="2017-10-01T00:00:00"/>
    <s v="2c Initial Assessment"/>
    <s v="5a DSA Active"/>
    <x v="0"/>
    <s v="DARS-NIC-323309-L2G9T-v1.1"/>
    <s v="No"/>
    <s v="Yes"/>
    <x v="0"/>
    <x v="237"/>
    <x v="0"/>
    <s v="No"/>
    <x v="9"/>
    <s v="Complex"/>
    <s v="Tracy Taylor"/>
    <s v="Jennifer Donald"/>
    <s v="No"/>
    <s v="Emma Russell"/>
    <d v="2016-11-18T09:49:11"/>
    <d v="2016-10-25T06:40:10"/>
    <m/>
    <s v=""/>
    <d v="2016-10-28T00:00:00"/>
    <x v="0"/>
  </r>
  <r>
    <s v="5aace71b-29e5-4539-883e-bf968f576cfd"/>
    <s v="U3H8MuI4g4J2bifi3Nz/GJSC5xgfTK2xBEg5oxN3JjXryqOQF9919ExX5FwFSQsPlCCqoNC3/ufTY2k7JlXuPQ=="/>
    <d v="2016-11-18T09:49:17"/>
    <s v="DARS-NIC-323309-L2G9T-v1"/>
    <s v="Damien McElvenny"/>
    <x v="199"/>
    <s v="With HSCIC"/>
    <x v="0"/>
    <d v="2017-10-01T00:00:00"/>
    <s v="5a DSA Active"/>
    <s v="5a DSA Active"/>
    <x v="2"/>
    <s v="DARS-NIC-323309-L2G9T-v1.2"/>
    <s v="Yes"/>
    <s v="Yes"/>
    <x v="0"/>
    <x v="237"/>
    <x v="187"/>
    <s v="No"/>
    <x v="9"/>
    <s v="Complex"/>
    <s v="Tracy Taylor"/>
    <s v="Jennifer Donald"/>
    <s v="No"/>
    <s v="Emma Russell"/>
    <d v="2016-11-18T09:49:17"/>
    <d v="2016-11-09T11:29:01"/>
    <d v="2016-11-18T00:00:00"/>
    <s v=""/>
    <d v="2016-10-28T00:00:00"/>
    <x v="1"/>
  </r>
  <r>
    <s v="ca4fb60e-f7e1-e511-8104-1458d043a750"/>
    <s v="FHHzGEeoRgxhWWnIozF4CISmo83LmMJNR+SXSMxu7mDzm6IZ1XMYb9QGXNUI3CuLz72zaC+AaqW83yBN+nPnhQ=="/>
    <d v="2016-08-02T09:49:22"/>
    <s v="DARS-NIC-323322-M3H0S-v1"/>
    <s v="Josephine Exley"/>
    <x v="37"/>
    <s v="With Customer"/>
    <x v="0"/>
    <d v="2016-05-04T00:00:00"/>
    <s v=""/>
    <s v="1c Application In Progress"/>
    <x v="3"/>
    <s v="DARS-NIC-323322-M3H0S-v0.0"/>
    <s v="No"/>
    <s v="Yes"/>
    <x v="0"/>
    <x v="0"/>
    <x v="7"/>
    <s v="Yes"/>
    <x v="9"/>
    <s v=""/>
    <s v="Emma Lawler"/>
    <s v=""/>
    <s v="No"/>
    <s v="Joanna Rose"/>
    <d v="2016-08-02T09:49:22"/>
    <d v="2016-03-04T10:51:39"/>
    <m/>
    <s v=""/>
    <m/>
    <x v="0"/>
  </r>
  <r>
    <s v="c51ca593-5e7e-4537-a136-4e5b7b5e023e"/>
    <s v="m4YV64Av6RCVY40f9bTfSgPPGPKpLdwYbgcuVCv52v/uG+lJKuD4A+W61EZe39ygZbbVycUDfKWovOvvka6H6Q=="/>
    <d v="2016-08-02T09:49:22"/>
    <s v="DARS-NIC-323322-M3H0S-v1"/>
    <s v="Josephine Exley"/>
    <x v="37"/>
    <s v="With Customer"/>
    <x v="0"/>
    <d v="2016-05-04T00:00:00"/>
    <s v="1c Application In Progress"/>
    <s v="1c Application In Progress"/>
    <x v="5"/>
    <s v="DARS-NIC-323322-M3H0S-v1.0"/>
    <s v="Yes"/>
    <s v="Yes"/>
    <x v="0"/>
    <x v="0"/>
    <x v="0"/>
    <s v="Yes"/>
    <x v="9"/>
    <s v=""/>
    <s v="Emma Lawler"/>
    <s v=""/>
    <s v="No"/>
    <s v="Joanna Rose"/>
    <d v="2016-08-02T09:49:22"/>
    <d v="2016-06-28T13:00:24"/>
    <m/>
    <s v=""/>
    <m/>
    <x v="0"/>
  </r>
  <r>
    <s v="e74f4bcd-f8e1-e511-8100-3863bb358f90"/>
    <s v="VLoifgzjhxjBb6Ol7P9ZnvZNNcwvE4HSAHD0nplptWfxK26H2BusGOdnpY299A+UN3NwvOL/bDQZJVdqsRL4vA=="/>
    <d v="2016-08-02T09:49:22"/>
    <s v="DARS-NIC-323580-X3H8M-v0"/>
    <s v="Julia Stowe"/>
    <x v="49"/>
    <s v="With HSCIC"/>
    <x v="0"/>
    <d v="2016-02-28T00:00:00"/>
    <s v=""/>
    <s v="5a DSA Active"/>
    <x v="3"/>
    <s v="DARS-NIC-323580-X3H8M-v0.0"/>
    <s v="Yes"/>
    <s v="Yes"/>
    <x v="0"/>
    <x v="0"/>
    <x v="120"/>
    <s v="No"/>
    <x v="6"/>
    <s v=""/>
    <s v="Julie Preston"/>
    <s v=""/>
    <s v="No"/>
    <s v="Joanna Rose"/>
    <d v="2016-08-02T09:49:22"/>
    <d v="2016-03-04T11:04:03"/>
    <m/>
    <s v=""/>
    <m/>
    <x v="0"/>
  </r>
  <r>
    <s v="9449101e-fdf0-e511-8101-3863bb358f90"/>
    <s v="1VVJSQaXGEDWhCWGeB3ZB55VCIsyxqckXLPWzeCGzDDfPXXIPiBWYx2vpr+4SFEQGirvCVJorLBPr5YVw5OFWw=="/>
    <d v="2016-08-30T10:39:39"/>
    <s v="DARS-NIC-323893-J8B4H-v0"/>
    <s v="Adam Wilson"/>
    <x v="171"/>
    <s v="With HSCIC"/>
    <x v="0"/>
    <d v="2015-10-06T00:00:00"/>
    <s v=""/>
    <s v="5a DSA Active"/>
    <x v="3"/>
    <s v="DARS-NIC-323893-J8B4H-v0.0"/>
    <s v="Yes"/>
    <s v="Yes"/>
    <x v="0"/>
    <x v="118"/>
    <x v="116"/>
    <s v="No"/>
    <x v="1"/>
    <s v=""/>
    <s v="Charlotte Skinner"/>
    <s v=""/>
    <s v="No"/>
    <s v="Joanna Rose"/>
    <d v="2016-08-30T10:39:39"/>
    <d v="2016-03-23T13:42:49"/>
    <m/>
    <s v=""/>
    <d v="2015-11-14T00:00:00"/>
    <x v="0"/>
  </r>
  <r>
    <s v="aa0064ed-f6e1-e511-8100-3863bb358f90"/>
    <s v="pLTX8Ee/VZWllAmMQwNVPPgVZdYPl9nktXxXXRBExet80/jAbLJh36OjrBOq4XgsFpVM4GUKyGGjwaV6wZdBrQ=="/>
    <d v="2016-03-04T10:50:38"/>
    <s v="DARS-NIC-324101-P4Y7Z-v0"/>
    <s v="Adriana Castelli"/>
    <x v="15"/>
    <s v="With HSCIC"/>
    <x v="0"/>
    <m/>
    <s v=""/>
    <s v=""/>
    <x v="7"/>
    <s v="DARS-NIC-324101-P4Y7Z-v0.0"/>
    <s v=""/>
    <s v="Yes"/>
    <x v="1"/>
    <x v="0"/>
    <x v="0"/>
    <s v="No"/>
    <x v="1"/>
    <s v=""/>
    <s v=""/>
    <s v=""/>
    <s v="Yes"/>
    <s v=""/>
    <d v="2016-03-04T10:50:38"/>
    <d v="2016-03-04T10:50:38"/>
    <m/>
    <s v=""/>
    <m/>
    <x v="0"/>
  </r>
  <r>
    <s v="5101330a-f5e1-e511-80f5-3863bb363030"/>
    <s v="WISbIv+qcmVB2d1UYhgjyDLrTFUzuqSo9JI+T0P8592c1/KCrqR4woeypnHtkiheQglbe2V578lkf5KwsfMeUQ=="/>
    <d v="2016-09-14T10:39:37"/>
    <s v="DARS-NIC-324116-W0K9R-v1"/>
    <s v="Ashley Akbari"/>
    <x v="296"/>
    <s v="With Customer"/>
    <x v="0"/>
    <d v="2016-08-01T00:00:00"/>
    <s v=""/>
    <s v="1c Application In Progress"/>
    <x v="3"/>
    <s v="DARS-NIC-324116-W0K9R-v0.0"/>
    <s v="No"/>
    <s v="Yes"/>
    <x v="0"/>
    <x v="0"/>
    <x v="30"/>
    <s v="No"/>
    <x v="1"/>
    <s v=""/>
    <s v=""/>
    <s v=""/>
    <s v="No"/>
    <s v="Joanna Rose"/>
    <d v="2016-09-14T10:39:37"/>
    <d v="2016-03-04T10:37:12"/>
    <m/>
    <s v=""/>
    <m/>
    <x v="0"/>
  </r>
  <r>
    <s v="a6f1806e-1869-475b-81c1-01c3ad749db6"/>
    <s v="O2/xr0SrIh7RpVs8CXcnvma6RNPkV64I8JAoXBojGEXmrxd/Zexg3V5kv/qtplZzMjG6cPCNJA7bAkLmZwY4vA=="/>
    <d v="2016-05-13T11:33:13"/>
    <s v="DARS-NIC-324116-W0K9R-v1"/>
    <s v="Ashley Akbari"/>
    <x v="296"/>
    <s v="With Customer"/>
    <x v="0"/>
    <d v="2016-08-01T00:00:00"/>
    <s v=""/>
    <s v="1c Application In Progress"/>
    <x v="0"/>
    <s v="DARS-NIC-324116-W0K9R-v1.0"/>
    <s v=""/>
    <s v="Yes"/>
    <x v="0"/>
    <x v="0"/>
    <x v="0"/>
    <s v="No"/>
    <x v="1"/>
    <s v=""/>
    <s v=""/>
    <s v=""/>
    <s v="No"/>
    <s v="Joanna Rose"/>
    <d v="2016-05-13T11:33:13"/>
    <d v="2016-03-30T15:10:36"/>
    <m/>
    <s v=""/>
    <m/>
    <x v="0"/>
  </r>
  <r>
    <s v="24c73a53-bd70-4db1-803b-396fec91de67"/>
    <s v="i6/0PstZh5NewFC5f+6ebnm64G6vGeFF0q9AMjrRfQVt4DEU1Kflypj3UBIDOiFcnnyofqpwqIDbBoY9dUFa0A=="/>
    <d v="2016-08-02T09:49:22"/>
    <s v="DARS-NIC-324116-W0K9R-v1"/>
    <s v="Ashley Akbari"/>
    <x v="296"/>
    <s v="With Customer"/>
    <x v="0"/>
    <d v="2016-08-01T00:00:00"/>
    <s v="1c Application In Progress"/>
    <s v="1c Application In Progress"/>
    <x v="4"/>
    <s v="DARS-NIC-324116-W0K9R-v1.1"/>
    <s v="Yes"/>
    <s v="Yes"/>
    <x v="0"/>
    <x v="238"/>
    <x v="0"/>
    <s v="No"/>
    <x v="1"/>
    <s v=""/>
    <s v=""/>
    <s v=""/>
    <s v="No"/>
    <s v="Joanna Rose"/>
    <d v="2016-08-02T09:49:22"/>
    <d v="2016-03-30T15:10:52"/>
    <m/>
    <s v=""/>
    <m/>
    <x v="0"/>
  </r>
  <r>
    <s v="9fa41a56-50e8-e511-80f8-3863bb357fa0"/>
    <s v="yjwQ/FkB2oXM2jNIuljcuN2QTzmO6AuI6Mwcw3pjrgPYKoonWI19OD5PU4x2yHYYlKAzClMSPqcC6pcDxKYDlA=="/>
    <d v="2017-03-06T09:54:54"/>
    <s v="DARS-NIC-324220-P6W9Y-v1"/>
    <s v="Ashan Green"/>
    <x v="81"/>
    <s v="With HSCIC"/>
    <x v="0"/>
    <d v="2017-03-01T00:00:00"/>
    <s v="2c Initial Assessment"/>
    <s v="5a DSA Active"/>
    <x v="0"/>
    <s v="DARS-NIC-324220-P6W9Y-v0.0"/>
    <s v="No"/>
    <s v="Yes"/>
    <x v="0"/>
    <x v="225"/>
    <x v="0"/>
    <s v="No"/>
    <x v="1"/>
    <s v="Complex"/>
    <s v="Amanda Parkin"/>
    <s v="Stephen Hudson"/>
    <s v="No"/>
    <s v="Joanna Rose"/>
    <d v="2017-03-06T09:54:54"/>
    <d v="2016-03-12T12:45:48"/>
    <m/>
    <s v=""/>
    <d v="2016-08-04T00:00:00"/>
    <x v="0"/>
  </r>
  <r>
    <s v="24396798-4531-4dfd-9bcf-56e3b76f2302"/>
    <s v="mBKEjJ2zyrh0gtD4R9S9SJTFL5aaneLNiHWl2Tl2Trt8/aEcgA+qM87A6sStO8twPr5+4OwG+AknqZVjFBUN1A=="/>
    <d v="2017-03-06T09:55:45"/>
    <s v="DARS-NIC-324220-P6W9Y-v1"/>
    <s v="Ashan Green"/>
    <x v="81"/>
    <s v="With HSCIC"/>
    <x v="0"/>
    <d v="2017-03-01T00:00:00"/>
    <s v="5a DSA Active"/>
    <s v="5a DSA Active"/>
    <x v="1"/>
    <s v="DARS-NIC-324220-P6W9Y-v0.1"/>
    <s v="No"/>
    <s v="Yes"/>
    <x v="0"/>
    <x v="225"/>
    <x v="93"/>
    <s v="No"/>
    <x v="1"/>
    <s v="Complex"/>
    <s v="Amanda Parkin"/>
    <s v="Stephen Hudson"/>
    <s v="No"/>
    <s v="Joanna Rose"/>
    <d v="2017-03-06T09:55:45"/>
    <d v="2016-05-20T09:03:01"/>
    <d v="2017-03-06T00:00:00"/>
    <s v=""/>
    <d v="2016-08-04T00:00:00"/>
    <x v="1"/>
  </r>
  <r>
    <s v="8f81b7a7-1313-4938-868b-0439cd7fc52e"/>
    <s v="mvGntl77tKQmCOSApXCH82ExDLDTswhhuGeFZfhSWrh8TJ/HqTsFd4Anaq8ovRYde8j5C673VKirM2jdFEDehw=="/>
    <d v="2017-03-06T09:54:54"/>
    <s v="DARS-NIC-324220-P6W9Y-v1"/>
    <s v="Ashan Green"/>
    <x v="81"/>
    <s v="With HSCIC"/>
    <x v="0"/>
    <d v="2017-03-01T00:00:00"/>
    <s v="1c Application In Progress"/>
    <s v="5a DSA Active"/>
    <x v="0"/>
    <s v="DARS-NIC-324220-P6W9Y-v1.0"/>
    <s v="No"/>
    <s v="Yes"/>
    <x v="0"/>
    <x v="225"/>
    <x v="0"/>
    <s v="No"/>
    <x v="1"/>
    <s v="Complex"/>
    <s v="Amanda Parkin"/>
    <s v="Stephen Hudson"/>
    <s v="No"/>
    <s v="Joanna Rose"/>
    <d v="2017-03-06T09:54:54"/>
    <d v="2016-06-02T13:05:56"/>
    <m/>
    <s v=""/>
    <d v="2016-08-04T00:00:00"/>
    <x v="0"/>
  </r>
  <r>
    <s v="0b132d6b-0c11-4585-beae-d3437d6cf2aa"/>
    <s v="zPW3py0VNWv0v5FGgOVoGnaogSCHkCowQt3dz7QydWe5sPOXDU6PDvyEPgxjiLsWscnlwm2rfd9Wq+sYxKURpw=="/>
    <d v="2017-03-06T09:54:54"/>
    <s v="DARS-NIC-324220-P6W9Y-v1"/>
    <s v="Ashan Green"/>
    <x v="81"/>
    <s v="With HSCIC"/>
    <x v="0"/>
    <d v="2017-03-01T00:00:00"/>
    <s v="1c Application In Progress"/>
    <s v="5a DSA Active"/>
    <x v="0"/>
    <s v="DARS-NIC-324220-P6W9Y-v1.1"/>
    <s v="No"/>
    <s v="Yes"/>
    <x v="0"/>
    <x v="225"/>
    <x v="0"/>
    <s v="No"/>
    <x v="1"/>
    <s v="Complex"/>
    <s v="Amanda Parkin"/>
    <s v="Stephen Hudson"/>
    <s v="No"/>
    <s v="Joanna Rose"/>
    <d v="2017-03-06T09:54:54"/>
    <d v="2016-08-02T10:56:34"/>
    <m/>
    <s v=""/>
    <d v="2016-08-04T00:00:00"/>
    <x v="0"/>
  </r>
  <r>
    <s v="5853073c-6e39-4fed-affc-adc0517607a3"/>
    <s v="Sc8cA/hDind+3P29ATS8nOD8SP3qBFWiX2QJkI/7PcxB+f6qDTikYgJVuWimghfn3+PlAwpN6JZisNRHh1YktA=="/>
    <d v="2017-03-06T09:54:54"/>
    <s v="DARS-NIC-324220-P6W9Y-v1"/>
    <s v="Ashan Green"/>
    <x v="81"/>
    <s v="With HSCIC"/>
    <x v="0"/>
    <d v="2017-03-01T00:00:00"/>
    <s v="1c Application In Progress"/>
    <s v="5a DSA Active"/>
    <x v="0"/>
    <s v="DARS-NIC-324220-P6W9Y-v1.2"/>
    <s v="No"/>
    <s v="Yes"/>
    <x v="0"/>
    <x v="225"/>
    <x v="0"/>
    <s v="No"/>
    <x v="1"/>
    <s v="Complex"/>
    <s v="Amanda Parkin"/>
    <s v="Stephen Hudson"/>
    <s v="No"/>
    <s v="Joanna Rose"/>
    <d v="2017-03-06T09:54:54"/>
    <d v="2016-08-03T10:30:37"/>
    <m/>
    <s v=""/>
    <d v="2016-08-04T00:00:00"/>
    <x v="0"/>
  </r>
  <r>
    <s v="b5255a53-9595-43e9-8541-d0eb9be8f6a0"/>
    <s v="50zzYLshYtNsFmbE+0zDCHdmgIVPVLWhUlJ19iesvg1d1+0yOXiqQXpNYy1olusJ9IgyU7S5E4m3jD3u+u3P7Q=="/>
    <d v="2017-03-06T09:54:54"/>
    <s v="DARS-NIC-324220-P6W9Y-v1"/>
    <s v="Ashan Green"/>
    <x v="81"/>
    <s v="With HSCIC"/>
    <x v="0"/>
    <d v="2017-03-01T00:00:00"/>
    <s v="2a Case Admin Check"/>
    <s v="5a DSA Active"/>
    <x v="0"/>
    <s v="DARS-NIC-324220-P6W9Y-v1.3"/>
    <s v="No"/>
    <s v="Yes"/>
    <x v="0"/>
    <x v="225"/>
    <x v="0"/>
    <s v="No"/>
    <x v="1"/>
    <s v="Complex"/>
    <s v="Amanda Parkin"/>
    <s v="Stephen Hudson"/>
    <s v="No"/>
    <s v="Joanna Rose"/>
    <d v="2017-03-06T09:54:54"/>
    <d v="2016-08-03T11:25:58"/>
    <m/>
    <s v=""/>
    <d v="2016-08-04T00:00:00"/>
    <x v="0"/>
  </r>
  <r>
    <s v="73cbb261-a7ac-4a33-91b5-216d7dbe74f9"/>
    <s v="ejanXzBdosYapomqji+1m9grpPcCrvsdGAZ6YbrnqHPDGCSmna2jcZ4zOrAaMLuXvr7j/pCJ6X9oMb6Gddn7uQ=="/>
    <d v="2017-03-06T09:54:54"/>
    <s v="DARS-NIC-324220-P6W9Y-v1"/>
    <s v="Ashan Green"/>
    <x v="81"/>
    <s v="With HSCIC"/>
    <x v="0"/>
    <d v="2017-03-01T00:00:00"/>
    <s v="2a Case Admin Check"/>
    <s v="5a DSA Active"/>
    <x v="0"/>
    <s v="DARS-NIC-324220-P6W9Y-v1.4"/>
    <s v="No"/>
    <s v="Yes"/>
    <x v="0"/>
    <x v="225"/>
    <x v="0"/>
    <s v="No"/>
    <x v="1"/>
    <s v="Complex"/>
    <s v="Amanda Parkin"/>
    <s v="Stephen Hudson"/>
    <s v="No"/>
    <s v="Joanna Rose"/>
    <d v="2017-03-06T09:54:54"/>
    <d v="2016-08-03T14:53:00"/>
    <m/>
    <s v=""/>
    <d v="2016-08-04T00:00:00"/>
    <x v="0"/>
  </r>
  <r>
    <s v="b2cd7af0-256f-469a-8786-cc5b27c1022b"/>
    <s v="8STcc7pqjR1jc31Tdxn9X7IAlHmXDsmKNwJWv7EfW58yLi++MXP8msNJN19Lw/wxTnhBkl9oc5nyz7xomdqvlg=="/>
    <d v="2017-03-06T09:54:54"/>
    <s v="DARS-NIC-324220-P6W9Y-v1"/>
    <s v="Ashan Green"/>
    <x v="81"/>
    <s v="With HSCIC"/>
    <x v="0"/>
    <d v="2017-03-01T00:00:00"/>
    <s v="2a Case Admin Check"/>
    <s v="5a DSA Active"/>
    <x v="0"/>
    <s v="DARS-NIC-324220-P6W9Y-v1.5"/>
    <s v="No"/>
    <s v="Yes"/>
    <x v="0"/>
    <x v="239"/>
    <x v="0"/>
    <s v="No"/>
    <x v="1"/>
    <s v="Complex"/>
    <s v="Amanda Parkin"/>
    <s v="Gaynor Dalton"/>
    <s v="No"/>
    <s v="Joanna Rose"/>
    <d v="2017-03-06T09:54:54"/>
    <d v="2016-08-03T15:08:32"/>
    <m/>
    <s v=""/>
    <d v="2016-08-04T00:00:00"/>
    <x v="0"/>
  </r>
  <r>
    <s v="182084d1-f81a-413f-abdb-9ae6b94f553f"/>
    <s v="iW7IM16GTBd5u+DA4zHgG2lkvls5WMtZ2pHNYUqQHwJct00zY6C/MB9X1gR55sZcuDkpN4bIaPm/s/bSFArcjw=="/>
    <d v="2017-03-06T09:54:54"/>
    <s v="DARS-NIC-324220-P6W9Y-v1"/>
    <s v="Ashan Green"/>
    <x v="81"/>
    <s v="With HSCIC"/>
    <x v="0"/>
    <d v="2017-03-01T00:00:00"/>
    <s v="2a Case Admin Check"/>
    <s v="5a DSA Active"/>
    <x v="0"/>
    <s v="DARS-NIC-324220-P6W9Y-v1.6"/>
    <s v="No"/>
    <s v="Yes"/>
    <x v="0"/>
    <x v="239"/>
    <x v="0"/>
    <s v="No"/>
    <x v="1"/>
    <s v="Complex"/>
    <s v="Amanda Parkin"/>
    <s v="Gaynor Dalton"/>
    <s v="No"/>
    <s v="Joanna Rose"/>
    <d v="2017-03-06T09:54:54"/>
    <d v="2016-09-09T10:08:41"/>
    <m/>
    <s v=""/>
    <d v="2016-08-04T00:00:00"/>
    <x v="0"/>
  </r>
  <r>
    <s v="dd09f552-5bea-493c-94f6-c52ccf5e637e"/>
    <s v="SBR0IeiXshh9nOaJeO3F1u2m0rBVUWHj/Y0Vm/o0ijQyYV6Zxe/9l6AA5Gc0+ti/TxFsqKRiFkoDN/74/XAnxA=="/>
    <d v="2017-03-06T09:54:54"/>
    <s v="DARS-NIC-324220-P6W9Y-v1"/>
    <s v="Ashan Green"/>
    <x v="81"/>
    <s v="With HSCIC"/>
    <x v="0"/>
    <d v="2017-03-01T00:00:00"/>
    <s v="2c Initial Assessment"/>
    <s v="5a DSA Active"/>
    <x v="0"/>
    <s v="DARS-NIC-324220-P6W9Y-v1.7"/>
    <s v="No"/>
    <s v="Yes"/>
    <x v="0"/>
    <x v="239"/>
    <x v="0"/>
    <s v="No"/>
    <x v="1"/>
    <s v="Complex"/>
    <s v="Amanda Parkin"/>
    <s v="Gaynor Dalton"/>
    <s v="No"/>
    <s v="Joanna Rose"/>
    <d v="2017-03-06T09:54:54"/>
    <d v="2016-09-09T10:10:13"/>
    <m/>
    <s v=""/>
    <d v="2016-08-04T00:00:00"/>
    <x v="0"/>
  </r>
  <r>
    <s v="e07aa377-85fd-469c-b7f6-b62ef39cdb94"/>
    <s v="xnk8KaIyXh+DmJ74DCmHDLrSF3/sUMzjiZBAoFs1INWckq9S0bkEDyO4j/XVJJlBpC/LDu7TX4WtTh/cJAQCpA=="/>
    <d v="2017-03-06T09:54:54"/>
    <s v="DARS-NIC-324220-P6W9Y-v1"/>
    <s v="Ashan Green"/>
    <x v="81"/>
    <s v="With HSCIC"/>
    <x v="0"/>
    <d v="2017-12-20T00:00:00"/>
    <s v="2c Initial Assessment"/>
    <s v="5a DSA Active"/>
    <x v="0"/>
    <s v="DARS-NIC-324220-P6W9Y-v1.8"/>
    <s v="No"/>
    <s v="Yes"/>
    <x v="0"/>
    <x v="239"/>
    <x v="0"/>
    <s v="No"/>
    <x v="1"/>
    <s v="Complex"/>
    <s v="Amanda Parkin"/>
    <s v="Louise Dunn"/>
    <s v="No"/>
    <s v="Joanna Rose"/>
    <d v="2017-03-06T09:54:54"/>
    <d v="2016-09-09T10:12:36"/>
    <m/>
    <s v=""/>
    <d v="2016-08-04T00:00:00"/>
    <x v="0"/>
  </r>
  <r>
    <s v="fd189970-63ae-4a6a-8a63-a3fc87716ae1"/>
    <s v="LHO9XCtr/Xw3Fw2H4FWGR/PRxGkaXULKnqYzzI0S/HGHJ90uhrydoFlUOrqczPvLBBDhrfaRz+zC7YJo3TeJTw=="/>
    <d v="2017-03-06T10:18:43"/>
    <s v="DARS-NIC-324220-P6W9Y-v1"/>
    <s v="Ashan Green"/>
    <x v="81"/>
    <s v="With HSCIC"/>
    <x v="0"/>
    <d v="2018-01-06T00:00:00"/>
    <s v="5a DSA Active"/>
    <s v="5a DSA Active"/>
    <x v="2"/>
    <s v="DARS-NIC-324220-P6W9Y-v1.9"/>
    <s v="Yes"/>
    <s v="Yes"/>
    <x v="0"/>
    <x v="239"/>
    <x v="176"/>
    <s v="No"/>
    <x v="1"/>
    <s v="Complex"/>
    <s v="Amanda Parkin"/>
    <s v="Louise Dunn"/>
    <s v="No"/>
    <s v="Joanna Rose"/>
    <d v="2017-03-06T10:18:43"/>
    <d v="2017-01-06T09:23:30"/>
    <d v="2017-03-06T00:00:00"/>
    <s v=""/>
    <d v="2016-08-04T00:00:00"/>
    <x v="1"/>
  </r>
  <r>
    <s v="7eeb7758-7eee-e511-8101-3863bb358f90"/>
    <s v="wjc95xZEdU05XxriI4iBNUc9uiIMebutf3EVeffLmNkkFbi6MsX1K2h1WF3CTbJC0JsuW9cPys7XOaWSp6GlPA=="/>
    <d v="2016-08-30T10:39:39"/>
    <s v="DARS-NIC-324388-L6C2Q-v0"/>
    <s v="Tom Sorahan"/>
    <x v="8"/>
    <s v="With HSCIC"/>
    <x v="0"/>
    <d v="2015-12-31T00:00:00"/>
    <s v=""/>
    <s v="5a DSA Active"/>
    <x v="3"/>
    <s v="DARS-NIC-324388-L6C2Q-v0.0"/>
    <s v="Yes"/>
    <s v="Yes"/>
    <x v="0"/>
    <x v="0"/>
    <x v="8"/>
    <s v="No"/>
    <x v="1"/>
    <s v=""/>
    <s v="Charlotte Skinner"/>
    <s v=""/>
    <s v="No"/>
    <s v="Joanna Rose"/>
    <d v="2016-08-30T10:39:39"/>
    <d v="2016-03-20T09:30:15"/>
    <m/>
    <s v=""/>
    <m/>
    <x v="0"/>
  </r>
  <r>
    <s v="075cf464-f8e1-e511-8100-3863bb358f90"/>
    <s v="dZv4iWUqT5TG9V3NXQvWJN4dEr3sWgiFojX6GhtgGzNJaunziqUsl5yZhz9Az+4TSeWxtvnKo3Rh1yitbtEBUQ=="/>
    <d v="2016-10-31T15:54:24"/>
    <s v="DARS-NIC-325041-F9M5T-v0"/>
    <s v="Chris Spratt"/>
    <x v="297"/>
    <s v="With HSCIC"/>
    <x v="1"/>
    <m/>
    <s v=""/>
    <s v="1a Enquiry"/>
    <x v="0"/>
    <s v="DARS-NIC-325041-F9M5T-v0.0"/>
    <s v=""/>
    <s v="Yes"/>
    <x v="1"/>
    <x v="0"/>
    <x v="0"/>
    <s v="No"/>
    <x v="6"/>
    <s v=""/>
    <s v=""/>
    <s v=""/>
    <s v="Yes"/>
    <s v=""/>
    <d v="2016-10-31T15:54:24"/>
    <d v="2016-03-04T11:01:13"/>
    <m/>
    <s v=""/>
    <m/>
    <x v="0"/>
  </r>
  <r>
    <s v="47a6a89a-f9e8-e511-80f8-3863bb357fa0"/>
    <s v="UsRSiwy0oyTUomIs2awyUdvjcousS5UasDBKf1J4Bm81laIcfcEdc+2OHMavB0ZHirInBbJoswGN6IQbeDSO7A=="/>
    <d v="2017-04-27T15:15:13"/>
    <s v="DARS-NIC-325074-F0J3D-v4"/>
    <s v="Liz Graham"/>
    <x v="21"/>
    <s v="With HSCIC"/>
    <x v="0"/>
    <d v="2016-12-31T00:00:00"/>
    <s v=""/>
    <s v="2c Initial Assessment"/>
    <x v="0"/>
    <s v="DARS-NIC-325074-F0J3D-v0.0"/>
    <s v=""/>
    <s v="Yes"/>
    <x v="0"/>
    <x v="0"/>
    <x v="91"/>
    <s v="No"/>
    <x v="1"/>
    <s v=""/>
    <s v=""/>
    <s v=""/>
    <s v="No"/>
    <s v=""/>
    <d v="2017-04-27T15:15:13"/>
    <d v="2016-03-13T08:57:27"/>
    <m/>
    <s v=""/>
    <d v="2017-04-27T00:00:00"/>
    <x v="0"/>
  </r>
  <r>
    <s v="883ae0e9-9021-4434-9f90-c4c572bba2f8"/>
    <s v="W0Gn78OuKN8GvgWFibtWFUKhsz4f/iQWL49B13d/Jq5gM4r0fAG6b8tr62WSgdyKd8pq95jgvIAIxTyA/Y5yqg=="/>
    <d v="2017-04-27T15:15:13"/>
    <s v="DARS-NIC-325074-F0J3D-v4"/>
    <s v="Liz Graham"/>
    <x v="21"/>
    <s v="With HSCIC"/>
    <x v="0"/>
    <d v="2016-12-31T00:00:00"/>
    <s v=""/>
    <s v="2c Initial Assessment"/>
    <x v="1"/>
    <s v="DARS-NIC-325074-F0J3D-v0.1"/>
    <s v="No"/>
    <s v="Yes"/>
    <x v="0"/>
    <x v="0"/>
    <x v="79"/>
    <s v="No"/>
    <x v="1"/>
    <s v=""/>
    <s v="Charlotte Skinner"/>
    <s v=""/>
    <s v="No"/>
    <s v=""/>
    <d v="2017-04-27T15:15:13"/>
    <d v="2016-03-24T15:55:54"/>
    <d v="2016-12-21T00:00:00"/>
    <s v=""/>
    <d v="2017-04-27T00:00:00"/>
    <x v="0"/>
  </r>
  <r>
    <s v="f524b339-0fb1-4303-9a69-345eb3137d5a"/>
    <s v="yr0D1cEUTtXNVA/kBCjL6gf5drAjpaXUPrMPy51fXs2E+cDOoPobdrur2UAbtFgBXZGh9iDrAOWlHazJgaLZXg=="/>
    <d v="2017-04-27T15:15:13"/>
    <s v="DARS-NIC-325074-F0J3D-v4"/>
    <s v="Liz Graham"/>
    <x v="21"/>
    <s v="With HSCIC"/>
    <x v="0"/>
    <d v="2016-12-31T00:00:00"/>
    <s v="1c Application In Progress"/>
    <s v="2c Initial Assessment"/>
    <x v="0"/>
    <s v="DARS-NIC-325074-F0J3D-v1.0"/>
    <s v="No"/>
    <s v="Yes"/>
    <x v="0"/>
    <x v="0"/>
    <x v="0"/>
    <s v="No"/>
    <x v="1"/>
    <s v=""/>
    <s v="Charlotte Skinner"/>
    <s v=""/>
    <s v="No"/>
    <s v=""/>
    <d v="2017-04-27T15:15:13"/>
    <d v="2016-06-22T14:06:00"/>
    <m/>
    <s v=""/>
    <d v="2017-04-27T00:00:00"/>
    <x v="0"/>
  </r>
  <r>
    <s v="a7d95502-b58b-4977-9255-3421d61d14fa"/>
    <s v="IMW0SREf4H06nYeQQPY46UWQAdV28PzsBxId5q0Yczcf7NJDdn1HHWel+3T51CaWRZBPj4A+st54ia+AZ/Zvbg=="/>
    <d v="2017-04-27T15:15:13"/>
    <s v="DARS-NIC-325074-F0J3D-v4"/>
    <s v="Liz Graham"/>
    <x v="21"/>
    <s v="With HSCIC"/>
    <x v="0"/>
    <d v="2016-12-31T00:00:00"/>
    <s v="2c Initial Assessment"/>
    <s v="2c Initial Assessment"/>
    <x v="0"/>
    <s v="DARS-NIC-325074-F0J3D-v1.1"/>
    <s v="No"/>
    <s v="Yes"/>
    <x v="0"/>
    <x v="240"/>
    <x v="0"/>
    <s v="No"/>
    <x v="1"/>
    <s v=""/>
    <s v="Georgina Platt"/>
    <s v="Gaynor Dalton"/>
    <s v="No"/>
    <s v=""/>
    <d v="2017-04-27T15:15:13"/>
    <d v="2016-06-29T12:33:03"/>
    <m/>
    <s v=""/>
    <d v="2017-04-27T00:00:00"/>
    <x v="0"/>
  </r>
  <r>
    <s v="b2060580-59a3-43ad-ba55-27d34c3869a2"/>
    <s v="RdEDb98LoJAXqwsVNT2+xD6tECRZGu8TtY1CeGeR0ct20ceTbYCnVYzOB0mCt0lqyUQT/9jNoKSDjzSbG0s8Yg=="/>
    <d v="2017-04-27T15:15:13"/>
    <s v="DARS-NIC-325074-F0J3D-v4"/>
    <s v="Liz Graham"/>
    <x v="21"/>
    <s v="With HSCIC"/>
    <x v="0"/>
    <d v="2016-12-31T00:00:00"/>
    <s v="2c Initial Assessment"/>
    <s v="2c Initial Assessment"/>
    <x v="0"/>
    <s v="DARS-NIC-325074-F0J3D-v1.2"/>
    <s v="No"/>
    <s v="Yes"/>
    <x v="0"/>
    <x v="240"/>
    <x v="0"/>
    <s v="No"/>
    <x v="1"/>
    <s v=""/>
    <s v="Georgina Platt"/>
    <s v="Gaynor Dalton"/>
    <s v="No"/>
    <s v=""/>
    <d v="2017-04-27T15:15:13"/>
    <d v="2016-07-01T13:59:03"/>
    <m/>
    <s v=""/>
    <d v="2017-04-27T00:00:00"/>
    <x v="0"/>
  </r>
  <r>
    <s v="67c41220-9a1e-4be1-a672-1d377ac2a433"/>
    <s v="lqUyxna1i3UFp20Em2lBBZ4+vJitGubm9p5/irw3CCAJuYSuy1wvv0auhob81Z6jh5g9mfTnqWB4jI5jdRYHug=="/>
    <d v="2017-04-27T15:15:13"/>
    <s v="DARS-NIC-325074-F0J3D-v4"/>
    <s v="Liz Graham"/>
    <x v="21"/>
    <s v="With HSCIC"/>
    <x v="0"/>
    <d v="2016-12-31T00:00:00"/>
    <s v="2c Initial Assessment"/>
    <s v="2c Initial Assessment"/>
    <x v="0"/>
    <s v="DARS-NIC-325074-F0J3D-v1.3"/>
    <s v="No"/>
    <s v="Yes"/>
    <x v="0"/>
    <x v="240"/>
    <x v="0"/>
    <s v="No"/>
    <x v="1"/>
    <s v=""/>
    <s v="Georgina Platt"/>
    <s v="Gaynor Dalton"/>
    <s v="No"/>
    <s v=""/>
    <d v="2017-04-27T15:15:13"/>
    <d v="2016-08-08T14:21:04"/>
    <m/>
    <s v=""/>
    <d v="2017-04-27T00:00:00"/>
    <x v="0"/>
  </r>
  <r>
    <s v="b2e33234-98df-4026-a7d4-df089b5afabd"/>
    <s v="mUMnm5bL+7pNj93izi3/O70RUY7MPdly968zxV9fU/xu2wU12OHJtLRYdLWhINWhzQBrZhFBADWSu1cxE0EYAw=="/>
    <d v="2017-04-27T15:15:13"/>
    <s v="DARS-NIC-325074-F0J3D-v4"/>
    <s v="Liz Graham"/>
    <x v="21"/>
    <s v="With HSCIC"/>
    <x v="0"/>
    <d v="2016-12-31T00:00:00"/>
    <s v="5a DSA Active"/>
    <s v="2c Initial Assessment"/>
    <x v="1"/>
    <s v="DARS-NIC-325074-F0J3D-v1.4"/>
    <s v="No"/>
    <s v="Yes"/>
    <x v="0"/>
    <x v="240"/>
    <x v="145"/>
    <s v="No"/>
    <x v="1"/>
    <s v=""/>
    <s v="Georgina Platt"/>
    <s v="Gaynor Dalton"/>
    <s v="No"/>
    <s v=""/>
    <d v="2017-04-27T15:15:13"/>
    <d v="2016-08-18T16:59:38"/>
    <d v="2017-03-01T00:00:00"/>
    <s v=""/>
    <d v="2017-04-27T00:00:00"/>
    <x v="1"/>
  </r>
  <r>
    <s v="b823cc21-6079-405e-b612-f6186c4bd891"/>
    <s v="1pvGotOxyb2cxHdcuREZJXAMl+lpcSLp7dWR/SMfjpMzBmI4gNqIZbId/Q9A0YeMO3JhsTBJ5eu2afYtS0g8rw=="/>
    <d v="2017-04-27T15:15:13"/>
    <s v="DARS-NIC-325074-F0J3D-v4"/>
    <s v="Liz Graham"/>
    <x v="21"/>
    <s v="With HSCIC"/>
    <x v="0"/>
    <m/>
    <s v="1c Application In Progress"/>
    <s v="2c Initial Assessment"/>
    <x v="0"/>
    <s v="DARS-NIC-325074-F0J3D-v2.0"/>
    <s v="No"/>
    <s v="Yes"/>
    <x v="0"/>
    <x v="240"/>
    <x v="0"/>
    <s v="No"/>
    <x v="1"/>
    <s v=""/>
    <s v="Georgina Platt"/>
    <s v="Gaynor Dalton"/>
    <s v="No"/>
    <s v=""/>
    <d v="2017-04-27T15:15:13"/>
    <d v="2016-12-22T11:11:48"/>
    <m/>
    <s v=""/>
    <d v="2017-04-27T00:00:00"/>
    <x v="0"/>
  </r>
  <r>
    <s v="bf5b4a63-cce6-4e39-9159-4b64d78cba30"/>
    <s v="hRtPLMmU9HpeW+n3n+uwL/HFmuEH4l7uJbWgIZJmC42F6j9LKvum4ikawr8K81etZWLnXT2Lp0WnEl5OtTDEAA=="/>
    <d v="2017-04-27T15:15:13"/>
    <s v="DARS-NIC-325074-F0J3D-v4"/>
    <s v="Alexandra Wright-Hughes"/>
    <x v="21"/>
    <s v="With HSCIC"/>
    <x v="0"/>
    <d v="2017-05-01T00:00:00"/>
    <s v="2c Initial Assessment"/>
    <s v="2c Initial Assessment"/>
    <x v="0"/>
    <s v="DARS-NIC-325074-F0J3D-v2.1"/>
    <s v="No"/>
    <s v="Yes"/>
    <x v="0"/>
    <x v="56"/>
    <x v="0"/>
    <s v="No"/>
    <x v="1"/>
    <s v=""/>
    <s v="Georgina Platt"/>
    <s v="Gaynor Dalton"/>
    <s v="No"/>
    <s v=""/>
    <d v="2017-04-27T15:15:13"/>
    <d v="2017-01-30T14:08:30"/>
    <m/>
    <s v=""/>
    <d v="2017-04-27T00:00:00"/>
    <x v="0"/>
  </r>
  <r>
    <s v="524d2abb-f010-4452-9f4d-10c776357115"/>
    <s v="3hLdd86d3zf/dL3DapmIQhudicC5XrV0mZuY5A2arIuMnLJQF7HHxiw67QWoUCAFQ6vhivRWcUY8bzdUB9Vgtw=="/>
    <d v="2017-05-02T00:01:11"/>
    <s v="DARS-NIC-325074-F0J3D-v4"/>
    <s v="Alexandra Wright-Hughes"/>
    <x v="21"/>
    <s v="With HSCIC"/>
    <x v="0"/>
    <d v="2017-05-01T00:00:00"/>
    <s v="5a DSA Active"/>
    <s v="2c Initial Assessment"/>
    <x v="3"/>
    <s v="DARS-NIC-325074-F0J3D-v2.2"/>
    <s v="No"/>
    <s v="Yes"/>
    <x v="0"/>
    <x v="56"/>
    <x v="62"/>
    <s v="No"/>
    <x v="1"/>
    <s v=""/>
    <s v="Georgina Platt"/>
    <s v="Gaynor Dalton"/>
    <s v="No"/>
    <s v=""/>
    <d v="2017-05-02T00:01:11"/>
    <d v="2017-02-16T14:02:18"/>
    <d v="2017-04-21T00:00:00"/>
    <s v=""/>
    <d v="2017-04-27T00:00:00"/>
    <x v="1"/>
  </r>
  <r>
    <s v="9618abad-0a04-4a0a-a2bc-4dfd4cef4233"/>
    <s v="b8By1B4O7t2FfT5KTEP5WTfcBEKlz2c9Nnfe4g8BrYZ+kgE0DViae9lLQvaGmqSC/M5p+M+NXiffIAfVy0eaMw=="/>
    <d v="2017-04-27T15:15:13"/>
    <s v="DARS-NIC-325074-F0J3D-v4"/>
    <s v="Alexandra Wright-Hughes"/>
    <x v="21"/>
    <s v="With HSCIC"/>
    <x v="0"/>
    <m/>
    <s v="1c Application In Progress"/>
    <s v="2c Initial Assessment"/>
    <x v="0"/>
    <s v="DARS-NIC-325074-F0J3D-v3.0"/>
    <s v="No"/>
    <s v="Yes"/>
    <x v="0"/>
    <x v="56"/>
    <x v="0"/>
    <s v="No"/>
    <x v="1"/>
    <s v=""/>
    <s v="Georgina Platt"/>
    <s v="Gaynor Dalton"/>
    <s v="No"/>
    <s v=""/>
    <d v="2017-04-27T15:15:13"/>
    <d v="2017-03-01T17:35:23"/>
    <m/>
    <s v=""/>
    <d v="2017-04-27T00:00:00"/>
    <x v="0"/>
  </r>
  <r>
    <s v="62e85017-7750-447e-a3c2-a065ad439335"/>
    <s v="Tn1U3cxee+gQ+fTAPEKlQ4gHqJywEnOgGxQ+kUT2LpD1KarP5KTesGPakfl242NS72nAWAzaA0umLl4zdvOETQ=="/>
    <d v="2017-04-27T15:15:13"/>
    <s v="DARS-NIC-325074-F0J3D-v4"/>
    <s v="Alexandra Wright-Hughes"/>
    <x v="21"/>
    <s v="With HSCIC"/>
    <x v="0"/>
    <d v="2018-04-12T00:00:00"/>
    <s v="2c Initial Assessment"/>
    <s v="2c Initial Assessment"/>
    <x v="0"/>
    <s v="DARS-NIC-325074-F0J3D-v3.1"/>
    <s v="No"/>
    <s v="Yes"/>
    <x v="0"/>
    <x v="79"/>
    <x v="0"/>
    <s v="No"/>
    <x v="1"/>
    <s v="Medium"/>
    <s v="Georgina Platt"/>
    <s v="Louise Dunn"/>
    <s v="No"/>
    <s v=""/>
    <d v="2017-04-27T15:15:13"/>
    <d v="2017-04-06T14:13:43"/>
    <m/>
    <s v=""/>
    <d v="2017-04-27T00:00:00"/>
    <x v="0"/>
  </r>
  <r>
    <s v="4b98c06d-15d7-429e-9bbf-f52e8840f211"/>
    <s v="MnAu1CWBSUcil33GBXXvEXiSc1nLNdWB82f8CafSlke5z7RTa3xJTw3O+8zwCUOBQ1/s7X0YqG4tSbF+Lb0nkg=="/>
    <d v="2017-04-27T15:15:13"/>
    <s v="DARS-NIC-325074-F0J3D-v4"/>
    <s v="Alexandra Wright-Hughes"/>
    <x v="21"/>
    <s v="With HSCIC"/>
    <x v="0"/>
    <d v="2018-04-12T00:00:00"/>
    <s v="5a DSA Active"/>
    <s v="2c Initial Assessment"/>
    <x v="2"/>
    <s v="DARS-NIC-325074-F0J3D-v3.2"/>
    <s v="No"/>
    <s v="Yes"/>
    <x v="0"/>
    <x v="79"/>
    <x v="37"/>
    <s v="No"/>
    <x v="1"/>
    <s v="Medium"/>
    <s v="Georgina Platt"/>
    <s v="Louise Dunn"/>
    <s v="No"/>
    <s v=""/>
    <d v="2017-04-27T15:15:13"/>
    <d v="2017-04-11T15:33:17"/>
    <d v="2017-04-21T00:00:00"/>
    <s v=""/>
    <d v="2017-04-27T00:00:00"/>
    <x v="1"/>
  </r>
  <r>
    <s v="71515d65-56a2-4f2c-8642-556fdb1158d7"/>
    <s v="i0Xyy6o3jD6zMJ29gyNLNTaQzapAtj+bAu8JX53/QcY9oDn85eKVVpD3/i5Q9HpnaQdbNfJOBdOLR04khabrYA=="/>
    <d v="2017-04-27T15:17:13"/>
    <s v="DARS-NIC-325074-F0J3D-v4"/>
    <s v="Alexandra Wright-Hughes"/>
    <x v="21"/>
    <s v="With HSCIC"/>
    <x v="0"/>
    <m/>
    <s v="1c Application In Progress"/>
    <s v="2c Initial Assessment"/>
    <x v="0"/>
    <s v="DARS-NIC-325074-F0J3D-v4.0"/>
    <s v="No"/>
    <s v="Yes"/>
    <x v="0"/>
    <x v="0"/>
    <x v="0"/>
    <s v="No"/>
    <x v="1"/>
    <s v="Medium"/>
    <s v=""/>
    <s v=""/>
    <s v="No"/>
    <s v=""/>
    <d v="2017-04-27T15:17:13"/>
    <d v="2017-04-26T14:20:21"/>
    <m/>
    <s v=""/>
    <d v="2017-04-27T00:00:00"/>
    <x v="0"/>
  </r>
  <r>
    <s v="81da74c6-c6fc-465e-b16d-07bedd2642ff"/>
    <s v="/UYxuIJQ7aA+4aUu+/pb024P3HE2Zyk9brt/809+SOnEeMCJ5/AaZbcdzNyJNpgIz2jiGxKgpfWSyqtqJdtP9g=="/>
    <d v="2017-04-28T12:33:25"/>
    <s v="DARS-NIC-325074-F0J3D-v4"/>
    <s v="Alexandra Wright-Hughes"/>
    <x v="21"/>
    <s v="With HSCIC"/>
    <x v="0"/>
    <d v="2018-04-27T00:00:00"/>
    <s v="2c Initial Assessment"/>
    <s v="2c Initial Assessment"/>
    <x v="4"/>
    <s v="DARS-NIC-325074-F0J3D-v4.1"/>
    <s v="Yes"/>
    <s v="Yes"/>
    <x v="0"/>
    <x v="241"/>
    <x v="0"/>
    <s v="No"/>
    <x v="1"/>
    <s v="Medium"/>
    <s v="Georgina Platt"/>
    <s v="Louise Dunn"/>
    <s v="No"/>
    <s v=""/>
    <d v="2017-04-28T12:33:25"/>
    <d v="2017-04-27T15:14:56"/>
    <m/>
    <s v=""/>
    <d v="2017-04-27T00:00:00"/>
    <x v="0"/>
  </r>
  <r>
    <s v="ab3fdddf-f4e1-e511-80f7-3863bb357fa0"/>
    <s v="jeip2f+UQ8yzQddZRmfqhKx1t/lbpGQrdNEH83Oq6biNS3aOcME7NikjkPWJpucsIdyimIla1ia8uYdI7jtKTA=="/>
    <d v="2016-10-31T15:54:24"/>
    <s v="DARS-NIC-325256-V6L1S-v0"/>
    <s v="Rod Gibson"/>
    <x v="206"/>
    <s v="With HSCIC"/>
    <x v="1"/>
    <d v="2016-03-31T00:00:00"/>
    <s v=""/>
    <s v="5a DSA Active"/>
    <x v="0"/>
    <s v="DARS-NIC-325256-V6L1S-v0.0"/>
    <s v=""/>
    <s v="Yes"/>
    <x v="1"/>
    <x v="0"/>
    <x v="101"/>
    <s v="No"/>
    <x v="9"/>
    <s v=""/>
    <s v=""/>
    <s v=""/>
    <s v="No"/>
    <s v="Joanna Rose"/>
    <d v="2016-10-31T15:54:24"/>
    <d v="2016-03-04T10:35:56"/>
    <m/>
    <s v=""/>
    <m/>
    <x v="0"/>
  </r>
  <r>
    <s v="34d24207-2f18-e611-80fa-3863bb359f00"/>
    <s v="MnZT8aOua0J6C1Y28vjVmzwHoMLe4ua7cKEY4EUwijgXwfZkGLyOnrV7zkbpI59fxlr3deFVAMziUQdG4UEKjw=="/>
    <d v="2017-04-20T14:56:21"/>
    <s v="DARS-NIC-32537-Y2H2L-v0"/>
    <s v="Betsy Muriithi"/>
    <x v="163"/>
    <s v="With Customer"/>
    <x v="0"/>
    <m/>
    <s v=""/>
    <s v="1c Application In Progress"/>
    <x v="4"/>
    <s v="DARS-NIC-32537-Y2H2L-v0.0"/>
    <s v="Yes"/>
    <s v="No"/>
    <x v="0"/>
    <x v="0"/>
    <x v="0"/>
    <s v="No"/>
    <x v="1"/>
    <s v=""/>
    <s v=""/>
    <s v=""/>
    <s v="Yes"/>
    <s v="Joanna Rose"/>
    <d v="2017-04-20T14:56:21"/>
    <d v="2016-05-12T10:48:20"/>
    <m/>
    <s v=""/>
    <m/>
    <x v="0"/>
  </r>
  <r>
    <s v="b16268d5-3518-e611-80fa-3863bb359f00"/>
    <s v="ve0v3EHHPb/OyNPfaP95Sr/X4XRtLTfwL8kbXPaktyDcXyy84hSiNal6czUBmMJL7XNZymXnoOgPbklMCjx8vw=="/>
    <d v="2016-08-02T09:49:23"/>
    <s v="DARS-NIC-32587-J1B7W-v0"/>
    <s v="Akshay Garg"/>
    <x v="298"/>
    <s v="With Customer"/>
    <x v="0"/>
    <m/>
    <s v="1c Application In Progress"/>
    <s v="1c Application In Progress"/>
    <x v="4"/>
    <s v="DARS-NIC-32587-J1B7W-v0.0"/>
    <s v="Yes"/>
    <s v="No"/>
    <x v="0"/>
    <x v="0"/>
    <x v="0"/>
    <s v="No"/>
    <x v="2"/>
    <s v=""/>
    <s v=""/>
    <s v=""/>
    <s v="Yes"/>
    <s v="Joanna Rose"/>
    <d v="2016-08-02T09:49:23"/>
    <d v="2016-05-12T11:37:01"/>
    <m/>
    <s v=""/>
    <m/>
    <x v="0"/>
  </r>
  <r>
    <s v="e5044a2f-fbe1-e511-80f7-3863bb357fa0"/>
    <s v="53hC8L5CW1u8m3ebzU7ZPvjBzdP5GLVgzRK8Y17R60IPFLqtwLJZzv5xCYyiNCsio0Bn0i5oIL3dEEZuG9P6yQ=="/>
    <d v="2016-08-02T09:49:23"/>
    <s v="DARS-NIC-325964-L1W7R-v0"/>
    <s v="Rajesh Patel"/>
    <x v="181"/>
    <s v="With HSCIC"/>
    <x v="0"/>
    <d v="2015-11-30T00:00:00"/>
    <s v=""/>
    <s v="5a DSA Active"/>
    <x v="3"/>
    <s v="DARS-NIC-325964-L1W7R-v0.0"/>
    <s v="Yes"/>
    <s v="Yes"/>
    <x v="0"/>
    <x v="0"/>
    <x v="8"/>
    <s v="No"/>
    <x v="10"/>
    <s v=""/>
    <s v="Richard Webster"/>
    <s v=""/>
    <s v="No"/>
    <s v="Joanna Rose"/>
    <d v="2016-08-02T09:49:23"/>
    <d v="2016-03-04T11:21:12"/>
    <m/>
    <s v=""/>
    <m/>
    <x v="0"/>
  </r>
  <r>
    <s v="26b4f51c-f5e1-e511-8104-1458d043a750"/>
    <s v="Eh6kEHnXnzymYg9eTOfKl7+NEFYFl7SVdo5S6A5FagHqQMNnwiHePJoQyAA47feXC/uf8uMViKqSydCpDIQzGw=="/>
    <d v="2016-11-28T11:59:06"/>
    <s v="DARS-NIC-326033-G1P7Q-v2"/>
    <s v="Tom Jenks"/>
    <x v="9"/>
    <s v="With HSCIC"/>
    <x v="0"/>
    <d v="2016-09-30T00:00:00"/>
    <s v=""/>
    <s v="5a DSA Active"/>
    <x v="1"/>
    <s v="DARS-NIC-326033-G1P7Q-v0.0"/>
    <s v="No"/>
    <s v="Yes"/>
    <x v="0"/>
    <x v="0"/>
    <x v="30"/>
    <s v="No"/>
    <x v="1"/>
    <s v=""/>
    <s v="Charlotte Skinner"/>
    <s v=""/>
    <s v="No"/>
    <s v="Emma Russell"/>
    <d v="2016-11-28T11:59:06"/>
    <d v="2016-03-04T10:37:44"/>
    <d v="2016-10-21T00:00:00"/>
    <s v=""/>
    <d v="2016-11-24T00:00:00"/>
    <x v="0"/>
  </r>
  <r>
    <s v="c7caf349-9d25-457e-98c5-f21d7a38f594"/>
    <s v="kmUZ5qO6FYryMAOTp3I/dNSJlu01dZHe/4l8csGhg1QEC9VjOsXTkIgP5Vfbl2aZjzZZs9i3h7g1LrS3KsHD1A=="/>
    <d v="2016-11-28T11:59:06"/>
    <s v="DARS-NIC-326033-G1P7Q-v2"/>
    <s v="Tom Jenks"/>
    <x v="9"/>
    <s v="With HSCIC"/>
    <x v="0"/>
    <d v="2016-09-30T00:00:00"/>
    <s v="1c Application In Progress"/>
    <s v="5a DSA Active"/>
    <x v="0"/>
    <s v="DARS-NIC-326033-G1P7Q-v1.0"/>
    <s v="No"/>
    <s v="Yes"/>
    <x v="0"/>
    <x v="0"/>
    <x v="0"/>
    <s v="No"/>
    <x v="1"/>
    <s v=""/>
    <s v="Charlotte Skinner"/>
    <s v="Dave Cronin"/>
    <s v="No"/>
    <s v="Emma Russell"/>
    <d v="2016-11-28T11:59:06"/>
    <d v="2016-06-23T08:58:43"/>
    <m/>
    <s v=""/>
    <d v="2016-11-24T00:00:00"/>
    <x v="0"/>
  </r>
  <r>
    <s v="4cdcb8b6-dd3d-4426-bb50-ab503110d623"/>
    <s v="nElDCwnERcVX1PeTvx8/+AjSfoZVF0IPreMGuizHz4IgICxT+P4vgzSBfK2Ar0xR//Pq4YvUmb7pIWXVAICbVw=="/>
    <d v="2016-11-28T11:59:06"/>
    <s v="DARS-NIC-326033-G1P7Q-v2"/>
    <s v="Thomas Lawrence"/>
    <x v="9"/>
    <s v="With HSCIC"/>
    <x v="0"/>
    <d v="2017-07-31T00:00:00"/>
    <s v="2c Initial Assessment"/>
    <s v="5a DSA Active"/>
    <x v="0"/>
    <s v="DARS-NIC-326033-G1P7Q-v1.1"/>
    <s v="No"/>
    <s v="Yes"/>
    <x v="0"/>
    <x v="131"/>
    <x v="0"/>
    <s v="No"/>
    <x v="1"/>
    <s v="Medium"/>
    <s v="Dan Goodwin"/>
    <s v="Dave Cronin"/>
    <s v="Yes"/>
    <s v="Emma Russell"/>
    <d v="2016-11-28T11:59:06"/>
    <d v="2016-07-20T15:12:29"/>
    <m/>
    <s v=""/>
    <d v="2016-11-24T00:00:00"/>
    <x v="0"/>
  </r>
  <r>
    <s v="3e565dbe-1b08-4d11-a23a-ad3f3490e023"/>
    <s v="3kZyOP1EKBl1Ri6jBDl2DBJlXBs0wCgFT/JPeYGKpGGRyFbt/ozwKWq72YLop5w7c1LrvxbLC/szZO5X/BmQAg=="/>
    <d v="2016-11-28T11:59:06"/>
    <s v="DARS-NIC-326033-G1P7Q-v2"/>
    <s v="Thomas Lawrence"/>
    <x v="9"/>
    <s v="With HSCIC"/>
    <x v="0"/>
    <d v="2017-07-31T00:00:00"/>
    <s v="2c Initial Assessment"/>
    <s v="5a DSA Active"/>
    <x v="0"/>
    <s v="DARS-NIC-326033-G1P7Q-v1.2"/>
    <s v="No"/>
    <s v="Yes"/>
    <x v="0"/>
    <x v="131"/>
    <x v="0"/>
    <s v="No"/>
    <x v="1"/>
    <s v="Medium"/>
    <s v="Dan Goodwin"/>
    <s v="Dave Cronin"/>
    <s v="Yes"/>
    <s v="Emma Russell"/>
    <d v="2016-11-28T11:59:06"/>
    <d v="2016-07-28T13:50:10"/>
    <m/>
    <s v=""/>
    <d v="2016-11-24T00:00:00"/>
    <x v="0"/>
  </r>
  <r>
    <s v="65d27040-4039-4b75-89fb-8463e53a3754"/>
    <s v="hbTClYywcGliALV7Xr0A/j+TyhJLueqfRRz8p8q8efgWZreTRIDdlAnrloB0buq/DI/vEWj+IB+PuJrcKMREnA=="/>
    <d v="2017-01-06T12:31:32"/>
    <s v="DARS-NIC-326033-G1P7Q-v2"/>
    <s v="Thomas Lawrence"/>
    <x v="9"/>
    <s v="With HSCIC"/>
    <x v="0"/>
    <d v="2017-09-04T00:00:00"/>
    <s v="5a DSA Active"/>
    <s v="5a DSA Active"/>
    <x v="1"/>
    <s v="DARS-NIC-326033-G1P7Q-v1.3"/>
    <s v="No"/>
    <s v="Yes"/>
    <x v="0"/>
    <x v="131"/>
    <x v="51"/>
    <s v="No"/>
    <x v="1"/>
    <s v="Complex"/>
    <s v="Dan Goodwin"/>
    <s v="Dave Cronin"/>
    <s v="Yes"/>
    <s v="Emma Russell"/>
    <d v="2017-01-06T12:31:32"/>
    <d v="2016-08-18T09:18:21"/>
    <d v="2016-11-28T00:00:00"/>
    <s v=""/>
    <d v="2016-11-24T00:00:00"/>
    <x v="1"/>
  </r>
  <r>
    <s v="b5120f06-d694-40a3-8a91-c6161d39bcd8"/>
    <s v="xOrKjuM0uBtIvwV3WFevvSoU8cvDq3VqZxR4Geyq29NI68709SRfNNU7/GAQaQOAzkrOHaKjWXpn5C7E+Jh9Lg=="/>
    <d v="2016-11-28T11:59:06"/>
    <s v="DARS-NIC-326033-G1P7Q-v2"/>
    <s v="Thomas Lawrence"/>
    <x v="9"/>
    <s v="With HSCIC"/>
    <x v="0"/>
    <m/>
    <s v="1c Application In Progress"/>
    <s v="5a DSA Active"/>
    <x v="0"/>
    <s v="DARS-NIC-326033-G1P7Q-v2.0"/>
    <s v="No"/>
    <s v="Yes"/>
    <x v="0"/>
    <x v="131"/>
    <x v="0"/>
    <s v="No"/>
    <x v="1"/>
    <s v="Complex"/>
    <s v="Dan Goodwin"/>
    <s v="Dave Cronin"/>
    <s v="Yes"/>
    <s v="Emma Russell"/>
    <d v="2016-11-28T11:59:06"/>
    <d v="2016-11-18T10:43:33"/>
    <d v="2016-10-21T00:00:00"/>
    <s v=""/>
    <d v="2016-11-24T00:00:00"/>
    <x v="0"/>
  </r>
  <r>
    <s v="7c5023a1-f485-4159-b026-82a02c0923d9"/>
    <s v="FOho3sHZ4igbOj7JrktPF+bTnZjmQAuC/k3Tr6LUWALpDwDuT6QHZI/3+GxNt6hbTvt5I4xR4K1xuiInkfc5yA=="/>
    <d v="2016-11-28T11:59:06"/>
    <s v="DARS-NIC-326033-G1P7Q-v2"/>
    <s v="Thomas Lawrence"/>
    <x v="9"/>
    <s v="With HSCIC"/>
    <x v="0"/>
    <d v="2017-09-04T00:00:00"/>
    <s v="2c Initial Assessment"/>
    <s v="5a DSA Active"/>
    <x v="0"/>
    <s v="DARS-NIC-326033-G1P7Q-v2.1"/>
    <s v="No"/>
    <s v="Yes"/>
    <x v="0"/>
    <x v="242"/>
    <x v="0"/>
    <s v="No"/>
    <x v="1"/>
    <s v="Complex"/>
    <s v="Dan Goodwin"/>
    <s v="Dave Cronin"/>
    <s v="Yes"/>
    <s v="Emma Russell"/>
    <d v="2016-11-28T11:59:06"/>
    <d v="2016-11-18T10:50:26"/>
    <d v="2016-10-21T00:00:00"/>
    <s v=""/>
    <d v="2016-11-24T00:00:00"/>
    <x v="0"/>
  </r>
  <r>
    <s v="664fa3b3-5942-4d56-a922-aa33b7dfcffd"/>
    <s v="g8q6mTqcwDghCm+brK3DxUPHCAczfJzy+RKLM9MNxgwvBWn02JnZDG1AqyvPoU/qo2s+TmPaRKyxV2o6ZifdpQ=="/>
    <d v="2016-11-28T11:59:30"/>
    <s v="DARS-NIC-326033-G1P7Q-v2"/>
    <s v="Thomas Lawrence"/>
    <x v="9"/>
    <s v="With HSCIC"/>
    <x v="0"/>
    <d v="2017-09-04T00:00:00"/>
    <s v="5a DSA Active"/>
    <s v="5a DSA Active"/>
    <x v="2"/>
    <s v="DARS-NIC-326033-G1P7Q-v2.2"/>
    <s v="Yes"/>
    <s v="Yes"/>
    <x v="0"/>
    <x v="242"/>
    <x v="129"/>
    <s v="No"/>
    <x v="1"/>
    <s v="Complex"/>
    <s v="Dan Goodwin"/>
    <s v="Dave Cronin"/>
    <s v="Yes"/>
    <s v="Emma Russell"/>
    <d v="2016-11-28T11:59:30"/>
    <d v="2016-11-24T14:01:28"/>
    <d v="2016-11-28T00:00:00"/>
    <s v=""/>
    <d v="2016-11-24T00:00:00"/>
    <x v="1"/>
  </r>
  <r>
    <s v="49e60259-f8e1-e511-8100-3863bb358f90"/>
    <s v="Zdin3rNGsmoLbSOmt7/5OtZ79+1/bu3KDQI+kIltXi0V0W4A5IpcIg+e5SiHqEnqhz+jtx2MkQ9UamZ+jwUpqA=="/>
    <d v="2016-08-02T09:49:23"/>
    <s v="DARS-NIC-326062-R5P2C-v0"/>
    <s v="Stephen Duffy"/>
    <x v="81"/>
    <s v="With HSCIC"/>
    <x v="0"/>
    <d v="2016-07-31T00:00:00"/>
    <s v=""/>
    <s v="5a DSA Active"/>
    <x v="3"/>
    <s v="DARS-NIC-326062-R5P2C-v0.0"/>
    <s v="Yes"/>
    <s v="Yes"/>
    <x v="0"/>
    <x v="0"/>
    <x v="108"/>
    <s v="No"/>
    <x v="1"/>
    <s v=""/>
    <s v="Helen Buckels"/>
    <s v=""/>
    <s v="No"/>
    <s v="Joanna Rose"/>
    <d v="2016-08-02T09:49:23"/>
    <d v="2016-03-04T11:00:48"/>
    <m/>
    <s v=""/>
    <m/>
    <x v="0"/>
  </r>
  <r>
    <s v="9c93334a-f8e1-e511-8100-3863bb358f90"/>
    <s v="/6JAU1AaZejoemQv2Mc2iErYjXi4aWY73sBi8vwe3BbH4b3e0Lzv37E5puiDD5ZMLqMDVfXO8cEHok9UUzaLkQ=="/>
    <d v="2016-08-02T09:49:23"/>
    <s v="DARS-NIC-326362-J1T0V-v0"/>
    <s v="Louise Dunn"/>
    <x v="18"/>
    <s v="With HSCIC"/>
    <x v="0"/>
    <d v="2016-01-31T00:00:00"/>
    <s v=""/>
    <s v="5a DSA Active"/>
    <x v="3"/>
    <s v="DARS-NIC-326362-J1T0V-v0.0"/>
    <s v="Yes"/>
    <s v="Yes"/>
    <x v="0"/>
    <x v="0"/>
    <x v="120"/>
    <s v="No"/>
    <x v="6"/>
    <s v=""/>
    <s v="Helen Buckels"/>
    <s v=""/>
    <s v="No"/>
    <s v="Joanna Rose"/>
    <d v="2016-08-02T09:49:23"/>
    <d v="2016-03-04T11:00:23"/>
    <m/>
    <s v=""/>
    <m/>
    <x v="0"/>
  </r>
  <r>
    <s v="73040100-fbe1-e511-80f7-3863bb357fa0"/>
    <s v="WmEDXohCJ1LEESYjAsb9NVd4JGQrr+wt/IR+HGV0bnX/6FXYPySTP++HQRhYe8pjYrKOTTH7IGvhayo6mwP4SA=="/>
    <d v="2016-10-31T15:54:24"/>
    <s v="DARS-NIC-326404-L9K3Z-v0"/>
    <s v="Tracy Allan"/>
    <x v="240"/>
    <s v="With HSCIC"/>
    <x v="1"/>
    <m/>
    <s v=""/>
    <s v=""/>
    <x v="0"/>
    <s v="DARS-NIC-326404-L9K3Z-v0.0"/>
    <s v=""/>
    <s v="Yes"/>
    <x v="1"/>
    <x v="0"/>
    <x v="0"/>
    <s v="No"/>
    <x v="3"/>
    <s v=""/>
    <s v=""/>
    <s v=""/>
    <s v="Yes"/>
    <s v=""/>
    <d v="2016-10-31T15:54:24"/>
    <d v="2016-03-04T11:19:46"/>
    <m/>
    <s v=""/>
    <m/>
    <x v="0"/>
  </r>
  <r>
    <s v="a2f5d425-269f-43d9-8817-037f16b00703"/>
    <s v="yxJkwtHW4EoBnEw7tX/QcJpb9jhfKmUckft8cBlgOKnsiqC2zXhoHmkZC9LkJ4SZGJqXpkx0Pjkl2iDYt3vyMQ=="/>
    <d v="2016-10-11T07:39:35"/>
    <s v="DARS-NIC-32759-Z2N9T-v0"/>
    <s v="Julie Michalowski"/>
    <x v="18"/>
    <s v="With Customer"/>
    <x v="0"/>
    <m/>
    <s v=""/>
    <s v="1c Application In Progress"/>
    <x v="4"/>
    <s v="DARS-NIC-32759-Z2N9T-v0.0"/>
    <s v="Yes"/>
    <s v="No"/>
    <x v="0"/>
    <x v="0"/>
    <x v="0"/>
    <s v="No"/>
    <x v="6"/>
    <s v=""/>
    <s v="DARS Online"/>
    <s v="DARS Online"/>
    <s v="Yes"/>
    <s v=""/>
    <d v="2016-10-11T07:39:35"/>
    <d v="2016-04-27T13:39:27"/>
    <m/>
    <s v=""/>
    <m/>
    <x v="0"/>
  </r>
  <r>
    <s v="35dd98d6-fde1-e511-80f5-3863bb363030"/>
    <s v="KL1Y29wgZt+erxl+ouUMnxqdt2ngjrKj53GZQE8wlevpUa3y0Ob2e9vO/443rrRDC6pTakHVgQOvD40Dcx6LFg=="/>
    <d v="2016-10-31T15:54:24"/>
    <s v="DARS-NIC-327653-J2T3C-v0"/>
    <s v="Judy Aldred"/>
    <x v="5"/>
    <s v="With HSCIC"/>
    <x v="1"/>
    <m/>
    <s v=""/>
    <s v=""/>
    <x v="0"/>
    <s v="DARS-NIC-327653-J2T3C-v0.0"/>
    <s v=""/>
    <s v="Yes"/>
    <x v="1"/>
    <x v="0"/>
    <x v="0"/>
    <s v="No"/>
    <x v="3"/>
    <s v=""/>
    <s v=""/>
    <s v=""/>
    <s v="Yes"/>
    <s v=""/>
    <d v="2016-10-31T15:54:24"/>
    <d v="2016-03-04T11:40:06"/>
    <m/>
    <s v=""/>
    <m/>
    <x v="0"/>
  </r>
  <r>
    <s v="a6c99be3-57e8-e511-80f8-3863bb357fa0"/>
    <s v="reSdWnnOlud8/D3QE+84wMIAnQ9m/m4OcyruAa2uhtcuOWfd/NsD6EpT2gH3ojoawuNYlgGTSIAeofCK5caawA=="/>
    <d v="2016-08-18T11:58:52"/>
    <s v="DARS-NIC-327820-P5D7C-v0"/>
    <s v="Hannah Gaffney"/>
    <x v="299"/>
    <s v="With Customer"/>
    <x v="0"/>
    <m/>
    <s v=""/>
    <s v="4e With Customer To Sign DSA"/>
    <x v="0"/>
    <s v="DARS-NIC-327820-P5D7C-v0.0"/>
    <s v=""/>
    <s v="Yes"/>
    <x v="0"/>
    <x v="0"/>
    <x v="0"/>
    <s v="No"/>
    <x v="21"/>
    <s v=""/>
    <s v=""/>
    <s v=""/>
    <s v="Yes"/>
    <s v="Joanna Rose"/>
    <d v="2016-08-18T11:58:52"/>
    <d v="2016-03-12T13:39:52"/>
    <m/>
    <s v=""/>
    <d v="2015-06-22T00:00:00"/>
    <x v="0"/>
  </r>
  <r>
    <s v="e54850b7-7d43-46f7-ad79-a0fec28d6fec"/>
    <s v="+g1sh6qP48ga0/1+qoZ14y6zMFLttwYQrpPuuNIhvxgxSGWNQUFRAoTIZ8Kd+ZKwWuAqtsZB8bkVckf4EchOSg=="/>
    <d v="2016-08-18T11:58:52"/>
    <s v="DARS-NIC-327820-P5D7C-v0"/>
    <s v="Hannah Gaffney"/>
    <x v="299"/>
    <s v="With Customer"/>
    <x v="0"/>
    <m/>
    <s v=""/>
    <s v="4e With Customer To Sign DSA"/>
    <x v="0"/>
    <s v="DARS-NIC-327820-P5D7C-v0.1"/>
    <s v=""/>
    <s v="Yes"/>
    <x v="0"/>
    <x v="0"/>
    <x v="0"/>
    <s v="No"/>
    <x v="21"/>
    <s v=""/>
    <s v=""/>
    <s v=""/>
    <s v="Yes"/>
    <s v="Joanna Rose"/>
    <d v="2016-08-18T11:58:52"/>
    <d v="2016-03-24T11:42:46"/>
    <m/>
    <s v=""/>
    <d v="2015-06-22T00:00:00"/>
    <x v="0"/>
  </r>
  <r>
    <s v="6df19762-d6b6-4d30-ab78-3e23267d33fa"/>
    <s v="9CYO0JNg967//u8VL1FWNCg2EKBNZPVLl9Ick3MdS2dbYx1/b7pvn/XanuhMgsjVtfW5L/eEzIpVScoNo7WpCg=="/>
    <d v="2016-08-18T11:58:52"/>
    <s v="DARS-NIC-327820-P5D7C-v0"/>
    <s v="Hannah Gaffney"/>
    <x v="299"/>
    <s v="With Customer"/>
    <x v="0"/>
    <m/>
    <s v=""/>
    <s v="4e With Customer To Sign DSA"/>
    <x v="0"/>
    <s v="DARS-NIC-327820-P5D7C-v0.2"/>
    <s v=""/>
    <s v="Yes"/>
    <x v="0"/>
    <x v="0"/>
    <x v="0"/>
    <s v="No"/>
    <x v="21"/>
    <s v=""/>
    <s v=""/>
    <s v=""/>
    <s v="Yes"/>
    <s v="Joanna Rose"/>
    <d v="2016-08-18T11:58:52"/>
    <d v="2016-03-24T15:59:58"/>
    <m/>
    <s v=""/>
    <d v="2015-06-22T00:00:00"/>
    <x v="0"/>
  </r>
  <r>
    <s v="440fb598-76f0-4a7f-9fb7-0eb4f5e53bbf"/>
    <s v="2ieEhhXKI039L3/niO+FcQTOZuf5Swj7GVvWEO1lhrLIqERmREPaUgxmrBoB3XOsE7+dzdjlNS4jyY3X2cU42Q=="/>
    <d v="2016-08-18T11:58:52"/>
    <s v="DARS-NIC-327820-P5D7C-v0"/>
    <s v="Hannah Gaffney"/>
    <x v="299"/>
    <s v="With Customer"/>
    <x v="0"/>
    <m/>
    <s v=""/>
    <s v="4e With Customer To Sign DSA"/>
    <x v="0"/>
    <s v="DARS-NIC-327820-P5D7C-v0.3"/>
    <s v=""/>
    <s v="Yes"/>
    <x v="0"/>
    <x v="243"/>
    <x v="0"/>
    <s v="No"/>
    <x v="21"/>
    <s v="Complex"/>
    <s v="Dan Goodwin"/>
    <s v="Richard Langley"/>
    <s v="No"/>
    <s v="Joanna Rose"/>
    <d v="2016-08-18T11:58:52"/>
    <d v="2016-04-11T08:43:55"/>
    <m/>
    <s v=""/>
    <d v="2015-06-22T00:00:00"/>
    <x v="0"/>
  </r>
  <r>
    <s v="6489107f-3f66-4071-8028-d7f6511b6267"/>
    <s v="5rNlrR53y2KVod4D/1X96LcyGlyZ7U5zKtI3tqshzitmeGzTrH+dKUQpszuXWrcVZYosJTofhtPWxT0dgzve9w=="/>
    <d v="2016-08-18T11:58:52"/>
    <s v="DARS-NIC-327820-P5D7C-v0"/>
    <s v="Hannah Gaffney"/>
    <x v="299"/>
    <s v="With Customer"/>
    <x v="0"/>
    <m/>
    <s v=""/>
    <s v="4e With Customer To Sign DSA"/>
    <x v="0"/>
    <s v="DARS-NIC-327820-P5D7C-v0.4"/>
    <s v=""/>
    <s v="Yes"/>
    <x v="0"/>
    <x v="243"/>
    <x v="0"/>
    <s v="No"/>
    <x v="21"/>
    <s v="Complex"/>
    <s v="Dan Goodwin"/>
    <s v="Richard Langley"/>
    <s v="No"/>
    <s v="Joanna Rose"/>
    <d v="2016-08-18T11:58:52"/>
    <d v="2016-04-18T09:29:14"/>
    <m/>
    <s v=""/>
    <d v="2015-06-22T00:00:00"/>
    <x v="0"/>
  </r>
  <r>
    <s v="bc349701-63a8-4497-8936-98b52884b0d5"/>
    <s v="N7pzF4I4YQYpFqd1zE9FYlE9hs8mQjnoNO6SicuT7JMK/1dMUf5IeTczd8oAYC/ESOu0V8BUlT7F5+SkH5QhlQ=="/>
    <d v="2016-08-18T11:58:52"/>
    <s v="DARS-NIC-327820-P5D7C-v0"/>
    <s v="Hannah Gaffney"/>
    <x v="299"/>
    <s v="With Customer"/>
    <x v="0"/>
    <m/>
    <s v="2c Initial Assessment"/>
    <s v="4e With Customer To Sign DSA"/>
    <x v="0"/>
    <s v="DARS-NIC-327820-P5D7C-v0.5"/>
    <s v="No"/>
    <s v="Yes"/>
    <x v="0"/>
    <x v="243"/>
    <x v="0"/>
    <s v="No"/>
    <x v="21"/>
    <s v="Complex"/>
    <s v="Dan Goodwin"/>
    <s v="Richard Langley"/>
    <s v="No"/>
    <s v="Joanna Rose"/>
    <d v="2016-08-18T11:58:52"/>
    <d v="2016-04-27T10:53:54"/>
    <m/>
    <s v=""/>
    <d v="2015-06-22T00:00:00"/>
    <x v="0"/>
  </r>
  <r>
    <s v="b8cfd0f9-77d6-4570-a759-ccd8da3297cb"/>
    <s v="lO0Dh/iQx1xFQBi6XmyxB4u8bHYDKWnIBvtLnWkzqNcRlQGNKZ/pCz4fTVDusl05KtY87BSMXIbij8Wf1pg7Rg=="/>
    <d v="2016-08-18T11:58:52"/>
    <s v="DARS-NIC-327820-P5D7C-v0"/>
    <s v="Hannah Gaffney"/>
    <x v="299"/>
    <s v="With Customer"/>
    <x v="0"/>
    <m/>
    <s v="2c Initial Assessment"/>
    <s v="4e With Customer To Sign DSA"/>
    <x v="0"/>
    <s v="DARS-NIC-327820-P5D7C-v0.6"/>
    <s v="No"/>
    <s v="Yes"/>
    <x v="0"/>
    <x v="243"/>
    <x v="0"/>
    <s v="No"/>
    <x v="21"/>
    <s v="Complex"/>
    <s v="Dan Goodwin"/>
    <s v="Richard Langley"/>
    <s v="No"/>
    <s v="Joanna Rose"/>
    <d v="2016-08-18T11:58:52"/>
    <d v="2016-06-09T12:10:40"/>
    <m/>
    <s v=""/>
    <d v="2015-06-22T00:00:00"/>
    <x v="0"/>
  </r>
  <r>
    <s v="f5c35e03-0954-41fb-a823-aeda9c1c1647"/>
    <s v="I8cNjUwIXp4iUw6db13nyz5n7yOCG1tR0f6eHrnC+QaWarIY1bI6A3ZgGEKmHMoaHLwNZLGbY8Yz5lyIyDy2AQ=="/>
    <d v="2016-11-11T11:25:28"/>
    <s v="DARS-NIC-327820-P5D7C-v0"/>
    <s v="Hannah Gaffney"/>
    <x v="299"/>
    <s v="With Customer"/>
    <x v="0"/>
    <d v="2019-08-09T00:00:00"/>
    <s v="4e With Customer To Sign DSA"/>
    <s v="4e With Customer To Sign DSA"/>
    <x v="6"/>
    <s v="DARS-NIC-327820-P5D7C-v0.7"/>
    <s v="Yes"/>
    <s v="Yes"/>
    <x v="0"/>
    <x v="243"/>
    <x v="0"/>
    <s v="No"/>
    <x v="21"/>
    <s v="Complex"/>
    <s v="Dan Goodwin"/>
    <s v="Richard Langley"/>
    <s v="No"/>
    <s v="Joanna Rose"/>
    <d v="2016-11-11T11:25:28"/>
    <d v="2016-06-17T07:09:52"/>
    <d v="2016-11-11T00:00:00"/>
    <s v=""/>
    <d v="2015-06-22T00:00:00"/>
    <x v="0"/>
  </r>
  <r>
    <s v="003cb0cb-f4e1-e511-80f5-3863bb363030"/>
    <s v="2kRilh8lzjUZ1t1jQS7F8wy4hBW6LaIi8FtxPwguxEFjCM2tBJ1OSyoZXcQkKZ4oK/lkQo7RYWs2rquZSck6yw=="/>
    <d v="2016-10-31T15:54:24"/>
    <s v="DARS-NIC-327824-F8N7T-v0"/>
    <s v="Shahadat Uddin"/>
    <x v="204"/>
    <s v="With Customer"/>
    <x v="1"/>
    <m/>
    <s v=""/>
    <s v="1c Application In Progress"/>
    <x v="0"/>
    <s v="DARS-NIC-327824-F8N7T-v0.0"/>
    <s v=""/>
    <s v="Yes"/>
    <x v="1"/>
    <x v="0"/>
    <x v="0"/>
    <s v="No"/>
    <x v="9"/>
    <s v=""/>
    <s v=""/>
    <s v=""/>
    <s v="Yes"/>
    <s v="Joanna Rose"/>
    <d v="2016-10-31T15:54:24"/>
    <d v="2016-03-04T10:35:27"/>
    <m/>
    <s v=""/>
    <m/>
    <x v="0"/>
  </r>
  <r>
    <s v="afd00b85-4651-4ae3-a253-190c017b77c1"/>
    <s v="1F37jWZidMMGDYEh8INtSHJ6m6h9tRkEHPCzsK2thaUxsbUpgD4qdbMtuh6BeReO0hblMx3C/Vi4X7Wk2fNrqA=="/>
    <d v="2016-08-02T09:49:23"/>
    <s v="DARS-NIC-32792-H6F4D-v0"/>
    <s v="Julie Michalowski"/>
    <x v="18"/>
    <s v="With Customer"/>
    <x v="0"/>
    <m/>
    <s v=""/>
    <s v="1c Application In Progress"/>
    <x v="4"/>
    <s v="DARS-NIC-32792-H6F4D-v0.0"/>
    <s v="Yes"/>
    <s v="No"/>
    <x v="0"/>
    <x v="0"/>
    <x v="0"/>
    <s v="No"/>
    <x v="6"/>
    <s v=""/>
    <s v="DARS Online"/>
    <s v="DARS Online"/>
    <s v="Yes"/>
    <s v=""/>
    <d v="2016-08-02T09:49:23"/>
    <d v="2016-04-27T14:07:28"/>
    <m/>
    <s v=""/>
    <m/>
    <x v="0"/>
  </r>
  <r>
    <s v="3f48f438-3818-e611-80fa-3863bb359f00"/>
    <s v="P2uMZrrmLF3ZVbOiwfTCH/lhITVDPWSEwCsxaqpCZDD3h0CkoYaGbJULhEqB6Xtrj6uQF0TG+nV09NQelNbfKQ=="/>
    <d v="2016-08-02T09:49:23"/>
    <s v="DARS-NIC-32822-N3T2J-v0"/>
    <s v="Natalie Eugene"/>
    <x v="265"/>
    <s v="With Customer"/>
    <x v="0"/>
    <m/>
    <s v=""/>
    <s v="1c Application In Progress"/>
    <x v="4"/>
    <s v="DARS-NIC-32822-N3T2J-v0.0"/>
    <s v="Yes"/>
    <s v="No"/>
    <x v="0"/>
    <x v="0"/>
    <x v="0"/>
    <s v="No"/>
    <x v="1"/>
    <s v=""/>
    <s v=""/>
    <s v=""/>
    <s v="Yes"/>
    <s v="Joanna Rose"/>
    <d v="2016-08-02T09:49:23"/>
    <d v="2016-05-12T11:54:14"/>
    <m/>
    <s v=""/>
    <m/>
    <x v="0"/>
  </r>
  <r>
    <s v="b5ef0b9e-e720-e611-80ea-5065f38a99f1"/>
    <s v="cM7CQjVL/qKSp2FuCv5xZWCvfaQ9Tm2F2ihus64wlmJ2Xisg1dfHIttmlWFaTDaDWYlhhuqrSQtXstxM0KUekQ=="/>
    <d v="2016-12-15T17:24:09"/>
    <s v="DARS-NIC-32833-M3M9V-v1"/>
    <s v="Russell Whitehouse"/>
    <x v="300"/>
    <s v="With HSCIC"/>
    <x v="0"/>
    <m/>
    <s v="1c Application In Progress"/>
    <s v="5a DSA Active"/>
    <x v="0"/>
    <s v="DARS-NIC-32833-M3M9V-v0.0"/>
    <s v="No"/>
    <s v="No"/>
    <x v="0"/>
    <x v="0"/>
    <x v="0"/>
    <s v="No"/>
    <x v="6"/>
    <s v=""/>
    <s v=""/>
    <s v=""/>
    <s v="Yes"/>
    <s v="Alexandra Day"/>
    <d v="2016-12-15T17:24:09"/>
    <d v="2016-05-23T13:09:49"/>
    <m/>
    <s v=""/>
    <d v="2016-09-15T00:00:00"/>
    <x v="0"/>
  </r>
  <r>
    <s v="e7754f79-1750-4f33-9f81-718d414257ff"/>
    <s v="aqnGNq9BufaANtOuh4s+3cyl1b78v0IYanDE5IPTw0S51Wxv/dCk2FzgR6q5XNwgq6P+OeBaldesILefhZbwLg=="/>
    <d v="2016-12-15T17:24:09"/>
    <s v="DARS-NIC-32833-M3M9V-v1"/>
    <s v="Russell Whitehouse"/>
    <x v="300"/>
    <s v="With HSCIC"/>
    <x v="0"/>
    <m/>
    <s v="1c Application In Progress"/>
    <s v="5a DSA Active"/>
    <x v="0"/>
    <s v="DARS-NIC-32833-M3M9V-v0.1"/>
    <s v="No"/>
    <s v="No"/>
    <x v="0"/>
    <x v="0"/>
    <x v="0"/>
    <s v="No"/>
    <x v="6"/>
    <s v=""/>
    <s v=""/>
    <s v=""/>
    <s v="Yes"/>
    <s v="Alexandra Day"/>
    <d v="2016-12-15T17:24:09"/>
    <d v="2016-06-23T11:02:41"/>
    <m/>
    <s v=""/>
    <d v="2016-09-15T00:00:00"/>
    <x v="0"/>
  </r>
  <r>
    <s v="ca87fd03-05ca-4d0f-87f0-185142202f9f"/>
    <s v="Sxd0DIVZRPlRDG2HwRc42xRchJ6dRQgB0zqXCOWSZ+TI/h1wdjQJW3JjNu3dtuyMJdtQ3xpouXzvsKAMpZrDag=="/>
    <d v="2016-12-15T17:24:09"/>
    <s v="DARS-NIC-32833-M3M9V-v1"/>
    <s v="Russell Whitehouse"/>
    <x v="300"/>
    <s v="With HSCIC"/>
    <x v="0"/>
    <m/>
    <s v="1c Application In Progress"/>
    <s v="5a DSA Active"/>
    <x v="0"/>
    <s v="DARS-NIC-32833-M3M9V-v0.2"/>
    <s v="No"/>
    <s v="No"/>
    <x v="0"/>
    <x v="0"/>
    <x v="0"/>
    <s v="No"/>
    <x v="6"/>
    <s v=""/>
    <s v=""/>
    <s v=""/>
    <s v="Yes"/>
    <s v="Alexandra Day"/>
    <d v="2016-12-15T17:24:09"/>
    <d v="2016-06-23T14:02:27"/>
    <m/>
    <s v=""/>
    <d v="2016-09-15T00:00:00"/>
    <x v="0"/>
  </r>
  <r>
    <s v="7677c859-ed27-4918-9952-fe6ea37fbda4"/>
    <s v="QRSZX+O4TAOSn+kOJ9M3Q19t12toEywAFcExqL/NBa7n7hBna3+97gY9YkyO+GB/Y7vBt0ijt7PulmCw/m9Gww=="/>
    <d v="2016-12-15T17:24:09"/>
    <s v="DARS-NIC-32833-M3M9V-v1"/>
    <s v="Russell Whitehouse"/>
    <x v="300"/>
    <s v="With HSCIC"/>
    <x v="0"/>
    <m/>
    <s v="2c Initial Assessment"/>
    <s v="5a DSA Active"/>
    <x v="0"/>
    <s v="DARS-NIC-32833-M3M9V-v0.3"/>
    <s v="No"/>
    <s v="No"/>
    <x v="0"/>
    <x v="185"/>
    <x v="0"/>
    <s v="No"/>
    <x v="6"/>
    <s v="Medium"/>
    <s v="Dan Goodwin"/>
    <s v="Dave Cronin"/>
    <s v="No"/>
    <s v="Alexandra Day"/>
    <d v="2016-12-15T17:24:09"/>
    <d v="2016-06-27T10:23:02"/>
    <m/>
    <s v=""/>
    <d v="2016-09-15T00:00:00"/>
    <x v="0"/>
  </r>
  <r>
    <s v="98a2585c-1d23-43e8-88e7-b1931414dc58"/>
    <s v="8y0rD0mx+S8gpSBZ1Sh3k/WWYH3yl/wCNtfQxBwSalnckPYgeGFg3U78jsqorsYdvVCcDGcigg9X5aHLEdcy8w=="/>
    <d v="2017-01-06T11:25:28"/>
    <s v="DARS-NIC-32833-M3M9V-v1"/>
    <s v="Russell Whitehouse"/>
    <x v="300"/>
    <s v="With HSCIC"/>
    <x v="0"/>
    <d v="2017-07-07T00:00:00"/>
    <s v="5a DSA Active"/>
    <s v="5a DSA Active"/>
    <x v="1"/>
    <s v="DARS-NIC-32833-M3M9V-v0.4"/>
    <s v="No"/>
    <s v="No"/>
    <x v="0"/>
    <x v="185"/>
    <x v="87"/>
    <s v="No"/>
    <x v="6"/>
    <s v="Medium"/>
    <s v="Dan Goodwin"/>
    <s v="Dave Cronin"/>
    <s v="No"/>
    <s v="Alexandra Day"/>
    <d v="2017-01-06T11:25:28"/>
    <d v="2016-07-06T13:31:15"/>
    <d v="2016-12-15T00:00:00"/>
    <s v=""/>
    <d v="2016-09-15T00:00:00"/>
    <x v="1"/>
  </r>
  <r>
    <s v="85fe0e0b-81cb-4e08-94c8-1b1b61a9f71c"/>
    <s v="zykWF55Ho84MSVDD17wYwThVE+W6BVlUElYsJoEhJlYA70sKFzlGj6YRHnBdo6ZXQSfvzLATPwUV8Bp1sdLY9A=="/>
    <d v="2016-12-15T17:24:09"/>
    <s v="DARS-NIC-32833-M3M9V-v1"/>
    <s v="Russell Whitehouse"/>
    <x v="300"/>
    <s v="With HSCIC"/>
    <x v="0"/>
    <m/>
    <s v="1c Application In Progress"/>
    <s v="5a DSA Active"/>
    <x v="0"/>
    <s v="DARS-NIC-32833-M3M9V-v1.0"/>
    <s v="No"/>
    <s v="No"/>
    <x v="0"/>
    <x v="185"/>
    <x v="0"/>
    <s v="No"/>
    <x v="6"/>
    <s v="Medium"/>
    <s v="Dan Goodwin"/>
    <s v="Dave Cronin"/>
    <s v="No"/>
    <s v="Alexandra Day"/>
    <d v="2016-12-15T17:24:09"/>
    <d v="2016-09-13T17:02:27"/>
    <d v="2016-09-13T00:00:00"/>
    <s v=""/>
    <d v="2016-09-15T00:00:00"/>
    <x v="0"/>
  </r>
  <r>
    <s v="979bccae-d157-423c-91da-9fb98d98bb24"/>
    <s v="+P+OIoLrEq/ZR62zxXEhJ+rmd0J4gCR9LDagOPFsWEC6hNtEtvKZ2OBc8Z4/sh9P7Ee8VY9uWKU6/sAlmK9xug=="/>
    <d v="2016-12-15T17:24:09"/>
    <s v="DARS-NIC-32833-M3M9V-v1"/>
    <s v="Russell Whitehouse"/>
    <x v="300"/>
    <s v="With HSCIC"/>
    <x v="0"/>
    <d v="2019-09-30T00:00:00"/>
    <s v="2c Initial Assessment"/>
    <s v="5a DSA Active"/>
    <x v="0"/>
    <s v="DARS-NIC-32833-M3M9V-v1.1"/>
    <s v="No"/>
    <s v="No"/>
    <x v="0"/>
    <x v="110"/>
    <x v="0"/>
    <s v="No"/>
    <x v="6"/>
    <s v="Medium"/>
    <s v="Dan Goodwin"/>
    <s v="Dave Cronin"/>
    <s v="No"/>
    <s v="Alexandra Day"/>
    <d v="2016-12-15T17:24:09"/>
    <d v="2016-09-15T11:23:36"/>
    <d v="2016-09-13T00:00:00"/>
    <s v="Release 2.3"/>
    <d v="2016-09-15T00:00:00"/>
    <x v="0"/>
  </r>
  <r>
    <s v="f11a27ed-064f-495d-ba81-501e2fd8fcd2"/>
    <s v="BpJW8QexYk5BqSt/Fh9okFqaQx/rCUEyBpX3whC1YFNjpqQVQA+cbI0DVcWRW/BWM9u3NNvSnkNQsLAJOGT4DA=="/>
    <d v="2016-12-15T17:24:09"/>
    <s v="DARS-NIC-32833-M3M9V-v1"/>
    <s v="Russell Whitehouse"/>
    <x v="300"/>
    <s v="With HSCIC"/>
    <x v="0"/>
    <d v="2019-09-30T00:00:00"/>
    <s v="2c Initial Assessment"/>
    <s v="5a DSA Active"/>
    <x v="0"/>
    <s v="DARS-NIC-32833-M3M9V-v1.2"/>
    <s v="No"/>
    <s v="No"/>
    <x v="0"/>
    <x v="110"/>
    <x v="0"/>
    <s v="No"/>
    <x v="6"/>
    <s v="Medium"/>
    <s v="Dan Goodwin"/>
    <s v="Dave Cronin"/>
    <s v="No"/>
    <s v="Alexandra Day"/>
    <d v="2016-12-15T17:24:09"/>
    <d v="2016-09-26T14:52:44"/>
    <d v="2016-09-13T00:00:00"/>
    <s v="Release 2.3"/>
    <d v="2016-09-15T00:00:00"/>
    <x v="0"/>
  </r>
  <r>
    <s v="07c53024-b811-47c3-9ffd-c6a02483d27b"/>
    <s v="sPwmznSEQ8fEh8pI8NQfLTPcR3YQ2NVsB7DHGD7krQKHgslbi9gZhzop2UrGFw1tIfKgkSOYlfrLp7CPPyVWPw=="/>
    <d v="2017-01-06T11:27:06"/>
    <s v="DARS-NIC-32833-M3M9V-v1"/>
    <s v="Russell Whitehouse"/>
    <x v="300"/>
    <s v="With HSCIC"/>
    <x v="0"/>
    <d v="2017-11-30T00:00:00"/>
    <s v="5a DSA Active"/>
    <s v="5a DSA Active"/>
    <x v="2"/>
    <s v="DARS-NIC-32833-M3M9V-v1.3"/>
    <s v="Yes"/>
    <s v="No"/>
    <x v="0"/>
    <x v="110"/>
    <x v="58"/>
    <s v="No"/>
    <x v="6"/>
    <s v="Medium"/>
    <s v="Dan Goodwin"/>
    <s v="Dave Cronin"/>
    <s v="No"/>
    <s v="Alexandra Day"/>
    <d v="2017-01-06T11:27:06"/>
    <d v="2016-10-05T09:38:10"/>
    <d v="2016-12-15T00:00:00"/>
    <s v="Release 2.3"/>
    <d v="2016-09-15T00:00:00"/>
    <x v="1"/>
  </r>
  <r>
    <s v="bfcb8b18-fbe1-e511-8100-3863bb358f90"/>
    <s v="f0K4rQgOQXxJKE0ckDZQ2B9Dhg/+4fpt6wbZloUj15q8rM3aUYo3Wu0HcTVjj7lQ2K76TxfpZyw4taawigVvoA=="/>
    <d v="2016-08-02T09:49:23"/>
    <s v="DARS-NIC-328373-T2H5G-v0"/>
    <s v="Lynden Guiver"/>
    <x v="57"/>
    <s v="With HSCIC"/>
    <x v="0"/>
    <d v="2015-12-31T00:00:00"/>
    <s v=""/>
    <s v="5a DSA Active"/>
    <x v="3"/>
    <s v="DARS-NIC-328373-T2H5G-v0.0"/>
    <s v="Yes"/>
    <s v="Yes"/>
    <x v="0"/>
    <x v="0"/>
    <x v="120"/>
    <s v="No"/>
    <x v="1"/>
    <s v=""/>
    <s v="Richard Webster"/>
    <s v=""/>
    <s v="No"/>
    <s v="Joanna Rose"/>
    <d v="2016-08-02T09:49:23"/>
    <d v="2016-03-04T11:20:28"/>
    <m/>
    <s v=""/>
    <m/>
    <x v="0"/>
  </r>
  <r>
    <s v="80a0e37e-fce1-e511-8104-1458d043a750"/>
    <s v="Vh8CGFd5GmF6VTsF2Uy72rMQaln0MuadZE0qbWrz9rvARyB5urVIHnd1kQb1OmHHfuDs6luzlwL/JELo7Ywspg=="/>
    <d v="2016-10-01T00:00:32"/>
    <s v="DARS-NIC-328464-Y5Y8F-v0"/>
    <s v="Karen Jones"/>
    <x v="301"/>
    <s v="With HSCIC"/>
    <x v="0"/>
    <d v="2016-09-30T00:00:00"/>
    <s v=""/>
    <s v="5a DSA Active"/>
    <x v="3"/>
    <s v="DARS-NIC-328464-Y5Y8F-v0.0"/>
    <s v="Yes"/>
    <s v="Yes"/>
    <x v="0"/>
    <x v="0"/>
    <x v="25"/>
    <s v="No"/>
    <x v="9"/>
    <s v=""/>
    <s v="Richard Webster"/>
    <s v=""/>
    <s v="No"/>
    <s v="Joanna Rose"/>
    <d v="2016-10-01T00:00:32"/>
    <d v="2016-03-04T11:30:29"/>
    <m/>
    <s v=""/>
    <m/>
    <x v="0"/>
  </r>
  <r>
    <s v="8fa3a88b-3a18-e611-80fa-3863bb359f00"/>
    <s v="ihiDD2/X3tykwKWjaa36g8PUVeIkaWiunLfbwjGQlkyK0Elf3RrO/Y7VdrArMZ6LWyTK0iXxmBYAUQNuvNu0BA=="/>
    <d v="2017-04-11T09:47:32"/>
    <s v="DARS-NIC-32854-Y8P8B-v0"/>
    <s v="Zoe Oldfield"/>
    <x v="226"/>
    <s v="With HSCIC"/>
    <x v="0"/>
    <m/>
    <s v="1c Application In Progress"/>
    <s v="2c Initial Assessment"/>
    <x v="0"/>
    <s v="DARS-NIC-32854-Y8P8B-v0.0"/>
    <s v="No"/>
    <s v="No"/>
    <x v="0"/>
    <x v="0"/>
    <x v="0"/>
    <s v="No"/>
    <x v="9"/>
    <s v=""/>
    <s v=""/>
    <s v=""/>
    <s v="Yes"/>
    <s v="Joanna Rose"/>
    <d v="2017-04-11T09:47:32"/>
    <d v="2016-05-12T12:10:48"/>
    <m/>
    <s v=""/>
    <d v="2016-07-07T00:00:00"/>
    <x v="0"/>
  </r>
  <r>
    <s v="819a47b4-5b46-4be1-baf1-3c8e308c05a6"/>
    <s v="0CqY1g3yjAkz5Ig7RT34QE7F9csFIE5IpyF7fSJdXEadbo8H1uNsDQK/5PZZ8kUucWn47RtmKhM3v8j/aXZq0w=="/>
    <d v="2017-04-11T09:47:32"/>
    <s v="DARS-NIC-32854-Y8P8B-v0"/>
    <s v="Zoe Oldfield"/>
    <x v="226"/>
    <s v="With HSCIC"/>
    <x v="0"/>
    <m/>
    <s v="1c Application In Progress"/>
    <s v="2c Initial Assessment"/>
    <x v="0"/>
    <s v="DARS-NIC-32854-Y8P8B-v0.1"/>
    <s v="No"/>
    <s v="No"/>
    <x v="0"/>
    <x v="0"/>
    <x v="0"/>
    <s v="No"/>
    <x v="9"/>
    <s v=""/>
    <s v=""/>
    <s v=""/>
    <s v="Yes"/>
    <s v="Joanna Rose"/>
    <d v="2017-04-11T09:47:32"/>
    <d v="2016-07-05T11:07:48"/>
    <m/>
    <s v=""/>
    <d v="2016-07-07T00:00:00"/>
    <x v="0"/>
  </r>
  <r>
    <s v="c322d344-ef61-4a3d-a982-b3e649c462fa"/>
    <s v="PEgTfE45cZl51qPJ5dKKc3mqykag+Cs4272rtcTIB6bpurTZsrvY1DCa7KJaSxdGy/6RuCJ35Ek2+5Cm4Wxj7g=="/>
    <d v="2017-04-11T09:47:32"/>
    <s v="DARS-NIC-32854-Y8P8B-v0"/>
    <s v="Zoe Oldfield"/>
    <x v="226"/>
    <s v="With HSCIC"/>
    <x v="0"/>
    <m/>
    <s v="1c Application In Progress"/>
    <s v="2c Initial Assessment"/>
    <x v="0"/>
    <s v="DARS-NIC-32854-Y8P8B-v0.2"/>
    <s v="No"/>
    <s v="No"/>
    <x v="0"/>
    <x v="0"/>
    <x v="0"/>
    <s v="No"/>
    <x v="9"/>
    <s v=""/>
    <s v=""/>
    <s v=""/>
    <s v="Yes"/>
    <s v="Joanna Rose"/>
    <d v="2017-04-11T09:47:32"/>
    <d v="2016-07-05T12:20:13"/>
    <m/>
    <s v=""/>
    <d v="2016-07-07T00:00:00"/>
    <x v="0"/>
  </r>
  <r>
    <s v="cf7851a4-a36e-4cee-aa89-56b5fdc4f20d"/>
    <s v="af8LneKv3Cy/roH9moXW0Kre/CDffvJCsR/PX2q45O6MDhVunCLrRmkJRK9Bnx2RriVJNqT/GnV+xmAR8NbeFw=="/>
    <d v="2017-04-11T09:47:32"/>
    <s v="DARS-NIC-32854-Y8P8B-v0"/>
    <s v="Zoe Oldfield"/>
    <x v="226"/>
    <s v="With HSCIC"/>
    <x v="0"/>
    <m/>
    <s v="2c Initial Assessment"/>
    <s v="2c Initial Assessment"/>
    <x v="0"/>
    <s v="DARS-NIC-32854-Y8P8B-v0.3"/>
    <s v="No"/>
    <s v="No"/>
    <x v="0"/>
    <x v="140"/>
    <x v="0"/>
    <s v="No"/>
    <x v="9"/>
    <s v="Complex"/>
    <s v="Dan Goodwin"/>
    <s v="Jennifer Donald"/>
    <s v="No"/>
    <s v="Joanna Rose"/>
    <d v="2017-04-11T09:47:32"/>
    <d v="2016-07-06T14:32:58"/>
    <m/>
    <s v=""/>
    <d v="2016-07-07T00:00:00"/>
    <x v="0"/>
  </r>
  <r>
    <s v="58144b96-83e1-4a32-9ccf-7175a5a5fb51"/>
    <s v="BkRUomDD2gYMi1S7JEhzZ2n4RijLFp00OoQwNSMqh4ESDvA22m6E0KtCPrsvFs/3g13LJeQ0t4aJVAVJ+EYsAw=="/>
    <d v="2017-04-11T09:47:32"/>
    <s v="DARS-NIC-32854-Y8P8B-v0"/>
    <s v="Zoe Oldfield"/>
    <x v="226"/>
    <s v="With HSCIC"/>
    <x v="0"/>
    <m/>
    <s v="2c Initial Assessment"/>
    <s v="2c Initial Assessment"/>
    <x v="0"/>
    <s v="DARS-NIC-32854-Y8P8B-v0.4"/>
    <s v="No"/>
    <s v="No"/>
    <x v="0"/>
    <x v="140"/>
    <x v="0"/>
    <s v="No"/>
    <x v="9"/>
    <s v="Complex"/>
    <s v="Dan Goodwin"/>
    <s v="Jennifer Donald"/>
    <s v="No"/>
    <s v="Joanna Rose"/>
    <d v="2017-04-11T09:47:32"/>
    <d v="2016-07-15T12:35:47"/>
    <m/>
    <s v=""/>
    <d v="2016-07-07T00:00:00"/>
    <x v="0"/>
  </r>
  <r>
    <s v="6a05ec05-8c2a-44b6-87a5-e669994cc096"/>
    <s v="y6U42IzhMQTrdk/6mfyKPm4TQ9QdAbjGCqRNZ+rgNElueU6QLSGKKyPqhGB/jqpZ/kwnu8wWT3bQkoVUTTNYCg=="/>
    <d v="2017-04-11T09:47:32"/>
    <s v="DARS-NIC-32854-Y8P8B-v0"/>
    <s v="Zoe Oldfield"/>
    <x v="226"/>
    <s v="With HSCIC"/>
    <x v="0"/>
    <m/>
    <s v="2c Initial Assessment"/>
    <s v="2c Initial Assessment"/>
    <x v="0"/>
    <s v="DARS-NIC-32854-Y8P8B-v0.5"/>
    <s v="No"/>
    <s v="No"/>
    <x v="0"/>
    <x v="140"/>
    <x v="0"/>
    <s v="No"/>
    <x v="9"/>
    <s v="Complex"/>
    <s v="Dan Goodwin"/>
    <s v="Jennifer Donald"/>
    <s v="No"/>
    <s v="Joanna Rose"/>
    <d v="2017-04-11T09:47:32"/>
    <d v="2016-07-19T09:58:17"/>
    <m/>
    <s v=""/>
    <d v="2016-07-07T00:00:00"/>
    <x v="0"/>
  </r>
  <r>
    <s v="58667e25-1fd4-4d30-b3ad-36a2a3b79d64"/>
    <s v="LlZrid1QPUv8jg5GIa7QGWYFxY5EgeOTZa3HPbzoapMYlCFhTb5HWaV4x/wDSUwCjtVDgEYPW3XXMqEi1VgRVg=="/>
    <d v="2017-04-18T09:59:21"/>
    <s v="DARS-NIC-32854-Y8P8B-v0"/>
    <s v="Zoe Oldfield"/>
    <x v="226"/>
    <s v="With HSCIC"/>
    <x v="0"/>
    <m/>
    <s v="2c Initial Assessment"/>
    <s v="2c Initial Assessment"/>
    <x v="4"/>
    <s v="DARS-NIC-32854-Y8P8B-v0.6"/>
    <s v="Yes"/>
    <s v="No"/>
    <x v="0"/>
    <x v="140"/>
    <x v="0"/>
    <s v="No"/>
    <x v="9"/>
    <s v="Complex"/>
    <s v="Dan Goodwin"/>
    <s v="Jennifer Donald"/>
    <s v="No"/>
    <s v="Joanna Rose"/>
    <d v="2017-04-18T09:59:21"/>
    <d v="2016-07-22T12:53:01"/>
    <m/>
    <s v=""/>
    <d v="2016-07-07T00:00:00"/>
    <x v="0"/>
  </r>
  <r>
    <s v="04c36c56-bd1d-e611-80fc-3863bb358e28"/>
    <s v="+eETD1fNy6X0hRVOCTlHoFyFuppCRSsRYu8ICrV2qDWclmq/+qNDsfS+NYymGOzuH2TFPoN1jbLbaYxt2p+i+w=="/>
    <d v="2016-10-31T15:54:24"/>
    <s v="DARS-NIC-32934-C1V0F-v0"/>
    <s v="Akshay Garg"/>
    <x v="298"/>
    <s v="With Customer"/>
    <x v="1"/>
    <m/>
    <s v="1c Application In Progress"/>
    <s v="1c Application In Progress"/>
    <x v="4"/>
    <s v="DARS-NIC-32934-C1V0F-v0.0"/>
    <s v="Yes"/>
    <s v="No"/>
    <x v="1"/>
    <x v="0"/>
    <x v="0"/>
    <s v="No"/>
    <x v="2"/>
    <s v=""/>
    <s v=""/>
    <s v=""/>
    <s v="Yes"/>
    <s v="Joanna Rose"/>
    <d v="2016-10-31T15:54:24"/>
    <d v="2016-05-19T12:29:33"/>
    <m/>
    <s v=""/>
    <m/>
    <x v="0"/>
  </r>
  <r>
    <s v="11862084-f91c-e611-810d-3863bb35cfc0"/>
    <s v="JH5/nrL/1aPL4S+8Xdqw2EwabnT4EbZfCIDlytV4ArsFPF3FkU/9varvzCuEc8XUbuggsfucD49c9hCEG85hCA=="/>
    <d v="2016-08-02T09:49:23"/>
    <s v="DARS-NIC-33019-Q9P2L-v0"/>
    <s v="Mark Knowlson"/>
    <x v="236"/>
    <s v="With Customer"/>
    <x v="0"/>
    <m/>
    <s v="1c Application In Progress"/>
    <s v="1c Application In Progress"/>
    <x v="4"/>
    <s v="DARS-NIC-33019-Q9P2L-v0.0"/>
    <s v="Yes"/>
    <s v="No"/>
    <x v="0"/>
    <x v="0"/>
    <x v="0"/>
    <s v="No"/>
    <x v="3"/>
    <s v=""/>
    <s v=""/>
    <s v=""/>
    <s v="Yes"/>
    <s v="Stephen Hudson"/>
    <d v="2016-08-02T09:49:23"/>
    <d v="2016-05-18T13:07:48"/>
    <m/>
    <s v=""/>
    <m/>
    <x v="0"/>
  </r>
  <r>
    <s v="d74fefb1-703c-e611-80ea-5065f38b06d1"/>
    <s v="zTtN3oat3ZGSHU3Tevc3THNCPjfx6YXwOL+yMM8qFH4uCm4Dtj088eulPsoXW5udmVBw5nW+K7exsGXerrBQFA=="/>
    <d v="2017-02-21T08:53:50"/>
    <s v="DARS-NIC-330559-R9Q2G-v0"/>
    <s v="Emily Savage"/>
    <x v="57"/>
    <s v="With HSCIC"/>
    <x v="0"/>
    <m/>
    <s v="1c Application In Progress"/>
    <s v="5a DSA Active"/>
    <x v="0"/>
    <s v="DARS-NIC-330559-R9Q2G-v0"/>
    <s v="No"/>
    <s v="No"/>
    <x v="0"/>
    <x v="0"/>
    <x v="0"/>
    <s v="No"/>
    <x v="1"/>
    <s v=""/>
    <s v="Richard Webster"/>
    <s v=""/>
    <s v="Yes"/>
    <s v="Louise Dunn"/>
    <d v="2017-02-21T08:53:50"/>
    <d v="2016-06-27T14:09:01"/>
    <m/>
    <s v=""/>
    <d v="2016-06-27T00:00:00"/>
    <x v="0"/>
  </r>
  <r>
    <s v="f3d5a8b1-5464-4ea1-a58a-cf07d0f495a1"/>
    <s v="G0GuASgzDAojWf12ijMDvRTOgdaGkkcOHuJEHs6i+yPkXOOW65zGujfQCu1vi20htwD/UNvOFjKPWaWxj6nDOQ=="/>
    <d v="2017-02-21T08:53:50"/>
    <s v="DARS-NIC-330559-R9Q2G-v0"/>
    <s v="Emily Savage"/>
    <x v="57"/>
    <s v="With HSCIC"/>
    <x v="0"/>
    <m/>
    <s v="2c Initial Assessment"/>
    <s v="5a DSA Active"/>
    <x v="0"/>
    <s v="DARS-NIC-330559-R9Q2G-v0.1"/>
    <s v="No"/>
    <s v="No"/>
    <x v="0"/>
    <x v="73"/>
    <x v="0"/>
    <s v="No"/>
    <x v="1"/>
    <s v="Complex"/>
    <s v="Richard Webster"/>
    <s v="Netta Hollings"/>
    <s v="Yes"/>
    <s v="Louise Dunn"/>
    <d v="2017-02-21T08:53:50"/>
    <d v="2016-06-27T14:09:18"/>
    <m/>
    <s v=""/>
    <d v="2016-06-27T00:00:00"/>
    <x v="0"/>
  </r>
  <r>
    <s v="b40fa7cd-72c7-435c-9a5e-b6cc55e854c1"/>
    <s v="jru+XPRR8kXUtmtee00HFk1blwtkmgwBXJGrjJplAz8lbrB62B/19aFwwzgZqIrFtAAhQRtCbioNAJZEwtISoA=="/>
    <d v="2017-02-21T08:53:50"/>
    <s v="DARS-NIC-330559-R9Q2G-v0"/>
    <s v="Emily Savage"/>
    <x v="57"/>
    <s v="With HSCIC"/>
    <x v="0"/>
    <m/>
    <s v="2c Initial Assessment"/>
    <s v="5a DSA Active"/>
    <x v="0"/>
    <s v="DARS-NIC-330559-R9Q2G-v0.2"/>
    <s v="No"/>
    <s v="No"/>
    <x v="0"/>
    <x v="73"/>
    <x v="0"/>
    <s v="No"/>
    <x v="1"/>
    <s v="Complex"/>
    <s v="Richard Webster"/>
    <s v="Louise Dunn"/>
    <s v="Yes"/>
    <s v="Louise Dunn"/>
    <d v="2017-02-21T08:53:50"/>
    <d v="2016-07-04T09:17:09"/>
    <m/>
    <s v=""/>
    <d v="2016-06-27T00:00:00"/>
    <x v="0"/>
  </r>
  <r>
    <s v="222765a7-8ed2-47f0-b532-d3eef80c6f72"/>
    <s v="/yLRICFz9nKe/eGv423t/uH5DZ6c05gDmqDpnthBvSnAodqwynGPMU0BXjTbsU/6FvDAn9++PysgUaxsKiiv6Q=="/>
    <d v="2017-02-21T08:53:50"/>
    <s v="DARS-NIC-330559-R9Q2G-v0"/>
    <s v="Emily Savage"/>
    <x v="57"/>
    <s v="With HSCIC"/>
    <x v="0"/>
    <m/>
    <s v="2c Initial Assessment"/>
    <s v="5a DSA Active"/>
    <x v="0"/>
    <s v="DARS-NIC-330559-R9Q2G-v0.3"/>
    <s v="No"/>
    <s v="No"/>
    <x v="0"/>
    <x v="73"/>
    <x v="0"/>
    <s v="No"/>
    <x v="1"/>
    <s v="Complex"/>
    <s v="Richard Webster"/>
    <s v="Louise Dunn"/>
    <s v="Yes"/>
    <s v="Louise Dunn"/>
    <d v="2017-02-21T08:53:50"/>
    <d v="2016-11-11T10:30:27"/>
    <m/>
    <s v=""/>
    <d v="2016-06-27T00:00:00"/>
    <x v="0"/>
  </r>
  <r>
    <s v="7792979b-e5c2-4570-ba12-4c100bb61ece"/>
    <s v="vReCI4nmoDj/6zZbcDZ0P7dsIwezZ4VdPANar06K8hhgz0yoBcVkuT9yvroeW3EuKcKY4vdFMdck5bI4940EBA=="/>
    <d v="2017-02-21T08:53:50"/>
    <s v="DARS-NIC-330559-R9Q2G-v0"/>
    <s v="Emily Savage"/>
    <x v="57"/>
    <s v="With HSCIC"/>
    <x v="0"/>
    <m/>
    <s v="2c Initial Assessment"/>
    <s v="5a DSA Active"/>
    <x v="0"/>
    <s v="DARS-NIC-330559-R9Q2G-v0.4"/>
    <s v="No"/>
    <s v="No"/>
    <x v="0"/>
    <x v="73"/>
    <x v="0"/>
    <s v="No"/>
    <x v="1"/>
    <s v="Complex"/>
    <s v="Richard Webster"/>
    <s v="Louise Dunn"/>
    <s v="Yes"/>
    <s v="Louise Dunn"/>
    <d v="2017-02-21T08:53:50"/>
    <d v="2016-12-01T13:20:42"/>
    <m/>
    <s v=""/>
    <d v="2016-06-27T00:00:00"/>
    <x v="0"/>
  </r>
  <r>
    <s v="1487474d-8448-470a-b929-d16a41589424"/>
    <s v="WLCOxDWpmrN4GxZRF2s5TI+MCMm3wb7Y6tRF+Itw1a3+/ALR4S5dQDcYuuywFOqd1cKCPEB5iy2x8qA+OGFxkg=="/>
    <d v="2017-02-21T08:53:56"/>
    <s v="DARS-NIC-330559-R9Q2G-v0"/>
    <s v="Emily Savage"/>
    <x v="57"/>
    <s v="With HSCIC"/>
    <x v="0"/>
    <d v="2099-12-31T00:00:00"/>
    <s v="5a DSA Active"/>
    <s v="5a DSA Active"/>
    <x v="2"/>
    <s v="DARS-NIC-330559-R9Q2G-v0.5"/>
    <s v="Yes"/>
    <s v="No"/>
    <x v="0"/>
    <x v="73"/>
    <x v="172"/>
    <s v="No"/>
    <x v="1"/>
    <s v="Complex"/>
    <s v="Richard Webster"/>
    <s v="Louise Dunn"/>
    <s v="Yes"/>
    <s v="Louise Dunn"/>
    <d v="2017-02-21T08:53:56"/>
    <d v="2017-01-20T16:01:50"/>
    <d v="2017-02-21T00:00:00"/>
    <s v=""/>
    <d v="2016-06-27T00:00:00"/>
    <x v="1"/>
  </r>
  <r>
    <s v="29854e09-f4e1-e511-80f7-3863bb357fa0"/>
    <s v="VRgPAQxRdGaCvJ/4M+Xx6YCgv2GpNXD+CtgtgYlFv3SVJ3T8TevdSNh8BtsJ2uYIDiee0wyL7Uo+22lTV7rLFw=="/>
    <d v="2016-03-15T11:32:51"/>
    <s v="DARS-NIC-330562-P8S0R-v0"/>
    <s v="Kate Fleming"/>
    <x v="186"/>
    <s v="With HSCIC"/>
    <x v="1"/>
    <m/>
    <s v=""/>
    <s v="1a Enquiry"/>
    <x v="7"/>
    <s v="DARS-NIC-330562-P8S0R-v0.0"/>
    <s v=""/>
    <s v="Yes"/>
    <x v="1"/>
    <x v="0"/>
    <x v="0"/>
    <s v="No"/>
    <x v="1"/>
    <s v=""/>
    <s v=""/>
    <s v=""/>
    <s v="Yes"/>
    <s v=""/>
    <d v="2016-03-15T11:32:51"/>
    <d v="2016-03-04T10:29:56"/>
    <m/>
    <s v=""/>
    <m/>
    <x v="0"/>
  </r>
  <r>
    <s v="0b10aab3-f4e1-e511-80f5-3863bb363030"/>
    <s v="bA1tLkyLyHBv1jYDfpKIenvMlc7D/eoxRVZF+EmqIMAPMjkmw8x+5Ft/ZbSo911y6xiAuJwPryGF5M0Mki5d0g=="/>
    <d v="2017-01-31T14:08:11"/>
    <s v="DARS-NIC-330769-C9Y8Y-v1"/>
    <s v="Daniel Hale"/>
    <x v="1"/>
    <s v="With Customer"/>
    <x v="0"/>
    <m/>
    <s v=""/>
    <s v="1c Application In Progress"/>
    <x v="0"/>
    <s v="DARS-NIC-330769-C9Y8Y-v0.0"/>
    <s v=""/>
    <s v="Yes"/>
    <x v="0"/>
    <x v="0"/>
    <x v="0"/>
    <s v="No"/>
    <x v="1"/>
    <s v=""/>
    <s v=""/>
    <s v=""/>
    <s v="No"/>
    <s v="Joanna Rose"/>
    <d v="2017-01-31T14:08:11"/>
    <d v="2016-03-04T10:34:48"/>
    <m/>
    <s v=""/>
    <m/>
    <x v="0"/>
  </r>
  <r>
    <s v="253be937-d3d4-4abd-9f64-9e77b1573b1f"/>
    <s v="Nwj0eWkr1TKgf3eUPSAQgFdHiJGgPsseAgktlX/ZOHrEhYpdZ+sHhZMD5nF960nwARq5Pu2G+uQdQq2WuaCp7Q=="/>
    <d v="2017-01-31T14:08:11"/>
    <s v="DARS-NIC-330769-C9Y8Y-v1"/>
    <s v="Daniel Hale"/>
    <x v="1"/>
    <s v="With Customer"/>
    <x v="0"/>
    <d v="2016-08-14T00:00:00"/>
    <s v=""/>
    <s v="1c Application In Progress"/>
    <x v="0"/>
    <s v="DARS-NIC-330769-C9Y8Y-v0.1"/>
    <s v=""/>
    <s v="Yes"/>
    <x v="0"/>
    <x v="0"/>
    <x v="0"/>
    <s v="No"/>
    <x v="1"/>
    <s v=""/>
    <s v=""/>
    <s v=""/>
    <s v="No"/>
    <s v="Joanna Rose"/>
    <d v="2017-01-31T14:08:11"/>
    <d v="2016-03-30T09:22:43"/>
    <m/>
    <s v=""/>
    <m/>
    <x v="0"/>
  </r>
  <r>
    <s v="5457348e-1955-45b5-87f5-f1ee23ac0413"/>
    <s v="7Tz57A/IrOy4feW/wRd6Ke13zJbzVEGb9vWPCYZ9ammXFrHu2E3M3SFK9Uemey3i/8vQDpk/ogiOtvfEhnL83A=="/>
    <d v="2017-03-09T15:22:36"/>
    <s v="DARS-NIC-330769-C9Y8Y-v1"/>
    <s v="Daniel Hale"/>
    <x v="1"/>
    <s v="With Customer"/>
    <x v="0"/>
    <d v="2016-08-14T00:00:00"/>
    <s v=""/>
    <s v="1c Application In Progress"/>
    <x v="3"/>
    <s v="DARS-NIC-330769-C9Y8Y-v0.2"/>
    <s v="No"/>
    <s v="Yes"/>
    <x v="0"/>
    <x v="0"/>
    <x v="108"/>
    <s v="No"/>
    <x v="1"/>
    <s v=""/>
    <s v="Charlotte Skinner"/>
    <s v=""/>
    <s v="No"/>
    <s v="Joanna Rose"/>
    <d v="2017-03-09T15:22:36"/>
    <d v="2016-03-30T09:23:19"/>
    <m/>
    <s v=""/>
    <m/>
    <x v="0"/>
  </r>
  <r>
    <s v="3ed28087-9915-4ac2-808c-99bb841e5289"/>
    <s v="KP998+2AT7Mqg6EqKPOqItr/KNVJ2VQCQM1+7hCT5PtAiSh1LnEGIMxKZayZmXWs2Vl96mKAPsgVuJY1Tl9/RQ=="/>
    <d v="2017-04-10T09:01:26"/>
    <s v="DARS-NIC-330769-C9Y8Y-v1"/>
    <s v="Daniel Hale"/>
    <x v="1"/>
    <s v="With Customer"/>
    <x v="0"/>
    <m/>
    <s v="1c Application In Progress"/>
    <s v="1c Application In Progress"/>
    <x v="4"/>
    <s v="DARS-NIC-330769-C9Y8Y-v1.0"/>
    <s v="Yes"/>
    <s v="Yes"/>
    <x v="0"/>
    <x v="0"/>
    <x v="0"/>
    <s v="No"/>
    <x v="1"/>
    <s v=""/>
    <s v="Charlotte Skinner"/>
    <s v="Jennifer Redman"/>
    <s v="No"/>
    <s v="Joanna Rose"/>
    <d v="2017-04-10T09:01:26"/>
    <d v="2017-01-31T14:07:51"/>
    <m/>
    <s v=""/>
    <m/>
    <x v="0"/>
  </r>
  <r>
    <s v="7559ca0b-f8e1-e511-8100-3863bb358f90"/>
    <s v="R5nmzg+Ltt0rgaGzWitHIE1arNMRKNkCWFWTO9592oDwXhgz6F9pg9zCR4O2x6BlR2DKoSutYdsiyPUPLrD3xQ=="/>
    <d v="2016-10-31T15:54:24"/>
    <s v="DARS-NIC-330916-S9Q1W-v0"/>
    <s v="Kate Collyer"/>
    <x v="86"/>
    <s v="With HSCIC"/>
    <x v="1"/>
    <m/>
    <s v=""/>
    <s v="1a Enquiry"/>
    <x v="0"/>
    <s v="DARS-NIC-330916-S9Q1W-v0.0"/>
    <s v=""/>
    <s v="Yes"/>
    <x v="1"/>
    <x v="0"/>
    <x v="0"/>
    <s v="No"/>
    <x v="6"/>
    <s v=""/>
    <s v=""/>
    <s v=""/>
    <s v="Yes"/>
    <s v=""/>
    <d v="2016-10-31T15:54:24"/>
    <d v="2016-03-04T10:58:43"/>
    <m/>
    <s v=""/>
    <m/>
    <x v="0"/>
  </r>
  <r>
    <s v="c5d1d860-f5e1-e511-8100-3863bb358f90"/>
    <s v="3AUOwJXfH/VUgNtjmJps4GQ3AGjK4OE4ZLFOE6ML9C9gjV0Bq9y6k+dLMGxs+gV5vyF0p2IrjftSA3EHxYucXg=="/>
    <d v="2016-10-13T09:05:12"/>
    <s v="DARS-NIC-331739-Y7B7X-v1"/>
    <s v="Robert Shaw"/>
    <x v="63"/>
    <s v="With Customer"/>
    <x v="0"/>
    <d v="2015-09-30T00:00:00"/>
    <s v=""/>
    <s v="1c Application In Progress"/>
    <x v="3"/>
    <s v="DARS-NIC-331739-Y7B7X-v0.0"/>
    <s v="No"/>
    <s v="Yes"/>
    <x v="0"/>
    <x v="0"/>
    <x v="7"/>
    <s v="No"/>
    <x v="6"/>
    <s v=""/>
    <s v="Dan Goodwin"/>
    <s v=""/>
    <s v="No"/>
    <s v="Joanna Rose"/>
    <d v="2016-10-13T09:05:12"/>
    <d v="2016-03-04T10:39:38"/>
    <m/>
    <s v=""/>
    <m/>
    <x v="0"/>
  </r>
  <r>
    <s v="bd77a901-3512-4658-86ff-e96e19f047e7"/>
    <s v="/hSSfmMBOW64M/u1nyPVNdBEM7vewOWLbsGndlrIHsFBEYu8K4a8J6Dqcu37WdQjEYoTKoGbvttafIUVmqFuVw=="/>
    <d v="2016-10-13T09:05:12"/>
    <s v="DARS-NIC-331739-Y7B7X-v1"/>
    <s v="Robert Shaw"/>
    <x v="63"/>
    <s v="With Customer"/>
    <x v="0"/>
    <m/>
    <s v="1c Application In Progress"/>
    <s v="1c Application In Progress"/>
    <x v="4"/>
    <s v="DARS-NIC-331739-Y7B7X-v1.0"/>
    <s v="Yes"/>
    <s v="Yes"/>
    <x v="0"/>
    <x v="0"/>
    <x v="0"/>
    <s v="No"/>
    <x v="6"/>
    <s v=""/>
    <s v="Dan Goodwin"/>
    <s v="Jennifer Redman"/>
    <s v="No"/>
    <s v="Joanna Rose"/>
    <d v="2016-10-13T09:05:12"/>
    <d v="2016-10-13T09:04:40"/>
    <m/>
    <s v=""/>
    <m/>
    <x v="0"/>
  </r>
  <r>
    <s v="8834f085-f8e1-e511-8100-3863bb358f90"/>
    <s v="tWnNJsCz/7CkS+a9ljimIZYQz+qHgJpByQqTAG+O0hAPE/aBhV49NZpNG8DT97kgRXvhZ0B/gHzBBAs97UTrTw=="/>
    <d v="2016-08-02T09:49:24"/>
    <s v="DARS-NIC-332038-N4Z8R-v0"/>
    <s v="Paul Barbour"/>
    <x v="11"/>
    <s v="With HSCIC"/>
    <x v="0"/>
    <d v="2015-10-31T00:00:00"/>
    <s v=""/>
    <s v="5a DSA Active"/>
    <x v="3"/>
    <s v="DARS-NIC-332038-N4Z8R-v0.0"/>
    <s v="Yes"/>
    <s v="Yes"/>
    <x v="0"/>
    <x v="0"/>
    <x v="101"/>
    <s v="No"/>
    <x v="4"/>
    <s v="Medium"/>
    <s v="Helen Buckels"/>
    <s v=""/>
    <s v="No"/>
    <s v="Joanna Rose"/>
    <d v="2016-08-02T09:49:24"/>
    <d v="2016-03-04T11:02:08"/>
    <m/>
    <s v=""/>
    <m/>
    <x v="0"/>
  </r>
  <r>
    <s v="a83e3c46-fce1-e511-8104-1458d043a750"/>
    <s v="NS9crvtwX+G0gjjdpYvvD4mljGEXGogMMIp/x2UO/aDy0FRrzmObuASRiYinT36kCNReUPx13dVlbDom38XdkQ=="/>
    <d v="2016-08-02T09:49:24"/>
    <s v="DARS-NIC-332842-D7L9S-v0"/>
    <s v="Elizabeth Lenaghan"/>
    <x v="191"/>
    <s v="With HSCIC"/>
    <x v="0"/>
    <d v="2016-03-31T00:00:00"/>
    <s v=""/>
    <s v="5a DSA Active"/>
    <x v="3"/>
    <s v="DARS-NIC-332842-D7L9S-v0.0"/>
    <s v="Yes"/>
    <s v="Yes"/>
    <x v="0"/>
    <x v="0"/>
    <x v="25"/>
    <s v="No"/>
    <x v="1"/>
    <s v=""/>
    <s v="Richard Webster"/>
    <s v=""/>
    <s v="No"/>
    <s v="Joanna Rose"/>
    <d v="2016-08-02T09:49:24"/>
    <d v="2016-03-04T11:28:54"/>
    <m/>
    <s v=""/>
    <m/>
    <x v="0"/>
  </r>
  <r>
    <s v="d1cf502a-92df-e511-80f5-3863bb363030"/>
    <s v="D82V6aOzGRaLELBYwRCsgCdTMOCJKZR5MHecVd/35KE12cXns9kyRZL6b/0CxiyRrFmXJ8T+1GjUWgojJPqQig=="/>
    <d v="2017-02-23T14:37:48"/>
    <s v="DARS-NIC-333021-B6W2C-v0"/>
    <s v="Suzanne Verstappen"/>
    <x v="9"/>
    <s v="With Customer"/>
    <x v="0"/>
    <m/>
    <s v=""/>
    <s v="4e With Customer To Sign DSA"/>
    <x v="0"/>
    <s v="DARS-NIC-333021-B6W2C-v0.0"/>
    <s v=""/>
    <s v="Yes"/>
    <x v="0"/>
    <x v="0"/>
    <x v="0"/>
    <s v="No"/>
    <x v="1"/>
    <s v=""/>
    <s v=""/>
    <s v=""/>
    <s v="No"/>
    <s v="Joanna Rose"/>
    <d v="2017-02-23T14:37:48"/>
    <d v="2016-03-01T09:44:18"/>
    <m/>
    <s v=""/>
    <d v="2015-03-20T00:00:00"/>
    <x v="0"/>
  </r>
  <r>
    <s v="7eb78f98-16ca-49a6-ba09-e171f28cf961"/>
    <s v="pZD/KYj3Cw6YQhs1QVLSGtvVLmxMAt5xg93ZsAK8ezRhWK6HlLDlg/hoyftrxl2S06Dg1a1prD+SLR5y9mMXeg=="/>
    <d v="2017-02-23T14:37:48"/>
    <s v="DARS-NIC-333021-B6W2C-v0"/>
    <s v="Suzanne Verstappen"/>
    <x v="9"/>
    <s v="With Customer"/>
    <x v="0"/>
    <m/>
    <s v=""/>
    <s v="4e With Customer To Sign DSA"/>
    <x v="0"/>
    <s v="DARS-NIC-333021-B6W2C-v0.1"/>
    <s v=""/>
    <s v="Yes"/>
    <x v="0"/>
    <x v="0"/>
    <x v="0"/>
    <s v="No"/>
    <x v="1"/>
    <s v=""/>
    <s v=""/>
    <s v=""/>
    <s v="No"/>
    <s v="Joanna Rose"/>
    <d v="2017-02-23T14:37:48"/>
    <d v="2016-04-03T10:40:39"/>
    <m/>
    <s v=""/>
    <d v="2015-03-20T00:00:00"/>
    <x v="0"/>
  </r>
  <r>
    <s v="5fd655b8-f134-4da9-8aa4-ba6284f097c4"/>
    <s v="VHL0covCsYDZtsEfJZawxE135fH9kVVEPdPC6/TMKuHJSHhPz/ZDv13dtTH1Nkpw5QJSbkD37zkbeapURl9zSw=="/>
    <d v="2017-02-23T14:37:48"/>
    <s v="DARS-NIC-333021-B6W2C-v0"/>
    <s v="Suzanne Verstappen"/>
    <x v="9"/>
    <s v="With Customer"/>
    <x v="0"/>
    <m/>
    <s v=""/>
    <s v="4e With Customer To Sign DSA"/>
    <x v="0"/>
    <s v="DARS-NIC-333021-B6W2C-v0.2"/>
    <s v=""/>
    <s v="Yes"/>
    <x v="0"/>
    <x v="244"/>
    <x v="0"/>
    <s v="No"/>
    <x v="1"/>
    <s v="Medium"/>
    <s v=""/>
    <s v=""/>
    <s v="No"/>
    <s v="Joanna Rose"/>
    <d v="2017-02-23T14:37:48"/>
    <d v="2016-04-11T08:44:42"/>
    <m/>
    <s v=""/>
    <d v="2015-03-20T00:00:00"/>
    <x v="0"/>
  </r>
  <r>
    <s v="9403708c-ae29-47a9-be5f-116c49ded6cc"/>
    <s v="XY1xCJgEbWb7PHfATRRoXHkuqvuyXwdy8ulfLBERbGC9Rgr56WU8259RZM0vwsyKNduw+uZUAI9cBbyiqBlwwQ=="/>
    <d v="2017-02-23T14:37:48"/>
    <s v="DARS-NIC-333021-B6W2C-v0"/>
    <s v="Suzanne Verstappen"/>
    <x v="9"/>
    <s v="With Customer"/>
    <x v="0"/>
    <m/>
    <s v=""/>
    <s v="4e With Customer To Sign DSA"/>
    <x v="0"/>
    <s v="DARS-NIC-333021-B6W2C-v0.3"/>
    <s v=""/>
    <s v="Yes"/>
    <x v="0"/>
    <x v="244"/>
    <x v="0"/>
    <s v="No"/>
    <x v="1"/>
    <s v="Medium"/>
    <s v="Georgina Platt"/>
    <s v=""/>
    <s v="No"/>
    <s v="Joanna Rose"/>
    <d v="2017-02-23T14:37:48"/>
    <d v="2016-04-16T08:40:47"/>
    <m/>
    <s v=""/>
    <d v="2015-03-20T00:00:00"/>
    <x v="0"/>
  </r>
  <r>
    <s v="f262bb26-f568-4d1b-890d-6dc1a4539c9a"/>
    <s v="bagm7BQ1X+wVmiU3wH+ilz1Kp3yOT2yBTVvWRKPnRsxYZZie2qfbkCQnaPyYf30wpiuqrlUqBsjmie01o9XdjA=="/>
    <d v="2017-02-23T14:37:48"/>
    <s v="DARS-NIC-333021-B6W2C-v0"/>
    <s v="Suzanne Verstappen"/>
    <x v="9"/>
    <s v="With Customer"/>
    <x v="0"/>
    <m/>
    <s v="2c Initial Assessment"/>
    <s v="4e With Customer To Sign DSA"/>
    <x v="0"/>
    <s v="DARS-NIC-333021-B6W2C-v0.4"/>
    <s v="No"/>
    <s v="Yes"/>
    <x v="0"/>
    <x v="244"/>
    <x v="0"/>
    <s v="No"/>
    <x v="1"/>
    <s v="Complex"/>
    <s v="Georgina Platt"/>
    <s v="Gaynor Dalton"/>
    <s v="No"/>
    <s v="Joanna Rose"/>
    <d v="2017-02-23T14:37:48"/>
    <d v="2016-04-21T15:07:59"/>
    <m/>
    <s v=""/>
    <d v="2015-03-20T00:00:00"/>
    <x v="0"/>
  </r>
  <r>
    <s v="7cc63588-8ef5-41e2-8095-7add93b44d17"/>
    <s v="Y1573KuRnKexpWnf6QIuS6wM4M1kTLYYHrg/2PW/gky9KYcAiHVkyZB45GSs80GLhBo1pGfJDTR24p0jOGmFVw=="/>
    <d v="2017-02-23T14:37:48"/>
    <s v="DARS-NIC-333021-B6W2C-v0"/>
    <s v="Suzanne Verstappen"/>
    <x v="9"/>
    <s v="With Customer"/>
    <x v="0"/>
    <m/>
    <s v="2c Initial Assessment"/>
    <s v="4e With Customer To Sign DSA"/>
    <x v="0"/>
    <s v="DARS-NIC-333021-B6W2C-v0.5"/>
    <s v="No"/>
    <s v="Yes"/>
    <x v="0"/>
    <x v="244"/>
    <x v="0"/>
    <s v="No"/>
    <x v="1"/>
    <s v="Complex"/>
    <s v="Georgina Platt"/>
    <s v="Gaynor Dalton"/>
    <s v="No"/>
    <s v="Joanna Rose"/>
    <d v="2017-02-23T14:37:48"/>
    <d v="2016-06-02T13:15:29"/>
    <m/>
    <s v=""/>
    <d v="2015-03-20T00:00:00"/>
    <x v="0"/>
  </r>
  <r>
    <s v="1ab81286-8068-459c-9540-f18a33c600cf"/>
    <s v="gftCE3RvB+SD7KnKO4oFhMuiayOeTTBDkg16RZO5LAhM6njTan5T19NMaXifIqFQvo5slyXLsRUyXuFwZpsh7w=="/>
    <d v="2017-02-23T14:37:48"/>
    <s v="DARS-NIC-333021-B6W2C-v0"/>
    <s v="Suzanne Verstappen"/>
    <x v="9"/>
    <s v="With Customer"/>
    <x v="0"/>
    <m/>
    <s v="2c Initial Assessment"/>
    <s v="4e With Customer To Sign DSA"/>
    <x v="0"/>
    <s v="DARS-NIC-333021-B6W2C-v0.6"/>
    <s v="No"/>
    <s v="Yes"/>
    <x v="0"/>
    <x v="244"/>
    <x v="0"/>
    <s v="No"/>
    <x v="1"/>
    <s v="Complex"/>
    <s v="Georgina Platt"/>
    <s v="Gaynor Dalton"/>
    <s v="No"/>
    <s v="Joanna Rose"/>
    <d v="2017-02-23T14:37:48"/>
    <d v="2016-06-27T11:07:32"/>
    <m/>
    <s v=""/>
    <d v="2015-03-20T00:00:00"/>
    <x v="0"/>
  </r>
  <r>
    <s v="10549762-10bb-4bbe-9e0f-c4c69b81736f"/>
    <s v="MlJGQbW+Kya8480IuVdwn5YPiMp3BkQpuX27y+ohXJW1JHqpNx2Yns1EE+OxBRNw5qHG52vJRRBHlZyLc2t/Pw=="/>
    <d v="2017-02-23T14:37:48"/>
    <s v="DARS-NIC-333021-B6W2C-v0"/>
    <s v="Suzanne Verstappen"/>
    <x v="9"/>
    <s v="With Customer"/>
    <x v="0"/>
    <m/>
    <s v="2c Initial Assessment"/>
    <s v="4e With Customer To Sign DSA"/>
    <x v="0"/>
    <s v="DARS-NIC-333021-B6W2C-v0.7"/>
    <s v="No"/>
    <s v="Yes"/>
    <x v="0"/>
    <x v="244"/>
    <x v="0"/>
    <s v="No"/>
    <x v="1"/>
    <s v="Complex"/>
    <s v="Georgina Platt"/>
    <s v="Gaynor Dalton"/>
    <s v="No"/>
    <s v="Joanna Rose"/>
    <d v="2017-02-23T14:37:48"/>
    <d v="2016-11-17T16:40:37"/>
    <m/>
    <s v=""/>
    <d v="2015-03-20T00:00:00"/>
    <x v="0"/>
  </r>
  <r>
    <s v="09874793-76f5-4181-abae-170b3aef9a71"/>
    <s v="AUXSqov1JkvDJuuUyb5FXlCZCJaZELQaoBUyUfpWyQi9r77Ho8zV5Fgm44PmI96WUMvXAeRzOBnrXgWQFi3kFA=="/>
    <d v="2017-02-23T14:38:00"/>
    <s v="DARS-NIC-333021-B6W2C-v0"/>
    <s v="Suzanne Verstappen"/>
    <x v="9"/>
    <s v="With Customer"/>
    <x v="0"/>
    <d v="2020-02-01T00:00:00"/>
    <s v="4e With Customer To Sign DSA"/>
    <s v="4e With Customer To Sign DSA"/>
    <x v="4"/>
    <s v="DARS-NIC-333021-B6W2C-v0.8"/>
    <s v="Yes"/>
    <s v="Yes"/>
    <x v="0"/>
    <x v="244"/>
    <x v="0"/>
    <s v="No"/>
    <x v="1"/>
    <s v="Complex"/>
    <s v="Georgina Platt"/>
    <s v="Gaynor Dalton"/>
    <s v="No"/>
    <s v="Joanna Rose"/>
    <d v="2017-02-23T14:38:00"/>
    <d v="2016-11-28T17:52:44"/>
    <m/>
    <s v=""/>
    <d v="2015-03-20T00:00:00"/>
    <x v="0"/>
  </r>
  <r>
    <s v="da3df83b-fc1c-e611-8107-1458d043a570"/>
    <s v="Fwx6ghYm8hpBEORyexWKlkp8F/Kfv69/Rs7+a3YTZcqJQTeNHAPvwA12Zj84i9mSPVLgVArcg5QIyuTUgrm0Tw=="/>
    <d v="2017-04-27T15:53:44"/>
    <s v="DARS-NIC-33318-X4Q1B-v0"/>
    <s v="Fiona Holland"/>
    <x v="9"/>
    <s v="With HSCIC"/>
    <x v="0"/>
    <m/>
    <s v="1c Application In Progress"/>
    <s v="5a DSA Active"/>
    <x v="0"/>
    <s v="DARS-NIC-33318-X4Q1B-v0.0"/>
    <s v="No"/>
    <s v="No"/>
    <x v="0"/>
    <x v="0"/>
    <x v="0"/>
    <s v="No"/>
    <x v="1"/>
    <s v=""/>
    <s v=""/>
    <s v=""/>
    <s v="Yes"/>
    <s v="Alexandra Day"/>
    <d v="2017-04-27T15:53:44"/>
    <d v="2016-05-18T13:27:24"/>
    <m/>
    <s v=""/>
    <d v="2016-07-21T00:00:00"/>
    <x v="0"/>
  </r>
  <r>
    <s v="1a3bf296-3462-40ce-967f-f062c95f81fb"/>
    <s v="nlc+LkIezCMHJnkKOi+11VVW0fdx7suSbZPaHdFQZDbLjlQ6MYD/K47sTZlOK3E7omWeSwrlCxB71c+cKuX65w=="/>
    <d v="2017-04-27T15:53:44"/>
    <s v="DARS-NIC-33318-X4Q1B-v0"/>
    <s v="Fiona Holland"/>
    <x v="9"/>
    <s v="With HSCIC"/>
    <x v="0"/>
    <m/>
    <s v="2a Case Admin Check"/>
    <s v="5a DSA Active"/>
    <x v="0"/>
    <s v="DARS-NIC-33318-X4Q1B-v0.1"/>
    <s v="No"/>
    <s v="No"/>
    <x v="0"/>
    <x v="0"/>
    <x v="0"/>
    <s v="No"/>
    <x v="1"/>
    <s v=""/>
    <s v=""/>
    <s v=""/>
    <s v="Yes"/>
    <s v="Alexandra Day"/>
    <d v="2017-04-27T15:53:44"/>
    <d v="2016-06-10T09:47:52"/>
    <m/>
    <s v=""/>
    <d v="2016-07-21T00:00:00"/>
    <x v="0"/>
  </r>
  <r>
    <s v="734b64f3-0e91-4cfd-9dc2-f661e371f6ba"/>
    <s v="WaevKRLT9Tg+vMAXRdF4BwoxVG/DRdgNT577trFDh+ai/+1drMV/XSWrLfMgdXg/Xr6lQbNgYrbo+ZGwNzC3Iw=="/>
    <d v="2017-04-27T15:53:44"/>
    <s v="DARS-NIC-33318-X4Q1B-v0"/>
    <s v="Fiona Holland"/>
    <x v="9"/>
    <s v="With HSCIC"/>
    <x v="0"/>
    <m/>
    <s v="1c Application In Progress"/>
    <s v="5a DSA Active"/>
    <x v="0"/>
    <s v="DARS-NIC-33318-X4Q1B-v0.2"/>
    <s v="No"/>
    <s v="No"/>
    <x v="0"/>
    <x v="0"/>
    <x v="0"/>
    <s v="No"/>
    <x v="1"/>
    <s v=""/>
    <s v=""/>
    <s v=""/>
    <s v="Yes"/>
    <s v="Alexandra Day"/>
    <d v="2017-04-27T15:53:44"/>
    <d v="2016-06-10T10:07:02"/>
    <m/>
    <s v=""/>
    <d v="2016-07-21T00:00:00"/>
    <x v="0"/>
  </r>
  <r>
    <s v="5b8962b0-4186-426b-8496-644e7bb223a9"/>
    <s v="Ll/P6oBzw1lAz43ahERZPKZM1CKnPTyt4vBDROXST7RKo2cGuBJW+w5O4UCfpmAqjmzOeQCuV5M0VHZxiiUdzg=="/>
    <d v="2017-04-27T15:53:44"/>
    <s v="DARS-NIC-33318-X4Q1B-v0"/>
    <s v="Fiona Holland"/>
    <x v="9"/>
    <s v="With HSCIC"/>
    <x v="0"/>
    <m/>
    <s v="2c Initial Assessment"/>
    <s v="5a DSA Active"/>
    <x v="0"/>
    <s v="DARS-NIC-33318-X4Q1B-v0.3"/>
    <s v="No"/>
    <s v="No"/>
    <x v="0"/>
    <x v="131"/>
    <x v="0"/>
    <s v="No"/>
    <x v="1"/>
    <s v=""/>
    <s v="Tracy Taylor"/>
    <s v="Jennifer Donald"/>
    <s v="No"/>
    <s v="Alexandra Day"/>
    <d v="2017-04-27T15:53:44"/>
    <d v="2016-07-20T10:03:55"/>
    <m/>
    <s v=""/>
    <d v="2016-07-21T00:00:00"/>
    <x v="0"/>
  </r>
  <r>
    <s v="6a15da1b-66c7-49fc-8b60-9f04bfe95662"/>
    <s v="SxZ98X6qpZyq8oSv+vyfLp60QLjTa3cWAGLIzPe4mq8iKbtV6WFo6G/IDuNyhzrKzMo/k3aLTBOviw2GRJSA+g=="/>
    <d v="2017-04-27T15:53:44"/>
    <s v="DARS-NIC-33318-X4Q1B-v0"/>
    <s v="Fiona Holland"/>
    <x v="9"/>
    <s v="With HSCIC"/>
    <x v="0"/>
    <d v="2019-03-31T00:00:00"/>
    <s v="2c Initial Assessment"/>
    <s v="5a DSA Active"/>
    <x v="0"/>
    <s v="DARS-NIC-33318-X4Q1B-v0.4"/>
    <s v="No"/>
    <s v="No"/>
    <x v="0"/>
    <x v="131"/>
    <x v="0"/>
    <s v="No"/>
    <x v="1"/>
    <s v=""/>
    <s v="Tracy Taylor"/>
    <s v="Jennifer Donald"/>
    <s v="No"/>
    <s v="Alexandra Day"/>
    <d v="2017-04-27T15:53:44"/>
    <d v="2016-09-20T07:18:34"/>
    <m/>
    <s v=""/>
    <d v="2016-07-21T00:00:00"/>
    <x v="0"/>
  </r>
  <r>
    <s v="9a6d523d-bc52-48e2-a516-8c6e22129704"/>
    <s v="gEAGa77y6bOfXPsUqXBKgD/N9Lw9XHCU/prj70wxWfsY5zO/dlNZVCaxCb1MrCvw0ONP3dfjszowQjEs9ZSFnw=="/>
    <d v="2017-04-27T15:53:44"/>
    <s v="DARS-NIC-33318-X4Q1B-v0"/>
    <s v="Fiona Holland"/>
    <x v="9"/>
    <s v="With HSCIC"/>
    <x v="0"/>
    <d v="2019-03-31T00:00:00"/>
    <s v="2c Initial Assessment"/>
    <s v="5a DSA Active"/>
    <x v="0"/>
    <s v="DARS-NIC-33318-X4Q1B-v0.5"/>
    <s v="No"/>
    <s v="No"/>
    <x v="0"/>
    <x v="131"/>
    <x v="0"/>
    <s v="No"/>
    <x v="1"/>
    <s v=""/>
    <s v="Tracy Taylor"/>
    <s v="Jennifer Donald"/>
    <s v="No"/>
    <s v="Alexandra Day"/>
    <d v="2017-04-27T15:53:44"/>
    <d v="2017-03-03T15:00:01"/>
    <m/>
    <s v=""/>
    <d v="2016-07-21T00:00:00"/>
    <x v="0"/>
  </r>
  <r>
    <s v="9c6ba553-ec69-4af8-953e-324532da5bcb"/>
    <s v="W6TeXoqln5fVVUocSAK+pfjTgFmuK6UzZiwPnOyTBkx28g43IqeiY57DBXXaptomGMOoOS0Ivitak6uOy037KQ=="/>
    <d v="2017-04-27T15:53:44"/>
    <s v="DARS-NIC-33318-X4Q1B-v0"/>
    <s v="Fiona Holland"/>
    <x v="9"/>
    <s v="With HSCIC"/>
    <x v="0"/>
    <d v="2019-03-31T00:00:00"/>
    <s v="2c Initial Assessment"/>
    <s v="5a DSA Active"/>
    <x v="0"/>
    <s v="DARS-NIC-33318-X4Q1B-v0.6"/>
    <s v="No"/>
    <s v="No"/>
    <x v="0"/>
    <x v="131"/>
    <x v="0"/>
    <s v="No"/>
    <x v="1"/>
    <s v=""/>
    <s v="Vicki Hartley"/>
    <s v="Jennifer Donald"/>
    <s v="No"/>
    <s v="Alexandra Day"/>
    <d v="2017-04-27T15:53:44"/>
    <d v="2017-03-09T11:28:34"/>
    <m/>
    <s v=""/>
    <d v="2016-07-21T00:00:00"/>
    <x v="0"/>
  </r>
  <r>
    <s v="98c0be16-3e3c-434b-8839-11e3b820bb8f"/>
    <s v="HYO+hz7GSXq694XeTiUrA7eES5fctG3zwXbNcA06gXSO0kuxwdyfLbe5UOIwY5B+ps0MY2ipA/CWfMezLcD3iA=="/>
    <d v="2017-04-27T15:53:44"/>
    <s v="DARS-NIC-33318-X4Q1B-v0"/>
    <s v="Fiona Holland"/>
    <x v="9"/>
    <s v="With HSCIC"/>
    <x v="0"/>
    <d v="2019-03-31T00:00:00"/>
    <s v="2c Initial Assessment"/>
    <s v="5a DSA Active"/>
    <x v="0"/>
    <s v="DARS-NIC-33318-X4Q1B-v0.7"/>
    <s v="No"/>
    <s v="No"/>
    <x v="0"/>
    <x v="131"/>
    <x v="0"/>
    <s v="No"/>
    <x v="1"/>
    <s v=""/>
    <s v="Vicki Hartley"/>
    <s v="Jennifer Donald"/>
    <s v="No"/>
    <s v="Alexandra Day"/>
    <d v="2017-04-27T15:53:44"/>
    <d v="2017-03-14T11:16:23"/>
    <m/>
    <s v=""/>
    <d v="2016-07-21T00:00:00"/>
    <x v="0"/>
  </r>
  <r>
    <s v="cbabf184-d177-4111-a41c-daf8616b9ea8"/>
    <s v="k9KB7Ja7YGikinWThU7TqRtNLguZg6lLrl7jhISHk8f/lRD3Ggzkbtz3WeuGuijb3SSGLoF3ZQpNCwiqfTo/2g=="/>
    <d v="2017-04-27T15:54:07"/>
    <s v="DARS-NIC-33318-X4Q1B-v0"/>
    <s v="Fiona Holland"/>
    <x v="9"/>
    <s v="With HSCIC"/>
    <x v="0"/>
    <d v="2019-03-31T00:00:00"/>
    <s v="5a DSA Active"/>
    <s v="5a DSA Active"/>
    <x v="2"/>
    <s v="DARS-NIC-33318-X4Q1B-v0.8"/>
    <s v="Yes"/>
    <s v="No"/>
    <x v="0"/>
    <x v="131"/>
    <x v="188"/>
    <s v="No"/>
    <x v="1"/>
    <s v=""/>
    <s v="Vicki Hartley"/>
    <s v="Jennifer Donald"/>
    <s v="No"/>
    <s v="Alexandra Day"/>
    <d v="2017-04-27T15:54:07"/>
    <d v="2017-03-20T10:42:30"/>
    <d v="2017-04-27T00:00:00"/>
    <s v=""/>
    <d v="2016-07-21T00:00:00"/>
    <x v="1"/>
  </r>
  <r>
    <s v="ca4e5787-37e8-e511-80f8-3863bb357fa0"/>
    <s v="pI03QwPB/vstTqWOOm/UdBorv7pdVZXBrzCCil6Jd1tusycu6BR8LCZZsSn1cXcuXrpzfr8AzepAQ82UJEGcKA=="/>
    <d v="2017-04-13T13:48:42"/>
    <s v="DARS-NIC-333498-D1K7G-v2"/>
    <s v="Fiona Lugg"/>
    <x v="78"/>
    <s v="With HSCIC"/>
    <x v="0"/>
    <m/>
    <s v=""/>
    <s v="5a DSA Active"/>
    <x v="0"/>
    <s v="DARS-NIC-333498-D1K7G-v0.0"/>
    <s v=""/>
    <s v="Yes"/>
    <x v="0"/>
    <x v="245"/>
    <x v="0"/>
    <s v="No"/>
    <x v="1"/>
    <s v=""/>
    <s v=""/>
    <s v=""/>
    <s v="No"/>
    <s v="Emma Russell"/>
    <d v="2017-04-13T13:48:42"/>
    <d v="2016-03-12T09:48:12"/>
    <m/>
    <s v=""/>
    <d v="2017-02-21T00:00:00"/>
    <x v="0"/>
  </r>
  <r>
    <s v="62401e07-5316-4ceb-94ff-c49d1c8e3b65"/>
    <s v="fW/jbW3uTDODK6vvRj5wdJz6B9gsjJRjw5N2JpsZoAcaxeG7tB41J+X1WYOXkie6jdNZv04sPN3olG1OpEwxzA=="/>
    <d v="2017-04-13T13:48:43"/>
    <s v="DARS-NIC-333498-D1K7G-v2"/>
    <s v="Fiona Lugg"/>
    <x v="78"/>
    <s v="With HSCIC"/>
    <x v="0"/>
    <d v="2017-04-11T00:00:00"/>
    <s v="2c Initial Assessment"/>
    <s v="5a DSA Active"/>
    <x v="0"/>
    <s v="DARS-NIC-333498-D1K7G-v0.1"/>
    <s v="No"/>
    <s v="Yes"/>
    <x v="0"/>
    <x v="245"/>
    <x v="0"/>
    <s v="No"/>
    <x v="1"/>
    <s v=""/>
    <s v="Richard Webster"/>
    <s v="Dave Cronin"/>
    <s v="Yes"/>
    <s v="Emma Russell"/>
    <d v="2017-04-13T13:48:43"/>
    <d v="2016-04-16T12:43:23"/>
    <m/>
    <s v=""/>
    <d v="2017-02-21T00:00:00"/>
    <x v="0"/>
  </r>
  <r>
    <s v="6e12abc5-3ec3-42de-9974-134730d7fe4d"/>
    <s v="nQ5pcLTkyLeSlqLuPBehzyFHhzYqAJ2EXGydI5KggfP6y/cgQnC9CqXDe7XjuuCA5fXcIPWqYPfOqMiybKmq9Q=="/>
    <d v="2017-04-13T13:48:42"/>
    <s v="DARS-NIC-333498-D1K7G-v2"/>
    <s v="Fiona Lugg"/>
    <x v="78"/>
    <s v="With HSCIC"/>
    <x v="0"/>
    <d v="2017-04-11T00:00:00"/>
    <s v="5a DSA Active"/>
    <s v="5a DSA Active"/>
    <x v="1"/>
    <s v="DARS-NIC-333498-D1K7G-v0.2"/>
    <s v="No"/>
    <s v="Yes"/>
    <x v="0"/>
    <x v="245"/>
    <x v="189"/>
    <s v="No"/>
    <x v="1"/>
    <s v=""/>
    <s v="Richard Webster"/>
    <s v="Dave Cronin"/>
    <s v="Yes"/>
    <s v="Emma Russell"/>
    <d v="2017-04-13T13:48:42"/>
    <d v="2016-05-19T13:49:12"/>
    <d v="2016-08-08T00:00:00"/>
    <s v=""/>
    <d v="2017-02-21T00:00:00"/>
    <x v="1"/>
  </r>
  <r>
    <s v="3f2484a9-0333-4a5d-b47c-c08921bb37f6"/>
    <s v="0ZrDNwi2FteL8bmGq7oGYJPnDYsIvwaYjMRNAy5M1ZsrdAaiKZcDBaFz3W1/fiLUB3pAEe+UCGxqZ6Vhc0MPxg=="/>
    <d v="2017-04-13T13:48:43"/>
    <s v="DARS-NIC-333498-D1K7G-v2"/>
    <s v="Fiona Lugg"/>
    <x v="78"/>
    <s v="With HSCIC"/>
    <x v="0"/>
    <m/>
    <s v="1c Application In Progress"/>
    <s v="5a DSA Active"/>
    <x v="0"/>
    <s v="DARS-NIC-333498-D1K7G-v1.0"/>
    <s v="No"/>
    <s v="Yes"/>
    <x v="0"/>
    <x v="245"/>
    <x v="0"/>
    <s v="No"/>
    <x v="1"/>
    <s v=""/>
    <s v="Richard Webster"/>
    <s v="Dave Cronin"/>
    <s v="Yes"/>
    <s v="Emma Russell"/>
    <d v="2017-04-13T13:48:43"/>
    <d v="2016-07-11T15:30:13"/>
    <m/>
    <s v=""/>
    <d v="2017-02-21T00:00:00"/>
    <x v="0"/>
  </r>
  <r>
    <s v="5f6c8d17-6964-4469-b8ea-4f1aa42ec0a6"/>
    <s v="4kiQomXhNhYxp5yoSy7aD6N5jZeZ0kePjaN01jRpl0W76VTdvIW/CUGDfWd9+HPFTz46Jj8zUuE+QSAh+cAl7A=="/>
    <d v="2017-04-13T13:48:42"/>
    <s v="DARS-NIC-333498-D1K7G-v2"/>
    <s v="Fiona Lugg"/>
    <x v="78"/>
    <s v="With HSCIC"/>
    <x v="0"/>
    <d v="2017-04-11T00:00:00"/>
    <s v="2c Initial Assessment"/>
    <s v="5a DSA Active"/>
    <x v="0"/>
    <s v="DARS-NIC-333498-D1K7G-v1.1"/>
    <s v="No"/>
    <s v="Yes"/>
    <x v="0"/>
    <x v="246"/>
    <x v="0"/>
    <s v="No"/>
    <x v="1"/>
    <s v=""/>
    <s v="Richard Webster"/>
    <s v="Dave Cronin"/>
    <s v="Yes"/>
    <s v="Emma Russell"/>
    <d v="2017-04-13T13:48:42"/>
    <d v="2016-07-11T15:33:30"/>
    <m/>
    <s v=""/>
    <d v="2017-02-21T00:00:00"/>
    <x v="0"/>
  </r>
  <r>
    <s v="ca874125-d189-4252-9902-9cb2c3a846d3"/>
    <s v="FgPtksYZ09AdpG/f5uz+QC1vGovyfDSCxkTC4Zxol7kUh/eEnP2VuRqIZ1hqWIyRmAdZXzGOpoJ05PhxKZJ1Dg=="/>
    <d v="2017-04-13T13:48:42"/>
    <s v="DARS-NIC-333498-D1K7G-v2"/>
    <s v="Fiona Lugg"/>
    <x v="78"/>
    <s v="With HSCIC"/>
    <x v="0"/>
    <d v="2017-04-11T00:00:00"/>
    <s v="2c Initial Assessment"/>
    <s v="5a DSA Active"/>
    <x v="0"/>
    <s v="DARS-NIC-333498-D1K7G-v1.2"/>
    <s v="No"/>
    <s v="Yes"/>
    <x v="0"/>
    <x v="246"/>
    <x v="0"/>
    <s v="No"/>
    <x v="1"/>
    <s v=""/>
    <s v="Richard Webster"/>
    <s v="Dave Cronin"/>
    <s v="Yes"/>
    <s v="Emma Russell"/>
    <d v="2017-04-13T13:48:42"/>
    <d v="2016-07-12T15:48:08"/>
    <m/>
    <s v=""/>
    <d v="2017-02-21T00:00:00"/>
    <x v="0"/>
  </r>
  <r>
    <s v="0f3762d9-68c3-482d-94b7-5b8380988e7a"/>
    <s v="uWqIpcM3a9k5j3bfofmNcUk8FrJsQkOCm773Pe/ZkUCIlpu2mViKQ3B8ZJkvCOrjIL2H3ce0poLGQXsqyEaEDg=="/>
    <d v="2017-04-13T13:48:42"/>
    <s v="DARS-NIC-333498-D1K7G-v2"/>
    <s v="Fiona Lugg"/>
    <x v="78"/>
    <s v="With HSCIC"/>
    <x v="0"/>
    <d v="2017-04-11T00:00:00"/>
    <s v="2c Initial Assessment"/>
    <s v="5a DSA Active"/>
    <x v="0"/>
    <s v="DARS-NIC-333498-D1K7G-v1.3"/>
    <s v="No"/>
    <s v="Yes"/>
    <x v="0"/>
    <x v="246"/>
    <x v="0"/>
    <s v="No"/>
    <x v="1"/>
    <s v=""/>
    <s v="Richard Webster"/>
    <s v="Dave Cronin"/>
    <s v="Yes"/>
    <s v="Emma Russell"/>
    <d v="2017-04-13T13:48:42"/>
    <d v="2016-07-19T13:19:25"/>
    <m/>
    <s v=""/>
    <d v="2017-02-21T00:00:00"/>
    <x v="0"/>
  </r>
  <r>
    <s v="cd47d721-5b67-463f-a780-bdb90ec73488"/>
    <s v="jC4hn62ah7fDUnrBEOowoxSCRXtGs8ZackVVyGBRwUiKaWkpbe9a2vWFus87YsnNdDXSqRD1/pwiqOSIjeIvKQ=="/>
    <d v="2017-04-13T13:48:37"/>
    <s v="DARS-NIC-333498-D1K7G-v2"/>
    <s v="Fiona Lugg"/>
    <x v="78"/>
    <s v="With HSCIC"/>
    <x v="0"/>
    <d v="2017-04-11T00:00:00"/>
    <s v="5a DSA Active"/>
    <s v="5a DSA Active"/>
    <x v="1"/>
    <s v="DARS-NIC-333498-D1K7G-v1.4"/>
    <s v="No"/>
    <s v="Yes"/>
    <x v="0"/>
    <x v="246"/>
    <x v="53"/>
    <s v="No"/>
    <x v="1"/>
    <s v=""/>
    <s v="Richard Webster"/>
    <s v="Dave Cronin"/>
    <s v="Yes"/>
    <s v="Emma Russell"/>
    <d v="2017-04-13T13:48:37"/>
    <d v="2016-07-20T14:21:36"/>
    <d v="2017-04-13T00:00:00"/>
    <s v=""/>
    <d v="2017-02-21T00:00:00"/>
    <x v="1"/>
  </r>
  <r>
    <s v="95ead8db-e1ed-418f-9308-961f5d4b2902"/>
    <s v="JPBeegasEm8rhRSK3S1wvl2C2g63vkEoAMRhkG3dDrALi9OuHTwpDNLMSmzSRrXP+MH6XVLorRpetzGS2Zf09g=="/>
    <d v="2017-04-13T13:48:42"/>
    <s v="DARS-NIC-333498-D1K7G-v2"/>
    <s v="Fiona Lugg"/>
    <x v="78"/>
    <s v="With HSCIC"/>
    <x v="0"/>
    <m/>
    <s v="1c Application In Progress"/>
    <s v="5a DSA Active"/>
    <x v="0"/>
    <s v="DARS-NIC-333498-D1K7G-v2.0"/>
    <s v="No"/>
    <s v="Yes"/>
    <x v="0"/>
    <x v="246"/>
    <x v="0"/>
    <s v="No"/>
    <x v="1"/>
    <s v=""/>
    <s v="Richard Webster"/>
    <s v="Dave Cronin"/>
    <s v="Yes"/>
    <s v="Emma Russell"/>
    <d v="2017-04-13T13:48:42"/>
    <d v="2017-01-12T09:36:57"/>
    <m/>
    <s v=""/>
    <d v="2017-02-21T00:00:00"/>
    <x v="0"/>
  </r>
  <r>
    <s v="9b18dc51-e00e-4ebd-8f3c-f12b8c66d407"/>
    <s v="ORoBWsR9PEIDEBxZ0SKZttzpAfvvEK7IsAI2A1tY6ahOP5Xpwnha2U8A2EA15iJ+Rcv8gn5FBwBW34gTB0M6ww=="/>
    <d v="2017-04-13T13:48:43"/>
    <s v="DARS-NIC-333498-D1K7G-v2"/>
    <s v="Fiona Lugg"/>
    <x v="78"/>
    <s v="With HSCIC"/>
    <x v="0"/>
    <d v="2018-04-12T00:00:00"/>
    <s v="2c Initial Assessment"/>
    <s v="5a DSA Active"/>
    <x v="0"/>
    <s v="DARS-NIC-333498-D1K7G-v2.1"/>
    <s v="No"/>
    <s v="Yes"/>
    <x v="0"/>
    <x v="247"/>
    <x v="0"/>
    <s v="No"/>
    <x v="1"/>
    <s v="Medium"/>
    <s v="Elizabeth Flaherty"/>
    <s v="Dave Cronin"/>
    <s v="Yes"/>
    <s v="Emma Russell"/>
    <d v="2017-04-13T13:48:43"/>
    <d v="2017-02-09T11:57:44"/>
    <m/>
    <s v=""/>
    <d v="2017-02-21T00:00:00"/>
    <x v="0"/>
  </r>
  <r>
    <s v="b8bcaf57-15c6-4822-85dc-8d697f2ac973"/>
    <s v="ghkwyqJPOB+pwmOzT+ES/3gFNTjK6oNjqR44ThwS+xM4ze5MdfAV6pnXQIBBUmExlxGzLq/y1ltOwmEXtNNL9w=="/>
    <d v="2017-04-13T13:49:13"/>
    <s v="DARS-NIC-333498-D1K7G-v2"/>
    <s v="Fiona Lugg"/>
    <x v="78"/>
    <s v="With HSCIC"/>
    <x v="0"/>
    <d v="2018-04-12T00:00:00"/>
    <s v="5a DSA Active"/>
    <s v="5a DSA Active"/>
    <x v="2"/>
    <s v="DARS-NIC-333498-D1K7G-v2.2"/>
    <s v="Yes"/>
    <s v="Yes"/>
    <x v="0"/>
    <x v="247"/>
    <x v="3"/>
    <s v="No"/>
    <x v="1"/>
    <s v="Medium"/>
    <s v="Elizabeth Flaherty"/>
    <s v="Dave Cronin"/>
    <s v="Yes"/>
    <s v="Emma Russell"/>
    <d v="2017-04-13T13:49:13"/>
    <d v="2017-03-08T11:59:19"/>
    <d v="2017-04-13T00:00:00"/>
    <s v=""/>
    <d v="2017-02-21T00:00:00"/>
    <x v="1"/>
  </r>
  <r>
    <s v="78ad91d8-65fa-e511-8102-3863bb358f90"/>
    <s v="QiOfo1cSDI4rjKSl8bU4lSh7Al8HRX8pcFVzopzCAW4rHRZL7PWBDitLr2WYL494xgujs/tWbFCi7KNtJ57DFQ=="/>
    <d v="2016-11-21T10:21:14"/>
    <s v="DARS-NIC-334952-R5M7K-v1"/>
    <s v="Andy Ryan"/>
    <x v="1"/>
    <s v="With HSCIC"/>
    <x v="0"/>
    <d v="2017-02-22T00:00:00"/>
    <s v="5a DSA Active"/>
    <s v="5a DSA Active"/>
    <x v="1"/>
    <s v="DARS-NIC-334952-R5M7K-v0.0"/>
    <s v="No"/>
    <s v="Yes"/>
    <x v="0"/>
    <x v="248"/>
    <x v="92"/>
    <s v="No"/>
    <x v="1"/>
    <s v="Complex"/>
    <s v="Dan Goodwin"/>
    <s v="Dave Cronin"/>
    <s v="Yes"/>
    <s v="Joanna Rose"/>
    <d v="2016-11-21T10:21:14"/>
    <d v="2016-04-04T13:05:07"/>
    <d v="2016-11-21T00:00:00"/>
    <s v=""/>
    <d v="2016-10-19T00:00:00"/>
    <x v="1"/>
  </r>
  <r>
    <s v="f685a207-3979-4520-924b-6a9450748d94"/>
    <s v="SG+Cdl41ZwR9Q7KT50JP7hq+4Pg8xCpEjySbs4YKZJbgf5VzG0/RmE9TXQdYXX8s+7Q7s6yR198iJEiLR3fJzw=="/>
    <d v="2016-11-21T10:20:18"/>
    <s v="DARS-NIC-334952-R5M7K-v1"/>
    <s v="Andy Ryan"/>
    <x v="1"/>
    <s v="With HSCIC"/>
    <x v="0"/>
    <m/>
    <s v="1c Application In Progress"/>
    <s v="5a DSA Active"/>
    <x v="0"/>
    <s v="DARS-NIC-334952-R5M7K-v1.0"/>
    <s v="No"/>
    <s v="Yes"/>
    <x v="0"/>
    <x v="248"/>
    <x v="0"/>
    <s v="No"/>
    <x v="1"/>
    <s v="Complex"/>
    <s v="Dan Goodwin"/>
    <s v="Dave Cronin"/>
    <s v="Yes"/>
    <s v="Joanna Rose"/>
    <d v="2016-11-21T10:20:18"/>
    <d v="2016-08-12T14:18:54"/>
    <m/>
    <s v=""/>
    <d v="2016-10-19T00:00:00"/>
    <x v="0"/>
  </r>
  <r>
    <s v="398bcee1-1b15-4a75-815d-2e08da7e1fb0"/>
    <s v="JIGjqRm7GME4Ol7b2yha8Jv6X/Iis6RqLYlUB/zRzIIkZJ7dagbZnlTLnPrNqgpzZpuVTt3bv7z62RkVEECQmA=="/>
    <d v="2016-11-21T10:20:18"/>
    <s v="DARS-NIC-334952-R5M7K-v1"/>
    <s v="Andy Ryan"/>
    <x v="1"/>
    <s v="With HSCIC"/>
    <x v="0"/>
    <m/>
    <s v="1c Application In Progress"/>
    <s v="5a DSA Active"/>
    <x v="0"/>
    <s v="DARS-NIC-334952-R5M7K-v1.1"/>
    <s v="No"/>
    <s v="Yes"/>
    <x v="0"/>
    <x v="248"/>
    <x v="0"/>
    <s v="No"/>
    <x v="1"/>
    <s v="Complex"/>
    <s v="Dan Goodwin"/>
    <s v="Dave Cronin"/>
    <s v="Yes"/>
    <s v="Joanna Rose"/>
    <d v="2016-11-21T10:20:18"/>
    <d v="2016-08-17T14:23:45"/>
    <m/>
    <s v=""/>
    <d v="2016-10-19T00:00:00"/>
    <x v="0"/>
  </r>
  <r>
    <s v="a4e81102-2e38-4aec-8f38-d620bb6a6087"/>
    <s v="4dHAnaO7aV19irv5ajAt2JW63w656tiDkOq3wj4Z4Lyeilws6AAZPqNyCGBTviYisrN1GUaQiFrB/JwJ8m4K3Q=="/>
    <d v="2016-11-21T10:20:18"/>
    <s v="DARS-NIC-334952-R5M7K-v1"/>
    <s v="Andy Ryan"/>
    <x v="1"/>
    <s v="With HSCIC"/>
    <x v="0"/>
    <m/>
    <s v="1c Application In Progress"/>
    <s v="5a DSA Active"/>
    <x v="0"/>
    <s v="DARS-NIC-334952-R5M7K-v1.2"/>
    <s v="No"/>
    <s v="Yes"/>
    <x v="0"/>
    <x v="248"/>
    <x v="0"/>
    <s v="No"/>
    <x v="1"/>
    <s v="Complex"/>
    <s v="Dan Goodwin"/>
    <s v="Dave Cronin"/>
    <s v="Yes"/>
    <s v="Joanna Rose"/>
    <d v="2016-11-21T10:20:18"/>
    <d v="2016-08-18T09:06:10"/>
    <m/>
    <s v=""/>
    <d v="2016-10-19T00:00:00"/>
    <x v="0"/>
  </r>
  <r>
    <s v="cf121542-512e-43d3-9474-375d199fb715"/>
    <s v="ZG/6sU9+ViAH3H9r9yVFkfjJLb4cM2Cxh2CCx7Jmj6pxSY8YLuBrh6EnenrqVGXr7FjAyKx1M1VZrAd4xkXvzQ=="/>
    <d v="2016-11-21T10:20:18"/>
    <s v="DARS-NIC-334952-R5M7K-v1"/>
    <s v="Andy Ryan"/>
    <x v="1"/>
    <s v="With HSCIC"/>
    <x v="0"/>
    <m/>
    <s v="2b Case Officer Check"/>
    <s v="5a DSA Active"/>
    <x v="0"/>
    <s v="DARS-NIC-334952-R5M7K-v1.3"/>
    <s v="No"/>
    <s v="Yes"/>
    <x v="0"/>
    <x v="249"/>
    <x v="0"/>
    <s v="No"/>
    <x v="1"/>
    <s v="Complex"/>
    <s v="Carla Howgate"/>
    <s v="Dave Cronin"/>
    <s v="Yes"/>
    <s v="Joanna Rose"/>
    <d v="2016-11-21T10:20:18"/>
    <d v="2016-08-19T12:10:41"/>
    <m/>
    <s v=""/>
    <d v="2016-10-19T00:00:00"/>
    <x v="0"/>
  </r>
  <r>
    <s v="c9fd50ec-a22b-46ed-b44a-e41ec81c9d1f"/>
    <s v="iWGj1rPcp03jRt9FRmmfdT8ubbxhUX+vSfdZVUm287nVXk50ilRNZmAxn7EGuiDNP70JUGJIsP3oozg9fv4zJg=="/>
    <d v="2016-11-21T10:20:18"/>
    <s v="DARS-NIC-334952-R5M7K-v1"/>
    <s v="Andy Ryan"/>
    <x v="1"/>
    <s v="With HSCIC"/>
    <x v="0"/>
    <m/>
    <s v="2b Case Officer Check"/>
    <s v="5a DSA Active"/>
    <x v="0"/>
    <s v="DARS-NIC-334952-R5M7K-v1.4"/>
    <s v="No"/>
    <s v="Yes"/>
    <x v="0"/>
    <x v="249"/>
    <x v="0"/>
    <s v="No"/>
    <x v="1"/>
    <s v="Complex"/>
    <s v="Dan Goodwin"/>
    <s v="Dave Cronin"/>
    <s v="Yes"/>
    <s v="Joanna Rose"/>
    <d v="2016-11-21T10:20:18"/>
    <d v="2016-09-08T13:41:13"/>
    <d v="2016-09-08T00:00:00"/>
    <s v=""/>
    <d v="2016-10-19T00:00:00"/>
    <x v="0"/>
  </r>
  <r>
    <s v="2e3266a9-9ae6-44ce-ab55-1a4e35cc25c5"/>
    <s v="gxpd0TXWNk38Kwrnri5pde5Kt7BAJLlDO5bTZNZGx87XjC1AukIIYXDfsmvRPYdZYGWo/F0OKbfGEcNnnWJh8w=="/>
    <d v="2016-11-21T10:20:17"/>
    <s v="DARS-NIC-334952-R5M7K-v1"/>
    <s v="Andy Ryan"/>
    <x v="1"/>
    <s v="With HSCIC"/>
    <x v="0"/>
    <d v="2017-02-22T00:00:00"/>
    <s v="2c Initial Assessment"/>
    <s v="5a DSA Active"/>
    <x v="0"/>
    <s v="DARS-NIC-334952-R5M7K-v1.5"/>
    <s v="No"/>
    <s v="Yes"/>
    <x v="0"/>
    <x v="235"/>
    <x v="0"/>
    <s v="No"/>
    <x v="1"/>
    <s v="Complex"/>
    <s v="Dan Goodwin"/>
    <s v="Dave Cronin"/>
    <s v="Yes"/>
    <s v="Joanna Rose"/>
    <d v="2016-11-21T10:20:17"/>
    <d v="2016-10-19T10:44:11"/>
    <d v="2016-09-08T00:00:00"/>
    <s v=""/>
    <d v="2016-10-19T00:00:00"/>
    <x v="0"/>
  </r>
  <r>
    <s v="bb647d18-9fa2-451c-804b-1b8b316cdc63"/>
    <s v="xOEy++vgOCzTxe5gefx7SvSuYtyX54fS014cVgpmbMPGQTLAiIEQQUu0ceV1KsgwK9nGIBXRG0l8WE8/nQRmKA=="/>
    <d v="2017-02-23T00:01:17"/>
    <s v="DARS-NIC-334952-R5M7K-v1"/>
    <s v="Andy Ryan"/>
    <x v="1"/>
    <s v="With HSCIC"/>
    <x v="0"/>
    <d v="2017-02-22T00:00:00"/>
    <s v="5a DSA Active"/>
    <s v="5a DSA Active"/>
    <x v="3"/>
    <s v="DARS-NIC-334952-R5M7K-v1.6"/>
    <s v="Yes"/>
    <s v="Yes"/>
    <x v="0"/>
    <x v="235"/>
    <x v="14"/>
    <s v="No"/>
    <x v="1"/>
    <s v="Complex"/>
    <s v="Dan Goodwin"/>
    <s v="Dave Cronin"/>
    <s v="Yes"/>
    <s v="Joanna Rose"/>
    <d v="2017-02-23T00:01:17"/>
    <d v="2016-10-25T09:45:04"/>
    <d v="2016-11-21T00:00:00"/>
    <s v="Release 2.3"/>
    <d v="2016-10-19T00:00:00"/>
    <x v="1"/>
  </r>
  <r>
    <s v="7accb362-b182-4def-a47d-99bd7ac41533"/>
    <s v="y8kThRhmygbeYorSRs89MoChA6HpupjHXnN+VQy2OV4H1OE7CLfWKl2IR5sH+URlMoULRioARSIdfzTQ/qlqCQ=="/>
    <d v="2017-03-27T13:41:25"/>
    <s v="DARS-NIC-33499-F9N8F-v1"/>
    <s v="Tracy Taylor"/>
    <x v="302"/>
    <s v="With Customer"/>
    <x v="0"/>
    <m/>
    <s v="1c Application In Progress"/>
    <s v="1c Application In Progress"/>
    <x v="0"/>
    <s v="DARS-NIC-33499-F9N8F-v0.0"/>
    <s v="No"/>
    <s v="No"/>
    <x v="0"/>
    <x v="0"/>
    <x v="0"/>
    <s v="No"/>
    <x v="0"/>
    <s v="Medium"/>
    <s v=""/>
    <s v=""/>
    <s v="Yes"/>
    <s v="Tracy Taylor"/>
    <d v="2017-03-27T13:41:25"/>
    <d v="2016-12-12T13:44:24"/>
    <m/>
    <s v=""/>
    <m/>
    <x v="0"/>
  </r>
  <r>
    <s v="79e8e3aa-d301-426f-91ba-b76f02597f4d"/>
    <s v="HZ8/lj/PgkqjqUEOvK1Q5Wqn0KXpZsdJGNDQE88XdP74j/rAkQIdJRnqtU1VkBkInBuBP7yHrXiCL/LfS127jQ=="/>
    <d v="2017-03-27T13:41:25"/>
    <s v="DARS-NIC-33499-F9N8F-v1"/>
    <s v="Sarah Macleod"/>
    <x v="302"/>
    <s v="With Customer"/>
    <x v="0"/>
    <d v="2017-05-31T00:00:00"/>
    <s v="2c Initial Assessment"/>
    <s v="1c Application In Progress"/>
    <x v="0"/>
    <s v="DARS-NIC-33499-F9N8F-v0.1"/>
    <s v="No"/>
    <s v="No"/>
    <x v="0"/>
    <x v="159"/>
    <x v="0"/>
    <s v="No"/>
    <x v="0"/>
    <s v="Medium"/>
    <s v="Tracy Taylor"/>
    <s v="Jennifer Donald"/>
    <s v="Yes"/>
    <s v="Tracy Taylor"/>
    <d v="2017-03-27T13:41:25"/>
    <d v="2016-12-12T14:19:37"/>
    <m/>
    <s v=""/>
    <m/>
    <x v="0"/>
  </r>
  <r>
    <s v="ce1ca7b9-9636-4d5e-8d2b-f658e675c6b7"/>
    <s v="DPcenU5F4AU8BnrBgY2mIgSaCrI1uocW7XZHxbWbn8BRRw9jV3kozLzmVupzME2V0OvFJ9YUXS3X0MfGNW3yRw=="/>
    <d v="2017-03-27T13:41:40"/>
    <s v="DARS-NIC-33499-F9N8F-v1"/>
    <s v="Sarah Macleod"/>
    <x v="302"/>
    <s v="With Customer"/>
    <x v="0"/>
    <d v="2017-05-31T00:00:00"/>
    <s v="5a DSA Active"/>
    <s v="1c Application In Progress"/>
    <x v="2"/>
    <s v="DARS-NIC-33499-F9N8F-v0.2"/>
    <s v="No"/>
    <s v="No"/>
    <x v="0"/>
    <x v="159"/>
    <x v="190"/>
    <s v="No"/>
    <x v="0"/>
    <s v="Medium"/>
    <s v="Tracy Taylor"/>
    <s v="Robyn Wilson"/>
    <s v="Yes"/>
    <s v="Tracy Taylor"/>
    <d v="2017-03-27T13:41:40"/>
    <d v="2016-12-19T14:14:08"/>
    <d v="2017-01-16T00:00:00"/>
    <s v=""/>
    <m/>
    <x v="1"/>
  </r>
  <r>
    <s v="ab1be890-a5ef-41e2-9d4e-43b9f6abdb16"/>
    <s v="nNHews1WOE5C+epLpfo1BoMZpgS38sRq+KZ/sNzpk3GC6clKPiFdmSe+O1d4ncp3r2Mvrpyh0RVF4Ovtvju7dA=="/>
    <d v="2017-05-02T14:02:06"/>
    <s v="DARS-NIC-33499-F9N8F-v1"/>
    <s v="Sarah Macleod"/>
    <x v="302"/>
    <s v="With Customer"/>
    <x v="0"/>
    <m/>
    <s v="1c Application In Progress"/>
    <s v="1c Application In Progress"/>
    <x v="4"/>
    <s v="DARS-NIC-33499-F9N8F-v1.0"/>
    <s v="Yes"/>
    <s v="No"/>
    <x v="0"/>
    <x v="159"/>
    <x v="0"/>
    <s v="No"/>
    <x v="0"/>
    <s v="Medium"/>
    <s v="Tracy Taylor"/>
    <s v="Robyn Wilson"/>
    <s v="Yes"/>
    <s v="Tracy Taylor"/>
    <d v="2017-05-02T14:02:06"/>
    <d v="2017-03-27T13:41:11"/>
    <m/>
    <s v=""/>
    <m/>
    <x v="0"/>
  </r>
  <r>
    <s v="cfc037bd-f3e1-e511-8104-1458d043a750"/>
    <s v="j0dofsYzUQGeTyfPojMMK2HhMjdGv0N0qIoU9hDK5cvjxDwvpcv6BMKscoBGMDHG9lD/GEUxJ78UMxV23lW3jA=="/>
    <d v="2016-11-25T09:11:46"/>
    <s v="DARS-NIC-335133-K2Y2S-v1"/>
    <s v="Damien McElvenny"/>
    <x v="199"/>
    <s v="With HSCIC"/>
    <x v="0"/>
    <d v="2016-10-01T00:00:00"/>
    <s v=""/>
    <s v="5a DSA Active"/>
    <x v="1"/>
    <s v="DARS-NIC-335133-K2Y2S-v0.0"/>
    <s v="No"/>
    <s v="Yes"/>
    <x v="0"/>
    <x v="0"/>
    <x v="101"/>
    <s v="No"/>
    <x v="9"/>
    <s v=""/>
    <s v="Charlotte Skinner"/>
    <s v="Jennifer Donald"/>
    <s v="No"/>
    <s v="Emma Russell"/>
    <d v="2016-11-25T09:11:46"/>
    <d v="2016-03-04T10:27:54"/>
    <d v="2016-11-25T00:00:00"/>
    <s v=""/>
    <d v="2016-10-28T00:00:00"/>
    <x v="0"/>
  </r>
  <r>
    <s v="d1b8db64-6b5c-4caf-8cac-455a4995fe79"/>
    <s v="ywX1s36vHsPYy9TJ7RJakOFuGOUVrcxIFwk2HPK2r70Lcks/NZKejlrsxzCQ1B0RQ/vq79AjRo0NvBUoR+Oyzw=="/>
    <d v="2016-11-25T09:11:38"/>
    <s v="DARS-NIC-335133-K2Y2S-v1"/>
    <s v="Damien McElvenny"/>
    <x v="199"/>
    <s v="With HSCIC"/>
    <x v="0"/>
    <m/>
    <s v="1c Application In Progress"/>
    <s v="5a DSA Active"/>
    <x v="0"/>
    <s v="DARS-NIC-335133-K2Y2S-v1.0"/>
    <s v="No"/>
    <s v="Yes"/>
    <x v="0"/>
    <x v="0"/>
    <x v="0"/>
    <s v="No"/>
    <x v="9"/>
    <s v=""/>
    <s v="Charlotte Skinner"/>
    <s v="Jennifer Donald"/>
    <s v="No"/>
    <s v="Emma Russell"/>
    <d v="2016-11-25T09:11:38"/>
    <d v="2016-09-24T09:34:08"/>
    <m/>
    <s v=""/>
    <d v="2016-10-28T00:00:00"/>
    <x v="0"/>
  </r>
  <r>
    <s v="10a32c06-9e90-4d80-937b-cd791b3b9bc4"/>
    <s v="5WAJNWQmDr01BYcZqtn8MPN3p89E6Y9USWn/Pn9KPHof6tbEHnmHFuGlWWVLvaLDolghsE4g6dcGUlejXEsRuw=="/>
    <d v="2016-11-25T09:11:38"/>
    <s v="DARS-NIC-335133-K2Y2S-v1"/>
    <s v="Damien McElvenny"/>
    <x v="199"/>
    <s v="With HSCIC"/>
    <x v="0"/>
    <d v="2017-11-30T00:00:00"/>
    <s v="2c Initial Assessment"/>
    <s v="5a DSA Active"/>
    <x v="0"/>
    <s v="DARS-NIC-335133-K2Y2S-v1.1"/>
    <s v="No"/>
    <s v="Yes"/>
    <x v="0"/>
    <x v="237"/>
    <x v="0"/>
    <s v="No"/>
    <x v="9"/>
    <s v="Complex"/>
    <s v="Tracy Taylor"/>
    <s v="Jennifer Donald"/>
    <s v="No"/>
    <s v="Emma Russell"/>
    <d v="2016-11-25T09:11:38"/>
    <d v="2016-10-25T06:35:40"/>
    <m/>
    <s v=""/>
    <d v="2016-10-28T00:00:00"/>
    <x v="0"/>
  </r>
  <r>
    <s v="cd986a6a-a068-40af-86d2-7bd70b9db7d3"/>
    <s v="bgn6fiQVFqnfuZI4NE302UyL522zZyxMwu+cB6cFMyZysPavcqR13MtiOHfWgu3jJ0SiJBd+S5Hgaq2c1dhnKQ=="/>
    <d v="2016-11-25T09:11:49"/>
    <s v="DARS-NIC-335133-K2Y2S-v1"/>
    <s v="Damien McElvenny"/>
    <x v="199"/>
    <s v="With HSCIC"/>
    <x v="0"/>
    <d v="2017-11-17T00:00:00"/>
    <s v="5a DSA Active"/>
    <s v="5a DSA Active"/>
    <x v="2"/>
    <s v="DARS-NIC-335133-K2Y2S-v1.2"/>
    <s v="Yes"/>
    <s v="Yes"/>
    <x v="0"/>
    <x v="237"/>
    <x v="191"/>
    <s v="No"/>
    <x v="9"/>
    <s v="Complex"/>
    <s v="Tracy Taylor"/>
    <s v="Jennifer Donald"/>
    <s v="No"/>
    <s v="Emma Russell"/>
    <d v="2016-11-25T09:11:49"/>
    <d v="2016-11-18T10:28:27"/>
    <d v="2016-11-25T00:00:00"/>
    <s v=""/>
    <d v="2016-10-28T00:00:00"/>
    <x v="1"/>
  </r>
  <r>
    <s v="0811ebf4-c6fb-e511-8102-3863bb358f90"/>
    <s v="NTMlCysNl5hrMcPjpRFXCsN/XBv9aDm8U+05gdWoX8DBIp0SSHHLES7qXglqQ2IO0i5ZrMWyUkxR0+jjVs8PzA=="/>
    <d v="2017-03-01T12:17:13"/>
    <s v="DARS-NIC-336469-P4H8Y-v1"/>
    <s v="Theo Georghiou"/>
    <x v="58"/>
    <s v="With HSCIC"/>
    <x v="0"/>
    <d v="2016-02-29T00:00:00"/>
    <s v=""/>
    <s v="1c Application In Progress"/>
    <x v="3"/>
    <s v="DARS-NIC-336469-P4H8Y-v0.0"/>
    <s v="No"/>
    <s v="Yes"/>
    <x v="0"/>
    <x v="0"/>
    <x v="115"/>
    <s v="No"/>
    <x v="9"/>
    <s v=""/>
    <s v=""/>
    <s v=""/>
    <s v="No"/>
    <s v="Joanna Rose"/>
    <d v="2017-03-01T12:17:13"/>
    <d v="2016-04-06T07:12:47"/>
    <m/>
    <s v=""/>
    <m/>
    <x v="0"/>
  </r>
  <r>
    <s v="c4a572f5-e12f-45bb-91c3-fcfb5a37a3e3"/>
    <s v="eaNWWNfnezT8roacFGmjLRfP5Ok353QwYf+uce092M38qFw06u1arvXHBHEpYEcuHuol3ouZSYSL1fpYt/Wacw=="/>
    <d v="2017-03-01T12:17:13"/>
    <s v="DARS-NIC-336469-P4H8Y-v1"/>
    <s v="Theo Georghiou"/>
    <x v="58"/>
    <s v="With HSCIC"/>
    <x v="0"/>
    <d v="2016-02-29T00:00:00"/>
    <s v=""/>
    <s v="1c Application In Progress"/>
    <x v="0"/>
    <s v="DARS-NIC-336469-P4H8Y-v1.0"/>
    <s v=""/>
    <s v="Yes"/>
    <x v="0"/>
    <x v="0"/>
    <x v="0"/>
    <s v="No"/>
    <x v="9"/>
    <s v=""/>
    <s v="Emma Lawler"/>
    <s v=""/>
    <s v="No"/>
    <s v="Joanna Rose"/>
    <d v="2017-03-01T12:17:13"/>
    <d v="2016-04-25T12:46:27"/>
    <m/>
    <s v=""/>
    <m/>
    <x v="0"/>
  </r>
  <r>
    <s v="64f32c35-3656-491d-9e5a-8db785bac044"/>
    <s v="f50tBmZGj5jaojCC1Eu0kCwH/D8D2hWsi3QdvE9MFINWJu/FrxKakQDbdX54azP+2Q5kqwFi7P/PE60M0bz6eg=="/>
    <d v="2017-03-01T12:17:13"/>
    <s v="DARS-NIC-336469-P4H8Y-v1"/>
    <s v="Theo Georghiou"/>
    <x v="58"/>
    <s v="With HSCIC"/>
    <x v="0"/>
    <d v="2016-02-29T00:00:00"/>
    <s v="2c Initial Assessment"/>
    <s v="1c Application In Progress"/>
    <x v="0"/>
    <s v="DARS-NIC-336469-P4H8Y-v1.1"/>
    <s v="No"/>
    <s v="Yes"/>
    <x v="0"/>
    <x v="250"/>
    <x v="0"/>
    <s v="No"/>
    <x v="9"/>
    <s v=""/>
    <s v="Emma Lawler"/>
    <s v="Jennifer Donald"/>
    <s v="No"/>
    <s v="Joanna Rose"/>
    <d v="2017-03-01T12:17:13"/>
    <d v="2016-04-25T13:28:43"/>
    <m/>
    <s v=""/>
    <m/>
    <x v="0"/>
  </r>
  <r>
    <s v="bfa6d37e-f0ad-4b6f-bfeb-df61ff2c5a07"/>
    <s v="obUGj7VfeM0ZCwAp6z5NkbthQIi097ylKkYZWGF574Lt/H5ujqNDNtBHyz6YsJXir1LNKT1k0b57QK9jehGN0g=="/>
    <d v="2017-03-01T12:17:16"/>
    <s v="DARS-NIC-336469-P4H8Y-v1"/>
    <s v="Theo Georghiou"/>
    <x v="58"/>
    <s v="With HSCIC"/>
    <x v="0"/>
    <d v="2016-02-29T00:00:00"/>
    <s v="1c Application In Progress"/>
    <s v="1c Application In Progress"/>
    <x v="4"/>
    <s v="DARS-NIC-336469-P4H8Y-v1.2"/>
    <s v="Yes"/>
    <s v="Yes"/>
    <x v="0"/>
    <x v="250"/>
    <x v="0"/>
    <s v="No"/>
    <x v="9"/>
    <s v=""/>
    <s v="Emma Lawler"/>
    <s v="Jennifer Donald"/>
    <s v="No"/>
    <s v="Joanna Rose"/>
    <d v="2017-03-01T12:17:16"/>
    <d v="2016-06-27T06:30:12"/>
    <m/>
    <s v=""/>
    <m/>
    <x v="0"/>
  </r>
  <r>
    <s v="46aeb169-d3fb-e511-8106-1458d043a750"/>
    <s v="ALPbVOJpexQ/a8F+a9dyJ5LUqdlPPvGHHma9Q08YLtnfDx9VivDxnUmbbrhhtIh5eREbovgQHvHlTxNfp+QgfA=="/>
    <d v="2017-03-15T10:42:00"/>
    <s v="DARS-NIC-336478-Z7Q9F-v1"/>
    <s v="Theo Georghiou"/>
    <x v="18"/>
    <s v="With HSCIC"/>
    <x v="0"/>
    <d v="2016-02-29T00:00:00"/>
    <s v=""/>
    <s v="5a DSA Active"/>
    <x v="1"/>
    <s v="DARS-NIC-336478-Z7Q9F-v0.0"/>
    <s v="No"/>
    <s v="Yes"/>
    <x v="0"/>
    <x v="0"/>
    <x v="115"/>
    <s v="No"/>
    <x v="6"/>
    <s v=""/>
    <s v="Carla Howgate"/>
    <s v=""/>
    <s v="No"/>
    <s v="Joanna Rose"/>
    <d v="2017-03-15T10:42:00"/>
    <d v="2016-04-06T08:41:54"/>
    <d v="2017-03-15T00:00:00"/>
    <s v=""/>
    <d v="2017-02-14T00:00:00"/>
    <x v="0"/>
  </r>
  <r>
    <s v="aaf9a1b4-11df-4088-94c9-a7664acbbce1"/>
    <s v="zGWIx35bI5CL2PXRCES0qlDL9XFEmmOLTYYVhi453dnl65D492ZbzLTnfkjGZg2YSvMRk9xndQozMQUOCjgmTg=="/>
    <d v="2017-03-15T10:41:55"/>
    <s v="DARS-NIC-336478-Z7Q9F-v1"/>
    <s v="Theo Georghiou"/>
    <x v="18"/>
    <s v="With HSCIC"/>
    <x v="0"/>
    <d v="2016-02-29T00:00:00"/>
    <s v=""/>
    <s v="5a DSA Active"/>
    <x v="0"/>
    <s v="DARS-NIC-336478-Z7Q9F-v1.0"/>
    <s v="No"/>
    <s v="Yes"/>
    <x v="0"/>
    <x v="0"/>
    <x v="0"/>
    <s v="No"/>
    <x v="6"/>
    <s v=""/>
    <s v="Carla Howgate"/>
    <s v=""/>
    <s v="No"/>
    <s v="Joanna Rose"/>
    <d v="2017-03-15T10:41:55"/>
    <d v="2016-05-05T13:39:55"/>
    <m/>
    <s v=""/>
    <d v="2017-02-14T00:00:00"/>
    <x v="0"/>
  </r>
  <r>
    <s v="089d08ac-69d7-45bb-b40a-c77038a07279"/>
    <s v="rPT8z6yVPcBCEHni89HQ+V/G9WFZRouC0Wmz55a5XtN6EgCWnqTQhAnPV5Zy8DPpGmxr4bFtxfbFO0FMokWG4Q=="/>
    <d v="2017-03-15T10:41:55"/>
    <s v="DARS-NIC-336478-Z7Q9F-v1"/>
    <s v="Theo Georghiou"/>
    <x v="18"/>
    <s v="With HSCIC"/>
    <x v="0"/>
    <d v="2016-02-29T00:00:00"/>
    <s v="2c Initial Assessment"/>
    <s v="5a DSA Active"/>
    <x v="0"/>
    <s v="DARS-NIC-336478-Z7Q9F-v1.1"/>
    <s v="No"/>
    <s v="Yes"/>
    <x v="0"/>
    <x v="202"/>
    <x v="0"/>
    <s v="No"/>
    <x v="6"/>
    <s v=""/>
    <s v="Emma Lawler"/>
    <s v=""/>
    <s v="No"/>
    <s v="Joanna Rose"/>
    <d v="2017-03-15T10:41:55"/>
    <d v="2016-05-11T12:17:09"/>
    <m/>
    <s v=""/>
    <d v="2017-02-14T00:00:00"/>
    <x v="0"/>
  </r>
  <r>
    <s v="07baebb1-2888-4701-9cce-5b36bad26a9d"/>
    <s v="VdC6wto+wq6UGkNcbAZL7Wl7tmFRYwQglZ2Q0sAHEwv1pF4YGQH7fB0aPfQZ2t9fTq2kQrgv+Ww0FCjvwLiqVA=="/>
    <d v="2017-03-15T10:41:55"/>
    <s v="DARS-NIC-336478-Z7Q9F-v1"/>
    <s v="Theo Georghiou"/>
    <x v="58"/>
    <s v="With HSCIC"/>
    <x v="0"/>
    <d v="2016-02-29T00:00:00"/>
    <s v="2c Initial Assessment"/>
    <s v="5a DSA Active"/>
    <x v="0"/>
    <s v="DARS-NIC-336478-Z7Q9F-v1.2"/>
    <s v="No"/>
    <s v="Yes"/>
    <x v="0"/>
    <x v="202"/>
    <x v="0"/>
    <s v="No"/>
    <x v="9"/>
    <s v=""/>
    <s v="Emma Lawler"/>
    <s v="Jennifer Donald"/>
    <s v="No"/>
    <s v="Joanna Rose"/>
    <d v="2017-03-15T10:41:55"/>
    <d v="2016-06-27T06:28:59"/>
    <m/>
    <s v=""/>
    <d v="2017-02-14T00:00:00"/>
    <x v="0"/>
  </r>
  <r>
    <s v="46416ab0-9ca0-490b-a824-49b97e28dc7f"/>
    <s v="/Ir/eZJZlLuLjdyfYareEFdWl33FhljlPrMnrEY0MHbjFBmUHg6equXZf95Ka6GDKihB2oDgr/gIkLtEPLN9Cw=="/>
    <d v="2017-03-15T10:41:55"/>
    <s v="DARS-NIC-336478-Z7Q9F-v1"/>
    <s v="Theo Georghiou"/>
    <x v="58"/>
    <s v="With HSCIC"/>
    <x v="0"/>
    <d v="2016-02-29T00:00:00"/>
    <s v="2c Initial Assessment"/>
    <s v="5a DSA Active"/>
    <x v="0"/>
    <s v="DARS-NIC-336478-Z7Q9F-v1.3"/>
    <s v="No"/>
    <s v="Yes"/>
    <x v="0"/>
    <x v="36"/>
    <x v="0"/>
    <s v="No"/>
    <x v="9"/>
    <s v=""/>
    <s v="Emma Lawler"/>
    <s v="Jennifer Donald"/>
    <s v="No"/>
    <s v="Joanna Rose"/>
    <d v="2017-03-15T10:41:55"/>
    <d v="2017-02-13T13:39:10"/>
    <m/>
    <s v=""/>
    <d v="2017-02-14T00:00:00"/>
    <x v="0"/>
  </r>
  <r>
    <s v="3c3f7fd4-0875-412a-bc3f-3216b0d119d0"/>
    <s v="o0gSYSBJ8iWH9jIlSUygjd5L78Ckk2gR7dPINMLgcU8Eb8XRteHRl10FhFlYIm54IVOGMWSv0VSQZV8Oa72bkQ=="/>
    <d v="2017-03-15T10:41:55"/>
    <s v="DARS-NIC-336478-Z7Q9F-v1"/>
    <s v="Theo Georghiou"/>
    <x v="58"/>
    <s v="With HSCIC"/>
    <x v="0"/>
    <d v="2016-02-29T00:00:00"/>
    <s v="2c Initial Assessment"/>
    <s v="5a DSA Active"/>
    <x v="0"/>
    <s v="DARS-NIC-336478-Z7Q9F-v1.4"/>
    <s v="No"/>
    <s v="Yes"/>
    <x v="0"/>
    <x v="36"/>
    <x v="0"/>
    <s v="No"/>
    <x v="9"/>
    <s v=""/>
    <s v="Emma Lawler"/>
    <s v="Jennifer Donald"/>
    <s v="No"/>
    <s v="Joanna Rose"/>
    <d v="2017-03-15T10:41:55"/>
    <d v="2017-02-22T13:06:49"/>
    <m/>
    <s v=""/>
    <d v="2017-02-14T00:00:00"/>
    <x v="0"/>
  </r>
  <r>
    <s v="6ec45897-29ea-4dfe-9076-ca1894f54c81"/>
    <s v="M0a228U/DfAqLfl8NwHeRtDb52UTlN0pg3uYHv2nu5iQrSZupjoM5IlHxCJ/SNsyYb9PeX0EeRAp+wCv7DCNdQ=="/>
    <d v="2017-04-23T20:22:46"/>
    <s v="DARS-NIC-336478-Z7Q9F-v1"/>
    <s v="Theo Georghiou"/>
    <x v="58"/>
    <s v="With HSCIC"/>
    <x v="0"/>
    <d v="2018-02-28T00:00:00"/>
    <s v="5a DSA Active"/>
    <s v="5a DSA Active"/>
    <x v="2"/>
    <s v="DARS-NIC-336478-Z7Q9F-v1.5"/>
    <s v="Yes"/>
    <s v="Yes"/>
    <x v="0"/>
    <x v="36"/>
    <x v="192"/>
    <s v="No"/>
    <x v="9"/>
    <s v=""/>
    <s v="Emma Lawler"/>
    <s v="Jennifer Donald"/>
    <s v="No"/>
    <s v="Joanna Rose"/>
    <d v="2017-04-23T20:22:46"/>
    <d v="2017-03-08T09:53:55"/>
    <d v="2017-03-15T00:00:00"/>
    <s v=""/>
    <d v="2017-02-14T00:00:00"/>
    <x v="1"/>
  </r>
  <r>
    <s v="598df88d-de11-e611-80f9-3863bb359f00"/>
    <s v="kiPqNX15FtHrHb+vfGdvgCUnHucxBKmGCiLU5+5Gwgv8xYLTO0AQgEfXa9BCy28r1O9HU8LSdwKwze//bQDgzg=="/>
    <d v="2016-05-19T09:52:36"/>
    <s v="DARS-NIC-33650-Q8B9H-v0"/>
    <s v="Margaret Stoddart"/>
    <x v="18"/>
    <s v="With Customer"/>
    <x v="0"/>
    <m/>
    <s v=""/>
    <s v="1c Application In Progress"/>
    <x v="0"/>
    <s v="DARS-NIC-33650-Q8B9H-v0.0"/>
    <s v="No"/>
    <s v="No"/>
    <x v="0"/>
    <x v="0"/>
    <x v="0"/>
    <s v="No"/>
    <x v="6"/>
    <s v=""/>
    <s v=""/>
    <s v=""/>
    <s v="Yes"/>
    <s v="Louise Dunn"/>
    <d v="2016-05-19T09:52:36"/>
    <d v="2016-05-04T09:57:10"/>
    <m/>
    <s v=""/>
    <m/>
    <x v="0"/>
  </r>
  <r>
    <s v="7804b005-be42-44b2-97c6-d33ac6df8c46"/>
    <s v="mgNUPmKjb3Sjv2O+qw3hQluj4v1y1Xo1/Zl+e7Jpplmd/WVxpGz/126Vy5RvPHKDIOp9jySFopQEwDwlk8ft0w=="/>
    <d v="2016-05-19T09:52:45"/>
    <s v="DARS-NIC-33650-Q8B9H-v0"/>
    <s v="Margaret Stoddart"/>
    <x v="74"/>
    <s v="With Customer"/>
    <x v="0"/>
    <m/>
    <s v="2a Case Admin Check"/>
    <s v="1c Application In Progress"/>
    <x v="0"/>
    <s v="DARS-NIC-33650-Q8B9H-v0.1"/>
    <s v="No"/>
    <s v="No"/>
    <x v="0"/>
    <x v="251"/>
    <x v="0"/>
    <s v="No"/>
    <x v="10"/>
    <s v=""/>
    <s v="Adam Grindrod"/>
    <s v=""/>
    <s v="Yes"/>
    <s v="Louise Dunn"/>
    <d v="2016-05-19T09:52:45"/>
    <d v="2016-05-06T09:37:45"/>
    <m/>
    <s v=""/>
    <m/>
    <x v="0"/>
  </r>
  <r>
    <s v="d91b5f5a-9b19-4da5-99db-933c0f09f32f"/>
    <s v="r8tExPwr6FO5bR98da9T1CIaLgYdrLUreAS18v0OPOLwBPLuVbWvAxN5d5SgP+ZCIRN71JvTnBcV8yMkiM9row=="/>
    <d v="2016-08-02T09:49:24"/>
    <s v="DARS-NIC-33650-Q8B9H-v0"/>
    <s v="Margaret Stoddart"/>
    <x v="74"/>
    <s v="With Customer"/>
    <x v="0"/>
    <m/>
    <s v="1c Application In Progress"/>
    <s v="1c Application In Progress"/>
    <x v="4"/>
    <s v="DARS-NIC-33650-Q8B9H-v0.2"/>
    <s v="Yes"/>
    <s v="No"/>
    <x v="0"/>
    <x v="251"/>
    <x v="0"/>
    <s v="No"/>
    <x v="10"/>
    <s v=""/>
    <s v="Adam Grindrod"/>
    <s v="Richard Langley"/>
    <s v="Yes"/>
    <s v="Louise Dunn"/>
    <d v="2016-08-02T09:49:24"/>
    <d v="2016-05-19T09:52:39"/>
    <m/>
    <s v=""/>
    <m/>
    <x v="0"/>
  </r>
  <r>
    <s v="dd70c136-fce1-e511-8100-3863bb358f90"/>
    <s v="TMfaH0eCJyn7Bpd3PBzujqPjVCLoLpNW4puRvSXYe2IypXPDhsslgs/GsjAGRTC7ZnlZrGZCLfmwjgxdH1/Oqg=="/>
    <d v="2016-08-02T09:49:24"/>
    <s v="DARS-NIC-336567-V1B8L-v0"/>
    <s v="Nicola Dawes"/>
    <x v="18"/>
    <s v="With HSCIC"/>
    <x v="0"/>
    <d v="2016-03-31T00:00:00"/>
    <s v=""/>
    <s v="5a DSA Active"/>
    <x v="3"/>
    <s v="DARS-NIC-336567-V1B8L-v0.0"/>
    <s v="Yes"/>
    <s v="Yes"/>
    <x v="0"/>
    <x v="0"/>
    <x v="101"/>
    <s v="No"/>
    <x v="6"/>
    <s v=""/>
    <s v="Richard Webster"/>
    <s v=""/>
    <s v="No"/>
    <s v="Joanna Rose"/>
    <d v="2016-08-02T09:49:24"/>
    <d v="2016-03-04T11:28:33"/>
    <m/>
    <s v=""/>
    <m/>
    <x v="0"/>
  </r>
  <r>
    <s v="ea44ce32-f3e1-e511-80f5-3863bb363030"/>
    <s v="4y8nJ3OcDfW8IteG+ugJUI9ewmoroSRe5eAO586HgSiaYKhlafiYhkrqNqSQjw923qvbpSJNlVy8cvx5MeH/FA=="/>
    <d v="2016-12-06T17:00:16"/>
    <s v="DARS-NIC-337151-T2S2K-v1"/>
    <s v="Charlotte Kelly"/>
    <x v="21"/>
    <s v="With HSCIC"/>
    <x v="0"/>
    <d v="2016-09-30T00:00:00"/>
    <s v=""/>
    <s v="5a DSA Active"/>
    <x v="1"/>
    <s v="DARS-NIC-337151-T2S2K-v0.0"/>
    <s v="No"/>
    <s v="Yes"/>
    <x v="0"/>
    <x v="0"/>
    <x v="30"/>
    <s v="No"/>
    <x v="1"/>
    <s v=""/>
    <s v="Amanda Parkin"/>
    <s v=""/>
    <s v="No"/>
    <s v="Emma Russell"/>
    <d v="2016-12-06T17:00:16"/>
    <d v="2016-03-04T10:23:56"/>
    <d v="2016-12-06T00:00:00"/>
    <s v=""/>
    <d v="2016-09-28T00:00:00"/>
    <x v="0"/>
  </r>
  <r>
    <s v="699f5d04-cdfd-4633-a2ef-9884ca5429ac"/>
    <s v="iumRgqDtp7U62IQz+Qd4hS4ZbMiwEJHJ16UBk2rtS6KrilIpRtS5siZ5JXRlZnPvK/eL0m6iEmi08HG4FsL5fw=="/>
    <d v="2016-12-06T16:59:41"/>
    <s v="DARS-NIC-337151-T2S2K-v1"/>
    <s v="Charlotte Kelly"/>
    <x v="21"/>
    <s v="With HSCIC"/>
    <x v="0"/>
    <m/>
    <s v="1c Application In Progress"/>
    <s v="5a DSA Active"/>
    <x v="0"/>
    <s v="DARS-NIC-337151-T2S2K-v1.0"/>
    <s v="No"/>
    <s v="Yes"/>
    <x v="0"/>
    <x v="0"/>
    <x v="0"/>
    <s v="No"/>
    <x v="1"/>
    <s v=""/>
    <s v="Amanda Parkin"/>
    <s v="Jennifer Redman"/>
    <s v="No"/>
    <s v="Emma Russell"/>
    <d v="2016-12-06T16:59:41"/>
    <d v="2016-07-20T14:59:05"/>
    <m/>
    <s v=""/>
    <d v="2016-09-28T00:00:00"/>
    <x v="0"/>
  </r>
  <r>
    <s v="272c894b-7fbd-4023-bfd4-9d9be1641f43"/>
    <s v="W9B9eNE4/xE1+KqW6m5ZJ1BR4K3W93JXJpnqZeyI/wo6ATsSqo7g5ARMqZz0bN4zabpKfIXpYcRV5jp3aw/cYg=="/>
    <d v="2016-12-06T16:59:41"/>
    <s v="DARS-NIC-337151-T2S2K-v1"/>
    <s v="Charlotte Kelly"/>
    <x v="21"/>
    <s v="With HSCIC"/>
    <x v="0"/>
    <m/>
    <s v="1c Application In Progress"/>
    <s v="5a DSA Active"/>
    <x v="0"/>
    <s v="DARS-NIC-337151-T2S2K-v1.1"/>
    <s v="No"/>
    <s v="Yes"/>
    <x v="0"/>
    <x v="0"/>
    <x v="0"/>
    <s v="No"/>
    <x v="1"/>
    <s v=""/>
    <s v="Amanda Parkin"/>
    <s v="Jennifer Redman"/>
    <s v="No"/>
    <s v="Emma Russell"/>
    <d v="2016-12-06T16:59:41"/>
    <d v="2016-09-07T09:22:09"/>
    <m/>
    <s v=""/>
    <d v="2016-09-28T00:00:00"/>
    <x v="0"/>
  </r>
  <r>
    <s v="81a27b09-51bd-48f8-b64a-6a1945b6c917"/>
    <s v="/wXnA0glcO4rHOr3vspm0GI43zuAf5iI9Ni3Iur3mUVwEJD5PM7ndegwTj6oneZwZKBYt3hORQfwwIWGvK3orQ=="/>
    <d v="2016-12-06T16:59:41"/>
    <s v="DARS-NIC-337151-T2S2K-v1"/>
    <s v="Charlotte Kelly"/>
    <x v="21"/>
    <s v="With HSCIC"/>
    <x v="0"/>
    <m/>
    <s v="1c Application In Progress"/>
    <s v="5a DSA Active"/>
    <x v="0"/>
    <s v="DARS-NIC-337151-T2S2K-v1.2"/>
    <s v="No"/>
    <s v="Yes"/>
    <x v="0"/>
    <x v="0"/>
    <x v="0"/>
    <s v="No"/>
    <x v="1"/>
    <s v=""/>
    <s v="Amanda Parkin"/>
    <s v="Jennifer Redman"/>
    <s v="No"/>
    <s v="Emma Russell"/>
    <d v="2016-12-06T16:59:41"/>
    <d v="2016-09-08T11:08:11"/>
    <m/>
    <s v=""/>
    <d v="2016-09-28T00:00:00"/>
    <x v="0"/>
  </r>
  <r>
    <s v="5f157c9b-5faf-4c3f-8d96-09741fc56845"/>
    <s v="Vy/gTgnU2+OrG+/AdMvIXkrFQhLF3o+6V2YgxRBjjgIAcw/P78igs5I7w4u5nxjwbrnkAzOFQ6p7JtwwH4aUeg=="/>
    <d v="2016-12-06T16:59:41"/>
    <s v="DARS-NIC-337151-T2S2K-v1"/>
    <s v="Charlotte Kelly"/>
    <x v="21"/>
    <s v="With HSCIC"/>
    <x v="0"/>
    <d v="2018-10-30T00:00:00"/>
    <s v="2c Initial Assessment"/>
    <s v="5a DSA Active"/>
    <x v="0"/>
    <s v="DARS-NIC-337151-T2S2K-v1.3"/>
    <s v="No"/>
    <s v="Yes"/>
    <x v="0"/>
    <x v="101"/>
    <x v="0"/>
    <s v="No"/>
    <x v="1"/>
    <s v=""/>
    <s v="Vicki Hartley"/>
    <s v="Dave Cronin"/>
    <s v="No"/>
    <s v="Emma Russell"/>
    <d v="2016-12-06T16:59:41"/>
    <d v="2016-09-26T09:05:49"/>
    <m/>
    <s v=""/>
    <d v="2016-09-28T00:00:00"/>
    <x v="0"/>
  </r>
  <r>
    <s v="87d13e8a-c0ab-4d69-986a-b0a46874a187"/>
    <s v="pQOw7nbEeQ5QIOmrc+lxqNZ5PL/9axd9vK9qlb7RTzHAdwb1WFPaQlFYCyxet7JGXkbiR6hRb8QXg+GP2dn7Vw=="/>
    <d v="2016-12-06T17:00:26"/>
    <s v="DARS-NIC-337151-T2S2K-v1"/>
    <s v="Charlotte Kelly"/>
    <x v="21"/>
    <s v="With HSCIC"/>
    <x v="0"/>
    <d v="2018-10-30T00:00:00"/>
    <s v="5a DSA Active"/>
    <s v="5a DSA Active"/>
    <x v="2"/>
    <s v="DARS-NIC-337151-T2S2K-v1.4"/>
    <s v="Yes"/>
    <s v="Yes"/>
    <x v="0"/>
    <x v="101"/>
    <x v="193"/>
    <s v="No"/>
    <x v="1"/>
    <s v=""/>
    <s v="Vicki Hartley"/>
    <s v="Dave Cronin"/>
    <s v="No"/>
    <s v="Emma Russell"/>
    <d v="2016-12-06T17:00:26"/>
    <d v="2016-11-17T09:43:24"/>
    <d v="2016-12-06T00:00:00"/>
    <s v=""/>
    <d v="2016-09-28T00:00:00"/>
    <x v="1"/>
  </r>
  <r>
    <s v="ea69829b-4618-e611-80fa-3863bb359f00"/>
    <s v="Oa6i/07bRtIIZZ7qTafjCtAvqtnsLUFFitUqvxw9QNUFC8Airmyaw3+iwlC6aHvz0NM0xlpHAmUgGpmhwbeAYw=="/>
    <d v="2016-08-02T09:49:24"/>
    <s v="DARS-NIC-33733-Z8R1H-v0"/>
    <s v="Jack Marjot"/>
    <x v="13"/>
    <s v="With Customer"/>
    <x v="0"/>
    <m/>
    <s v="1c Application In Progress"/>
    <s v="1c Application In Progress"/>
    <x v="4"/>
    <s v="DARS-NIC-33733-Z8R1H-v0.0"/>
    <s v="Yes"/>
    <s v="No"/>
    <x v="0"/>
    <x v="0"/>
    <x v="0"/>
    <s v="No"/>
    <x v="1"/>
    <s v=""/>
    <s v=""/>
    <s v=""/>
    <s v="Yes"/>
    <s v="Joanna Rose"/>
    <d v="2016-08-02T09:49:24"/>
    <d v="2016-05-12T13:37:04"/>
    <m/>
    <s v=""/>
    <m/>
    <x v="0"/>
  </r>
  <r>
    <s v="eb2b1d92-4c18-e611-80fa-3863bb359f00"/>
    <s v="EBnLqYw3P1qWpgfrDlbAaP4m42IXmtMF+ixfRyWSYE9byd7KyO2uBvvdnilNwbxZvlUMtJU4a3zvcZvwU/ffbA=="/>
    <d v="2016-08-02T09:49:24"/>
    <s v="DARS-NIC-33760-M8J1T-v0"/>
    <s v="Matthew Lee"/>
    <x v="23"/>
    <s v="With Customer"/>
    <x v="0"/>
    <m/>
    <s v="1c Application In Progress"/>
    <s v="1c Application In Progress"/>
    <x v="4"/>
    <s v="DARS-NIC-33760-M8J1T-v0.0"/>
    <s v="Yes"/>
    <s v="No"/>
    <x v="0"/>
    <x v="0"/>
    <x v="0"/>
    <s v="No"/>
    <x v="5"/>
    <s v=""/>
    <s v=""/>
    <s v=""/>
    <s v="Yes"/>
    <s v="Joanna Rose"/>
    <d v="2016-08-02T09:49:24"/>
    <d v="2016-05-12T14:19:53"/>
    <m/>
    <s v=""/>
    <m/>
    <x v="0"/>
  </r>
  <r>
    <s v="f837adb7-e4f0-e511-80f7-3863bb363030"/>
    <s v="0H53TlhQjfLM79qAhACxFOiMQ1+9gapooRk4THR5HqgPHMM3cHBCckUVbiE3tBwHLri1ovhSZWSx/j9S/NbUqQ=="/>
    <d v="2017-03-29T16:21:03"/>
    <s v="DARS-NIC-337801-K2N5Y-v1"/>
    <s v="Anne-Helen Harding"/>
    <x v="156"/>
    <s v="With Customer"/>
    <x v="0"/>
    <d v="2016-06-16T00:00:00"/>
    <s v=""/>
    <s v="1c Application In Progress"/>
    <x v="0"/>
    <s v="DARS-NIC-337801-K2N5Y-v0.0"/>
    <s v=""/>
    <s v="Yes"/>
    <x v="0"/>
    <x v="0"/>
    <x v="0"/>
    <s v="No"/>
    <x v="6"/>
    <s v=""/>
    <s v=""/>
    <s v=""/>
    <s v="No"/>
    <s v="Joanna Rose"/>
    <d v="2017-03-29T16:21:03"/>
    <d v="2016-03-23T10:48:06"/>
    <m/>
    <s v=""/>
    <m/>
    <x v="0"/>
  </r>
  <r>
    <s v="0d4460b5-c080-467f-bd46-90dac5c2d2f5"/>
    <s v="cdLDjcmMDhKHWSAe0rFs4wAkPEc12jHqM07u7tXEU2mmN0g+VMR2BUnFxqdUgicc/YjS8lecLVZ4xyz61VsYHg=="/>
    <d v="2017-03-29T16:21:11"/>
    <s v="DARS-NIC-337801-K2N5Y-v1"/>
    <s v="Anne-Helen Harding"/>
    <x v="156"/>
    <s v="With Customer"/>
    <x v="0"/>
    <d v="2016-06-16T00:00:00"/>
    <s v="5a DSA Active"/>
    <s v="1c Application In Progress"/>
    <x v="3"/>
    <s v="DARS-NIC-337801-K2N5Y-v0.1"/>
    <s v="No"/>
    <s v="Yes"/>
    <x v="0"/>
    <x v="252"/>
    <x v="161"/>
    <s v="No"/>
    <x v="6"/>
    <s v=""/>
    <s v="Emma Lawler"/>
    <s v="Jennifer Donald"/>
    <s v="No"/>
    <s v="Joanna Rose"/>
    <d v="2017-03-29T16:21:11"/>
    <d v="2016-04-11T08:45:23"/>
    <d v="2016-08-26T00:00:00"/>
    <s v=""/>
    <m/>
    <x v="1"/>
  </r>
  <r>
    <s v="d3d0ebf3-5f10-4dd1-b6ee-15e06e6bd2e1"/>
    <s v="vwsHlJFd/XbAuyGkgMkrykQNiqm3CnwEni/szzLys6/Nrw5Xrcg9fobr7GdgqnOqUAHR6mT4iT17itYHB48XPw=="/>
    <d v="2017-04-26T13:46:54"/>
    <s v="DARS-NIC-337801-K2N5Y-v1"/>
    <s v="Anne-Helen Harding"/>
    <x v="156"/>
    <s v="With Customer"/>
    <x v="0"/>
    <m/>
    <s v="1c Application In Progress"/>
    <s v="1c Application In Progress"/>
    <x v="4"/>
    <s v="DARS-NIC-337801-K2N5Y-v1.0"/>
    <s v="Yes"/>
    <s v="Yes"/>
    <x v="0"/>
    <x v="252"/>
    <x v="0"/>
    <s v="No"/>
    <x v="6"/>
    <s v=""/>
    <s v="Emma Lawler"/>
    <s v="Jennifer Donald"/>
    <s v="No"/>
    <s v="Joanna Rose"/>
    <d v="2017-04-26T13:46:54"/>
    <d v="2017-03-29T16:20:51"/>
    <m/>
    <s v=""/>
    <m/>
    <x v="0"/>
  </r>
  <r>
    <s v="ffecd235-f8e1-e511-8104-1458d043a750"/>
    <s v="hxQ9vhyu2dqsz2clp4Iplh/hFR1oaXlza5gHLXiOGQnx6HUT4W7Qm6IGcHcpcxrPFpCfM1O0wmd8PZ3gJvvuYg=="/>
    <d v="2016-09-02T00:00:31"/>
    <s v="DARS-NIC-337896-H4F8C-v0"/>
    <s v="Roger Blanks"/>
    <x v="57"/>
    <s v="With HSCIC"/>
    <x v="0"/>
    <d v="2016-09-01T00:00:00"/>
    <s v=""/>
    <s v="5a DSA Active"/>
    <x v="3"/>
    <s v="DARS-NIC-337896-H4F8C-v0.0"/>
    <s v="Yes"/>
    <s v="Yes"/>
    <x v="0"/>
    <x v="0"/>
    <x v="0"/>
    <s v="No"/>
    <x v="1"/>
    <s v=""/>
    <s v="Helen Buckels"/>
    <s v=""/>
    <s v="No"/>
    <s v="Joanna Rose"/>
    <d v="2016-09-02T00:00:31"/>
    <d v="2016-03-04T10:59:49"/>
    <m/>
    <s v=""/>
    <m/>
    <x v="0"/>
  </r>
  <r>
    <s v="32f5d48f-d2de-e511-80fe-3863bb358f90"/>
    <s v="qgUQej2r021E72fpEV8Yv0/QmRGbg4WR4VwY6XsGL21el+D6le/yDGg5jQX8Jsm46YYN4gVIgSttvmtT/6AONA=="/>
    <d v="2016-11-30T20:26:46"/>
    <s v="DARS-NIC-338242-C8Z8M-v1"/>
    <s v="Roberto Cacciola"/>
    <x v="38"/>
    <s v="With HSCIC"/>
    <x v="0"/>
    <m/>
    <s v=""/>
    <s v="5a DSA Active"/>
    <x v="0"/>
    <s v="DARS-NIC-338242-C8Z8M-v0.0"/>
    <s v=""/>
    <s v="Yes"/>
    <x v="0"/>
    <x v="0"/>
    <x v="0"/>
    <s v="No"/>
    <x v="10"/>
    <s v="Complex"/>
    <s v="Charlotte Skinner"/>
    <s v="Gaynor Dalton"/>
    <s v="No"/>
    <s v="Joanna Rose"/>
    <d v="2016-11-30T20:26:46"/>
    <d v="2016-02-29T10:52:45"/>
    <m/>
    <s v=""/>
    <d v="2016-09-28T00:00:00"/>
    <x v="0"/>
  </r>
  <r>
    <s v="2d9ac2f4-7271-4f62-8046-c36851afc4e6"/>
    <s v="OJZQ4xrlftTNHpNmTCVdtPUvvHa7gkiebJXwv17c08+wPgvffDAwGMcVZdYXXR5LXXH53Ur64TIfRpmh9AAUEw=="/>
    <d v="2016-11-30T20:26:46"/>
    <s v="DARS-NIC-338242-C8Z8M-v1"/>
    <s v="Roberto Cacciola"/>
    <x v="136"/>
    <s v="With HSCIC"/>
    <x v="0"/>
    <m/>
    <s v=""/>
    <s v="5a DSA Active"/>
    <x v="0"/>
    <s v="DARS-NIC-338242-C8Z8M-v0.1"/>
    <s v=""/>
    <s v="Yes"/>
    <x v="0"/>
    <x v="0"/>
    <x v="0"/>
    <s v="No"/>
    <x v="6"/>
    <s v="Complex"/>
    <s v="Charlotte Skinner"/>
    <s v="Gaynor Dalton"/>
    <s v="No"/>
    <s v="Joanna Rose"/>
    <d v="2016-11-30T20:26:46"/>
    <d v="2016-03-22T12:14:19"/>
    <m/>
    <s v=""/>
    <d v="2016-09-28T00:00:00"/>
    <x v="0"/>
  </r>
  <r>
    <s v="e8346cd6-546c-4f60-8582-7e92a7d931ac"/>
    <s v="4pkNo+XwS1jvmtEOycihdiDxb2hgU6uc3WLLJOIn3mJVLWrVVqsyt9WWIB/6i1xz0vCTBxE1dAQh7G0qjbbWUA=="/>
    <d v="2016-11-30T20:26:46"/>
    <s v="DARS-NIC-338242-C8Z8M-v1"/>
    <s v="Roberto Cacciola"/>
    <x v="136"/>
    <s v="With HSCIC"/>
    <x v="0"/>
    <m/>
    <s v="2c Initial Assessment"/>
    <s v="5a DSA Active"/>
    <x v="0"/>
    <s v="DARS-NIC-338242-C8Z8M-v0.10"/>
    <s v="No"/>
    <s v="Yes"/>
    <x v="0"/>
    <x v="253"/>
    <x v="0"/>
    <s v="No"/>
    <x v="6"/>
    <s v="Complex"/>
    <s v="Georgina Platt"/>
    <s v="Gaynor Dalton"/>
    <s v="No"/>
    <s v="Joanna Rose"/>
    <d v="2016-11-30T20:26:46"/>
    <d v="2016-06-08T13:24:10"/>
    <m/>
    <s v=""/>
    <d v="2016-09-28T00:00:00"/>
    <x v="0"/>
  </r>
  <r>
    <s v="abe50b2b-6802-4ee7-919f-b7c9df699539"/>
    <s v="kSC3uJgQRvq6wI3AVCtnOl0ZBY2l9IwysWOSebm4NK7Rr2jsQnKQyI8SAjQVEgydUKL/qdd8hBz0uERQek9L2Q=="/>
    <d v="2016-11-30T20:26:46"/>
    <s v="DARS-NIC-338242-C8Z8M-v1"/>
    <s v="Roberto Cacciola"/>
    <x v="136"/>
    <s v="With HSCIC"/>
    <x v="0"/>
    <d v="2017-06-13T00:00:00"/>
    <s v="2c Initial Assessment"/>
    <s v="5a DSA Active"/>
    <x v="0"/>
    <s v="DARS-NIC-338242-C8Z8M-v0.11"/>
    <s v="No"/>
    <s v="Yes"/>
    <x v="0"/>
    <x v="253"/>
    <x v="0"/>
    <s v="No"/>
    <x v="6"/>
    <s v="Complex"/>
    <s v="Georgina Platt"/>
    <s v="Gaynor Dalton"/>
    <s v="No"/>
    <s v="Joanna Rose"/>
    <d v="2016-11-30T20:26:46"/>
    <d v="2016-06-09T12:21:57"/>
    <m/>
    <s v=""/>
    <d v="2016-09-28T00:00:00"/>
    <x v="0"/>
  </r>
  <r>
    <s v="19685df3-e99a-4dcf-8c84-76187341226c"/>
    <s v="QKeDgDMJcAPQvuZ4SWVmrkD0FbxlrK1QBGD/xMyL6R0omzxNNMO6o8pP9fEICGdu4OYtv74fHbxiJZ8uv0koQQ=="/>
    <d v="2016-11-30T20:26:46"/>
    <s v="DARS-NIC-338242-C8Z8M-v1"/>
    <s v="Roberto Cacciola"/>
    <x v="136"/>
    <s v="With HSCIC"/>
    <x v="0"/>
    <d v="2017-06-20T00:00:00"/>
    <s v="2c Initial Assessment"/>
    <s v="5a DSA Active"/>
    <x v="0"/>
    <s v="DARS-NIC-338242-C8Z8M-v0.12"/>
    <s v="No"/>
    <s v="Yes"/>
    <x v="0"/>
    <x v="253"/>
    <x v="0"/>
    <s v="No"/>
    <x v="6"/>
    <s v="Complex"/>
    <s v="Georgina Platt"/>
    <s v="Gaynor Dalton"/>
    <s v="No"/>
    <s v="Joanna Rose"/>
    <d v="2016-11-30T20:26:46"/>
    <d v="2016-06-14T12:50:10"/>
    <d v="2016-07-12T00:00:00"/>
    <s v=""/>
    <d v="2016-09-28T00:00:00"/>
    <x v="0"/>
  </r>
  <r>
    <s v="03321d27-2a28-4492-a17f-55ff5fa107c1"/>
    <s v="WLz9AW7TxigyjRK2udjvSUNuz6xagF0eAqpd0PQNLlv8IIcN/zwkHSyP7mj3HEb/2VmBkAs0WF+l8tSaF0UcNg=="/>
    <d v="2017-01-06T11:30:58"/>
    <s v="DARS-NIC-338242-C8Z8M-v1"/>
    <s v="Roberto Cacciola"/>
    <x v="136"/>
    <s v="With HSCIC"/>
    <x v="0"/>
    <d v="2017-06-20T00:00:00"/>
    <s v="5a DSA Active"/>
    <s v="5a DSA Active"/>
    <x v="1"/>
    <s v="DARS-NIC-338242-C8Z8M-v0.13"/>
    <s v="No"/>
    <s v="Yes"/>
    <x v="0"/>
    <x v="253"/>
    <x v="48"/>
    <s v="No"/>
    <x v="6"/>
    <s v="Complex"/>
    <s v="Georgina Platt"/>
    <s v="Gaynor Dalton"/>
    <s v="No"/>
    <s v="Joanna Rose"/>
    <d v="2017-01-06T11:30:58"/>
    <d v="2016-07-19T11:37:38"/>
    <d v="2016-11-30T00:00:00"/>
    <s v=""/>
    <d v="2016-09-28T00:00:00"/>
    <x v="1"/>
  </r>
  <r>
    <s v="0a7f8c39-96cb-4865-badf-40a47b6cfea9"/>
    <s v="rGIJ1Ve9XyDnnS4j7DjkJInR57bdv0AGvmaUjsDGCGXuUG8nibEVjHGmuL5VcLqLDUGJiGrlRDperf1Y5JFPjA=="/>
    <d v="2016-11-30T20:26:46"/>
    <s v="DARS-NIC-338242-C8Z8M-v1"/>
    <s v="Roberto Cacciola"/>
    <x v="136"/>
    <s v="With HSCIC"/>
    <x v="0"/>
    <m/>
    <s v=""/>
    <s v="5a DSA Active"/>
    <x v="0"/>
    <s v="DARS-NIC-338242-C8Z8M-v0.2"/>
    <s v=""/>
    <s v="Yes"/>
    <x v="0"/>
    <x v="0"/>
    <x v="0"/>
    <s v="No"/>
    <x v="6"/>
    <s v="Complex"/>
    <s v="Charlotte Skinner"/>
    <s v="Gaynor Dalton"/>
    <s v="No"/>
    <s v="Joanna Rose"/>
    <d v="2016-11-30T20:26:46"/>
    <d v="2016-03-31T15:25:30"/>
    <m/>
    <s v=""/>
    <d v="2016-09-28T00:00:00"/>
    <x v="0"/>
  </r>
  <r>
    <s v="4c6aee66-d07f-4052-9c26-68eee387cb51"/>
    <s v="G6NkczejkVtJw+B2INjNaAtqnFuFmTpsjmMTOt5sRacQntijZbdxhy2ehrfRPcAq2t553mz5SHSvcxoKFh5twg=="/>
    <d v="2016-11-30T20:26:46"/>
    <s v="DARS-NIC-338242-C8Z8M-v1"/>
    <s v="Roberto Cacciola"/>
    <x v="136"/>
    <s v="With HSCIC"/>
    <x v="0"/>
    <m/>
    <s v=""/>
    <s v="5a DSA Active"/>
    <x v="0"/>
    <s v="DARS-NIC-338242-C8Z8M-v0.3"/>
    <s v=""/>
    <s v="Yes"/>
    <x v="0"/>
    <x v="253"/>
    <x v="0"/>
    <s v="No"/>
    <x v="6"/>
    <s v="Complex"/>
    <s v="Charlotte Skinner"/>
    <s v="Gaynor Dalton"/>
    <s v="No"/>
    <s v="Joanna Rose"/>
    <d v="2016-11-30T20:26:46"/>
    <d v="2016-04-11T08:46:13"/>
    <m/>
    <s v=""/>
    <d v="2016-09-28T00:00:00"/>
    <x v="0"/>
  </r>
  <r>
    <s v="749660be-80ef-4798-8242-f3c0cbb72e30"/>
    <s v="kcgeYc1U2fJTC5WQY+bSsUdecIre0hsczM05JxHBby4+b6DHcBTFzv5BDB5flob2N+sR/W0bIxYRHjnaLVzT2w=="/>
    <d v="2016-11-30T20:26:46"/>
    <s v="DARS-NIC-338242-C8Z8M-v1"/>
    <s v="Roberto Cacciola"/>
    <x v="136"/>
    <s v="With HSCIC"/>
    <x v="0"/>
    <m/>
    <s v=""/>
    <s v="5a DSA Active"/>
    <x v="0"/>
    <s v="DARS-NIC-338242-C8Z8M-v0.4"/>
    <s v=""/>
    <s v="Yes"/>
    <x v="0"/>
    <x v="253"/>
    <x v="0"/>
    <s v="No"/>
    <x v="6"/>
    <s v="Complex"/>
    <s v="Charlotte Skinner"/>
    <s v="Gaynor Dalton"/>
    <s v="No"/>
    <s v="Joanna Rose"/>
    <d v="2016-11-30T20:26:46"/>
    <d v="2016-04-14T14:43:43"/>
    <m/>
    <s v=""/>
    <d v="2016-09-28T00:00:00"/>
    <x v="0"/>
  </r>
  <r>
    <s v="ffba1180-f781-4874-84db-5d924d29a7c4"/>
    <s v="AXUKqT6ayGd0KpCPeiOatSwjoTQ1zaQ9kC1qA8lxYW48kju9mXppuMjdkLlbntcN8ND2TtnAgAfJv3F98uVi8Q=="/>
    <d v="2016-11-30T20:26:46"/>
    <s v="DARS-NIC-338242-C8Z8M-v1"/>
    <s v="Roberto Cacciola"/>
    <x v="136"/>
    <s v="With HSCIC"/>
    <x v="0"/>
    <m/>
    <s v="2c Initial Assessment"/>
    <s v="5a DSA Active"/>
    <x v="0"/>
    <s v="DARS-NIC-338242-C8Z8M-v0.5"/>
    <s v="No"/>
    <s v="Yes"/>
    <x v="0"/>
    <x v="253"/>
    <x v="0"/>
    <s v="No"/>
    <x v="6"/>
    <s v="Complex"/>
    <s v="Georgina Platt"/>
    <s v="Gaynor Dalton"/>
    <s v="No"/>
    <s v="Joanna Rose"/>
    <d v="2016-11-30T20:26:46"/>
    <d v="2016-04-16T09:51:52"/>
    <m/>
    <s v=""/>
    <d v="2016-09-28T00:00:00"/>
    <x v="0"/>
  </r>
  <r>
    <s v="6b4bad38-db89-4fb9-9fd9-e0d75f85c801"/>
    <s v="j1pgo7bdTwQ5BRsn1QdstYlNrGn7fGgwU/viBDP+5a2aVDgvGCYS8+sk//B+9Y0eb7WwEOH5ABiF6UfNch4+AQ=="/>
    <d v="2016-11-30T20:26:46"/>
    <s v="DARS-NIC-338242-C8Z8M-v1"/>
    <s v="Roberto Cacciola"/>
    <x v="136"/>
    <s v="With HSCIC"/>
    <x v="0"/>
    <m/>
    <s v="2c Initial Assessment"/>
    <s v="5a DSA Active"/>
    <x v="0"/>
    <s v="DARS-NIC-338242-C8Z8M-v0.6"/>
    <s v="No"/>
    <s v="Yes"/>
    <x v="0"/>
    <x v="253"/>
    <x v="0"/>
    <s v="No"/>
    <x v="6"/>
    <s v="Complex"/>
    <s v="Georgina Platt"/>
    <s v="Gaynor Dalton"/>
    <s v="No"/>
    <s v="Joanna Rose"/>
    <d v="2016-11-30T20:26:46"/>
    <d v="2016-05-19T13:19:54"/>
    <m/>
    <s v=""/>
    <d v="2016-09-28T00:00:00"/>
    <x v="0"/>
  </r>
  <r>
    <s v="525e0ea3-f61e-4725-8b46-ec4b988f72de"/>
    <s v="/B7pwV3/tBE89XvNO0KZZo6fGkiswj7223fOcbnmmLMTVn2xy6Re1yu+4fFGfgVYgFz0qnWXOmhZLQJ0EK0GwA=="/>
    <d v="2016-11-30T20:26:46"/>
    <s v="DARS-NIC-338242-C8Z8M-v1"/>
    <s v="Roberto Cacciola"/>
    <x v="136"/>
    <s v="With HSCIC"/>
    <x v="0"/>
    <m/>
    <s v="2c Initial Assessment"/>
    <s v="5a DSA Active"/>
    <x v="0"/>
    <s v="DARS-NIC-338242-C8Z8M-v0.7"/>
    <s v="No"/>
    <s v="Yes"/>
    <x v="0"/>
    <x v="253"/>
    <x v="0"/>
    <s v="No"/>
    <x v="6"/>
    <s v="Complex"/>
    <s v="Georgina Platt"/>
    <s v="Gaynor Dalton"/>
    <s v="No"/>
    <s v="Joanna Rose"/>
    <d v="2016-11-30T20:26:46"/>
    <d v="2016-05-25T12:14:49"/>
    <m/>
    <s v=""/>
    <d v="2016-09-28T00:00:00"/>
    <x v="0"/>
  </r>
  <r>
    <s v="3d711019-d3ef-4743-abcd-5b2cab59427e"/>
    <s v="9baLEVCpu02BduHjdFxNFY4hepQU/9dx0DZK7SjfTVbELQ88DyYmtGjKdMvhL541lxrV93zy6kKNtu0jc+AEKQ=="/>
    <d v="2016-11-30T20:26:46"/>
    <s v="DARS-NIC-338242-C8Z8M-v1"/>
    <s v="Roberto Cacciola"/>
    <x v="136"/>
    <s v="With HSCIC"/>
    <x v="0"/>
    <m/>
    <s v="2c Initial Assessment"/>
    <s v="5a DSA Active"/>
    <x v="0"/>
    <s v="DARS-NIC-338242-C8Z8M-v0.8"/>
    <s v="No"/>
    <s v="Yes"/>
    <x v="0"/>
    <x v="253"/>
    <x v="0"/>
    <s v="No"/>
    <x v="6"/>
    <s v="Complex"/>
    <s v="Georgina Platt"/>
    <s v="Gaynor Dalton"/>
    <s v="No"/>
    <s v="Joanna Rose"/>
    <d v="2016-11-30T20:26:46"/>
    <d v="2016-05-31T14:58:32"/>
    <m/>
    <s v=""/>
    <d v="2016-09-28T00:00:00"/>
    <x v="0"/>
  </r>
  <r>
    <s v="db64fd40-60d5-441d-a7af-e9b35fedeac5"/>
    <s v="LDcyCron+uQ5z9NIUQQ7m3UwB8delmWnD59x2PhdTEekq9rTNwT8ub67XCwsPK+vz0lLQCOSYIyl+yvvyptCEw=="/>
    <d v="2016-11-30T20:26:46"/>
    <s v="DARS-NIC-338242-C8Z8M-v1"/>
    <s v="Roberto Cacciola"/>
    <x v="136"/>
    <s v="With HSCIC"/>
    <x v="0"/>
    <m/>
    <s v="2c Initial Assessment"/>
    <s v="5a DSA Active"/>
    <x v="0"/>
    <s v="DARS-NIC-338242-C8Z8M-v0.9"/>
    <s v="No"/>
    <s v="Yes"/>
    <x v="0"/>
    <x v="253"/>
    <x v="0"/>
    <s v="No"/>
    <x v="6"/>
    <s v="Complex"/>
    <s v="Georgina Platt"/>
    <s v="Gaynor Dalton"/>
    <s v="No"/>
    <s v="Joanna Rose"/>
    <d v="2016-11-30T20:26:46"/>
    <d v="2016-06-02T14:30:00"/>
    <m/>
    <s v=""/>
    <d v="2016-09-28T00:00:00"/>
    <x v="0"/>
  </r>
  <r>
    <s v="a0628e70-d502-4c87-b8a1-8d2fd6c948d7"/>
    <s v="npa2qwR4Yg6uqLRdsx+tbvzuq15gJqYwRdPNLWu4fe9XFa7wMpw4qfFBXVC8vY+PnEdgfez6+MgouhN17STImg=="/>
    <d v="2016-11-30T20:26:46"/>
    <s v="DARS-NIC-338242-C8Z8M-v1"/>
    <s v="Roberto Cacciola"/>
    <x v="136"/>
    <s v="With HSCIC"/>
    <x v="0"/>
    <m/>
    <s v="1c Application In Progress"/>
    <s v="5a DSA Active"/>
    <x v="0"/>
    <s v="DARS-NIC-338242-C8Z8M-v1.0"/>
    <s v="No"/>
    <s v="Yes"/>
    <x v="0"/>
    <x v="253"/>
    <x v="0"/>
    <s v="No"/>
    <x v="6"/>
    <s v="Complex"/>
    <s v="Georgina Platt"/>
    <s v="Gaynor Dalton"/>
    <s v="No"/>
    <s v="Joanna Rose"/>
    <d v="2016-11-30T20:26:46"/>
    <d v="2016-09-28T11:46:43"/>
    <d v="2016-08-18T00:00:00"/>
    <s v=""/>
    <d v="2016-09-28T00:00:00"/>
    <x v="0"/>
  </r>
  <r>
    <s v="6c4f0070-16d8-413f-be4c-f529895d015b"/>
    <s v="dRjaNirJEQoT5ZESVPNlJ4e1m+VQMERVK/G99X+cF0jgEkQ/1m3hsEf1efoaHHc2Rn17XbwQ10D7E80zZBotYQ=="/>
    <d v="2016-11-30T20:26:46"/>
    <s v="DARS-NIC-338242-C8Z8M-v1"/>
    <s v="Roberto Cacciola"/>
    <x v="136"/>
    <s v="With HSCIC"/>
    <x v="0"/>
    <d v="2017-06-20T00:00:00"/>
    <s v="2c Initial Assessment"/>
    <s v="5a DSA Active"/>
    <x v="0"/>
    <s v="DARS-NIC-338242-C8Z8M-v1.1"/>
    <s v="No"/>
    <s v="Yes"/>
    <x v="0"/>
    <x v="101"/>
    <x v="0"/>
    <s v="No"/>
    <x v="6"/>
    <s v="Complex"/>
    <s v="Georgina Platt"/>
    <s v="Gaynor Dalton"/>
    <s v="No"/>
    <s v="Joanna Rose"/>
    <d v="2016-11-30T20:26:46"/>
    <d v="2016-09-28T11:50:19"/>
    <d v="2016-08-18T00:00:00"/>
    <s v=""/>
    <d v="2016-09-28T00:00:00"/>
    <x v="0"/>
  </r>
  <r>
    <s v="bbd1d7f7-759d-4e42-88bf-5467d3dd46ea"/>
    <s v="HrNFW6vpVyTgQVk9DnODYZb4/E3VjCUXb4LcZ9TK6JHvsXQeEgOhMd0GxsFNTdKqJrIZq2d3esW0k1ilx4DmKw=="/>
    <d v="2017-01-06T12:30:37"/>
    <s v="DARS-NIC-338242-C8Z8M-v1"/>
    <s v="Roberto Cacciola"/>
    <x v="136"/>
    <s v="With HSCIC"/>
    <x v="0"/>
    <d v="2017-06-20T00:00:00"/>
    <s v="5a DSA Active"/>
    <s v="5a DSA Active"/>
    <x v="2"/>
    <s v="DARS-NIC-338242-C8Z8M-v1.2"/>
    <s v="Yes"/>
    <s v="Yes"/>
    <x v="0"/>
    <x v="101"/>
    <x v="194"/>
    <s v="No"/>
    <x v="6"/>
    <s v="Complex"/>
    <s v="Georgina Platt"/>
    <s v="Gaynor Dalton"/>
    <s v="No"/>
    <s v="Joanna Rose"/>
    <d v="2017-01-06T12:30:37"/>
    <d v="2016-10-05T14:11:06"/>
    <d v="2016-11-30T00:00:00"/>
    <s v=""/>
    <d v="2016-09-28T00:00:00"/>
    <x v="1"/>
  </r>
  <r>
    <s v="afe551c1-8013-e611-80f9-3863bb358e28"/>
    <s v="QbGM2QKE44MOC2s2oosYe308zK6g1HcCF0YQHNER8LaU3NVTzA+RCPIoDpeXer1ahSJndEXC426JT+Ic/D0Kcg=="/>
    <d v="2016-08-02T09:49:25"/>
    <s v="DARS-NIC-33870-N9Z4V-v0"/>
    <s v="Holly Robinson"/>
    <x v="303"/>
    <s v="With Customer"/>
    <x v="0"/>
    <m/>
    <s v="1c Application In Progress"/>
    <s v="1c Application In Progress"/>
    <x v="4"/>
    <s v="DARS-NIC-33870-N9Z4V-v0.0"/>
    <s v="Yes"/>
    <s v="No"/>
    <x v="0"/>
    <x v="0"/>
    <x v="0"/>
    <s v="No"/>
    <x v="1"/>
    <s v=""/>
    <s v=""/>
    <s v=""/>
    <s v="Yes"/>
    <s v="Alexandra Day"/>
    <d v="2016-08-02T09:49:25"/>
    <d v="2016-05-06T11:50:43"/>
    <m/>
    <s v=""/>
    <m/>
    <x v="0"/>
  </r>
  <r>
    <s v="c3c032d5-f232-e611-80eb-5065f38aaa91"/>
    <s v="Ry9jJQWeMic7ffZfZuhRNrVVuodgnD3/argFzkKGHct5RD9Xh3F41xsaT+1a1WYS0t5Y81yOXU6M6WzdeMpO+A=="/>
    <d v="2016-08-02T09:49:25"/>
    <s v="DARS-NIC-339263-V0Z3B-v0"/>
    <s v="Greg Mellor"/>
    <x v="304"/>
    <s v="With Customer"/>
    <x v="0"/>
    <m/>
    <s v="1c Application In Progress"/>
    <s v="1c Application In Progress"/>
    <x v="4"/>
    <s v="DARS-NIC-339263-V0Z3B-v0.0"/>
    <s v="Yes"/>
    <s v="No"/>
    <x v="0"/>
    <x v="0"/>
    <x v="0"/>
    <s v="No"/>
    <x v="5"/>
    <s v=""/>
    <s v=""/>
    <s v=""/>
    <s v="Yes"/>
    <s v="Alexandra Day"/>
    <d v="2016-08-02T09:49:25"/>
    <d v="2016-06-15T12:15:23"/>
    <m/>
    <s v=""/>
    <m/>
    <x v="0"/>
  </r>
  <r>
    <s v="0b01d877-5018-e611-80fa-3863bb359f00"/>
    <s v="kyyrpih4F+9hbMeeTdASZJzLZ13GzQGlupTCCMy1jjahsmOcDkOmc2nMKzBLSaXQmEPbsxrVEU7PPopv/Ldafg=="/>
    <d v="2016-08-02T09:49:25"/>
    <s v="DARS-NIC-33947-L5B5G-v0"/>
    <s v="Jamie Churchley"/>
    <x v="63"/>
    <s v="With Customer"/>
    <x v="0"/>
    <m/>
    <s v="1c Application In Progress"/>
    <s v="1c Application In Progress"/>
    <x v="4"/>
    <s v="DARS-NIC-33947-L5B5G-v0.0"/>
    <s v="Yes"/>
    <s v="No"/>
    <x v="0"/>
    <x v="0"/>
    <x v="0"/>
    <s v="No"/>
    <x v="6"/>
    <s v=""/>
    <s v=""/>
    <s v=""/>
    <s v="Yes"/>
    <s v="Joanna Rose"/>
    <d v="2016-08-02T09:49:25"/>
    <d v="2016-05-12T14:47:42"/>
    <m/>
    <s v=""/>
    <m/>
    <x v="0"/>
  </r>
  <r>
    <s v="659a9b6f-f5e1-e511-80f5-3863bb363030"/>
    <s v="Fo99N90JG3hlsfadNmUMby6RqEiLPmMEj/DlzatQXqVy1jTxDHORePcfLH9U1pqCmX5LKLAiHZQBLa0JU9YdHQ=="/>
    <d v="2016-08-02T09:49:25"/>
    <s v="DARS-NIC-339534-V0F8S-v0"/>
    <s v="Michelle Lockett"/>
    <x v="34"/>
    <s v="With HSCIC"/>
    <x v="0"/>
    <d v="2016-01-31T00:00:00"/>
    <s v=""/>
    <s v="5a DSA Active"/>
    <x v="3"/>
    <s v="DARS-NIC-339534-V0F8S-v0.0"/>
    <s v="Yes"/>
    <s v="Yes"/>
    <x v="0"/>
    <x v="0"/>
    <x v="83"/>
    <s v="No"/>
    <x v="5"/>
    <s v=""/>
    <s v="Dan Goodwin"/>
    <s v=""/>
    <s v="No"/>
    <s v="Joanna Rose"/>
    <d v="2016-08-02T09:49:25"/>
    <d v="2016-03-04T10:39:57"/>
    <m/>
    <s v=""/>
    <m/>
    <x v="0"/>
  </r>
  <r>
    <s v="a2a010fa-cfde-e511-80fe-3863bb358f90"/>
    <s v="EyAMRuNHe35ssKoBmRbWSExzUiKYDcusTbh4FfwoALNjuHol5DYkm8IviGrINkZ2Im9fWXhIhOj6nTH5K4ohUg=="/>
    <d v="2016-05-18T12:11:34"/>
    <s v="DARS-NIC-340322-B3F3T-v0"/>
    <s v="Sonia Davis"/>
    <x v="163"/>
    <s v="With Customer"/>
    <x v="0"/>
    <m/>
    <s v=""/>
    <s v="2d Action Plan Active"/>
    <x v="0"/>
    <s v="DARS-NIC-340322-B3F3T-v0.0"/>
    <s v=""/>
    <s v="Yes"/>
    <x v="0"/>
    <x v="0"/>
    <x v="0"/>
    <s v="Yes"/>
    <x v="1"/>
    <s v=""/>
    <s v=""/>
    <s v="Jennifer Donald"/>
    <s v="No"/>
    <s v="Joanna Rose"/>
    <d v="2016-05-18T12:11:34"/>
    <d v="2016-02-29T10:34:22"/>
    <m/>
    <s v=""/>
    <m/>
    <x v="0"/>
  </r>
  <r>
    <s v="d354426e-1e5c-4327-bf1e-a10b67aa48b6"/>
    <s v="pB9fvUZpUWmHqv07b2pvDXqaN8qNi6B48LriKjdLyRVQXN1YZIGk+f8mpa8risJVCkP4RPx8oyw6+JM0Wnq66g=="/>
    <d v="2016-05-18T12:11:34"/>
    <s v="DARS-NIC-340322-B3F3T-v0"/>
    <s v="Sonia Davis"/>
    <x v="163"/>
    <s v="With Customer"/>
    <x v="0"/>
    <m/>
    <s v=""/>
    <s v="2d Action Plan Active"/>
    <x v="0"/>
    <s v="DARS-NIC-340322-B3F3T-v0.1"/>
    <s v=""/>
    <s v="Yes"/>
    <x v="0"/>
    <x v="0"/>
    <x v="0"/>
    <s v="Yes"/>
    <x v="1"/>
    <s v=""/>
    <s v=""/>
    <s v="Jennifer Donald"/>
    <s v="No"/>
    <s v="Joanna Rose"/>
    <d v="2016-05-18T12:11:34"/>
    <d v="2016-03-24T10:46:44"/>
    <m/>
    <s v=""/>
    <m/>
    <x v="0"/>
  </r>
  <r>
    <s v="c8eb00dd-f130-400b-b098-98057e2f27fd"/>
    <s v="0aKmXXK6JNqgdZVclYkeX2TChpABQ9PhPaxBvTsUZX9Mu99xSDJ/JGXNSysZ8ySf/G7rUgH6bGeFSTb7NHsRTQ=="/>
    <d v="2016-05-18T12:11:34"/>
    <s v="DARS-NIC-340322-B3F3T-v0"/>
    <s v="Sonia Davis"/>
    <x v="163"/>
    <s v="With Customer"/>
    <x v="0"/>
    <m/>
    <s v=""/>
    <s v="2d Action Plan Active"/>
    <x v="0"/>
    <s v="DARS-NIC-340322-B3F3T-v0.2"/>
    <s v=""/>
    <s v="Yes"/>
    <x v="0"/>
    <x v="0"/>
    <x v="0"/>
    <s v="Yes"/>
    <x v="1"/>
    <s v=""/>
    <s v=""/>
    <s v="Jennifer Donald"/>
    <s v="No"/>
    <s v="Joanna Rose"/>
    <d v="2016-05-18T12:11:34"/>
    <d v="2016-03-24T10:46:54"/>
    <m/>
    <s v=""/>
    <m/>
    <x v="0"/>
  </r>
  <r>
    <s v="582f6633-a7a6-4854-96db-690a524b8dd7"/>
    <s v="u6iyq5cJnovca72Obu9qDQBRfZ/rIKRoYP0yxVXDjDCtViHMTe6iTR3MOubGxVARxdTHDgAbxEReMPcNczrBow=="/>
    <d v="2016-05-18T12:11:34"/>
    <s v="DARS-NIC-340322-B3F3T-v0"/>
    <s v="Sonia Davis"/>
    <x v="163"/>
    <s v="With Customer"/>
    <x v="0"/>
    <m/>
    <s v=""/>
    <s v="2d Action Plan Active"/>
    <x v="0"/>
    <s v="DARS-NIC-340322-B3F3T-v0.3"/>
    <s v=""/>
    <s v="Yes"/>
    <x v="0"/>
    <x v="0"/>
    <x v="0"/>
    <s v="Yes"/>
    <x v="1"/>
    <s v=""/>
    <s v=""/>
    <s v="Jennifer Donald"/>
    <s v="No"/>
    <s v="Joanna Rose"/>
    <d v="2016-05-18T12:11:34"/>
    <d v="2016-04-03T09:57:09"/>
    <m/>
    <s v=""/>
    <m/>
    <x v="0"/>
  </r>
  <r>
    <s v="66b8f832-09b4-4cf4-afad-2ed399bd1eae"/>
    <s v="3zfNQQeGPjqvsuu5WEbYYBf2KZNQwTB9szGmr5M2z7CF0mWxNVcdisZiyFASRIuFKP12RO/i1ctJm58iyaeUQw=="/>
    <d v="2016-05-13T11:33:36"/>
    <s v="DARS-NIC-340322-B3F3T-v0"/>
    <s v="Sonia Davis"/>
    <x v="163"/>
    <s v="With Customer"/>
    <x v="0"/>
    <m/>
    <s v=""/>
    <s v="2d Action Plan Active"/>
    <x v="0"/>
    <s v="DARS-NIC-340322-B3F3T-v0.4"/>
    <s v=""/>
    <s v="Yes"/>
    <x v="0"/>
    <x v="0"/>
    <x v="0"/>
    <s v="Yes"/>
    <x v="1"/>
    <s v=""/>
    <s v=""/>
    <s v="Jennifer Donald"/>
    <s v="No"/>
    <s v="Joanna Rose"/>
    <d v="2016-05-13T11:33:36"/>
    <d v="2016-04-08T10:48:26"/>
    <m/>
    <s v=""/>
    <m/>
    <x v="0"/>
  </r>
  <r>
    <s v="5d892b37-d81d-401a-a170-bf5efec47ac5"/>
    <s v="r9t/TX0dTwjjL81ICJK6ZwTmq3zL6gfDsSZEAVzsiHnrXkB3NoiMZ66TteK0NgzhWIBb0OyMdd3N/GNnhflUSg=="/>
    <d v="2016-05-18T12:11:34"/>
    <s v="DARS-NIC-340322-B3F3T-v0"/>
    <s v="Sonia Davis"/>
    <x v="163"/>
    <s v="With Customer"/>
    <x v="0"/>
    <m/>
    <s v=""/>
    <s v="2d Action Plan Active"/>
    <x v="0"/>
    <s v="DARS-NIC-340322-B3F3T-v0.5"/>
    <s v=""/>
    <s v="Yes"/>
    <x v="0"/>
    <x v="0"/>
    <x v="0"/>
    <s v="Yes"/>
    <x v="1"/>
    <s v=""/>
    <s v=""/>
    <s v="Jennifer Donald"/>
    <s v="No"/>
    <s v="Joanna Rose"/>
    <d v="2016-05-18T12:11:34"/>
    <d v="2016-04-08T10:49:16"/>
    <m/>
    <s v=""/>
    <m/>
    <x v="0"/>
  </r>
  <r>
    <s v="640a4d1c-4d96-41cb-8dd9-6db6bb93abdf"/>
    <s v="j0smtkzlt6FD0LZhqyAVVeScGrDEROXOCS3LQfYypdg3h6WDP+8b7AeXIi6U+SdRLNutr3EzKYiSJsCdrN+IZw=="/>
    <d v="2016-08-02T09:49:25"/>
    <s v="DARS-NIC-340322-B3F3T-v0"/>
    <s v="Sonia Davis"/>
    <x v="163"/>
    <s v="With Customer"/>
    <x v="0"/>
    <m/>
    <s v=""/>
    <s v="2d Action Plan Active"/>
    <x v="5"/>
    <s v="DARS-NIC-340322-B3F3T-v0.6"/>
    <s v="Yes"/>
    <s v="Yes"/>
    <x v="0"/>
    <x v="0"/>
    <x v="0"/>
    <s v="Yes"/>
    <x v="1"/>
    <s v=""/>
    <s v="Emma Lawler"/>
    <s v="Jennifer Donald"/>
    <s v="No"/>
    <s v="Joanna Rose"/>
    <d v="2016-08-02T09:49:25"/>
    <d v="2016-04-08T10:49:28"/>
    <m/>
    <s v=""/>
    <m/>
    <x v="0"/>
  </r>
  <r>
    <s v="a5039a1c-b0e2-e511-8100-3863bb358f90"/>
    <s v="lNq7SYDJkbQyLNHov0BiC9csP+gxCoHnzmTYxvXTcozf67jaF9VMFkRQjddQGH1+plI3X+I+St1PyBFwb77Jhw=="/>
    <d v="2016-10-31T15:54:24"/>
    <s v="DARS-NIC-341335-G3S3B-v0"/>
    <s v="Maria Aresu"/>
    <x v="3"/>
    <s v="With HSCIC"/>
    <x v="1"/>
    <d v="2016-06-30T00:00:00"/>
    <s v=""/>
    <s v="5a DSA Active"/>
    <x v="0"/>
    <s v="DARS-NIC-341335-G3S3B-v0.0"/>
    <s v=""/>
    <s v="Yes"/>
    <x v="1"/>
    <x v="0"/>
    <x v="90"/>
    <s v="No"/>
    <x v="1"/>
    <s v=""/>
    <s v=""/>
    <s v=""/>
    <s v="No"/>
    <s v="Joanna Rose"/>
    <d v="2016-10-31T15:54:24"/>
    <d v="2016-03-05T08:56:21"/>
    <m/>
    <s v=""/>
    <m/>
    <x v="0"/>
  </r>
  <r>
    <s v="d89896ba-08e2-e511-8104-1458d043a750"/>
    <s v="2ml6DOTsMEOSaJ+/XS9qjCaD+exJDonBNZlEj7TS6fr8Ohe7ajkq6BMrGkcAG/0bBXko07bI55FxUWbsSWCBlQ=="/>
    <d v="2016-10-31T15:54:24"/>
    <s v="DARS-NIC-341434-L6Y2F-v0"/>
    <s v="Andy Boyd"/>
    <x v="123"/>
    <s v="With HSCIC"/>
    <x v="1"/>
    <m/>
    <s v=""/>
    <s v=""/>
    <x v="0"/>
    <s v="DARS-NIC-341434-L6Y2F-v0.0"/>
    <s v=""/>
    <s v="Yes"/>
    <x v="1"/>
    <x v="0"/>
    <x v="0"/>
    <s v="No"/>
    <x v="1"/>
    <s v=""/>
    <s v=""/>
    <s v=""/>
    <s v="Yes"/>
    <s v=""/>
    <d v="2016-10-31T15:54:24"/>
    <d v="2016-03-04T12:58:03"/>
    <m/>
    <s v=""/>
    <m/>
    <x v="0"/>
  </r>
  <r>
    <s v="3dfe2dc7-f7e1-e511-80f7-3863bb357fa0"/>
    <s v="IKRleBMBR+hpal+0+Axo0dGNsJ9ecagGpSE30JTBezHiWkiCVbbMT+2Dz05yC8kBU3ztCyuMrBGyfB8QPxpjVw=="/>
    <d v="2016-08-02T09:49:25"/>
    <s v="DARS-NIC-342590-T2B7L-v1"/>
    <s v="Julie Sanders"/>
    <x v="1"/>
    <s v="With Customer"/>
    <x v="0"/>
    <d v="2016-04-30T00:00:00"/>
    <s v=""/>
    <s v="2d Action Plan Active"/>
    <x v="3"/>
    <s v="DARS-NIC-342590-T2B7L-v0.0"/>
    <s v="No"/>
    <s v="Yes"/>
    <x v="0"/>
    <x v="0"/>
    <x v="30"/>
    <s v="Yes"/>
    <x v="1"/>
    <s v=""/>
    <s v=""/>
    <s v=""/>
    <s v="No"/>
    <s v="Joanna Rose"/>
    <d v="2016-08-02T09:49:25"/>
    <d v="2016-03-04T10:56:51"/>
    <m/>
    <s v=""/>
    <d v="2016-06-07T00:00:00"/>
    <x v="0"/>
  </r>
  <r>
    <s v="592d85be-116c-4a4d-ad21-7d21fc688396"/>
    <s v="Q4ThILIElh+d4FeI69dxhvqBb3DgPkbQ7AwzYhXh4NLjXZyB/GVNzjX1k5DYZawgbaZWEsA0uViuDRqGkEFc1g=="/>
    <d v="2016-06-24T12:38:18"/>
    <s v="DARS-NIC-342590-T2B7L-v1"/>
    <s v="Julie Sanders"/>
    <x v="1"/>
    <s v="With Customer"/>
    <x v="0"/>
    <d v="2016-04-30T00:00:00"/>
    <s v=""/>
    <s v="2d Action Plan Active"/>
    <x v="0"/>
    <s v="DARS-NIC-342590-T2B7L-v1.0"/>
    <s v="No"/>
    <s v="Yes"/>
    <x v="0"/>
    <x v="0"/>
    <x v="0"/>
    <s v="Yes"/>
    <x v="1"/>
    <s v=""/>
    <s v="Helen Buckels"/>
    <s v=""/>
    <s v="No"/>
    <s v="Joanna Rose"/>
    <d v="2016-06-24T12:38:18"/>
    <d v="2016-05-05T15:23:34"/>
    <m/>
    <s v=""/>
    <d v="2016-06-07T00:00:00"/>
    <x v="0"/>
  </r>
  <r>
    <s v="1bf7f991-1c65-4fd3-8d5d-1b87de7b93d1"/>
    <s v="OBlC7Z1egbLeLJxERK9Aw+xnTyLUuVAiGNuC3Qm9HU4g4O2pLoC0hS6QkydeWnx1CO951eVRgCgPdFGGiA2M5g=="/>
    <d v="2016-06-24T12:38:18"/>
    <s v="DARS-NIC-342590-T2B7L-v1"/>
    <s v="Julie Sanders"/>
    <x v="1"/>
    <s v="With Customer"/>
    <x v="0"/>
    <d v="2016-10-31T00:00:00"/>
    <s v="2c Initial Assessment"/>
    <s v="2d Action Plan Active"/>
    <x v="0"/>
    <s v="DARS-NIC-342590-T2B7L-v1.1"/>
    <s v="No"/>
    <s v="Yes"/>
    <x v="0"/>
    <x v="0"/>
    <x v="0"/>
    <s v="Yes"/>
    <x v="1"/>
    <s v=""/>
    <s v="Helen Buckels"/>
    <s v=""/>
    <s v="Yes"/>
    <s v="Joanna Rose"/>
    <d v="2016-06-24T12:38:18"/>
    <d v="2016-05-18T10:31:50"/>
    <m/>
    <s v=""/>
    <d v="2016-06-07T00:00:00"/>
    <x v="0"/>
  </r>
  <r>
    <s v="a4e50005-9bb9-46fb-b1f9-23c6c8034db2"/>
    <s v="OyS0eEazC4SRS+hYBb6jVtwx23KZ7vbfKeRBJohOGghvCoJmC4JSfLbcGT5RMsFfGZDWxnFJK7MQrfxE6ShRug=="/>
    <d v="2016-06-24T12:38:18"/>
    <s v="DARS-NIC-342590-T2B7L-v1"/>
    <s v="Julie Sanders"/>
    <x v="1"/>
    <s v="With Customer"/>
    <x v="0"/>
    <d v="2016-10-31T00:00:00"/>
    <s v="2d Action Plan Active"/>
    <s v="2d Action Plan Active"/>
    <x v="0"/>
    <s v="DARS-NIC-342590-T2B7L-v1.2"/>
    <s v="No"/>
    <s v="Yes"/>
    <x v="0"/>
    <x v="0"/>
    <x v="0"/>
    <s v="Yes"/>
    <x v="1"/>
    <s v=""/>
    <s v="Louise Dunn"/>
    <s v=""/>
    <s v="Yes"/>
    <s v="Joanna Rose"/>
    <d v="2016-06-24T12:38:18"/>
    <d v="2016-05-18T11:21:54"/>
    <m/>
    <s v=""/>
    <d v="2016-06-07T00:00:00"/>
    <x v="0"/>
  </r>
  <r>
    <s v="c1ef4027-ca7c-4ee1-ad66-9ef17203bcd3"/>
    <s v="/1KWJl3NZRSF7j0HL+S2vBFDaHd8vZqbQ6C4HIh+TeLu/1ZvRPJMVUSOkijm59Q5ucCiX4iZxEsVcQIVwuT12A=="/>
    <d v="2016-06-24T12:38:18"/>
    <s v="DARS-NIC-342590-T2B7L-v1"/>
    <s v="Julie Sanders"/>
    <x v="1"/>
    <s v="With Customer"/>
    <x v="0"/>
    <d v="2016-10-31T00:00:00"/>
    <s v="2a Case Admin Check"/>
    <s v="2d Action Plan Active"/>
    <x v="0"/>
    <s v="DARS-NIC-342590-T2B7L-v1.3"/>
    <s v="No"/>
    <s v="Yes"/>
    <x v="0"/>
    <x v="0"/>
    <x v="0"/>
    <s v="Yes"/>
    <x v="1"/>
    <s v=""/>
    <s v="Louise Dunn"/>
    <s v=""/>
    <s v="Yes"/>
    <s v="Joanna Rose"/>
    <d v="2016-06-24T12:38:18"/>
    <d v="2016-05-23T11:52:40"/>
    <m/>
    <s v=""/>
    <d v="2016-06-07T00:00:00"/>
    <x v="0"/>
  </r>
  <r>
    <s v="bfab81a5-2124-4aca-a41d-abf603fe2784"/>
    <s v="RFsFTqb7ECj5wzaEiMim9ad6mVK8KOyVLPZiJRX5tDZ3jHDKHFsQwWhnIlcTK8rUSNlxON9g2GGqCq0Rb8HD0g=="/>
    <d v="2016-06-24T12:38:18"/>
    <s v="DARS-NIC-342590-T2B7L-v1"/>
    <s v="Julie Sanders"/>
    <x v="1"/>
    <s v="With Customer"/>
    <x v="0"/>
    <d v="2016-10-31T00:00:00"/>
    <s v="1c Application In Progress"/>
    <s v="2d Action Plan Active"/>
    <x v="0"/>
    <s v="DARS-NIC-342590-T2B7L-v1.4"/>
    <s v="No"/>
    <s v="Yes"/>
    <x v="0"/>
    <x v="0"/>
    <x v="0"/>
    <s v="Yes"/>
    <x v="1"/>
    <s v=""/>
    <s v="Louise Dunn"/>
    <s v=""/>
    <s v="Yes"/>
    <s v="Joanna Rose"/>
    <d v="2016-06-24T12:38:18"/>
    <d v="2016-05-24T08:34:07"/>
    <m/>
    <s v=""/>
    <d v="2016-06-07T00:00:00"/>
    <x v="0"/>
  </r>
  <r>
    <s v="2e555202-b354-4302-9fe7-32c1eed6df10"/>
    <s v="tpLp2UpFqmBEV4sjnjk0htvO7ljY7utIMpaqphg50/7L4DBuCmKSZbmfkpW+Hvh6aN58roD5jxsu/DkmrgkI/Q=="/>
    <d v="2016-06-24T12:38:18"/>
    <s v="DARS-NIC-342590-T2B7L-v1"/>
    <s v="James Chal"/>
    <x v="1"/>
    <s v="With Customer"/>
    <x v="0"/>
    <d v="2016-10-31T00:00:00"/>
    <s v="2c Initial Assessment"/>
    <s v="2d Action Plan Active"/>
    <x v="0"/>
    <s v="DARS-NIC-342590-T2B7L-v1.5"/>
    <s v="No"/>
    <s v="Yes"/>
    <x v="0"/>
    <x v="5"/>
    <x v="0"/>
    <s v="Yes"/>
    <x v="1"/>
    <s v="Medium"/>
    <s v="Emma Lawler"/>
    <s v=""/>
    <s v="Yes"/>
    <s v="Joanna Rose"/>
    <d v="2016-06-24T12:38:18"/>
    <d v="2016-06-03T17:44:48"/>
    <m/>
    <s v=""/>
    <d v="2016-06-07T00:00:00"/>
    <x v="0"/>
  </r>
  <r>
    <s v="5fb323d5-a284-4748-a6f4-974563b8275f"/>
    <s v="wyvzfF6DkXFmrhIW9i4gFaYGv7Za4PVlnaexV8cxfv0JXdbgf+3jnqxL8P456kSVvIr5dLl8EDWePXEwQbYwkw=="/>
    <d v="2016-06-24T12:39:02"/>
    <s v="DARS-NIC-342590-T2B7L-v1"/>
    <s v="James Chal"/>
    <x v="1"/>
    <s v="With Customer"/>
    <x v="0"/>
    <d v="2016-10-31T00:00:00"/>
    <s v="2c Initial Assessment"/>
    <s v="2d Action Plan Active"/>
    <x v="0"/>
    <s v="DARS-NIC-342590-T2B7L-v1.6"/>
    <s v="No"/>
    <s v="Yes"/>
    <x v="0"/>
    <x v="5"/>
    <x v="0"/>
    <s v="Yes"/>
    <x v="1"/>
    <s v="Medium"/>
    <s v="Emma Lawler"/>
    <s v=""/>
    <s v="Yes"/>
    <s v="Joanna Rose"/>
    <d v="2016-06-24T12:39:02"/>
    <d v="2016-06-09T14:49:34"/>
    <m/>
    <s v=""/>
    <d v="2016-06-07T00:00:00"/>
    <x v="0"/>
  </r>
  <r>
    <s v="01586ce6-f0cc-4771-8ee7-d0b3855b3ebd"/>
    <s v="Jlfz7tA6dNoD4JcmPqnfraQCPJNONN9a7ocn6Gtsd3rpw4h2az44gr6vQPdRzuyc2j6Z7Qf8hLdBp9vhop+nSA=="/>
    <d v="2016-08-08T09:50:12"/>
    <s v="DARS-NIC-342590-T2B7L-v1"/>
    <s v="James Chal"/>
    <x v="1"/>
    <s v="With Customer"/>
    <x v="0"/>
    <d v="2016-10-31T00:00:00"/>
    <s v="2c Initial Assessment"/>
    <s v="2d Action Plan Active"/>
    <x v="5"/>
    <s v="DARS-NIC-342590-T2B7L-v1.7"/>
    <s v="Yes"/>
    <s v="Yes"/>
    <x v="0"/>
    <x v="5"/>
    <x v="0"/>
    <s v="Yes"/>
    <x v="1"/>
    <s v="Medium"/>
    <s v="Emma Lawler"/>
    <s v="Jennifer Donald"/>
    <s v="Yes"/>
    <s v="Joanna Rose"/>
    <d v="2016-08-08T09:50:12"/>
    <d v="2016-06-24T12:38:38"/>
    <d v="2016-08-08T00:00:00"/>
    <s v=""/>
    <d v="2016-06-07T00:00:00"/>
    <x v="0"/>
  </r>
  <r>
    <s v="dbb1ff4c-f7e1-e511-8100-3863bb358f90"/>
    <s v="vpogEOCgaL3nv88SJsIqVkddEa5C/YWjCDsTjrwp7hcSqlF7DfhS/7fiOnSj9SvxGcD1mcUarzgPGp09/pDvog=="/>
    <d v="2016-08-02T09:49:25"/>
    <s v="DARS-NIC-342891-K7W5K-v1"/>
    <s v="Vidya Navaratnam"/>
    <x v="186"/>
    <s v="With Customer"/>
    <x v="0"/>
    <d v="2015-12-19T00:00:00"/>
    <s v=""/>
    <s v="1c Application In Progress"/>
    <x v="3"/>
    <s v="DARS-NIC-342891-K7W5K-v0.0"/>
    <s v="No"/>
    <s v="Yes"/>
    <x v="0"/>
    <x v="0"/>
    <x v="7"/>
    <s v="No"/>
    <x v="1"/>
    <s v=""/>
    <s v=""/>
    <s v=""/>
    <s v="No"/>
    <s v="Joanna Rose"/>
    <d v="2016-08-02T09:49:25"/>
    <d v="2016-03-04T10:53:23"/>
    <m/>
    <s v=""/>
    <m/>
    <x v="0"/>
  </r>
  <r>
    <s v="e20f40c2-8d6b-4f85-a3b7-148fe576d12e"/>
    <s v="aXL30I+97lD9l4FjL55KusP4R4g2RkYFoOL8mVtmrxAuGuWbem5NeB9k4UuNfoBU9/EFZrPtoVVITZXoITOb5Q=="/>
    <d v="2016-05-13T11:33:30"/>
    <s v="DARS-NIC-342891-K7W5K-v1"/>
    <s v="Vidya Navaratnam"/>
    <x v="186"/>
    <s v="With Customer"/>
    <x v="0"/>
    <d v="2015-12-19T00:00:00"/>
    <s v=""/>
    <s v="1c Application In Progress"/>
    <x v="0"/>
    <s v="DARS-NIC-342891-K7W5K-v1.0"/>
    <s v=""/>
    <s v="Yes"/>
    <x v="0"/>
    <x v="0"/>
    <x v="0"/>
    <s v="No"/>
    <x v="1"/>
    <s v=""/>
    <s v=""/>
    <s v=""/>
    <s v="No"/>
    <s v="Joanna Rose"/>
    <d v="2016-05-13T11:33:30"/>
    <d v="2016-03-30T12:53:46"/>
    <m/>
    <s v=""/>
    <m/>
    <x v="0"/>
  </r>
  <r>
    <s v="48e98095-fdd0-49bd-95db-988663b90b50"/>
    <s v="hKIb7tqPKrUDeTQzXkFQuwqpRBVCQcu8SZgAe+Z1k219MSy8LCkhU3vchkVKU5rdZGoMNegswI8Twmmf3DWnlw=="/>
    <d v="2016-08-02T09:49:25"/>
    <s v="DARS-NIC-342891-K7W5K-v1"/>
    <s v="Vidya Navaratnam"/>
    <x v="186"/>
    <s v="With Customer"/>
    <x v="0"/>
    <d v="2015-12-19T00:00:00"/>
    <s v=""/>
    <s v="1c Application In Progress"/>
    <x v="4"/>
    <s v="DARS-NIC-342891-K7W5K-v1.1"/>
    <s v="Yes"/>
    <s v="Yes"/>
    <x v="0"/>
    <x v="0"/>
    <x v="0"/>
    <s v="No"/>
    <x v="1"/>
    <s v=""/>
    <s v="Emma Lawler"/>
    <s v=""/>
    <s v="No"/>
    <s v="Joanna Rose"/>
    <d v="2016-08-02T09:49:25"/>
    <d v="2016-03-30T12:54:00"/>
    <m/>
    <s v=""/>
    <m/>
    <x v="0"/>
  </r>
  <r>
    <s v="7c9a2ccd-d1de-e511-8103-1458d043a750"/>
    <s v="2sAD+FhsAcHz2I844hIpElN+0u7RcBt5jzP4+WM6e7XTfQIBsovfQB9dUvDVKR9xfhcgww+ytC317P57gPKu2A=="/>
    <d v="2016-12-07T10:27:38"/>
    <s v="DARS-NIC-343023-N6N3P-v2"/>
    <s v="Shirley Simmonds"/>
    <x v="20"/>
    <s v="With HSCIC"/>
    <x v="0"/>
    <m/>
    <s v=""/>
    <s v="5a DSA Active"/>
    <x v="0"/>
    <s v="DARS-NIC-343023-N6N3P-v0.0"/>
    <s v=""/>
    <s v="Yes"/>
    <x v="0"/>
    <x v="0"/>
    <x v="0"/>
    <s v="No"/>
    <x v="1"/>
    <s v=""/>
    <s v=""/>
    <s v=""/>
    <s v="No"/>
    <s v="Joanna Rose"/>
    <d v="2016-12-07T10:27:38"/>
    <d v="2016-02-29T10:47:19"/>
    <m/>
    <s v=""/>
    <d v="2016-11-30T00:00:00"/>
    <x v="0"/>
  </r>
  <r>
    <s v="92950dc6-8b8a-4ec6-ad66-6d8cf391ac5a"/>
    <s v="jaq+HUNY0oi5rmvMX7U8v1CIjvHAAcyLa+7PfAFGaRWuaeqVL2COSrnUkzWth+KS3zUaa5PRzbnQGRuLPdSWFg=="/>
    <d v="2016-12-07T10:27:39"/>
    <s v="DARS-NIC-343023-N6N3P-v2"/>
    <s v="Shirley Simmonds"/>
    <x v="20"/>
    <s v="With HSCIC"/>
    <x v="0"/>
    <m/>
    <s v=""/>
    <s v="5a DSA Active"/>
    <x v="0"/>
    <s v="DARS-NIC-343023-N6N3P-v0.1"/>
    <s v=""/>
    <s v="Yes"/>
    <x v="0"/>
    <x v="254"/>
    <x v="0"/>
    <s v="No"/>
    <x v="1"/>
    <s v="Complex"/>
    <s v="Dan Goodwin"/>
    <s v="Dave Cronin"/>
    <s v="No"/>
    <s v="Joanna Rose"/>
    <d v="2016-12-07T10:27:39"/>
    <d v="2016-03-22T15:33:49"/>
    <m/>
    <s v=""/>
    <d v="2016-11-30T00:00:00"/>
    <x v="0"/>
  </r>
  <r>
    <s v="f3b2e4bb-f028-42af-ac3d-9e94bbc8a023"/>
    <s v="hC5C3mt4iykfCEvhjTiorKJslyGDTxV4CX2wBRRYN/5Iyxy4xryU34IQNs9OoOslSVabW4cRMC2oSZg0A0Rz9A=="/>
    <d v="2016-12-07T10:27:39"/>
    <s v="DARS-NIC-343023-N6N3P-v2"/>
    <s v="Shirley Simmonds"/>
    <x v="20"/>
    <s v="With HSCIC"/>
    <x v="0"/>
    <d v="2017-05-08T00:00:00"/>
    <s v=""/>
    <s v="5a DSA Active"/>
    <x v="0"/>
    <s v="DARS-NIC-343023-N6N3P-v0.2"/>
    <s v=""/>
    <s v="Yes"/>
    <x v="0"/>
    <x v="254"/>
    <x v="0"/>
    <s v="No"/>
    <x v="1"/>
    <s v="Complex"/>
    <s v="Dan Goodwin"/>
    <s v="Dave Cronin"/>
    <s v="No"/>
    <s v="Joanna Rose"/>
    <d v="2016-12-07T10:27:39"/>
    <d v="2016-04-16T12:40:58"/>
    <m/>
    <s v=""/>
    <d v="2016-11-30T00:00:00"/>
    <x v="0"/>
  </r>
  <r>
    <s v="b5479c2a-2db1-497f-a02d-9f4c326dc899"/>
    <s v="rW6Zi0K0bxPyUw7OgUR4Lze69DDFtmLnFCCnVtrOVkAM13+YuQvn4davFPkESOX23LqXLNML/yOdD5hgi+sMSw=="/>
    <d v="2016-12-07T10:27:39"/>
    <s v="DARS-NIC-343023-N6N3P-v2"/>
    <s v="Shirley Simmonds"/>
    <x v="20"/>
    <s v="With HSCIC"/>
    <x v="0"/>
    <d v="2017-05-08T00:00:00"/>
    <s v="2c Initial Assessment"/>
    <s v="5a DSA Active"/>
    <x v="0"/>
    <s v="DARS-NIC-343023-N6N3P-v0.3"/>
    <s v="No"/>
    <s v="Yes"/>
    <x v="0"/>
    <x v="254"/>
    <x v="0"/>
    <s v="No"/>
    <x v="1"/>
    <s v="Complex"/>
    <s v="Dan Goodwin"/>
    <s v="Dave Cronin"/>
    <s v="No"/>
    <s v="Joanna Rose"/>
    <d v="2016-12-07T10:27:39"/>
    <d v="2016-04-22T13:30:56"/>
    <m/>
    <s v=""/>
    <d v="2016-11-30T00:00:00"/>
    <x v="0"/>
  </r>
  <r>
    <s v="c61d667f-1f58-409f-9324-6bc9e8716281"/>
    <s v="D19gadxxRbkXWiHaKB5u9iAKEFUfHJ9rHx+tEZ/bgbK56bg6u0sLf2o7k1WZ6F1P42xtU028U3sBh0O/dzOl8A=="/>
    <d v="2016-12-07T10:27:39"/>
    <s v="DARS-NIC-343023-N6N3P-v2"/>
    <s v="Shirley Simmonds"/>
    <x v="20"/>
    <s v="With HSCIC"/>
    <x v="0"/>
    <d v="2016-08-31T00:00:00"/>
    <s v="5a DSA Active"/>
    <s v="5a DSA Active"/>
    <x v="1"/>
    <s v="DARS-NIC-343023-N6N3P-v0.4"/>
    <s v="No"/>
    <s v="Yes"/>
    <x v="0"/>
    <x v="254"/>
    <x v="157"/>
    <s v="No"/>
    <x v="1"/>
    <s v="Complex"/>
    <s v="Dan Goodwin"/>
    <s v="Dave Cronin"/>
    <s v="No"/>
    <s v="Joanna Rose"/>
    <d v="2016-12-07T10:27:39"/>
    <d v="2016-05-24T08:10:49"/>
    <d v="2016-09-13T00:00:00"/>
    <s v=""/>
    <d v="2016-11-30T00:00:00"/>
    <x v="1"/>
  </r>
  <r>
    <s v="43eb7e75-3e34-49c0-90c3-dd5e1e19ce19"/>
    <s v="FAZnnQoy0jRKKmsBFV61qnnRq+Z7uzjHqxyufNGJN44bsFw/xHdbaJJclQHlnbF5r9/CPIMPg5/egIu8B1dGUA=="/>
    <d v="2016-12-07T10:27:39"/>
    <s v="DARS-NIC-343023-N6N3P-v2"/>
    <s v="Shirley Simmonds"/>
    <x v="20"/>
    <s v="With HSCIC"/>
    <x v="0"/>
    <m/>
    <s v="1c Application In Progress"/>
    <s v="5a DSA Active"/>
    <x v="0"/>
    <s v="DARS-NIC-343023-N6N3P-v1.0"/>
    <s v="No"/>
    <s v="Yes"/>
    <x v="0"/>
    <x v="254"/>
    <x v="0"/>
    <s v="No"/>
    <x v="1"/>
    <s v="Complex"/>
    <s v="Dan Goodwin"/>
    <s v="Dave Cronin"/>
    <s v="No"/>
    <s v="Joanna Rose"/>
    <d v="2016-12-07T10:27:39"/>
    <d v="2016-08-10T08:20:28"/>
    <m/>
    <s v=""/>
    <d v="2016-11-30T00:00:00"/>
    <x v="0"/>
  </r>
  <r>
    <s v="e83b15a8-48ab-4fe8-bd44-b60310a070da"/>
    <s v="XxuJtRP+Oow/1dU0LE7aR9dkGB44pg5QkCfowZlsCpWYS5SiARiuH8QTkDvX7YfQ0mG7JNpJioSD4YS5vY+vPQ=="/>
    <d v="2016-12-07T10:27:39"/>
    <s v="DARS-NIC-343023-N6N3P-v2"/>
    <s v="Shirley Simmonds"/>
    <x v="20"/>
    <s v="With HSCIC"/>
    <x v="0"/>
    <d v="2016-11-30T00:00:00"/>
    <s v="2c Initial Assessment"/>
    <s v="5a DSA Active"/>
    <x v="0"/>
    <s v="DARS-NIC-343023-N6N3P-v1.1"/>
    <s v="No"/>
    <s v="Yes"/>
    <x v="0"/>
    <x v="255"/>
    <x v="0"/>
    <s v="No"/>
    <x v="1"/>
    <s v="Complex"/>
    <s v="Dave Cronin"/>
    <s v="Dave Cronin"/>
    <s v="No"/>
    <s v="Joanna Rose"/>
    <d v="2016-12-07T10:27:39"/>
    <d v="2016-08-15T08:32:21"/>
    <m/>
    <s v=""/>
    <d v="2016-11-30T00:00:00"/>
    <x v="0"/>
  </r>
  <r>
    <s v="98343997-e1ad-4a72-a975-6030c982f4b0"/>
    <s v="uP3Wom8T7IjUyNQsnbOB47CcqjNzLH83zj74cLVRnlpLTfgkqlhMuM5MczxIokfvF1ZASUIgW0v4GTWVYlgNsA=="/>
    <d v="2016-12-07T10:28:01"/>
    <s v="DARS-NIC-343023-N6N3P-v2"/>
    <s v="Shirley Simmonds"/>
    <x v="20"/>
    <s v="With HSCIC"/>
    <x v="0"/>
    <d v="2016-11-30T00:00:00"/>
    <s v="5a DSA Active"/>
    <s v="5a DSA Active"/>
    <x v="1"/>
    <s v="DARS-NIC-343023-N6N3P-v1.2"/>
    <s v="No"/>
    <s v="Yes"/>
    <x v="0"/>
    <x v="255"/>
    <x v="87"/>
    <s v="No"/>
    <x v="1"/>
    <s v="Complex"/>
    <s v="Dave Cronin"/>
    <s v="Dave Cronin"/>
    <s v="No"/>
    <s v="Joanna Rose"/>
    <d v="2016-12-07T10:28:01"/>
    <d v="2016-08-15T10:26:21"/>
    <d v="2016-12-07T00:00:00"/>
    <s v=""/>
    <d v="2016-11-30T00:00:00"/>
    <x v="1"/>
  </r>
  <r>
    <s v="23f47b35-d51d-42d6-ba8b-a6f3936e9dc8"/>
    <s v="x4vc9F7lD2lKmFTuY8/ffOHpmUkxgApJfagqHU2biBUxvTQb9mz929+xIAiWRSag1CZqMrhv+lTkkwKKJVDaYQ=="/>
    <d v="2016-12-07T10:27:39"/>
    <s v="DARS-NIC-343023-N6N3P-v2"/>
    <s v="Shirley Simmonds"/>
    <x v="20"/>
    <s v="With HSCIC"/>
    <x v="0"/>
    <m/>
    <s v="1c Application In Progress"/>
    <s v="5a DSA Active"/>
    <x v="0"/>
    <s v="DARS-NIC-343023-N6N3P-v2.0"/>
    <s v="No"/>
    <s v="Yes"/>
    <x v="0"/>
    <x v="255"/>
    <x v="0"/>
    <s v="No"/>
    <x v="1"/>
    <s v="Complex"/>
    <s v="Dave Cronin"/>
    <s v="Dave Cronin"/>
    <s v="No"/>
    <s v="Joanna Rose"/>
    <d v="2016-12-07T10:27:39"/>
    <d v="2016-11-30T14:34:44"/>
    <d v="2016-09-13T00:00:00"/>
    <s v=""/>
    <d v="2016-11-30T00:00:00"/>
    <x v="0"/>
  </r>
  <r>
    <s v="52b943e6-631a-4b03-85d8-82fcf7f9c836"/>
    <s v="NyATqV2THdWKIvq4M6UD6qkBCozNGEcaYajhUE2eltgeISAMWh7749PJx4C10UXzFCVO/L55fR/KCm59xjLgXw=="/>
    <d v="2016-12-07T10:27:39"/>
    <s v="DARS-NIC-343023-N6N3P-v2"/>
    <s v="Shirley Simmonds"/>
    <x v="20"/>
    <s v="With HSCIC"/>
    <x v="0"/>
    <d v="2017-02-28T00:00:00"/>
    <s v="2c Initial Assessment"/>
    <s v="5a DSA Active"/>
    <x v="0"/>
    <s v="DARS-NIC-343023-N6N3P-v2.1"/>
    <s v="No"/>
    <s v="Yes"/>
    <x v="0"/>
    <x v="256"/>
    <x v="0"/>
    <s v="No"/>
    <x v="1"/>
    <s v="Complex"/>
    <s v="Dan Goodwin"/>
    <s v="Dave Cronin"/>
    <s v="No"/>
    <s v="Joanna Rose"/>
    <d v="2016-12-07T10:27:39"/>
    <d v="2016-11-30T14:36:47"/>
    <d v="2016-09-13T00:00:00"/>
    <s v=""/>
    <d v="2016-11-30T00:00:00"/>
    <x v="0"/>
  </r>
  <r>
    <s v="cbd6e5fc-bc45-483c-923c-1cfd379fe7a1"/>
    <s v="zm/3OrybtVcr84VnDLUgbm42pzVO6TRKFk559HSBM1CVoIpKrU3Tltbr2mxatNCpT0+7PyUeBMCOnaja6SZYrg=="/>
    <d v="2017-03-01T00:00:17"/>
    <s v="DARS-NIC-343023-N6N3P-v2"/>
    <s v="Shirley Simmonds"/>
    <x v="20"/>
    <s v="With HSCIC"/>
    <x v="0"/>
    <d v="2017-02-28T00:00:00"/>
    <s v="5a DSA Active"/>
    <s v="5a DSA Active"/>
    <x v="3"/>
    <s v="DARS-NIC-343023-N6N3P-v2.2"/>
    <s v="Yes"/>
    <s v="Yes"/>
    <x v="0"/>
    <x v="256"/>
    <x v="195"/>
    <s v="No"/>
    <x v="1"/>
    <s v="Complex"/>
    <s v="Dan Goodwin"/>
    <s v="Dave Cronin"/>
    <s v="No"/>
    <s v="Joanna Rose"/>
    <d v="2017-03-01T00:00:17"/>
    <d v="2016-11-30T14:44:20"/>
    <d v="2016-12-07T00:00:00"/>
    <s v=""/>
    <d v="2016-11-30T00:00:00"/>
    <x v="1"/>
  </r>
  <r>
    <s v="d9d47be1-5c22-e611-80ea-5065f38a99f1"/>
    <s v="97JSig+T+1RB8SsFWYPMdB5AMaSDMqX6sc1ClRZpkDJsIbNTYudpJargB5y3Cyl5IIuYAuj/UUEuJBw9ZbC5WA=="/>
    <d v="2017-01-23T12:03:21"/>
    <s v="DARS-NIC-343380-H5Q9K-v0"/>
    <s v="Robert Kyffin"/>
    <x v="49"/>
    <s v="With Customer"/>
    <x v="0"/>
    <m/>
    <s v="1c Application In Progress"/>
    <s v="1c Application In Progress"/>
    <x v="4"/>
    <s v="DARS-NIC-343380-H5Q9K-v0.0"/>
    <s v="Yes"/>
    <s v="No"/>
    <x v="0"/>
    <x v="0"/>
    <x v="0"/>
    <s v="No"/>
    <x v="6"/>
    <s v=""/>
    <s v=""/>
    <s v=""/>
    <s v="Yes"/>
    <s v="Alexandra Day"/>
    <d v="2017-01-23T12:03:21"/>
    <d v="2016-05-25T09:41:46"/>
    <m/>
    <s v=""/>
    <m/>
    <x v="0"/>
  </r>
  <r>
    <s v="2c45d615-92df-e511-80fe-3863bb358f90"/>
    <s v="cTAp1fllmPsHvrOI4l9Gu3rn8/O8jAOkkTmKnDVWxqvj7pU+p7kmHOyibsgP0trfS0hSNy1X6t6XZolBHrT8Iw=="/>
    <d v="2016-05-18T12:11:35"/>
    <s v="DARS-NIC-344060-P7N8B-v0"/>
    <s v="John-Mark Griffiths"/>
    <x v="305"/>
    <s v="With Customer"/>
    <x v="0"/>
    <m/>
    <s v=""/>
    <s v="2d Action Plan Active"/>
    <x v="0"/>
    <s v="DARS-NIC-344060-P7N8B-v0.0"/>
    <s v=""/>
    <s v="Yes"/>
    <x v="0"/>
    <x v="0"/>
    <x v="0"/>
    <s v="No"/>
    <x v="22"/>
    <s v=""/>
    <s v=""/>
    <s v=""/>
    <s v="No"/>
    <s v="Joanna Rose"/>
    <d v="2016-05-18T12:11:35"/>
    <d v="2016-03-01T09:43:44"/>
    <m/>
    <s v=""/>
    <d v="2015-05-01T00:00:00"/>
    <x v="0"/>
  </r>
  <r>
    <s v="0fbfd539-45a2-4091-b90c-bf52a81293a8"/>
    <s v="SSK4LL0xuqw6VMe+nz7uK9kOvLdmnBx0cIF2BAvfVWdgAOXVfbhqakWHGHBHCdi2s0yIVC2sAF/3ijd3jw/uWQ=="/>
    <d v="2016-05-18T12:11:35"/>
    <s v="DARS-NIC-344060-P7N8B-v0"/>
    <s v="Paul Stevenson"/>
    <x v="305"/>
    <s v="With Customer"/>
    <x v="0"/>
    <m/>
    <s v=""/>
    <s v="2d Action Plan Active"/>
    <x v="0"/>
    <s v="DARS-NIC-344060-P7N8B-v0.1"/>
    <s v=""/>
    <s v="Yes"/>
    <x v="0"/>
    <x v="0"/>
    <x v="0"/>
    <s v="No"/>
    <x v="22"/>
    <s v=""/>
    <s v=""/>
    <s v=""/>
    <s v="No"/>
    <s v="Joanna Rose"/>
    <d v="2016-05-18T12:11:35"/>
    <d v="2016-04-07T13:08:27"/>
    <m/>
    <s v=""/>
    <d v="2015-05-01T00:00:00"/>
    <x v="0"/>
  </r>
  <r>
    <s v="49f605db-62c0-4791-8e18-71abdf6ded68"/>
    <s v="Pe2MtORgvPx++sdQo88w59Wg8jMV+SRjUwSue1wYYV8PotnZznl6R+hhI6t/3aD2GiLUzcNNen3fHMgDFwyoWQ=="/>
    <d v="2016-08-02T09:49:25"/>
    <s v="DARS-NIC-344060-P7N8B-v0"/>
    <s v="Paul Stevenson"/>
    <x v="305"/>
    <s v="With Customer"/>
    <x v="0"/>
    <m/>
    <s v=""/>
    <s v="2d Action Plan Active"/>
    <x v="6"/>
    <s v="DARS-NIC-344060-P7N8B-v0.2"/>
    <s v="Yes"/>
    <s v="Yes"/>
    <x v="0"/>
    <x v="257"/>
    <x v="0"/>
    <s v="No"/>
    <x v="22"/>
    <s v=""/>
    <s v="Dan Goodwin"/>
    <s v="Dave Cronin"/>
    <s v="No"/>
    <s v="Joanna Rose"/>
    <d v="2016-08-02T09:49:25"/>
    <d v="2016-04-11T08:48:11"/>
    <m/>
    <s v=""/>
    <d v="2015-05-01T00:00:00"/>
    <x v="0"/>
  </r>
  <r>
    <s v="e8b1ca9e-f4e1-e511-80f5-3863bb363030"/>
    <s v="bybbnp4W/Te+WcRrlxu1CQw7TYRBNTSG+/Gu8Gh02jypxLhTOAkqkF63UKGpIYsPiFb8cEcEapucrRNWfXzVxQ=="/>
    <d v="2017-02-07T12:42:24"/>
    <s v="DARS-NIC-344511-H6N5B-v1"/>
    <s v="Richard Driscoll"/>
    <x v="306"/>
    <s v="With HSCIC"/>
    <x v="0"/>
    <d v="2016-09-30T00:00:00"/>
    <s v=""/>
    <s v="5a DSA Active"/>
    <x v="1"/>
    <s v="DARS-NIC-344511-H6N5B-v0.0"/>
    <s v="No"/>
    <s v="Yes"/>
    <x v="0"/>
    <x v="0"/>
    <x v="30"/>
    <s v="No"/>
    <x v="9"/>
    <s v=""/>
    <s v="Charlotte Skinner"/>
    <s v=""/>
    <s v="No"/>
    <s v="Alexandra Day"/>
    <d v="2017-02-07T12:42:24"/>
    <d v="2016-03-04T10:34:12"/>
    <d v="2017-02-07T00:00:00"/>
    <s v=""/>
    <d v="2016-10-11T00:00:00"/>
    <x v="0"/>
  </r>
  <r>
    <s v="f9b2a8b4-a46a-4a63-a6e5-71b89492be94"/>
    <s v="ootsgPS8zOLhfPjp6ON3BuP9g6FkM/FYdjcH/Bsf66iuu9UmfYVXx+DGBGcOul0FkdRrH7eOHwU/l8QY003+UQ=="/>
    <d v="2017-02-07T12:41:50"/>
    <s v="DARS-NIC-344511-H6N5B-v1"/>
    <s v="Richard Driscoll"/>
    <x v="306"/>
    <s v="With HSCIC"/>
    <x v="0"/>
    <m/>
    <s v="1c Application In Progress"/>
    <s v="5a DSA Active"/>
    <x v="0"/>
    <s v="DARS-NIC-344511-H6N5B-v1.0"/>
    <s v="No"/>
    <s v="Yes"/>
    <x v="0"/>
    <x v="0"/>
    <x v="0"/>
    <s v="No"/>
    <x v="9"/>
    <s v=""/>
    <s v="Charlotte Skinner"/>
    <s v="Jennifer Redman"/>
    <s v="No"/>
    <s v="Alexandra Day"/>
    <d v="2017-02-07T12:41:50"/>
    <d v="2016-08-24T10:58:20"/>
    <m/>
    <s v=""/>
    <d v="2016-10-11T00:00:00"/>
    <x v="0"/>
  </r>
  <r>
    <s v="0c607f34-98b3-4769-90b6-457830e699ce"/>
    <s v="RmD1CM7Of8XmnGR9FzB9e6zH4+mFZKjt5BBbd32RZ4RN5PVpdKSxPcWNU1Tdih3UT357IhqI+Yru4UZwchOFSg=="/>
    <d v="2017-02-07T12:41:50"/>
    <s v="DARS-NIC-344511-H6N5B-v1"/>
    <s v="Richard Driscoll"/>
    <x v="306"/>
    <s v="With HSCIC"/>
    <x v="0"/>
    <m/>
    <s v="1c Application In Progress"/>
    <s v="5a DSA Active"/>
    <x v="0"/>
    <s v="DARS-NIC-344511-H6N5B-v1.1"/>
    <s v="No"/>
    <s v="Yes"/>
    <x v="0"/>
    <x v="0"/>
    <x v="0"/>
    <s v="No"/>
    <x v="9"/>
    <s v=""/>
    <s v="Charlotte Skinner"/>
    <s v="Jennifer Redman"/>
    <s v="No"/>
    <s v="Alexandra Day"/>
    <d v="2017-02-07T12:41:50"/>
    <d v="2016-09-30T15:15:07"/>
    <m/>
    <s v=""/>
    <d v="2016-10-11T00:00:00"/>
    <x v="0"/>
  </r>
  <r>
    <s v="b41975ae-c6e1-47f7-b112-bc599532cf95"/>
    <s v="GLsWCtg6thFYyEPjz4P88ptY3IRbw/uTu4VyBFmZV9ybaKy6GzdFta2/Yus1mXrtWgbqvaetbtQowbvELEt1ww=="/>
    <d v="2017-02-07T12:41:50"/>
    <s v="DARS-NIC-344511-H6N5B-v1"/>
    <s v="Richard Driscoll"/>
    <x v="306"/>
    <s v="With HSCIC"/>
    <x v="0"/>
    <m/>
    <s v="1c Application In Progress"/>
    <s v="5a DSA Active"/>
    <x v="0"/>
    <s v="DARS-NIC-344511-H6N5B-v1.2"/>
    <s v="No"/>
    <s v="Yes"/>
    <x v="0"/>
    <x v="0"/>
    <x v="0"/>
    <s v="No"/>
    <x v="9"/>
    <s v=""/>
    <s v="Charlotte Skinner"/>
    <s v="Jennifer Redman"/>
    <s v="No"/>
    <s v="Alexandra Day"/>
    <d v="2017-02-07T12:41:50"/>
    <d v="2016-10-03T13:04:34"/>
    <m/>
    <s v=""/>
    <d v="2016-10-11T00:00:00"/>
    <x v="0"/>
  </r>
  <r>
    <s v="d71eb063-ba41-4cb1-92fd-d9591b2ff25a"/>
    <s v="mZfVK2oUEIyw8++Lbw3VMi17cfI3pLTnfERx1ABKjMPDTRuCN1DFdxJlrEPtkuthK3HFo1G49lmfKifLhHJjIA=="/>
    <d v="2017-02-07T12:41:50"/>
    <s v="DARS-NIC-344511-H6N5B-v1"/>
    <s v="Richard Driscoll"/>
    <x v="306"/>
    <s v="With HSCIC"/>
    <x v="0"/>
    <m/>
    <s v="2c Initial Assessment"/>
    <s v="5a DSA Active"/>
    <x v="0"/>
    <s v="DARS-NIC-344511-H6N5B-v1.3"/>
    <s v="No"/>
    <s v="Yes"/>
    <x v="0"/>
    <x v="95"/>
    <x v="0"/>
    <s v="No"/>
    <x v="9"/>
    <s v=""/>
    <s v="Georgina Platt"/>
    <s v="Louise Dunn"/>
    <s v="No"/>
    <s v="Alexandra Day"/>
    <d v="2017-02-07T12:41:50"/>
    <d v="2016-10-05T09:20:05"/>
    <m/>
    <s v=""/>
    <d v="2016-10-11T00:00:00"/>
    <x v="0"/>
  </r>
  <r>
    <s v="c171bb47-4da9-40f3-9520-874a3c88dcfe"/>
    <s v="sacNVaRJ577fDqtLduNuUtpy8OxQPel4BMwDgrxlkC3DofbS6Hf3+rGj3mg9pn+gyrGo7zNP4xGvQe9FkiBNeg=="/>
    <d v="2017-02-07T12:41:50"/>
    <s v="DARS-NIC-344511-H6N5B-v1"/>
    <s v="Richard Driscoll"/>
    <x v="306"/>
    <s v="With HSCIC"/>
    <x v="0"/>
    <d v="2017-10-01T00:00:00"/>
    <s v="2c Initial Assessment"/>
    <s v="5a DSA Active"/>
    <x v="0"/>
    <s v="DARS-NIC-344511-H6N5B-v1.4"/>
    <s v="No"/>
    <s v="Yes"/>
    <x v="0"/>
    <x v="95"/>
    <x v="0"/>
    <s v="No"/>
    <x v="9"/>
    <s v=""/>
    <s v="Georgina Platt"/>
    <s v="Louise Dunn"/>
    <s v="No"/>
    <s v="Alexandra Day"/>
    <d v="2017-02-07T12:41:50"/>
    <d v="2016-11-16T16:50:47"/>
    <m/>
    <s v=""/>
    <d v="2016-10-11T00:00:00"/>
    <x v="0"/>
  </r>
  <r>
    <s v="c2d29291-e5ea-4e37-8a37-2f4f680dc5d8"/>
    <s v="oMNNCUB7CMJagyGF0dQ8KMdSt3MLj/lXb77dC2zK4jNkA4issIJvW7zNWcRfkv2SieMjhN/3uhQeo4xpZI96lg=="/>
    <d v="2017-02-07T12:42:33"/>
    <s v="DARS-NIC-344511-H6N5B-v1"/>
    <s v="Richard Driscoll"/>
    <x v="306"/>
    <s v="With HSCIC"/>
    <x v="0"/>
    <d v="2017-10-01T00:00:00"/>
    <s v="5a DSA Active"/>
    <s v="5a DSA Active"/>
    <x v="2"/>
    <s v="DARS-NIC-344511-H6N5B-v1.5"/>
    <s v="Yes"/>
    <s v="Yes"/>
    <x v="0"/>
    <x v="95"/>
    <x v="196"/>
    <s v="No"/>
    <x v="9"/>
    <s v=""/>
    <s v="Georgina Platt"/>
    <s v="Louise Dunn"/>
    <s v="No"/>
    <s v="Alexandra Day"/>
    <d v="2017-02-07T12:42:33"/>
    <d v="2016-12-13T15:23:35"/>
    <d v="2017-02-07T00:00:00"/>
    <s v=""/>
    <d v="2016-10-11T00:00:00"/>
    <x v="1"/>
  </r>
  <r>
    <s v="628409fd-53e8-e511-8101-3863bb358f90"/>
    <s v="N8elqJGAfKUD0b+XNW6Gs2lHQ3F4PZBJxNRSoN5mt9EqLBAFCvFJ0oOO6v86UEksVtJBXXeYnoA1cadtVR/gtw=="/>
    <d v="2016-05-18T12:11:35"/>
    <s v="DARS-NIC-344625-D3W0N-v0"/>
    <s v="Karen Bloor"/>
    <x v="15"/>
    <s v="With Customer"/>
    <x v="0"/>
    <m/>
    <s v=""/>
    <s v="2d Action Plan Active"/>
    <x v="0"/>
    <s v="DARS-NIC-344625-D3W0N-v0.0"/>
    <s v=""/>
    <s v="Yes"/>
    <x v="0"/>
    <x v="0"/>
    <x v="0"/>
    <s v="Yes"/>
    <x v="1"/>
    <s v=""/>
    <s v=""/>
    <s v=""/>
    <s v="No"/>
    <s v="Joanna Rose"/>
    <d v="2016-05-18T12:11:35"/>
    <d v="2016-03-12T13:11:56"/>
    <m/>
    <s v=""/>
    <d v="2015-08-12T00:00:00"/>
    <x v="0"/>
  </r>
  <r>
    <s v="fd5a6f4d-02ca-4f68-855c-cfb00e0676db"/>
    <s v="b0g6yPxitO1YRIKMJsmViL7ABxPWKrTTEBEZGG5sIomHmFLk8xNGTxu5p9NexxN80nndDSrvsQT3nyM5Hvi2bQ=="/>
    <d v="2016-05-18T12:11:35"/>
    <s v="DARS-NIC-344625-D3W0N-v0"/>
    <s v="Karen Bloor"/>
    <x v="15"/>
    <s v="With Customer"/>
    <x v="0"/>
    <m/>
    <s v=""/>
    <s v="2d Action Plan Active"/>
    <x v="0"/>
    <s v="DARS-NIC-344625-D3W0N-v0.1"/>
    <s v=""/>
    <s v="Yes"/>
    <x v="0"/>
    <x v="0"/>
    <x v="0"/>
    <s v="Yes"/>
    <x v="1"/>
    <s v=""/>
    <s v=""/>
    <s v=""/>
    <s v="No"/>
    <s v="Joanna Rose"/>
    <d v="2016-05-18T12:11:35"/>
    <d v="2016-03-16T09:37:29"/>
    <m/>
    <s v=""/>
    <d v="2015-08-12T00:00:00"/>
    <x v="0"/>
  </r>
  <r>
    <s v="333f3fcd-8e26-4ec7-beca-4adbf87d2735"/>
    <s v="Cs1tjpzLLdiO8T894RL8iqrSKDGexnPa9cnmI8LyMNgUFRegQVCCLVk+l0/4ouv2cK6JwU4bPyIfng4Uu97cSQ=="/>
    <d v="2016-08-02T09:49:26"/>
    <s v="DARS-NIC-344625-D3W0N-v0"/>
    <s v="Karen Bloor"/>
    <x v="15"/>
    <s v="With Customer"/>
    <x v="0"/>
    <m/>
    <s v=""/>
    <s v="2d Action Plan Active"/>
    <x v="6"/>
    <s v="DARS-NIC-344625-D3W0N-v0.2"/>
    <s v="Yes"/>
    <s v="Yes"/>
    <x v="0"/>
    <x v="258"/>
    <x v="0"/>
    <s v="Yes"/>
    <x v="1"/>
    <s v=""/>
    <s v="Dan Goodwin"/>
    <s v="Dave Cronin"/>
    <s v="No"/>
    <s v="Joanna Rose"/>
    <d v="2016-08-02T09:49:26"/>
    <d v="2016-04-11T08:49:18"/>
    <m/>
    <s v=""/>
    <d v="2015-08-12T00:00:00"/>
    <x v="0"/>
  </r>
  <r>
    <s v="13a54aeb-f7e1-e511-8104-1458d043a750"/>
    <s v="dRgMdqNgw5m/cCzknMY58h29O3fplHWFNaHUvY5nefIuu+RJcM98pggiEk4z1Hjw/9e8Y3vBNh0l5i1VK+pyAw=="/>
    <d v="2016-10-31T15:54:24"/>
    <s v="DARS-NIC-344986-Y3R8M-v0"/>
    <s v="Charlotte Manisty"/>
    <x v="1"/>
    <s v="With HSCIC"/>
    <x v="1"/>
    <m/>
    <s v=""/>
    <s v=""/>
    <x v="0"/>
    <s v="DARS-NIC-344986-Y3R8M-v0.0"/>
    <s v=""/>
    <s v="Yes"/>
    <x v="1"/>
    <x v="0"/>
    <x v="0"/>
    <s v="No"/>
    <x v="1"/>
    <s v=""/>
    <s v=""/>
    <s v=""/>
    <s v="Yes"/>
    <s v=""/>
    <d v="2016-10-31T15:54:24"/>
    <d v="2016-03-04T10:57:44"/>
    <m/>
    <s v=""/>
    <m/>
    <x v="0"/>
  </r>
  <r>
    <s v="77953bc1-5118-e611-80fa-3863bb359f00"/>
    <s v="j60S1tgfZxoFdonGgDHIBNFLfYWfCfcQ67ewztprfZDLFUxYQ8GnhUwJxKm1O9iRCHhCC9YCTM9g9Jm61YULAQ=="/>
    <d v="2016-08-02T09:49:26"/>
    <s v="DARS-NIC-34500-F4J3P-v0"/>
    <s v="Anjali Shah"/>
    <x v="57"/>
    <s v="With Customer"/>
    <x v="0"/>
    <m/>
    <s v="1c Application In Progress"/>
    <s v="1c Application In Progress"/>
    <x v="4"/>
    <s v="DARS-NIC-34500-F4J3P-v0.0"/>
    <s v="Yes"/>
    <s v="No"/>
    <x v="0"/>
    <x v="0"/>
    <x v="0"/>
    <s v="No"/>
    <x v="1"/>
    <s v=""/>
    <s v=""/>
    <s v=""/>
    <s v="Yes"/>
    <s v="Joanna Rose"/>
    <d v="2016-08-02T09:49:26"/>
    <d v="2016-05-12T14:56:55"/>
    <m/>
    <s v=""/>
    <m/>
    <x v="0"/>
  </r>
  <r>
    <s v="1a5f2379-f07f-458a-8ef1-1100c54f047c"/>
    <s v="cJHpcsdPMMxjgcmwADE9WoW3Vrc8IFKxROVstbPwN4pryyKmZLdPsX7nrR2baxzvApiN4WEQ9UonS6P/66o6aw=="/>
    <d v="2017-04-21T10:39:43"/>
    <s v="DARS-NIC-34548-M7R3H-v0"/>
    <s v="Chris Rolfe"/>
    <x v="113"/>
    <s v="With HSCIC"/>
    <x v="0"/>
    <m/>
    <s v=""/>
    <s v="2b Case Officer Check"/>
    <x v="0"/>
    <s v="DARS-NIC-34548-M7R3H-v0.0"/>
    <s v=""/>
    <s v="No"/>
    <x v="0"/>
    <x v="0"/>
    <x v="0"/>
    <s v="No"/>
    <x v="6"/>
    <s v=""/>
    <s v="DARS Online"/>
    <s v="DARS Online"/>
    <s v="Yes"/>
    <s v="Emma Russell"/>
    <d v="2017-04-21T10:39:43"/>
    <d v="2016-05-05T13:02:10"/>
    <m/>
    <s v=""/>
    <d v="2016-12-07T00:00:00"/>
    <x v="0"/>
  </r>
  <r>
    <s v="bc08384a-efc2-4068-8a42-3d1de394b8c8"/>
    <s v="T5WRN7TnjWA6PMxLmBWyO0fakfQX2V5f08mNvpIc2lJeVhQeEHxIKRYvPXl2sY3TZA+glXlGDpEzSHyd02U1sQ=="/>
    <d v="2017-04-21T10:39:44"/>
    <s v="DARS-NIC-34548-M7R3H-v0"/>
    <s v="Chris Rolfe"/>
    <x v="113"/>
    <s v="With HSCIC"/>
    <x v="0"/>
    <m/>
    <s v=""/>
    <s v="2b Case Officer Check"/>
    <x v="0"/>
    <s v="DARS-NIC-34548-M7R3H-v0.1"/>
    <s v="No"/>
    <s v="No"/>
    <x v="0"/>
    <x v="0"/>
    <x v="0"/>
    <s v="No"/>
    <x v="6"/>
    <s v=""/>
    <s v="DARS Online"/>
    <s v="DARS Online"/>
    <s v="Yes"/>
    <s v="Emma Russell"/>
    <d v="2017-04-21T10:39:44"/>
    <d v="2016-05-05T13:44:12"/>
    <m/>
    <s v=""/>
    <d v="2016-12-07T00:00:00"/>
    <x v="0"/>
  </r>
  <r>
    <s v="164e1d7f-0586-4ace-9474-8e92ec56e16f"/>
    <s v="10wK1iqAMW/mSp9701WDJEIergIMs2daaUO81D/VawXBcZOZ5wx5YnR48gDOKTKIVArml6ol7vFnqErYbNmlrQ=="/>
    <d v="2017-04-21T10:39:44"/>
    <s v="DARS-NIC-34548-M7R3H-v0"/>
    <s v="Chris Rolfe"/>
    <x v="113"/>
    <s v="With HSCIC"/>
    <x v="0"/>
    <d v="2018-01-31T00:00:00"/>
    <s v="2c Initial Assessment"/>
    <s v="2b Case Officer Check"/>
    <x v="0"/>
    <s v="DARS-NIC-34548-M7R3H-v0.10"/>
    <s v="No"/>
    <s v="No"/>
    <x v="0"/>
    <x v="190"/>
    <x v="0"/>
    <s v="No"/>
    <x v="6"/>
    <s v="Complex"/>
    <s v="Nicola Bootland"/>
    <s v="Louise Dunn"/>
    <s v="Yes"/>
    <s v="Emma Russell"/>
    <d v="2017-04-21T10:39:44"/>
    <d v="2017-03-02T16:37:48"/>
    <m/>
    <s v=""/>
    <d v="2016-12-07T00:00:00"/>
    <x v="0"/>
  </r>
  <r>
    <s v="d89bf7b4-389b-487a-ba0c-c43508cd3e8d"/>
    <s v="01DGff6L6k/r53kwFX+F4gLSKHm7cykOPcx2NA3CnnzkIYwMtZaIMGk3xED3d5UmT5coX8r4iwFOtH4BrfjvUQ=="/>
    <d v="2017-04-21T10:40:14"/>
    <s v="DARS-NIC-34548-M7R3H-v0"/>
    <s v="Deborah Matthews"/>
    <x v="113"/>
    <s v="With HSCIC"/>
    <x v="0"/>
    <d v="2018-01-31T00:00:00"/>
    <s v="2c Initial Assessment"/>
    <s v="2b Case Officer Check"/>
    <x v="0"/>
    <s v="DARS-NIC-34548-M7R3H-v0.11"/>
    <s v="No"/>
    <s v="No"/>
    <x v="0"/>
    <x v="190"/>
    <x v="0"/>
    <s v="No"/>
    <x v="6"/>
    <s v="Complex"/>
    <s v="Nicola Bootland"/>
    <s v="Louise Dunn"/>
    <s v="Yes"/>
    <s v="Emma Russell"/>
    <d v="2017-04-21T10:40:14"/>
    <d v="2017-03-14T17:52:02"/>
    <m/>
    <s v=""/>
    <d v="2016-12-07T00:00:00"/>
    <x v="0"/>
  </r>
  <r>
    <s v="72622789-d27d-4bc4-ba22-d5d81ae93e18"/>
    <s v="xaXam56Act5zHdiK5ekMhZATvQpow46NbmBlBuilgS0HGfmIMT5atu65PBDPkBL6SZ4SaafHU9DH08606tcXVA=="/>
    <d v="2017-04-21T12:16:03"/>
    <s v="DARS-NIC-34548-M7R3H-v0"/>
    <s v="Deborah Matthews"/>
    <x v="113"/>
    <s v="With HSCIC"/>
    <x v="0"/>
    <d v="2018-01-31T00:00:00"/>
    <s v="2b Case Officer Check"/>
    <s v="2b Case Officer Check"/>
    <x v="4"/>
    <s v="DARS-NIC-34548-M7R3H-v0.12"/>
    <s v="Yes"/>
    <s v="No"/>
    <x v="0"/>
    <x v="190"/>
    <x v="0"/>
    <s v="No"/>
    <x v="6"/>
    <s v="Complex"/>
    <s v="Nicola Bootland"/>
    <s v="Louise Dunn"/>
    <s v="Yes"/>
    <s v="Emma Russell"/>
    <d v="2017-04-21T12:16:03"/>
    <d v="2017-04-21T10:39:35"/>
    <m/>
    <s v=""/>
    <d v="2016-12-07T00:00:00"/>
    <x v="0"/>
  </r>
  <r>
    <s v="73d1affb-a92f-407f-94db-299650507cd5"/>
    <s v="+ywrdJJr+3+6qDI08ncKq8pD7e5ozHAQDZDeAE0v+D3YNBSIkY55ibRnkbzfl4U0qFCMX4DZY0QH3kbqk31O4Q=="/>
    <d v="2017-04-21T10:39:44"/>
    <s v="DARS-NIC-34548-M7R3H-v0"/>
    <s v="Chris Rolfe"/>
    <x v="113"/>
    <s v="With HSCIC"/>
    <x v="0"/>
    <m/>
    <s v="1c Application In Progress"/>
    <s v="2b Case Officer Check"/>
    <x v="0"/>
    <s v="DARS-NIC-34548-M7R3H-v0.2"/>
    <s v="No"/>
    <s v="No"/>
    <x v="0"/>
    <x v="0"/>
    <x v="0"/>
    <s v="No"/>
    <x v="6"/>
    <s v=""/>
    <s v="DARS Online"/>
    <s v="DARS Online"/>
    <s v="Yes"/>
    <s v="Emma Russell"/>
    <d v="2017-04-21T10:39:44"/>
    <d v="2016-05-17T08:31:40"/>
    <m/>
    <s v=""/>
    <d v="2016-12-07T00:00:00"/>
    <x v="0"/>
  </r>
  <r>
    <s v="d66e730c-cee2-4e4f-9e57-3b907558c735"/>
    <s v="mA+lO2VErmNOHDyY/msmco0MqW373Dmu1Vv86yigDdJ7adIDlPyjmmHDVY//FG15LIB6hO6vemVBPAMdRHepWw=="/>
    <d v="2017-04-21T10:39:44"/>
    <s v="DARS-NIC-34548-M7R3H-v0"/>
    <s v="Chris Rolfe"/>
    <x v="113"/>
    <s v="With HSCIC"/>
    <x v="0"/>
    <m/>
    <s v="2a Case Admin Check"/>
    <s v="2b Case Officer Check"/>
    <x v="0"/>
    <s v="DARS-NIC-34548-M7R3H-v0.3"/>
    <s v="No"/>
    <s v="No"/>
    <x v="0"/>
    <x v="0"/>
    <x v="0"/>
    <s v="No"/>
    <x v="6"/>
    <s v=""/>
    <s v="DARS Online"/>
    <s v="DARS Online"/>
    <s v="Yes"/>
    <s v="Emma Russell"/>
    <d v="2017-04-21T10:39:44"/>
    <d v="2016-05-23T11:58:06"/>
    <m/>
    <s v=""/>
    <d v="2016-12-07T00:00:00"/>
    <x v="0"/>
  </r>
  <r>
    <s v="de34e1bd-7c59-4506-b4fc-7377a62e8f58"/>
    <s v="edCV46oEBQupOd2tFm8Vi35Tg5T76+vwfAPN53d4CTVVzyqn3W6DIodnztf41eO9QJDoPA1JoiNV4vo5rN0UcQ=="/>
    <d v="2017-04-21T10:39:44"/>
    <s v="DARS-NIC-34548-M7R3H-v0"/>
    <s v="Chris Rolfe"/>
    <x v="113"/>
    <s v="With HSCIC"/>
    <x v="0"/>
    <m/>
    <s v="1c Application In Progress"/>
    <s v="2b Case Officer Check"/>
    <x v="0"/>
    <s v="DARS-NIC-34548-M7R3H-v0.4"/>
    <s v="No"/>
    <s v="No"/>
    <x v="0"/>
    <x v="0"/>
    <x v="0"/>
    <s v="No"/>
    <x v="6"/>
    <s v=""/>
    <s v="DARS Online"/>
    <s v="DARS Online"/>
    <s v="Yes"/>
    <s v="Emma Russell"/>
    <d v="2017-04-21T10:39:44"/>
    <d v="2016-05-25T13:37:04"/>
    <m/>
    <s v=""/>
    <d v="2016-12-07T00:00:00"/>
    <x v="0"/>
  </r>
  <r>
    <s v="820dcc93-b10e-477e-9c83-a06feae4da2d"/>
    <s v="bRQAuW5tMuOEzo3MZg9q1ASTWeyuRGobeFRA1a2eprTIP4vM8DmLQFEAFjOsUJhHhixWILMJSdsXbTdBOYKscg=="/>
    <d v="2017-04-21T10:39:44"/>
    <s v="DARS-NIC-34548-M7R3H-v0"/>
    <s v="Chris Rolfe"/>
    <x v="113"/>
    <s v="With HSCIC"/>
    <x v="0"/>
    <m/>
    <s v="2c Initial Assessment"/>
    <s v="2b Case Officer Check"/>
    <x v="0"/>
    <s v="DARS-NIC-34548-M7R3H-v0.5"/>
    <s v="No"/>
    <s v="No"/>
    <x v="0"/>
    <x v="190"/>
    <x v="0"/>
    <s v="No"/>
    <x v="6"/>
    <s v="Complex"/>
    <s v="Nicola Bootland"/>
    <s v="Louise Dunn"/>
    <s v="Yes"/>
    <s v="Emma Russell"/>
    <d v="2017-04-21T10:39:44"/>
    <d v="2016-12-01T16:02:13"/>
    <m/>
    <s v=""/>
    <d v="2016-12-07T00:00:00"/>
    <x v="0"/>
  </r>
  <r>
    <s v="737e17d2-c7cf-4d5b-8e79-db90ca758c2d"/>
    <s v="uj+03sLuEMbjsMlIcA3PjrmzgObxFResvEJt6cBNdn7TGv1aIilXIaim9N4iqr+yDMkucX3TUYnLLdpGqpP3yw=="/>
    <d v="2017-04-21T10:39:44"/>
    <s v="DARS-NIC-34548-M7R3H-v0"/>
    <s v="Chris Rolfe"/>
    <x v="113"/>
    <s v="With HSCIC"/>
    <x v="0"/>
    <d v="2018-01-31T00:00:00"/>
    <s v="2c Initial Assessment"/>
    <s v="2b Case Officer Check"/>
    <x v="0"/>
    <s v="DARS-NIC-34548-M7R3H-v0.6"/>
    <s v="No"/>
    <s v="No"/>
    <x v="0"/>
    <x v="190"/>
    <x v="0"/>
    <s v="No"/>
    <x v="6"/>
    <s v="Complex"/>
    <s v="Nicola Bootland"/>
    <s v="Louise Dunn"/>
    <s v="Yes"/>
    <s v="Emma Russell"/>
    <d v="2017-04-21T10:39:44"/>
    <d v="2016-12-22T15:20:46"/>
    <m/>
    <s v=""/>
    <d v="2016-12-07T00:00:00"/>
    <x v="0"/>
  </r>
  <r>
    <s v="51a21b92-9058-4116-b00c-3ef16f896ba4"/>
    <s v="rcOFVlf5eDvTil8oS+2k4rlZGN1kpT6yUEHNx1tP0nno/Ae4dEW7ffZoIuvvNr+YfYAxZzuWcZ6+uXSp/LrB5g=="/>
    <d v="2017-04-21T10:39:44"/>
    <s v="DARS-NIC-34548-M7R3H-v0"/>
    <s v="Chris Rolfe"/>
    <x v="113"/>
    <s v="With HSCIC"/>
    <x v="0"/>
    <d v="2018-01-31T00:00:00"/>
    <s v="2c Initial Assessment"/>
    <s v="2b Case Officer Check"/>
    <x v="0"/>
    <s v="DARS-NIC-34548-M7R3H-v0.7"/>
    <s v="No"/>
    <s v="No"/>
    <x v="0"/>
    <x v="190"/>
    <x v="0"/>
    <s v="No"/>
    <x v="6"/>
    <s v="Complex"/>
    <s v="Nicola Bootland"/>
    <s v="Louise Dunn"/>
    <s v="Yes"/>
    <s v="Emma Russell"/>
    <d v="2017-04-21T10:39:44"/>
    <d v="2017-01-16T17:19:40"/>
    <m/>
    <s v=""/>
    <d v="2016-12-07T00:00:00"/>
    <x v="0"/>
  </r>
  <r>
    <s v="2f0c4355-0619-41a5-bfc4-c9cbab92bc67"/>
    <s v="/T55iQWkE/+VZv71E5eqqUVRTvCEYHax2GT+ar6FmwpBaay7jixqER0We+KHS7E9sPIz2+fsBPyF2PPRek3WVw=="/>
    <d v="2017-04-21T10:39:44"/>
    <s v="DARS-NIC-34548-M7R3H-v0"/>
    <s v="Chris Rolfe"/>
    <x v="113"/>
    <s v="With HSCIC"/>
    <x v="0"/>
    <d v="2018-01-31T00:00:00"/>
    <s v="2c Initial Assessment"/>
    <s v="2b Case Officer Check"/>
    <x v="0"/>
    <s v="DARS-NIC-34548-M7R3H-v0.8"/>
    <s v="No"/>
    <s v="No"/>
    <x v="0"/>
    <x v="190"/>
    <x v="0"/>
    <s v="No"/>
    <x v="6"/>
    <s v="Complex"/>
    <s v="Nicola Bootland"/>
    <s v="Louise Dunn"/>
    <s v="Yes"/>
    <s v="Emma Russell"/>
    <d v="2017-04-21T10:39:44"/>
    <d v="2017-01-16T17:26:55"/>
    <m/>
    <s v=""/>
    <d v="2016-12-07T00:00:00"/>
    <x v="0"/>
  </r>
  <r>
    <s v="b27459fe-e65f-4ac1-a354-6fa725ca03e1"/>
    <s v="M4RelX5NIxckAOfmy+VOB/QQDcykW7LRZNKK8yyQZ/DoQmN77R0qCX5upel7sT0DkZYMYUp6mwX2Fi1cC4pZQQ=="/>
    <d v="2017-04-21T10:39:44"/>
    <s v="DARS-NIC-34548-M7R3H-v0"/>
    <s v="Chris Rolfe"/>
    <x v="113"/>
    <s v="With HSCIC"/>
    <x v="0"/>
    <d v="2018-01-31T00:00:00"/>
    <s v="2c Initial Assessment"/>
    <s v="2b Case Officer Check"/>
    <x v="0"/>
    <s v="DARS-NIC-34548-M7R3H-v0.9"/>
    <s v="No"/>
    <s v="No"/>
    <x v="0"/>
    <x v="190"/>
    <x v="0"/>
    <s v="No"/>
    <x v="6"/>
    <s v="Complex"/>
    <s v="Nicola Bootland"/>
    <s v="Louise Dunn"/>
    <s v="Yes"/>
    <s v="Emma Russell"/>
    <d v="2017-04-21T10:39:44"/>
    <d v="2017-02-28T12:10:54"/>
    <m/>
    <s v=""/>
    <d v="2016-12-07T00:00:00"/>
    <x v="0"/>
  </r>
  <r>
    <s v="832a5b26-fbe1-e511-80f7-3863bb357fa0"/>
    <s v="axqcR9MW7cqKKIv2G5iQI5KyAv6skrTgsBepgtvQLAwnBJb5RVvblSTYthDnbJJUFLW+2O8LzoTF0zgSfsad7g=="/>
    <d v="2016-09-01T00:00:16"/>
    <s v="DARS-NIC-345760-Q0M2Z-v0"/>
    <s v="Alison Roscoe"/>
    <x v="9"/>
    <s v="With HSCIC"/>
    <x v="0"/>
    <d v="2016-08-31T00:00:00"/>
    <s v=""/>
    <s v="5a DSA Active"/>
    <x v="3"/>
    <s v="DARS-NIC-345760-Q0M2Z-v0.0"/>
    <s v="Yes"/>
    <s v="Yes"/>
    <x v="0"/>
    <x v="0"/>
    <x v="30"/>
    <s v="No"/>
    <x v="1"/>
    <s v=""/>
    <s v="Richard Webster"/>
    <s v=""/>
    <s v="No"/>
    <s v="Joanna Rose"/>
    <d v="2016-09-01T00:00:16"/>
    <d v="2016-03-04T11:20:56"/>
    <m/>
    <s v=""/>
    <m/>
    <x v="0"/>
  </r>
  <r>
    <s v="64675b52-5618-e611-80fa-3863bb359f00"/>
    <s v="xgPBtdn6ktncMmWSJ5hD52WAOpdh39U7Dv8h7p2MAvFgblTwi/9iKMKLG+m93mRQpHl0huck6yJ7Tc5POOoxSA=="/>
    <d v="2016-05-17T07:32:16"/>
    <s v="DARS-NIC-34592-J7W6B-v0"/>
    <s v="Claire Bradshaw"/>
    <x v="63"/>
    <s v="With Customer"/>
    <x v="0"/>
    <m/>
    <s v="1c Application In Progress"/>
    <s v="1c Application In Progress"/>
    <x v="0"/>
    <s v="DARS-NIC-34592-J7W6B-v0.0"/>
    <s v="No"/>
    <s v="No"/>
    <x v="0"/>
    <x v="0"/>
    <x v="0"/>
    <s v="No"/>
    <x v="6"/>
    <s v=""/>
    <s v=""/>
    <s v=""/>
    <s v="Yes"/>
    <s v="Joanna Rose"/>
    <d v="2016-05-17T07:32:16"/>
    <d v="2016-05-12T15:29:32"/>
    <m/>
    <s v=""/>
    <m/>
    <x v="0"/>
  </r>
  <r>
    <s v="9484e33f-cbcd-4bdc-814f-2380582c9627"/>
    <s v="KhputTl84oLePmHRNIA/GRusQvuBCPvhW9qPALQ+TVDsjCRgG8AC7k/OFr/ipHU9v8tW7qOeRojvlFOxYrNyQA=="/>
    <d v="2016-05-17T07:32:25"/>
    <s v="DARS-NIC-34592-J7W6B-v0"/>
    <s v="Claire Bradshaw"/>
    <x v="63"/>
    <s v="With Customer"/>
    <x v="0"/>
    <m/>
    <s v="2a Case Admin Check"/>
    <s v="1c Application In Progress"/>
    <x v="0"/>
    <s v="DARS-NIC-34592-J7W6B-v0.1"/>
    <s v="No"/>
    <s v="No"/>
    <x v="0"/>
    <x v="0"/>
    <x v="0"/>
    <s v="No"/>
    <x v="6"/>
    <s v=""/>
    <s v=""/>
    <s v=""/>
    <s v="Yes"/>
    <s v="Joanna Rose"/>
    <d v="2016-05-17T07:32:25"/>
    <d v="2016-05-13T09:29:03"/>
    <m/>
    <s v=""/>
    <m/>
    <x v="0"/>
  </r>
  <r>
    <s v="ec622d66-a0df-4cdf-843f-7f6fc1dbb73a"/>
    <s v="0fjY6gPQgbvvjxkaAIz9zPpJGR6i5Z8thUhDO4bDs7MsEMknNDAl5nzMrFyqhtP2G9dxrOm0qFdkNUQNfaEG1w=="/>
    <d v="2016-08-02T09:49:26"/>
    <s v="DARS-NIC-34592-J7W6B-v0"/>
    <s v="Claire Bradshaw"/>
    <x v="63"/>
    <s v="With Customer"/>
    <x v="0"/>
    <m/>
    <s v="1c Application In Progress"/>
    <s v="1c Application In Progress"/>
    <x v="4"/>
    <s v="DARS-NIC-34592-J7W6B-v0.2"/>
    <s v="Yes"/>
    <s v="No"/>
    <x v="0"/>
    <x v="0"/>
    <x v="0"/>
    <s v="No"/>
    <x v="6"/>
    <s v=""/>
    <s v=""/>
    <s v=""/>
    <s v="Yes"/>
    <s v="Joanna Rose"/>
    <d v="2016-08-02T09:49:26"/>
    <d v="2016-05-17T07:32:20"/>
    <m/>
    <s v=""/>
    <m/>
    <x v="0"/>
  </r>
  <r>
    <s v="35518a39-fbe1-e511-8100-3863bb358f90"/>
    <s v="zLxCC8gBDQ+StUIl9kwZNT+m3A6H5DOQe1GPw8V2VdlUMeiRQnmc76v5fzMDJedz/9F8G+w+ZOtGfRkb0pTnQw=="/>
    <d v="2016-08-02T09:49:26"/>
    <s v="DARS-NIC-345991-H2F5N-v0"/>
    <s v="Paul Aylin"/>
    <x v="3"/>
    <s v="With HSCIC"/>
    <x v="0"/>
    <d v="2016-04-26T00:00:00"/>
    <s v=""/>
    <s v="5a DSA Active"/>
    <x v="3"/>
    <s v="DARS-NIC-345991-H2F5N-v0.0"/>
    <s v="Yes"/>
    <s v="Yes"/>
    <x v="0"/>
    <x v="0"/>
    <x v="90"/>
    <s v="No"/>
    <x v="1"/>
    <s v=""/>
    <s v="Richard Webster"/>
    <s v=""/>
    <s v="No"/>
    <s v="Joanna Rose"/>
    <d v="2016-08-02T09:49:26"/>
    <d v="2016-03-04T11:21:23"/>
    <m/>
    <s v=""/>
    <m/>
    <x v="0"/>
  </r>
  <r>
    <s v="ddda9907-5718-e611-80fa-3863bb359f00"/>
    <s v="pLaRrOfBns5gVKOWuC8iRrEtQWWRaSQ6Y/P0N47JXFaZAcIf5d5Jb/m2IF3fygkWldg9hfbDG3JRYkO5aAQnWw=="/>
    <d v="2016-08-03T09:56:08"/>
    <s v="DARS-NIC-34622-P2V9Q-v0"/>
    <s v="Alison Roe"/>
    <x v="18"/>
    <s v="With HSCIC"/>
    <x v="0"/>
    <m/>
    <s v="1c Application In Progress"/>
    <s v="2b Case Officer Check"/>
    <x v="0"/>
    <s v="DARS-NIC-34622-P2V9Q-v0.0"/>
    <s v="No"/>
    <s v="No"/>
    <x v="0"/>
    <x v="0"/>
    <x v="0"/>
    <s v="No"/>
    <x v="6"/>
    <s v=""/>
    <s v=""/>
    <s v=""/>
    <s v="Yes"/>
    <s v="Joanna Rose"/>
    <d v="2016-08-03T09:56:08"/>
    <d v="2016-05-12T15:34:42"/>
    <m/>
    <s v=""/>
    <d v="2016-06-07T00:00:00"/>
    <x v="0"/>
  </r>
  <r>
    <s v="aec23240-3c01-4a5a-a361-ba4178f67da2"/>
    <s v="91NF4gupOawaOum2EhPS17K1h5WHQbdN9n8SnZBzslWwGU+oFTxtWwh7QFuA5joJoUBL7QpEROTEAieWejPP7g=="/>
    <d v="2016-08-03T09:56:08"/>
    <s v="DARS-NIC-34622-P2V9Q-v0"/>
    <s v="Alison Roe"/>
    <x v="18"/>
    <s v="With HSCIC"/>
    <x v="0"/>
    <m/>
    <s v="2b Case Officer Check"/>
    <s v="2b Case Officer Check"/>
    <x v="6"/>
    <s v="DARS-NIC-34622-P2V9Q-v0.1"/>
    <s v="Yes"/>
    <s v="No"/>
    <x v="0"/>
    <x v="5"/>
    <x v="0"/>
    <s v="No"/>
    <x v="6"/>
    <s v="Complex"/>
    <s v="Adam Grindrod"/>
    <s v=""/>
    <s v="Yes"/>
    <s v="Joanna Rose"/>
    <d v="2016-08-03T09:56:08"/>
    <d v="2016-06-06T10:41:29"/>
    <m/>
    <s v=""/>
    <d v="2016-06-07T00:00:00"/>
    <x v="0"/>
  </r>
  <r>
    <s v="b4a6933e-5818-e611-80fa-3863bb359f00"/>
    <s v="xLTHEit/mNN/b5w3RSB6zeC3R/zmExtbwLRdOEA2SwuMOZlCkYLelE7kvipjGcoVqI3jP3OTbAYMwPjZU/S2dA=="/>
    <d v="2016-09-29T17:49:27"/>
    <s v="DARS-NIC-34630-J7F8H-v0"/>
    <s v="Jennifer Lane"/>
    <x v="57"/>
    <s v="With Customer"/>
    <x v="0"/>
    <m/>
    <s v="1c Application In Progress"/>
    <s v="1c Application In Progress"/>
    <x v="4"/>
    <s v="DARS-NIC-34630-J7F8H-v0.0"/>
    <s v="Yes"/>
    <s v="No"/>
    <x v="0"/>
    <x v="0"/>
    <x v="0"/>
    <s v="No"/>
    <x v="1"/>
    <s v=""/>
    <s v=""/>
    <s v=""/>
    <s v="Yes"/>
    <s v="Joanna Rose"/>
    <d v="2016-09-29T17:49:27"/>
    <d v="2016-05-12T15:43:18"/>
    <m/>
    <s v=""/>
    <m/>
    <x v="0"/>
  </r>
  <r>
    <s v="1237ab88-0860-47a8-b0ed-ae19151c3145"/>
    <s v="ZGtsXnzDO4nYeA5LidLPTj0UJmtauhh8jTCgY/Jc607SEHw/HoWzKawKsNquAkwgNixnp0Y0GDyN/NtR2rFWLw=="/>
    <d v="2016-09-28T14:17:30"/>
    <s v="DARS-NIC-34650-W7K2H-v0"/>
    <s v="Julia Hippisley-Cox"/>
    <x v="186"/>
    <s v="With Customer"/>
    <x v="1"/>
    <m/>
    <s v=""/>
    <s v="1c Application In Progress"/>
    <x v="4"/>
    <s v="DARS-NIC-34650-W7K2H-v0.0"/>
    <s v="Yes"/>
    <s v="No"/>
    <x v="0"/>
    <x v="0"/>
    <x v="0"/>
    <s v="No"/>
    <x v="1"/>
    <s v=""/>
    <s v="DARS Online"/>
    <s v="DARS Online"/>
    <s v="Yes"/>
    <s v=""/>
    <d v="2016-09-28T14:17:30"/>
    <d v="2016-05-05T20:24:43"/>
    <m/>
    <s v=""/>
    <m/>
    <x v="0"/>
  </r>
  <r>
    <s v="37361054-90e4-e511-8100-3863bb358f90"/>
    <s v="X0ZNUPQmcTJfr6HLglNUFCOvojYkr1mTJYs5MvRac8jxWobU6DSxMeS3FtbxoDpNmJnPvTYM98yOgBphpeBtHQ=="/>
    <d v="2017-04-28T12:52:48"/>
    <s v="DARS-NIC-346693-F2X1G-v1"/>
    <s v="Aida Sanchez"/>
    <x v="1"/>
    <s v="With Customer"/>
    <x v="0"/>
    <d v="2016-11-12T00:00:00"/>
    <s v=""/>
    <s v="2d Action Plan Active"/>
    <x v="0"/>
    <s v="DARS-NIC-346693-F2X1G-v0.0"/>
    <s v=""/>
    <s v="Yes"/>
    <x v="0"/>
    <x v="0"/>
    <x v="90"/>
    <s v="No"/>
    <x v="1"/>
    <s v=""/>
    <s v=""/>
    <s v=""/>
    <s v="No"/>
    <s v="Alexandra Day"/>
    <d v="2017-04-28T12:52:48"/>
    <d v="2016-03-07T18:13:51"/>
    <m/>
    <s v=""/>
    <d v="2016-07-15T00:00:00"/>
    <x v="0"/>
  </r>
  <r>
    <s v="825900d0-a55b-48f4-9bdb-1a652a83666f"/>
    <s v="CFXYXI/vbvrkfNcyrTMG/IXjGOxFIM8oPgcZz4ROWiIYwFfAwdAQD6ZTNX00oQzqI1W5GXgxoJH8/UPjSCjBLQ=="/>
    <d v="2017-04-28T12:52:48"/>
    <s v="DARS-NIC-346693-F2X1G-v1"/>
    <s v="Aida Sanchez"/>
    <x v="1"/>
    <s v="With Customer"/>
    <x v="0"/>
    <d v="2016-11-12T00:00:00"/>
    <s v=""/>
    <s v="2d Action Plan Active"/>
    <x v="0"/>
    <s v="DARS-NIC-346693-F2X1G-v0.1"/>
    <s v=""/>
    <s v="Yes"/>
    <x v="0"/>
    <x v="0"/>
    <x v="0"/>
    <s v="No"/>
    <x v="1"/>
    <s v=""/>
    <s v=""/>
    <s v=""/>
    <s v="No"/>
    <s v="Alexandra Day"/>
    <d v="2017-04-28T12:52:48"/>
    <d v="2016-03-22T13:26:38"/>
    <m/>
    <s v=""/>
    <d v="2016-07-15T00:00:00"/>
    <x v="0"/>
  </r>
  <r>
    <s v="c929cfe7-28b4-4089-8ccc-943171a19aa5"/>
    <s v="HNDEYrgdU27rCOo8/NaquN6dqebYOSO5mK5AjnmXY1pirK2sYswIEonJWHk8TKkpIoxnGtp9HJ3Ynibt8Dwh0g=="/>
    <d v="2017-04-28T12:52:49"/>
    <s v="DARS-NIC-346693-F2X1G-v1"/>
    <s v="Aida Sanchez"/>
    <x v="1"/>
    <s v="With Customer"/>
    <x v="0"/>
    <d v="2016-11-12T00:00:00"/>
    <s v=""/>
    <s v="2d Action Plan Active"/>
    <x v="3"/>
    <s v="DARS-NIC-346693-F2X1G-v0.2"/>
    <s v="No"/>
    <s v="Yes"/>
    <x v="0"/>
    <x v="0"/>
    <x v="90"/>
    <s v="No"/>
    <x v="1"/>
    <s v=""/>
    <s v="Emma Lawler"/>
    <s v=""/>
    <s v="No"/>
    <s v="Alexandra Day"/>
    <d v="2017-04-28T12:52:49"/>
    <d v="2016-03-22T13:26:58"/>
    <m/>
    <s v=""/>
    <d v="2016-07-15T00:00:00"/>
    <x v="0"/>
  </r>
  <r>
    <s v="de19451d-b9ee-464e-99f8-065eec8ead22"/>
    <s v="VdzpDzRjr9OAWek3/iHA42JTx3ZVqm8vVvhNSadEw/rAG6Orv3twP2n9UGBN0Yvg4cuSSg9XqNuBg5w6PyIyFw=="/>
    <d v="2017-04-28T12:52:48"/>
    <s v="DARS-NIC-346693-F2X1G-v1"/>
    <s v="Aida Sanchez"/>
    <x v="1"/>
    <s v="With Customer"/>
    <x v="0"/>
    <d v="2016-11-12T00:00:00"/>
    <s v="1c Application In Progress"/>
    <s v="2d Action Plan Active"/>
    <x v="0"/>
    <s v="DARS-NIC-346693-F2X1G-v1.0"/>
    <s v="No"/>
    <s v="Yes"/>
    <x v="0"/>
    <x v="0"/>
    <x v="0"/>
    <s v="No"/>
    <x v="1"/>
    <s v=""/>
    <s v="Emma Lawler"/>
    <s v=""/>
    <s v="No"/>
    <s v="Alexandra Day"/>
    <d v="2017-04-28T12:52:48"/>
    <d v="2016-06-30T11:08:46"/>
    <m/>
    <s v=""/>
    <d v="2016-07-15T00:00:00"/>
    <x v="0"/>
  </r>
  <r>
    <s v="7eef9fdc-697d-4f86-aa93-cfb60a289799"/>
    <s v="ocq5fwqVLHsfBgVdaMsqIC1QSgkgMbbiYh+ZBhTd1AXS1+RYnh2mRFWWDAPC3JnyNxvsVSKNMy20WvTfTodOyQ=="/>
    <d v="2017-04-28T12:52:49"/>
    <s v="DARS-NIC-346693-F2X1G-v1"/>
    <s v="Aida Sanchez"/>
    <x v="1"/>
    <s v="With Customer"/>
    <x v="0"/>
    <d v="2016-11-12T00:00:00"/>
    <s v="2c Initial Assessment"/>
    <s v="2d Action Plan Active"/>
    <x v="0"/>
    <s v="DARS-NIC-346693-F2X1G-v1.1"/>
    <s v="No"/>
    <s v="Yes"/>
    <x v="0"/>
    <x v="259"/>
    <x v="0"/>
    <s v="No"/>
    <x v="1"/>
    <s v=""/>
    <s v="Emma Lawler"/>
    <s v="Jennifer Donald"/>
    <s v="Yes"/>
    <s v="Alexandra Day"/>
    <d v="2017-04-28T12:52:49"/>
    <d v="2016-07-11T14:06:32"/>
    <m/>
    <s v=""/>
    <d v="2016-07-15T00:00:00"/>
    <x v="0"/>
  </r>
  <r>
    <s v="1dca8891-e444-41aa-8d32-3a7455e6ef39"/>
    <s v="TRQiNhraJJxkFR0qspXe2LuPM7Sx2fpWcSsfuJWhWx8Uwp1qnNHwH5+LoDTwOQW0dJRZT5wkFgrhutc3JGXoaQ=="/>
    <d v="2017-04-28T12:52:48"/>
    <s v="DARS-NIC-346693-F2X1G-v1"/>
    <s v="Aida Sanchez"/>
    <x v="1"/>
    <s v="With Customer"/>
    <x v="0"/>
    <d v="2018-01-31T00:00:00"/>
    <s v="2d Action Plan Active"/>
    <s v="2d Action Plan Active"/>
    <x v="4"/>
    <s v="DARS-NIC-346693-F2X1G-v1.10"/>
    <s v="Yes"/>
    <s v="Yes"/>
    <x v="0"/>
    <x v="259"/>
    <x v="0"/>
    <s v="No"/>
    <x v="1"/>
    <s v=""/>
    <s v="Vicki Hartley"/>
    <s v="Jennifer Donald"/>
    <s v="Yes"/>
    <s v="Alexandra Day"/>
    <d v="2017-04-28T12:52:48"/>
    <d v="2017-03-02T14:44:09"/>
    <m/>
    <s v=""/>
    <d v="2016-07-15T00:00:00"/>
    <x v="0"/>
  </r>
  <r>
    <s v="6714ae62-788b-4811-af05-47ad2812af60"/>
    <s v="HkIPT1m+cWVuCvkctBQ3hf5qAjOjlzfd/ziSNrZHUx0XseowsRo022keZgI4osBsDfGWOAxKk5qitjmzYi9hPw=="/>
    <d v="2017-04-28T12:52:48"/>
    <s v="DARS-NIC-346693-F2X1G-v1"/>
    <s v="Aida Sanchez"/>
    <x v="1"/>
    <s v="With Customer"/>
    <x v="0"/>
    <d v="2016-11-12T00:00:00"/>
    <s v="2c Initial Assessment"/>
    <s v="2d Action Plan Active"/>
    <x v="0"/>
    <s v="DARS-NIC-346693-F2X1G-v1.2"/>
    <s v="No"/>
    <s v="Yes"/>
    <x v="0"/>
    <x v="259"/>
    <x v="0"/>
    <s v="No"/>
    <x v="1"/>
    <s v=""/>
    <s v="Emma Lawler"/>
    <s v="Jennifer Donald"/>
    <s v="Yes"/>
    <s v="Alexandra Day"/>
    <d v="2017-04-28T12:52:48"/>
    <d v="2016-07-18T07:40:22"/>
    <m/>
    <s v=""/>
    <d v="2016-07-15T00:00:00"/>
    <x v="0"/>
  </r>
  <r>
    <s v="7ce6b034-c3af-4d13-9f19-724e42900dff"/>
    <s v="KfeZtTpNfFDX1SzK0qInmMu9MgwKKRbzxlYq9a1g8Hg9IVV8xTslJ1ZB5eKOzUhNOuf2BMM2RiNeg/lTN+jd/w=="/>
    <d v="2017-04-28T12:52:49"/>
    <s v="DARS-NIC-346693-F2X1G-v1"/>
    <s v="Aida Sanchez"/>
    <x v="1"/>
    <s v="With Customer"/>
    <x v="0"/>
    <d v="2017-11-12T00:00:00"/>
    <s v="2c Initial Assessment"/>
    <s v="2d Action Plan Active"/>
    <x v="0"/>
    <s v="DARS-NIC-346693-F2X1G-v1.3"/>
    <s v="No"/>
    <s v="Yes"/>
    <x v="0"/>
    <x v="259"/>
    <x v="0"/>
    <s v="No"/>
    <x v="1"/>
    <s v=""/>
    <s v="Emma Lawler"/>
    <s v="Jennifer Donald"/>
    <s v="Yes"/>
    <s v="Alexandra Day"/>
    <d v="2017-04-28T12:52:49"/>
    <d v="2016-08-05T12:16:42"/>
    <m/>
    <s v="Release 2.3"/>
    <d v="2016-07-15T00:00:00"/>
    <x v="0"/>
  </r>
  <r>
    <s v="555a25e2-76c3-4497-a1cc-87664f773611"/>
    <s v="FX/krestSZDWkKlsVv/KX/n/toGTHGfEeHmJIGWVpQugc0I4v4MVUD+Jol26VOYe7nBtFDpebUxpSSF+RuRN/Q=="/>
    <d v="2017-04-28T12:52:49"/>
    <s v="DARS-NIC-346693-F2X1G-v1"/>
    <s v="Aida Sanchez"/>
    <x v="1"/>
    <s v="With Customer"/>
    <x v="0"/>
    <d v="2017-11-12T00:00:00"/>
    <s v="2c Initial Assessment"/>
    <s v="2d Action Plan Active"/>
    <x v="0"/>
    <s v="DARS-NIC-346693-F2X1G-v1.4"/>
    <s v="No"/>
    <s v="Yes"/>
    <x v="0"/>
    <x v="259"/>
    <x v="0"/>
    <s v="No"/>
    <x v="1"/>
    <s v=""/>
    <s v="Emma Lawler"/>
    <s v="Jennifer Donald"/>
    <s v="Yes"/>
    <s v="Alexandra Day"/>
    <d v="2017-04-28T12:52:49"/>
    <d v="2016-09-08T08:22:38"/>
    <m/>
    <s v="Release 2.3"/>
    <d v="2016-07-15T00:00:00"/>
    <x v="0"/>
  </r>
  <r>
    <s v="a8ef61e9-ec93-4eab-bb71-205ff30fa38a"/>
    <s v="iqU4NGakZs5uVb4G5TA2LghlfMwEOzcHxtROKoNg1n3UdhwE12TORej+YwjZ+heBD4z7/6eiUrLuM28m/Q6xww=="/>
    <d v="2017-04-28T12:52:48"/>
    <s v="DARS-NIC-346693-F2X1G-v1"/>
    <s v="Aida Sanchez"/>
    <x v="1"/>
    <s v="With Customer"/>
    <x v="0"/>
    <d v="2017-11-12T00:00:00"/>
    <s v="2c Initial Assessment"/>
    <s v="2d Action Plan Active"/>
    <x v="0"/>
    <s v="DARS-NIC-346693-F2X1G-v1.5"/>
    <s v="No"/>
    <s v="Yes"/>
    <x v="0"/>
    <x v="259"/>
    <x v="0"/>
    <s v="No"/>
    <x v="1"/>
    <s v=""/>
    <s v="Emma Lawler"/>
    <s v="Jennifer Donald"/>
    <s v="Yes"/>
    <s v="Alexandra Day"/>
    <d v="2017-04-28T12:52:48"/>
    <d v="2016-10-05T11:06:38"/>
    <m/>
    <s v="Release 2.3"/>
    <d v="2016-07-15T00:00:00"/>
    <x v="0"/>
  </r>
  <r>
    <s v="d9dd070e-4a7d-46b2-b044-900906a8fedd"/>
    <s v="jUV2SHjSN8OLOJpWWXRZyfH07n9xrgqU0jr5P3gmNGWiJksCDNGI4D2ZDnEFO3P/KmmrURBjJFRoI8INABG8xQ=="/>
    <d v="2017-04-28T12:52:49"/>
    <s v="DARS-NIC-346693-F2X1G-v1"/>
    <s v="Aida Sanchez"/>
    <x v="1"/>
    <s v="With Customer"/>
    <x v="0"/>
    <d v="2017-11-12T00:00:00"/>
    <s v="2c Initial Assessment"/>
    <s v="2d Action Plan Active"/>
    <x v="0"/>
    <s v="DARS-NIC-346693-F2X1G-v1.6"/>
    <s v="No"/>
    <s v="Yes"/>
    <x v="0"/>
    <x v="259"/>
    <x v="0"/>
    <s v="No"/>
    <x v="1"/>
    <s v=""/>
    <s v="Emma Lawler"/>
    <s v="Jennifer Donald"/>
    <s v="Yes"/>
    <s v="Alexandra Day"/>
    <d v="2017-04-28T12:52:49"/>
    <d v="2016-10-07T08:53:14"/>
    <m/>
    <s v="Release 2.3"/>
    <d v="2016-07-15T00:00:00"/>
    <x v="0"/>
  </r>
  <r>
    <s v="b5c29743-c86f-4122-9aa1-ab41e87dd277"/>
    <s v="gpQDpFj+K6W1E92hsOT+jjjm7xfksZ9looRRjLNfQmTedlQzeN6kYIILpEE0XRpybqQF5F3le6/IuJzJFdSsqQ=="/>
    <d v="2017-04-28T12:52:49"/>
    <s v="DARS-NIC-346693-F2X1G-v1"/>
    <s v="Aida Sanchez"/>
    <x v="1"/>
    <s v="With Customer"/>
    <x v="0"/>
    <d v="2017-11-12T00:00:00"/>
    <s v="2c Initial Assessment"/>
    <s v="2d Action Plan Active"/>
    <x v="0"/>
    <s v="DARS-NIC-346693-F2X1G-v1.7"/>
    <s v="No"/>
    <s v="Yes"/>
    <x v="0"/>
    <x v="259"/>
    <x v="0"/>
    <s v="No"/>
    <x v="1"/>
    <s v=""/>
    <s v="Emma Lawler"/>
    <s v="Jennifer Donald"/>
    <s v="Yes"/>
    <s v="Alexandra Day"/>
    <d v="2017-04-28T12:52:49"/>
    <d v="2016-10-07T10:59:07"/>
    <m/>
    <s v="Release 2.3"/>
    <d v="2016-07-15T00:00:00"/>
    <x v="0"/>
  </r>
  <r>
    <s v="a9eaa55f-1e7d-48d9-a9d3-4ec8380f8742"/>
    <s v="uNgLvfPLTrg2Rvj1kptSNU6eb9dUAjHKE45r6icqMvO1MpebTXdWY7u2INHZoSq7PnDrALQ1CrqeNDwpDnX4NA=="/>
    <d v="2017-04-28T12:52:48"/>
    <s v="DARS-NIC-346693-F2X1G-v1"/>
    <s v="Aida Sanchez"/>
    <x v="1"/>
    <s v="With Customer"/>
    <x v="0"/>
    <d v="2018-01-31T00:00:00"/>
    <s v="2c Initial Assessment"/>
    <s v="2d Action Plan Active"/>
    <x v="0"/>
    <s v="DARS-NIC-346693-F2X1G-v1.8"/>
    <s v="No"/>
    <s v="Yes"/>
    <x v="0"/>
    <x v="259"/>
    <x v="0"/>
    <s v="No"/>
    <x v="1"/>
    <s v=""/>
    <s v="Emma Lawler"/>
    <s v="Jennifer Donald"/>
    <s v="Yes"/>
    <s v="Alexandra Day"/>
    <d v="2017-04-28T12:52:48"/>
    <d v="2016-11-04T09:48:33"/>
    <m/>
    <s v="Release 2.3"/>
    <d v="2016-07-15T00:00:00"/>
    <x v="0"/>
  </r>
  <r>
    <s v="cfd3dbc0-ceb0-43a8-9d43-6b1a485a3f32"/>
    <s v="etG0JJt+WXxw026NXGIkyxUnr6rZCnyegF/fL4h+BSJEEDpE3Wug2pUaZP06S8fNrq3KV6ylabjMNBDxkacIpA=="/>
    <d v="2017-04-28T12:52:48"/>
    <s v="DARS-NIC-346693-F2X1G-v1"/>
    <s v="Aida Sanchez"/>
    <x v="1"/>
    <s v="With Customer"/>
    <x v="0"/>
    <d v="2018-01-31T00:00:00"/>
    <s v="2c Initial Assessment"/>
    <s v="2d Action Plan Active"/>
    <x v="0"/>
    <s v="DARS-NIC-346693-F2X1G-v1.9"/>
    <s v="No"/>
    <s v="Yes"/>
    <x v="0"/>
    <x v="259"/>
    <x v="0"/>
    <s v="No"/>
    <x v="1"/>
    <s v=""/>
    <s v="Emma Lawler"/>
    <s v="Jennifer Donald"/>
    <s v="Yes"/>
    <s v="Alexandra Day"/>
    <d v="2017-04-28T12:52:48"/>
    <d v="2017-01-03T13:08:11"/>
    <m/>
    <s v=""/>
    <d v="2016-07-15T00:00:00"/>
    <x v="0"/>
  </r>
  <r>
    <s v="9e6110fb-f5e1-e511-80f7-3863bb357fa0"/>
    <s v="GWNcgSfgTHb2Wsvk1IpT5Ecfo6QMSApgInmjbHx88Bg4iGfXElDAFMP0vxtfHD9ar8nv1V63bAVYZnK0NzNidQ=="/>
    <d v="2016-10-31T15:54:24"/>
    <s v="DARS-NIC-347023-W4W4V-v0"/>
    <s v="Chris Rolfe"/>
    <x v="113"/>
    <s v="With HSCIC"/>
    <x v="1"/>
    <m/>
    <s v=""/>
    <s v="3a With DAO"/>
    <x v="0"/>
    <s v="DARS-NIC-347023-W4W4V-v0.0"/>
    <s v=""/>
    <s v="Yes"/>
    <x v="1"/>
    <x v="0"/>
    <x v="0"/>
    <s v="No"/>
    <x v="6"/>
    <s v=""/>
    <s v=""/>
    <s v=""/>
    <s v="Yes"/>
    <s v="Joanna Rose"/>
    <d v="2016-10-31T15:54:24"/>
    <d v="2016-03-04T10:43:51"/>
    <m/>
    <s v=""/>
    <m/>
    <x v="0"/>
  </r>
  <r>
    <s v="44e7cb05-7a47-4ec0-bb17-42a6f5f4164a"/>
    <s v="6vDbtWuZOzM1ycFcb13DS+PIu9xsIWOMtyb9DUJJKue3w++kmMJ6k7uLtnYHqKpFQ0+KfMK3pYVwBH9X4WisZA=="/>
    <d v="2016-10-31T15:54:24"/>
    <s v="DARS-NIC-347023-W4W4V-v0"/>
    <s v="Chris Rolfe"/>
    <x v="113"/>
    <s v="With HSCIC"/>
    <x v="1"/>
    <m/>
    <s v=""/>
    <s v="3a With DAO"/>
    <x v="0"/>
    <s v="DARS-NIC-347023-W4W4V-v0.1"/>
    <s v=""/>
    <s v="Yes"/>
    <x v="1"/>
    <x v="0"/>
    <x v="0"/>
    <s v="No"/>
    <x v="6"/>
    <s v=""/>
    <s v="Dan Goodwin"/>
    <s v=""/>
    <s v="Yes"/>
    <s v="Joanna Rose"/>
    <d v="2016-10-31T15:54:24"/>
    <d v="2016-04-21T11:54:33"/>
    <m/>
    <s v=""/>
    <m/>
    <x v="0"/>
  </r>
  <r>
    <s v="472eea31-1588-4684-96e2-58ce2a090792"/>
    <s v="OH74VOr3HLDgLAnEfxBliS7VqrvNaTCeT6d4s4Kdg+ITcTMlFvDlMs7ORV0scCuDJSjIVk76BV/W0owLALZEuA=="/>
    <d v="2016-10-31T15:54:24"/>
    <s v="DARS-NIC-347023-W4W4V-v0"/>
    <s v="Chris Rolfe"/>
    <x v="113"/>
    <s v="With HSCIC"/>
    <x v="1"/>
    <d v="2016-04-12T00:00:00"/>
    <s v=""/>
    <s v="3a With DAO"/>
    <x v="0"/>
    <s v="DARS-NIC-347023-W4W4V-v0.2"/>
    <s v=""/>
    <s v="Yes"/>
    <x v="1"/>
    <x v="0"/>
    <x v="0"/>
    <s v="No"/>
    <x v="6"/>
    <s v=""/>
    <s v="Dan Goodwin"/>
    <s v=""/>
    <s v="Yes"/>
    <s v="Joanna Rose"/>
    <d v="2016-10-31T15:54:24"/>
    <d v="2016-04-21T12:07:25"/>
    <m/>
    <s v=""/>
    <m/>
    <x v="0"/>
  </r>
  <r>
    <s v="bd77eb20-cce5-e511-8100-3863bb358f90"/>
    <s v="1xoKfpVfytGPTH5iskQNM0k+GXpQ/3tW9hlk5WUlnnPhBpj3SFqKd3iaMQ2dkyHpKNcdPejqI8e6zL6bLYRhMA=="/>
    <d v="2016-11-02T00:00:12"/>
    <s v="DARS-NIC-347200-H9G0Q-v0"/>
    <s v="Thomas Yates"/>
    <x v="197"/>
    <s v="With HSCIC"/>
    <x v="0"/>
    <d v="2016-11-01T00:00:00"/>
    <s v=""/>
    <s v="5a DSA Active"/>
    <x v="3"/>
    <s v="DARS-NIC-347200-H9G0Q-v0.0"/>
    <s v="Yes"/>
    <s v="Yes"/>
    <x v="0"/>
    <x v="0"/>
    <x v="8"/>
    <s v="No"/>
    <x v="1"/>
    <s v=""/>
    <s v="Helen Buckels"/>
    <s v=""/>
    <s v="No"/>
    <s v="Joanna Rose"/>
    <d v="2016-11-02T00:00:12"/>
    <d v="2016-03-09T07:54:28"/>
    <m/>
    <s v=""/>
    <m/>
    <x v="0"/>
  </r>
  <r>
    <s v="205a0cb6-cded-e511-8105-1458d043a750"/>
    <s v="8wiCB+1HJpe8GZAjelKzq2zJb1NV06zhxIvB1+IIwLjIxZJVi24b9uPQZC7FzLUs68R9myhP5gzGL0LWhGEsQw=="/>
    <d v="2017-01-17T12:10:19"/>
    <s v="DARS-NIC-347406-J1K9F-v0"/>
    <s v="Antoinette Amuzu"/>
    <x v="87"/>
    <s v="With Customer"/>
    <x v="1"/>
    <m/>
    <s v=""/>
    <s v="2d Action Plan Active"/>
    <x v="0"/>
    <s v="DARS-NIC-347406-J1K9F-v0.0"/>
    <s v=""/>
    <s v="Yes"/>
    <x v="1"/>
    <x v="0"/>
    <x v="0"/>
    <s v="Yes"/>
    <x v="9"/>
    <s v=""/>
    <s v=""/>
    <s v=""/>
    <s v="No"/>
    <s v="Joanna Rose"/>
    <d v="2017-01-17T12:10:19"/>
    <d v="2016-03-19T12:25:51"/>
    <m/>
    <s v=""/>
    <d v="2015-05-19T00:00:00"/>
    <x v="0"/>
  </r>
  <r>
    <s v="74355cf4-963d-4ea2-b6b6-2f749ededa09"/>
    <s v="Xub9C//X4xK0v7j87c72KUu8oYswYdOUa2gs/2Hhfrt0TC+Hb5fbQoiC7NW3vCgXGCbnwBdazN4Ty9yFilYafQ=="/>
    <d v="2017-01-17T12:10:19"/>
    <s v="DARS-NIC-347406-J1K9F-v0"/>
    <s v="Antoinette Amuzu"/>
    <x v="87"/>
    <s v="With Customer"/>
    <x v="1"/>
    <m/>
    <s v=""/>
    <s v="2d Action Plan Active"/>
    <x v="0"/>
    <s v="DARS-NIC-347406-J1K9F-v0.1"/>
    <s v=""/>
    <s v="Yes"/>
    <x v="1"/>
    <x v="0"/>
    <x v="0"/>
    <s v="Yes"/>
    <x v="9"/>
    <s v=""/>
    <s v=""/>
    <s v=""/>
    <s v="No"/>
    <s v="Joanna Rose"/>
    <d v="2017-01-17T12:10:19"/>
    <d v="2016-03-24T11:19:07"/>
    <m/>
    <s v=""/>
    <d v="2015-05-19T00:00:00"/>
    <x v="0"/>
  </r>
  <r>
    <s v="89744b96-6a03-451a-84f3-78477fe7a3db"/>
    <s v="GleGzrZ4ahqkPmxcBf2s7ED2p905VQcHtLfNdvIRc8RR2vFI9hlrDdP+iDdjtN9nnm0vtXBsfL2AT79Uz5+MOw=="/>
    <d v="2017-01-17T12:10:20"/>
    <s v="DARS-NIC-347406-J1K9F-v0"/>
    <s v="Antoinette Amuzu"/>
    <x v="1"/>
    <s v="With Customer"/>
    <x v="1"/>
    <m/>
    <s v=""/>
    <s v="2d Action Plan Active"/>
    <x v="0"/>
    <s v="DARS-NIC-347406-J1K9F-v0.2"/>
    <s v=""/>
    <s v="Yes"/>
    <x v="1"/>
    <x v="0"/>
    <x v="0"/>
    <s v="Yes"/>
    <x v="1"/>
    <s v=""/>
    <s v=""/>
    <s v=""/>
    <s v="No"/>
    <s v="Joanna Rose"/>
    <d v="2017-01-17T12:10:20"/>
    <d v="2016-03-24T15:28:08"/>
    <m/>
    <s v=""/>
    <d v="2015-05-19T00:00:00"/>
    <x v="0"/>
  </r>
  <r>
    <s v="ba66d585-385b-4a25-9d4e-c5031dac7d1d"/>
    <s v="OKrcPIWDrtLFf8N8U5mpdb/gQmNFFK7T2S99wKaROji3eEJ9I6XKYKhAOafEJarMmjveJL95NV4JnI4BKzvGJw=="/>
    <d v="2017-01-17T12:10:20"/>
    <s v="DARS-NIC-347406-J1K9F-v0"/>
    <s v="Antoinette Amuzu"/>
    <x v="1"/>
    <s v="With Customer"/>
    <x v="1"/>
    <m/>
    <s v="2c Initial Assessment"/>
    <s v="2d Action Plan Active"/>
    <x v="0"/>
    <s v="DARS-NIC-347406-J1K9F-v0.3"/>
    <s v="No"/>
    <s v="Yes"/>
    <x v="1"/>
    <x v="260"/>
    <x v="0"/>
    <s v="Yes"/>
    <x v="1"/>
    <s v=""/>
    <s v="Vicki Hartley"/>
    <s v=""/>
    <s v="No"/>
    <s v="Joanna Rose"/>
    <d v="2017-01-17T12:10:20"/>
    <d v="2016-04-11T08:50:03"/>
    <m/>
    <s v=""/>
    <d v="2015-05-19T00:00:00"/>
    <x v="0"/>
  </r>
  <r>
    <s v="9fac3b09-f3f1-4450-a6c1-fabf810cac00"/>
    <s v="rEM8tYQ2RYvmiN+htkJCn+rs5yeV163q6yPmuGve8VoiEIIjM9SMAN/adBpFJ3h7XL+/RfTii3SY+5Eu8leZ3A=="/>
    <d v="2017-01-17T12:10:20"/>
    <s v="DARS-NIC-347406-J1K9F-v0"/>
    <s v="Antoinette Amuzu"/>
    <x v="1"/>
    <s v="With Customer"/>
    <x v="1"/>
    <m/>
    <s v="2d Action Plan Active"/>
    <s v="2d Action Plan Active"/>
    <x v="5"/>
    <s v="DARS-NIC-347406-J1K9F-v0.4"/>
    <s v="Yes"/>
    <s v="Yes"/>
    <x v="1"/>
    <x v="260"/>
    <x v="0"/>
    <s v="Yes"/>
    <x v="1"/>
    <s v=""/>
    <s v="Vicki Hartley"/>
    <s v=""/>
    <s v="No"/>
    <s v="Joanna Rose"/>
    <d v="2017-01-17T12:10:20"/>
    <d v="2016-05-13T09:25:54"/>
    <d v="2016-08-17T00:00:00"/>
    <s v=""/>
    <d v="2015-05-19T00:00:00"/>
    <x v="0"/>
  </r>
  <r>
    <s v="8e62c6fe-f3e1-e511-8104-1458d043a750"/>
    <s v="qush09kBKE6eTn9SMui+ezc3f8WZDeOBAPn3Km7RfZEZq7JowKstxLpF934gGfDH+/MroxZLE+ZOXfFQj7Vrgg=="/>
    <d v="2016-09-02T00:00:31"/>
    <s v="DARS-NIC-347470-X0W7J-v0"/>
    <s v="Richard Feltbower"/>
    <x v="21"/>
    <s v="With HSCIC"/>
    <x v="0"/>
    <d v="2016-09-01T00:00:00"/>
    <s v=""/>
    <s v="5a DSA Active"/>
    <x v="3"/>
    <s v="DARS-NIC-347470-X0W7J-v0.0"/>
    <s v="Yes"/>
    <s v="Yes"/>
    <x v="0"/>
    <x v="0"/>
    <x v="7"/>
    <s v="No"/>
    <x v="1"/>
    <s v=""/>
    <s v="Charlotte Skinner"/>
    <s v=""/>
    <s v="No"/>
    <s v="Joanna Rose"/>
    <d v="2016-09-02T00:00:31"/>
    <d v="2016-03-04T10:29:44"/>
    <m/>
    <s v=""/>
    <m/>
    <x v="0"/>
  </r>
  <r>
    <s v="dd6bed02-f9e1-e511-8100-3863bb358f90"/>
    <s v="xf6UUJHLOV6pzYWoCPK+8gEz94c/8G1+G5WgAfgzdqVxBHvkQj+hBmuoooqVsB347l7K/jSFg8SEDk7bfdvPHA=="/>
    <d v="2017-02-27T12:33:51"/>
    <s v="DARS-NIC-348988-V6G1J-v2"/>
    <s v="Cher Cartwright"/>
    <x v="307"/>
    <s v="With HSCIC"/>
    <x v="0"/>
    <d v="2016-04-30T00:00:00"/>
    <s v=""/>
    <s v="5a DSA Active"/>
    <x v="1"/>
    <s v="DARS-NIC-348988-V6G1J-v0.0"/>
    <s v="No"/>
    <s v="Yes"/>
    <x v="0"/>
    <x v="0"/>
    <x v="30"/>
    <s v="No"/>
    <x v="6"/>
    <s v=""/>
    <s v=""/>
    <s v=""/>
    <s v="No"/>
    <s v="Emma Russell"/>
    <d v="2017-02-27T12:33:51"/>
    <d v="2016-03-04T11:05:33"/>
    <d v="2016-08-02T00:00:00"/>
    <s v=""/>
    <d v="2016-12-29T00:00:00"/>
    <x v="0"/>
  </r>
  <r>
    <s v="4a6bcfed-faed-4534-a530-143eeaa09378"/>
    <s v="YRpdu0xXkAPSEoQeRcCk1XhHCrcagYAJ8Ga3kZFlHVE29W6SVsnQe9AoeTnMRjEvwbNXpX7yArub81HEXNegBA=="/>
    <d v="2017-02-27T12:33:51"/>
    <s v="DARS-NIC-348988-V6G1J-v2"/>
    <s v="Cher Cartwright"/>
    <x v="307"/>
    <s v="With HSCIC"/>
    <x v="0"/>
    <d v="2016-04-30T00:00:00"/>
    <s v=""/>
    <s v="5a DSA Active"/>
    <x v="0"/>
    <s v="DARS-NIC-348988-V6G1J-v1.0"/>
    <s v=""/>
    <s v="Yes"/>
    <x v="0"/>
    <x v="0"/>
    <x v="0"/>
    <s v="No"/>
    <x v="6"/>
    <s v=""/>
    <s v=""/>
    <s v=""/>
    <s v="No"/>
    <s v="Emma Russell"/>
    <d v="2017-02-27T12:33:51"/>
    <d v="2016-04-07T08:47:54"/>
    <m/>
    <s v=""/>
    <d v="2016-12-29T00:00:00"/>
    <x v="0"/>
  </r>
  <r>
    <s v="1b323d2e-9528-4dcb-9ffd-9bb85fd9aced"/>
    <s v="4uZZE3+m2PbtAyxQUdKASktJDo99FY9wNId7EisEBf/R2zEB8wG4SM2nNcOKsERF44PV4NvBvewyciJiLDIQ7g=="/>
    <d v="2017-02-27T12:33:51"/>
    <s v="DARS-NIC-348988-V6G1J-v2"/>
    <s v="Cher Cartwright"/>
    <x v="307"/>
    <s v="With HSCIC"/>
    <x v="0"/>
    <d v="2017-04-30T00:00:00"/>
    <s v=""/>
    <s v="5a DSA Active"/>
    <x v="0"/>
    <s v="DARS-NIC-348988-V6G1J-v1.1"/>
    <s v=""/>
    <s v="Yes"/>
    <x v="0"/>
    <x v="261"/>
    <x v="0"/>
    <s v="No"/>
    <x v="6"/>
    <s v=""/>
    <s v=""/>
    <s v=""/>
    <s v="No"/>
    <s v="Emma Russell"/>
    <d v="2017-02-27T12:33:51"/>
    <d v="2016-04-07T08:48:02"/>
    <m/>
    <s v=""/>
    <d v="2016-12-29T00:00:00"/>
    <x v="0"/>
  </r>
  <r>
    <s v="880e2e88-2838-4d46-9cbf-df059c1fa214"/>
    <s v="/Cr/2zA+kRS8G2zoTXYfwbZ+BexjuulAuVVt9AvLfsM9BwonbQKrr2ZGPIy9KtcIOe076Ie7a2gwEHGSsNdbyw=="/>
    <d v="2017-02-27T12:33:52"/>
    <s v="DARS-NIC-348988-V6G1J-v2"/>
    <s v="Cher Cartwright"/>
    <x v="18"/>
    <s v="With HSCIC"/>
    <x v="0"/>
    <d v="2017-04-30T00:00:00"/>
    <s v="2c Initial Assessment"/>
    <s v="5a DSA Active"/>
    <x v="0"/>
    <s v="DARS-NIC-348988-V6G1J-v1.10"/>
    <s v="No"/>
    <s v="Yes"/>
    <x v="0"/>
    <x v="261"/>
    <x v="0"/>
    <s v="No"/>
    <x v="6"/>
    <s v=""/>
    <s v="Carla Howgate"/>
    <s v=""/>
    <s v="No"/>
    <s v="Emma Russell"/>
    <d v="2017-02-27T12:33:52"/>
    <d v="2016-05-23T13:13:34"/>
    <m/>
    <s v=""/>
    <d v="2016-12-29T00:00:00"/>
    <x v="0"/>
  </r>
  <r>
    <s v="16cb06a6-6b53-4ba8-a57b-830015123af1"/>
    <s v="4lChzE7DQBnxf8uKILl+DtT4l3nA12/D6To+cPIUDqDmfa7FEEE4XWWFI9dlzYzvB3mb42aBiRMA7DS8PKX+Qg=="/>
    <d v="2017-02-27T12:33:51"/>
    <s v="DARS-NIC-348988-V6G1J-v2"/>
    <s v="Cher Cartwright"/>
    <x v="18"/>
    <s v="With HSCIC"/>
    <x v="0"/>
    <d v="2017-06-30T00:00:00"/>
    <s v="2c Initial Assessment"/>
    <s v="5a DSA Active"/>
    <x v="0"/>
    <s v="DARS-NIC-348988-V6G1J-v1.11"/>
    <s v="No"/>
    <s v="Yes"/>
    <x v="0"/>
    <x v="261"/>
    <x v="0"/>
    <s v="No"/>
    <x v="6"/>
    <s v=""/>
    <s v="Carla Howgate"/>
    <s v=""/>
    <s v="No"/>
    <s v="Emma Russell"/>
    <d v="2017-02-27T12:33:51"/>
    <d v="2016-06-01T14:28:17"/>
    <m/>
    <s v=""/>
    <d v="2016-12-29T00:00:00"/>
    <x v="0"/>
  </r>
  <r>
    <s v="8b8e4797-c592-4b32-b812-a9bd8afbe608"/>
    <s v="2K5vpG5cFbTi2+kI9NEguTsZzh+DW5agHWNrTK2xs2/yoSbPjCdiKoE6kF7OwIR8hA2tNVRQs9FdBHJqUb3wSQ=="/>
    <d v="2017-02-27T12:33:52"/>
    <s v="DARS-NIC-348988-V6G1J-v2"/>
    <s v="Cher Cartwright"/>
    <x v="18"/>
    <s v="With HSCIC"/>
    <x v="0"/>
    <d v="2017-06-30T00:00:00"/>
    <s v="2c Initial Assessment"/>
    <s v="5a DSA Active"/>
    <x v="0"/>
    <s v="DARS-NIC-348988-V6G1J-v1.12"/>
    <s v="No"/>
    <s v="Yes"/>
    <x v="0"/>
    <x v="261"/>
    <x v="0"/>
    <s v="No"/>
    <x v="6"/>
    <s v=""/>
    <s v="Carla Howgate"/>
    <s v=""/>
    <s v="No"/>
    <s v="Emma Russell"/>
    <d v="2017-02-27T12:33:52"/>
    <d v="2016-06-21T09:46:50"/>
    <m/>
    <s v=""/>
    <d v="2016-12-29T00:00:00"/>
    <x v="0"/>
  </r>
  <r>
    <s v="b3c9fa39-d9c0-4f48-b354-69e5829db6ba"/>
    <s v="nK0H8lGFpLX0SrHvUFdhNDOi2rONnoaNG7ldi047iaXJrV98rHuBtBFjlBJrBiXtl4sN1omCxGNJqlNJHWyC+Q=="/>
    <d v="2017-02-27T12:33:51"/>
    <s v="DARS-NIC-348988-V6G1J-v2"/>
    <s v="Cher Cartwright"/>
    <x v="18"/>
    <s v="With HSCIC"/>
    <x v="0"/>
    <d v="2017-06-30T00:00:00"/>
    <s v="2c Initial Assessment"/>
    <s v="5a DSA Active"/>
    <x v="0"/>
    <s v="DARS-NIC-348988-V6G1J-v1.13"/>
    <s v="No"/>
    <s v="Yes"/>
    <x v="0"/>
    <x v="261"/>
    <x v="0"/>
    <s v="No"/>
    <x v="6"/>
    <s v=""/>
    <s v="Carla Howgate"/>
    <s v="Richard Langley"/>
    <s v="No"/>
    <s v="Emma Russell"/>
    <d v="2017-02-27T12:33:51"/>
    <d v="2016-06-22T08:35:40"/>
    <m/>
    <s v=""/>
    <d v="2016-12-29T00:00:00"/>
    <x v="0"/>
  </r>
  <r>
    <s v="fbce0716-00f0-44d8-bd41-d70030615951"/>
    <s v="p2vI3q3m9ef0cwjeNFctaoiGOrX27BHi1bv2vwJSqDhgZAgMbhApYBRPtvOqvW8Hreo3/ynd1WrU9Hr0luKgCQ=="/>
    <d v="2017-02-27T12:33:52"/>
    <s v="DARS-NIC-348988-V6G1J-v2"/>
    <s v="Cher Cartwright"/>
    <x v="18"/>
    <s v="With HSCIC"/>
    <x v="0"/>
    <d v="2017-06-30T00:00:00"/>
    <s v="2c Initial Assessment"/>
    <s v="5a DSA Active"/>
    <x v="0"/>
    <s v="DARS-NIC-348988-V6G1J-v1.14"/>
    <s v="No"/>
    <s v="Yes"/>
    <x v="0"/>
    <x v="261"/>
    <x v="0"/>
    <s v="No"/>
    <x v="6"/>
    <s v=""/>
    <s v="Carla Howgate"/>
    <s v="Richard Langley"/>
    <s v="No"/>
    <s v="Emma Russell"/>
    <d v="2017-02-27T12:33:52"/>
    <d v="2016-07-20T09:04:00"/>
    <m/>
    <s v=""/>
    <d v="2016-12-29T00:00:00"/>
    <x v="0"/>
  </r>
  <r>
    <s v="d239d433-2e66-42cb-a7c5-537b7a7fd344"/>
    <s v="V9yOjUVnc6CbuI70GZLe8nc4rwlwCQRSpCUAgBf25cE9Pki0/d6ethWzHzoYMZPOcc2AJ9XeXP8wuuVYw+oH1A=="/>
    <d v="2017-02-27T12:33:51"/>
    <s v="DARS-NIC-348988-V6G1J-v2"/>
    <s v="Cher Cartwright"/>
    <x v="18"/>
    <s v="With HSCIC"/>
    <x v="0"/>
    <d v="2017-06-30T00:00:00"/>
    <s v="2c Initial Assessment"/>
    <s v="5a DSA Active"/>
    <x v="0"/>
    <s v="DARS-NIC-348988-V6G1J-v1.15"/>
    <s v="No"/>
    <s v="Yes"/>
    <x v="0"/>
    <x v="261"/>
    <x v="0"/>
    <s v="No"/>
    <x v="6"/>
    <s v=""/>
    <s v="Carla Howgate"/>
    <s v="Richard Langley"/>
    <s v="No"/>
    <s v="Emma Russell"/>
    <d v="2017-02-27T12:33:51"/>
    <d v="2016-07-25T06:41:21"/>
    <m/>
    <s v=""/>
    <d v="2016-12-29T00:00:00"/>
    <x v="0"/>
  </r>
  <r>
    <s v="928b788b-77f8-4373-b1e1-be82df932fea"/>
    <s v="RKBUtqUYEdxl5hmtcyz+CyRbHjBO5vExFhfcQnw/fqXIX22/REr2AuQIMuAc1unHThJ/0p31SnGLgJARxIiF7w=="/>
    <d v="2017-02-27T12:34:03"/>
    <s v="DARS-NIC-348988-V6G1J-v2"/>
    <s v="Cher Cartwright"/>
    <x v="18"/>
    <s v="With HSCIC"/>
    <x v="0"/>
    <d v="2017-07-24T00:00:00"/>
    <s v="5a DSA Active"/>
    <s v="5a DSA Active"/>
    <x v="1"/>
    <s v="DARS-NIC-348988-V6G1J-v1.16"/>
    <s v="No"/>
    <s v="Yes"/>
    <x v="0"/>
    <x v="261"/>
    <x v="86"/>
    <s v="No"/>
    <x v="6"/>
    <s v=""/>
    <s v="Carla Howgate"/>
    <s v="Richard Langley"/>
    <s v="No"/>
    <s v="Emma Russell"/>
    <d v="2017-02-27T12:34:03"/>
    <d v="2016-07-25T10:46:51"/>
    <d v="2017-02-27T00:00:00"/>
    <s v=""/>
    <d v="2016-12-29T00:00:00"/>
    <x v="1"/>
  </r>
  <r>
    <s v="63a6b62c-ca1c-4db6-bfde-c3c6327c7148"/>
    <s v="T864ElWDiolygRSTlM4VBk53FbBkU2tk+KRyXVGBx+1noLNZWFzYgPjeGcSGk+XXQROObdGjiZX8GhyZBFsChw=="/>
    <d v="2017-02-27T12:33:52"/>
    <s v="DARS-NIC-348988-V6G1J-v2"/>
    <s v="Cher Cartwright"/>
    <x v="307"/>
    <s v="With HSCIC"/>
    <x v="0"/>
    <d v="2017-04-30T00:00:00"/>
    <s v=""/>
    <s v="5a DSA Active"/>
    <x v="0"/>
    <s v="DARS-NIC-348988-V6G1J-v1.2"/>
    <s v=""/>
    <s v="Yes"/>
    <x v="0"/>
    <x v="261"/>
    <x v="0"/>
    <s v="No"/>
    <x v="6"/>
    <s v=""/>
    <s v="Carla Howgate"/>
    <s v=""/>
    <s v="No"/>
    <s v="Emma Russell"/>
    <d v="2017-02-27T12:33:52"/>
    <d v="2016-05-04T13:37:20"/>
    <m/>
    <s v=""/>
    <d v="2016-12-29T00:00:00"/>
    <x v="0"/>
  </r>
  <r>
    <s v="55382ad3-7699-4a38-a8ff-9e4faefc9cf2"/>
    <s v="NlPgi59YW8KBk3zOm/GyTXVlSJaY8wwKi87pqmXyRVp9r0VXTu2tVn0XZSjJNNy7+UQQ9J47wccIzLrJ1M7/UQ=="/>
    <d v="2017-02-27T12:33:51"/>
    <s v="DARS-NIC-348988-V6G1J-v2"/>
    <s v="Cher Cartwright"/>
    <x v="307"/>
    <s v="With HSCIC"/>
    <x v="0"/>
    <d v="2017-04-30T00:00:00"/>
    <s v="2c Initial Assessment"/>
    <s v="5a DSA Active"/>
    <x v="0"/>
    <s v="DARS-NIC-348988-V6G1J-v1.3"/>
    <s v="No"/>
    <s v="Yes"/>
    <x v="0"/>
    <x v="261"/>
    <x v="0"/>
    <s v="No"/>
    <x v="6"/>
    <s v=""/>
    <s v="Carla Howgate"/>
    <s v=""/>
    <s v="No"/>
    <s v="Emma Russell"/>
    <d v="2017-02-27T12:33:51"/>
    <d v="2016-05-04T13:51:49"/>
    <m/>
    <s v=""/>
    <d v="2016-12-29T00:00:00"/>
    <x v="0"/>
  </r>
  <r>
    <s v="36db9085-5bdf-4cd4-a3b6-23e41ba3f887"/>
    <s v="pBSTWif9UvUCKzpUT99PjN6Qt63f1myg9eNCv9slVq3UV33FyIQxn71Qk7xb4WhthJhqztTCWuKLqVxCRwEkgA=="/>
    <d v="2017-02-27T12:33:51"/>
    <s v="DARS-NIC-348988-V6G1J-v2"/>
    <s v="Cher Cartwright"/>
    <x v="307"/>
    <s v="With HSCIC"/>
    <x v="0"/>
    <d v="2017-04-30T00:00:00"/>
    <s v="2c Initial Assessment"/>
    <s v="5a DSA Active"/>
    <x v="0"/>
    <s v="DARS-NIC-348988-V6G1J-v1.4"/>
    <s v="No"/>
    <s v="Yes"/>
    <x v="0"/>
    <x v="261"/>
    <x v="0"/>
    <s v="No"/>
    <x v="6"/>
    <s v=""/>
    <s v="Carla Howgate"/>
    <s v=""/>
    <s v="No"/>
    <s v="Emma Russell"/>
    <d v="2017-02-27T12:33:51"/>
    <d v="2016-05-13T10:48:12"/>
    <m/>
    <s v=""/>
    <d v="2016-12-29T00:00:00"/>
    <x v="0"/>
  </r>
  <r>
    <s v="d29cf525-b882-464f-a591-b625f35fece6"/>
    <s v="+gthpAwapMNEkMG/4ir0Rr4BbtwsZBkrOd1uzVoq4ZWAvihoH4eYGk3YnulUvxnSZbM7516P9iivXkMUMmY2Zg=="/>
    <d v="2017-02-27T12:33:52"/>
    <s v="DARS-NIC-348988-V6G1J-v2"/>
    <s v="Cher Cartwright"/>
    <x v="307"/>
    <s v="With HSCIC"/>
    <x v="0"/>
    <d v="2017-04-30T00:00:00"/>
    <s v="2c Initial Assessment"/>
    <s v="5a DSA Active"/>
    <x v="0"/>
    <s v="DARS-NIC-348988-V6G1J-v1.5"/>
    <s v="No"/>
    <s v="Yes"/>
    <x v="0"/>
    <x v="261"/>
    <x v="0"/>
    <s v="No"/>
    <x v="6"/>
    <s v=""/>
    <s v="Carla Howgate"/>
    <s v=""/>
    <s v="No"/>
    <s v="Emma Russell"/>
    <d v="2017-02-27T12:33:52"/>
    <d v="2016-05-13T13:35:29"/>
    <m/>
    <s v=""/>
    <d v="2016-12-29T00:00:00"/>
    <x v="0"/>
  </r>
  <r>
    <s v="d1717fb1-5e3a-486a-9416-454b66b73a41"/>
    <s v="OBgTIPlOQ0Nf19mcoV2PTKUFAC9lCK8FOn3ch/94qmNxRQcNAfG1qJA/1FvkCp5gEZLO6tJXTLES9+p54vJ8VA=="/>
    <d v="2017-02-27T12:33:51"/>
    <s v="DARS-NIC-348988-V6G1J-v2"/>
    <s v="Cher Cartwright"/>
    <x v="307"/>
    <s v="With HSCIC"/>
    <x v="0"/>
    <d v="2017-04-30T00:00:00"/>
    <s v="2c Initial Assessment"/>
    <s v="5a DSA Active"/>
    <x v="0"/>
    <s v="DARS-NIC-348988-V6G1J-v1.6"/>
    <s v="No"/>
    <s v="Yes"/>
    <x v="0"/>
    <x v="261"/>
    <x v="0"/>
    <s v="No"/>
    <x v="6"/>
    <s v=""/>
    <s v="Carla Howgate"/>
    <s v=""/>
    <s v="No"/>
    <s v="Emma Russell"/>
    <d v="2017-02-27T12:33:51"/>
    <d v="2016-05-13T13:57:29"/>
    <m/>
    <s v=""/>
    <d v="2016-12-29T00:00:00"/>
    <x v="0"/>
  </r>
  <r>
    <s v="c2a7978e-d47a-465e-b6b0-2852ea9692ce"/>
    <s v="m0CECIjYP9XS/DWDAXCYgwbA9Iwx6TOZIRc8XLqQEwgnlz7XtK4NSjQUuCiufaAzXXEtm7dguA1Hp8/1uPB6Bw=="/>
    <d v="2017-02-27T12:33:51"/>
    <s v="DARS-NIC-348988-V6G1J-v2"/>
    <s v="Cher Cartwright"/>
    <x v="307"/>
    <s v="With HSCIC"/>
    <x v="0"/>
    <d v="2017-04-30T00:00:00"/>
    <s v="2c Initial Assessment"/>
    <s v="5a DSA Active"/>
    <x v="0"/>
    <s v="DARS-NIC-348988-V6G1J-v1.7"/>
    <s v="No"/>
    <s v="Yes"/>
    <x v="0"/>
    <x v="261"/>
    <x v="0"/>
    <s v="No"/>
    <x v="6"/>
    <s v=""/>
    <s v="Carla Howgate"/>
    <s v=""/>
    <s v="No"/>
    <s v="Emma Russell"/>
    <d v="2017-02-27T12:33:51"/>
    <d v="2016-05-16T14:27:44"/>
    <m/>
    <s v=""/>
    <d v="2016-12-29T00:00:00"/>
    <x v="0"/>
  </r>
  <r>
    <s v="1ef92da6-fa93-4ba6-ae23-3ba441233300"/>
    <s v="BOg7WCX+uuOCcp+RckQzK6liNDL0Fju3a4ZcZn4QfW9a1dX2xTSGEXmG5zFmVTRnwdB5Z9daDmOGxOm0cASlwg=="/>
    <d v="2017-02-27T12:33:51"/>
    <s v="DARS-NIC-348988-V6G1J-v2"/>
    <s v="Cher Cartwright"/>
    <x v="18"/>
    <s v="With HSCIC"/>
    <x v="0"/>
    <d v="2017-04-30T00:00:00"/>
    <s v="2c Initial Assessment"/>
    <s v="5a DSA Active"/>
    <x v="0"/>
    <s v="DARS-NIC-348988-V6G1J-v1.8"/>
    <s v="No"/>
    <s v="Yes"/>
    <x v="0"/>
    <x v="261"/>
    <x v="0"/>
    <s v="No"/>
    <x v="6"/>
    <s v=""/>
    <s v="Carla Howgate"/>
    <s v=""/>
    <s v="No"/>
    <s v="Emma Russell"/>
    <d v="2017-02-27T12:33:51"/>
    <d v="2016-05-23T12:41:43"/>
    <m/>
    <s v=""/>
    <d v="2016-12-29T00:00:00"/>
    <x v="0"/>
  </r>
  <r>
    <s v="4691779c-fad9-43ef-be8f-df0d00fee8af"/>
    <s v="tYyqAUq80CY+i3gHKRviLISTHDLU3RgcwOE3jKn1zKjdgwPWoFqWe0/ym0H9/cfmrSmVBq7oviJlxkG44dkNAg=="/>
    <d v="2017-02-27T12:33:52"/>
    <s v="DARS-NIC-348988-V6G1J-v2"/>
    <s v="Cher Cartwright"/>
    <x v="18"/>
    <s v="With HSCIC"/>
    <x v="0"/>
    <d v="2017-04-30T00:00:00"/>
    <s v="2c Initial Assessment"/>
    <s v="5a DSA Active"/>
    <x v="0"/>
    <s v="DARS-NIC-348988-V6G1J-v1.9"/>
    <s v="No"/>
    <s v="Yes"/>
    <x v="0"/>
    <x v="261"/>
    <x v="0"/>
    <s v="No"/>
    <x v="6"/>
    <s v=""/>
    <s v="Carla Howgate"/>
    <s v=""/>
    <s v="No"/>
    <s v="Emma Russell"/>
    <d v="2017-02-27T12:33:52"/>
    <d v="2016-05-23T13:10:08"/>
    <m/>
    <s v=""/>
    <d v="2016-12-29T00:00:00"/>
    <x v="0"/>
  </r>
  <r>
    <s v="9420fa8a-59a1-4de7-959a-59c386715456"/>
    <s v="GefPuXZLtQW6vAmmJD+1VOR+mDScyi1/AuB3005OYR3FInzgHpAPfjLeex6mIw6F5PozbblQOsuO2ai5og1rtA=="/>
    <d v="2017-02-27T12:33:51"/>
    <s v="DARS-NIC-348988-V6G1J-v2"/>
    <s v="Cher Cartwright"/>
    <x v="18"/>
    <s v="With HSCIC"/>
    <x v="0"/>
    <m/>
    <s v="1c Application In Progress"/>
    <s v="5a DSA Active"/>
    <x v="0"/>
    <s v="DARS-NIC-348988-V6G1J-v2.0"/>
    <s v="No"/>
    <s v="Yes"/>
    <x v="0"/>
    <x v="261"/>
    <x v="0"/>
    <s v="No"/>
    <x v="6"/>
    <s v=""/>
    <s v="Carla Howgate"/>
    <s v="Richard Langley"/>
    <s v="No"/>
    <s v="Emma Russell"/>
    <d v="2017-02-27T12:33:51"/>
    <d v="2016-12-20T08:20:27"/>
    <m/>
    <s v=""/>
    <d v="2016-12-29T00:00:00"/>
    <x v="0"/>
  </r>
  <r>
    <s v="3f01ccf6-d771-4ca6-8545-f76e200d49e3"/>
    <s v="4pazpKujo7YejrALM6Se5LhSqn1LZoeg2BOZ4+rqLXrJzH51+2woGHeJdXbqlsgN7f6Cv6UJcpNGVFmM80XO2Q=="/>
    <d v="2017-02-27T12:33:52"/>
    <s v="DARS-NIC-348988-V6G1J-v2"/>
    <s v="Cher Cartwright"/>
    <x v="18"/>
    <s v="With HSCIC"/>
    <x v="0"/>
    <d v="2018-04-24T00:00:00"/>
    <s v="2c Initial Assessment"/>
    <s v="5a DSA Active"/>
    <x v="0"/>
    <s v="DARS-NIC-348988-V6G1J-v2.1"/>
    <s v="No"/>
    <s v="Yes"/>
    <x v="0"/>
    <x v="59"/>
    <x v="0"/>
    <s v="No"/>
    <x v="6"/>
    <s v="Complex"/>
    <s v="Richard Webster"/>
    <s v="Louise Dunn"/>
    <s v="No"/>
    <s v="Emma Russell"/>
    <d v="2017-02-27T12:33:52"/>
    <d v="2016-12-21T08:36:49"/>
    <m/>
    <s v=""/>
    <d v="2016-12-29T00:00:00"/>
    <x v="0"/>
  </r>
  <r>
    <s v="651a521c-23e5-4a88-b864-5a3ae769e1a0"/>
    <s v="CiLYJRkMnw26eZQbYWDNUUFuXr7A3pPun6EICgLjtO3kMSS7ailAsypWxdVc94ZgfMUOwnwZs0rTg/dlWOE+Yw=="/>
    <d v="2017-02-27T12:33:51"/>
    <s v="DARS-NIC-348988-V6G1J-v2"/>
    <s v="Cher Cartwright"/>
    <x v="18"/>
    <s v="With HSCIC"/>
    <x v="0"/>
    <d v="2018-04-24T00:00:00"/>
    <s v="2c Initial Assessment"/>
    <s v="5a DSA Active"/>
    <x v="0"/>
    <s v="DARS-NIC-348988-V6G1J-v2.2"/>
    <s v="No"/>
    <s v="Yes"/>
    <x v="0"/>
    <x v="59"/>
    <x v="0"/>
    <s v="No"/>
    <x v="6"/>
    <s v="Complex"/>
    <s v="Richard Webster"/>
    <s v="Louise Dunn"/>
    <s v="No"/>
    <s v="Emma Russell"/>
    <d v="2017-02-27T12:33:51"/>
    <d v="2017-01-17T11:47:34"/>
    <m/>
    <s v=""/>
    <d v="2016-12-29T00:00:00"/>
    <x v="0"/>
  </r>
  <r>
    <s v="f90c8ffd-1d58-4589-a67c-241eff92893d"/>
    <s v="A5Uzov8DmjriVfj7p+HDwUwTbbUGcD/kqbXewpykLq5tz7m+KmPOZOGhzb6JwQNoGpmdDwHcwuk65MW/60CD1g=="/>
    <d v="2017-02-27T12:33:51"/>
    <s v="DARS-NIC-348988-V6G1J-v2"/>
    <s v="Cher Cartwright"/>
    <x v="18"/>
    <s v="With HSCIC"/>
    <x v="0"/>
    <d v="2018-04-24T00:00:00"/>
    <s v="2c Initial Assessment"/>
    <s v="5a DSA Active"/>
    <x v="0"/>
    <s v="DARS-NIC-348988-V6G1J-v2.3"/>
    <s v="No"/>
    <s v="Yes"/>
    <x v="0"/>
    <x v="59"/>
    <x v="0"/>
    <s v="No"/>
    <x v="6"/>
    <s v="Complex"/>
    <s v="Richard Webster"/>
    <s v="Louise Dunn"/>
    <s v="No"/>
    <s v="Emma Russell"/>
    <d v="2017-02-27T12:33:51"/>
    <d v="2017-01-27T14:21:15"/>
    <m/>
    <s v=""/>
    <d v="2016-12-29T00:00:00"/>
    <x v="0"/>
  </r>
  <r>
    <s v="fa21af43-172b-4651-a90d-c95dfbb7d1d3"/>
    <s v="R1A3FtNW/X+OAn1oOQ+Zgr6sQwXgDoEKEwLHGyvjG84nFJ/pJdxUz6GYGc8BF2WVbusiFzt2f/OW1ZAjk6memg=="/>
    <d v="2017-02-27T12:34:12"/>
    <s v="DARS-NIC-348988-V6G1J-v2"/>
    <s v="Cher Cartwright"/>
    <x v="18"/>
    <s v="With HSCIC"/>
    <x v="0"/>
    <d v="2018-04-24T00:00:00"/>
    <s v="5a DSA Active"/>
    <s v="5a DSA Active"/>
    <x v="2"/>
    <s v="DARS-NIC-348988-V6G1J-v2.4"/>
    <s v="Yes"/>
    <s v="Yes"/>
    <x v="0"/>
    <x v="59"/>
    <x v="197"/>
    <s v="No"/>
    <x v="6"/>
    <s v="Complex"/>
    <s v="Richard Webster"/>
    <s v="Louise Dunn"/>
    <s v="No"/>
    <s v="Emma Russell"/>
    <d v="2017-02-27T12:34:12"/>
    <d v="2017-02-09T11:44:39"/>
    <d v="2017-02-27T00:00:00"/>
    <s v=""/>
    <d v="2016-12-29T00:00:00"/>
    <x v="1"/>
  </r>
  <r>
    <s v="a44d3de6-f5e1-e511-80f7-3863bb357fa0"/>
    <s v="/pWtIZ97+UhSTcnjV8b+xrAHhtDOc/DWvXemyDmib0MVEXBvC2APICJK2lnO111OfgnQjTAfu2RMkuDVJc7ahQ=="/>
    <d v="2016-08-02T09:49:26"/>
    <s v="DARS-NIC-349005-V5J6R-v0"/>
    <s v="Liz Graham"/>
    <x v="21"/>
    <s v="With HSCIC"/>
    <x v="0"/>
    <d v="2015-10-31T00:00:00"/>
    <s v=""/>
    <s v="5a DSA Active"/>
    <x v="3"/>
    <s v="DARS-NIC-349005-V5J6R-v0.0"/>
    <s v="Yes"/>
    <s v="Yes"/>
    <x v="0"/>
    <x v="0"/>
    <x v="7"/>
    <s v="No"/>
    <x v="1"/>
    <s v=""/>
    <s v="Dan Goodwin"/>
    <s v=""/>
    <s v="No"/>
    <s v="Joanna Rose"/>
    <d v="2016-08-02T09:49:26"/>
    <d v="2016-03-04T10:43:16"/>
    <m/>
    <s v=""/>
    <m/>
    <x v="0"/>
  </r>
  <r>
    <s v="de83f882-5865-4ed6-833d-1428fdbfc774"/>
    <s v="0a9/z49uwGX4O0XXn4ZALHjnBP3HNiqqYf3/kVb3Dzgogb285PnmI6kZJLjQ7z9UMoUcu8pn6PtD+I8Iibq3xQ=="/>
    <d v="2017-04-26T13:24:01"/>
    <s v="DARS-NIC-34907-D9R3N-v0"/>
    <s v="Richard Salisbury"/>
    <x v="71"/>
    <s v="With HSCIC"/>
    <x v="0"/>
    <m/>
    <s v=""/>
    <s v="2b Case Officer Check"/>
    <x v="0"/>
    <s v="DARS-NIC-34907-D9R3N-v0.0"/>
    <s v="No"/>
    <s v="No"/>
    <x v="0"/>
    <x v="0"/>
    <x v="0"/>
    <s v="No"/>
    <x v="1"/>
    <s v=""/>
    <s v="DARS Online"/>
    <s v="DARS Online"/>
    <s v="Yes"/>
    <s v="Emma Russell"/>
    <d v="2017-04-26T13:24:01"/>
    <d v="2016-05-09T08:14:06"/>
    <m/>
    <s v=""/>
    <d v="2016-11-21T00:00:00"/>
    <x v="0"/>
  </r>
  <r>
    <s v="6e349d13-188d-4bd1-b8a7-33fe7905b8f6"/>
    <s v="Ua3ZhsWCO5eb3s3RiTS2aKQWCB+cJdKsoVvMOgXLFrdUlsMuPuKFyJLElZSBHq0YmG+ycmD3TZMW8syVb/dj+Q=="/>
    <d v="2017-04-26T13:24:01"/>
    <s v="DARS-NIC-34907-D9R3N-v0"/>
    <s v="Richard Salisbury"/>
    <x v="71"/>
    <s v="With HSCIC"/>
    <x v="0"/>
    <d v="2017-12-31T00:00:00"/>
    <s v="2c Initial Assessment"/>
    <s v="2b Case Officer Check"/>
    <x v="0"/>
    <s v="DARS-NIC-34907-D9R3N-v0.1"/>
    <s v="No"/>
    <s v="No"/>
    <x v="0"/>
    <x v="103"/>
    <x v="0"/>
    <s v="No"/>
    <x v="1"/>
    <s v="Complex"/>
    <s v="Nicola Bootland"/>
    <s v="Dave Cronin"/>
    <s v="Yes"/>
    <s v="Emma Russell"/>
    <d v="2017-04-26T13:24:01"/>
    <d v="2016-11-14T15:59:34"/>
    <m/>
    <s v=""/>
    <d v="2016-11-21T00:00:00"/>
    <x v="0"/>
  </r>
  <r>
    <s v="98eaa866-a1d7-4ee2-ad66-69546b91b7c0"/>
    <s v="+O8tcccAeQ2OD9llPUW6vl6me6NW2dtfCY3eqsaohxCQvWt5f5wB4tpugksFz/t1ipMwd54Yq8mBIwVlfHS2zA=="/>
    <d v="2017-04-26T13:24:16"/>
    <s v="DARS-NIC-34907-D9R3N-v0"/>
    <s v="Richard Salisbury"/>
    <x v="71"/>
    <s v="With HSCIC"/>
    <x v="0"/>
    <d v="2017-12-31T00:00:00"/>
    <s v="2c Initial Assessment"/>
    <s v="2b Case Officer Check"/>
    <x v="0"/>
    <s v="DARS-NIC-34907-D9R3N-v0.2"/>
    <s v="No"/>
    <s v="No"/>
    <x v="0"/>
    <x v="103"/>
    <x v="0"/>
    <s v="No"/>
    <x v="1"/>
    <s v="Complex"/>
    <s v="Nicola Bootland"/>
    <s v="Dave Cronin"/>
    <s v="Yes"/>
    <s v="Emma Russell"/>
    <d v="2017-04-26T13:24:16"/>
    <d v="2016-11-28T14:56:51"/>
    <m/>
    <s v=""/>
    <d v="2016-11-21T00:00:00"/>
    <x v="0"/>
  </r>
  <r>
    <s v="f5be2806-daf5-40e6-b473-5fa78747ab5e"/>
    <s v="shTW2SKNTcJlYktz39SDcmZQ+8+UxSElGoh39tWe5FYSgaczbFABlpRkbgDH6fk+r0Zo+HmNXQIUc47BK8FW/A=="/>
    <d v="2017-04-27T08:02:14"/>
    <s v="DARS-NIC-34907-D9R3N-v0"/>
    <s v="Richard Salisbury"/>
    <x v="71"/>
    <s v="With HSCIC"/>
    <x v="0"/>
    <d v="2017-12-31T00:00:00"/>
    <s v="2b Case Officer Check"/>
    <s v="2b Case Officer Check"/>
    <x v="4"/>
    <s v="DARS-NIC-34907-D9R3N-v0.3"/>
    <s v="Yes"/>
    <s v="No"/>
    <x v="0"/>
    <x v="103"/>
    <x v="0"/>
    <s v="No"/>
    <x v="1"/>
    <s v="Complex"/>
    <s v="Nicola Bootland"/>
    <s v="Dave Cronin"/>
    <s v="Yes"/>
    <s v="Emma Russell"/>
    <d v="2017-04-27T08:02:14"/>
    <d v="2017-04-26T13:23:50"/>
    <m/>
    <s v=""/>
    <d v="2016-11-21T00:00:00"/>
    <x v="0"/>
  </r>
  <r>
    <s v="aec495da-95fd-e511-8106-1458d043a750"/>
    <s v="DfDcI8tTTJx5Y8t/xtAZDlwLPPFJS6yoZxc0etSn31iASkzu/JX0EoCm1VjPNuH5q7Fl/FP9xePolOI3xQZaEg=="/>
    <d v="2016-09-23T12:07:31"/>
    <s v=""/>
    <s v="James Duffy"/>
    <x v="18"/>
    <s v=""/>
    <x v="0"/>
    <d v="2016-08-31T00:00:00"/>
    <s v=""/>
    <s v=""/>
    <x v="1"/>
    <s v="DARS-NIC-349273-T3L4K-v0.0"/>
    <s v="No"/>
    <s v=""/>
    <x v="2"/>
    <x v="238"/>
    <x v="35"/>
    <s v=""/>
    <x v="6"/>
    <s v=""/>
    <s v="Tracy Taylor"/>
    <s v=""/>
    <s v="No"/>
    <s v=""/>
    <d v="2016-09-23T12:07:31"/>
    <d v="2016-04-08T14:26:18"/>
    <d v="2016-09-23T00:00:00"/>
    <s v=""/>
    <m/>
    <x v="0"/>
  </r>
  <r>
    <s v="612388ea-b2d8-4389-82dc-74b6a0990042"/>
    <s v="odavWeVgz+/Nh+ThRfNDghunqX+TqV4sUzBJy6PZiQ9q2mWJLqrk4GSssjCOSyhvnx0Rb6HNDhMIBYGIkyk4IQ=="/>
    <d v="2017-04-26T17:21:20"/>
    <s v="DARS-NIC-349273-T3L4K-v2"/>
    <s v="James Duffy"/>
    <x v="18"/>
    <s v="With HSCIC"/>
    <x v="0"/>
    <m/>
    <s v="1c Application In Progress"/>
    <s v="5a DSA Active"/>
    <x v="0"/>
    <s v="DARS-NIC-349273-T3L4K-v1.0"/>
    <s v="No"/>
    <s v="Yes"/>
    <x v="0"/>
    <x v="238"/>
    <x v="0"/>
    <s v="No"/>
    <x v="6"/>
    <s v=""/>
    <s v="Tracy Taylor"/>
    <s v="Jennifer Redman"/>
    <s v="No"/>
    <s v="Emma Russell"/>
    <d v="2017-04-26T17:21:20"/>
    <d v="2016-07-06T14:26:43"/>
    <m/>
    <s v=""/>
    <d v="2017-04-10T00:00:00"/>
    <x v="0"/>
  </r>
  <r>
    <s v="ecde5255-7025-4d2f-a460-d30620c01149"/>
    <s v="wqVWmQC0dlJjNQ8SLecY2QwXDR5qAGM2uWQBTxQ9NPkwXt//1UBezlDS6u0dp2234b7WyeiaBY90kq0wluyy3g=="/>
    <d v="2017-04-26T17:21:20"/>
    <s v="DARS-NIC-349273-T3L4K-v2"/>
    <s v="Stephen Cowley (HSCIC)"/>
    <x v="18"/>
    <s v="With HSCIC"/>
    <x v="0"/>
    <m/>
    <s v="2c Initial Assessment"/>
    <s v="5a DSA Active"/>
    <x v="0"/>
    <s v="DARS-NIC-349273-T3L4K-v1.1"/>
    <s v="No"/>
    <s v="Yes"/>
    <x v="0"/>
    <x v="167"/>
    <x v="0"/>
    <s v="No"/>
    <x v="6"/>
    <s v=""/>
    <s v="Georgina Platt"/>
    <s v="Gaynor Dalton"/>
    <s v="No"/>
    <s v="Emma Russell"/>
    <d v="2017-04-26T17:21:20"/>
    <d v="2016-07-11T12:44:53"/>
    <m/>
    <s v=""/>
    <d v="2017-04-10T00:00:00"/>
    <x v="0"/>
  </r>
  <r>
    <s v="f5c3670f-6feb-4506-b6bc-8455e35a4994"/>
    <s v="Qka7/09ED26jea9glq6VGtGtTvTjN/lAqfSkYR6N2+PVlM5EN4yiR2fsmSewirxx4wtzj62ierSmmFW2ukjU/Q=="/>
    <d v="2017-04-26T17:21:20"/>
    <s v="DARS-NIC-349273-T3L4K-v2"/>
    <s v="Stephen Cowley (HSCIC)"/>
    <x v="18"/>
    <s v="With HSCIC"/>
    <x v="0"/>
    <m/>
    <s v="2c Initial Assessment"/>
    <s v="5a DSA Active"/>
    <x v="0"/>
    <s v="DARS-NIC-349273-T3L4K-v1.2"/>
    <s v="No"/>
    <s v="Yes"/>
    <x v="0"/>
    <x v="167"/>
    <x v="0"/>
    <s v="No"/>
    <x v="6"/>
    <s v=""/>
    <s v="Georgina Platt"/>
    <s v="Gaynor Dalton"/>
    <s v="No"/>
    <s v="Emma Russell"/>
    <d v="2017-04-26T17:21:20"/>
    <d v="2016-07-25T14:48:10"/>
    <m/>
    <s v=""/>
    <d v="2017-04-10T00:00:00"/>
    <x v="0"/>
  </r>
  <r>
    <s v="55c9d722-8f54-425c-9dd9-ca8deef5fa3d"/>
    <s v="kM3Pv6StOVpMNxACqB3bev8eUP0OsoYowkjMzoMwwpQ0ffHk/cCJf9FVBkmJ9TEHjsWB9epm/d7P8WiPUfKk+Q=="/>
    <d v="2017-04-26T17:21:20"/>
    <s v="DARS-NIC-349273-T3L4K-v2"/>
    <s v="Stephen Cowley (HSCIC)"/>
    <x v="18"/>
    <s v="With HSCIC"/>
    <x v="0"/>
    <m/>
    <s v="2c Initial Assessment"/>
    <s v="5a DSA Active"/>
    <x v="0"/>
    <s v="DARS-NIC-349273-T3L4K-v1.3"/>
    <s v="No"/>
    <s v="Yes"/>
    <x v="0"/>
    <x v="167"/>
    <x v="0"/>
    <s v="No"/>
    <x v="6"/>
    <s v=""/>
    <s v="Georgina Platt"/>
    <s v="Gaynor Dalton"/>
    <s v="No"/>
    <s v="Emma Russell"/>
    <d v="2017-04-26T17:21:20"/>
    <d v="2016-08-30T14:51:24"/>
    <m/>
    <s v=""/>
    <d v="2017-04-10T00:00:00"/>
    <x v="0"/>
  </r>
  <r>
    <s v="af1e7196-19a1-4177-8917-163b5460b45c"/>
    <s v="ClxalEmMApsz9czgXrfrEY34OziGZY/Gbi/V1CsQ0tg07eIWdwVdhqVeKGY9gUR4+b/NdM+tfBzE077KvKEPaQ=="/>
    <d v="2017-04-26T17:21:15"/>
    <s v="DARS-NIC-349273-T3L4K-v2"/>
    <s v="Stephen Cowley (HSCIC)"/>
    <x v="18"/>
    <s v="With HSCIC"/>
    <x v="0"/>
    <d v="2017-06-09T00:00:00"/>
    <s v="5a DSA Active"/>
    <s v="5a DSA Active"/>
    <x v="1"/>
    <s v="DARS-NIC-349273-T3L4K-v1.4"/>
    <s v="No"/>
    <s v="Yes"/>
    <x v="0"/>
    <x v="167"/>
    <x v="75"/>
    <s v="No"/>
    <x v="6"/>
    <s v=""/>
    <s v="Georgina Platt"/>
    <s v="Louise Dunn"/>
    <s v="No"/>
    <s v="Emma Russell"/>
    <d v="2017-04-26T17:21:15"/>
    <d v="2016-09-06T11:39:47"/>
    <d v="2017-04-26T00:00:00"/>
    <s v=""/>
    <d v="2017-04-10T00:00:00"/>
    <x v="1"/>
  </r>
  <r>
    <s v="f6878ccd-3b3c-4172-8a91-4efe01d97626"/>
    <s v="o6fMdB2lZQYP12QdejVuCjsdv3k7LwD9nmLMARNk+VATmXbKCJFYuLs0EvQEIb3FfHhDfrJUg7Ggarsc8ECg8A=="/>
    <d v="2017-04-26T17:21:19"/>
    <s v="DARS-NIC-349273-T3L4K-v2"/>
    <s v="Stephen Cowley (HSCIC)"/>
    <x v="18"/>
    <s v="With HSCIC"/>
    <x v="0"/>
    <m/>
    <s v="1c Application In Progress"/>
    <s v="5a DSA Active"/>
    <x v="0"/>
    <s v="DARS-NIC-349273-T3L4K-v2.0"/>
    <s v="No"/>
    <s v="Yes"/>
    <x v="0"/>
    <x v="0"/>
    <x v="0"/>
    <s v="No"/>
    <x v="6"/>
    <s v=""/>
    <s v="Georgina Platt"/>
    <s v="Louise Dunn"/>
    <s v="No"/>
    <s v="Emma Russell"/>
    <d v="2017-04-26T17:21:19"/>
    <d v="2017-04-06T12:41:47"/>
    <m/>
    <s v=""/>
    <d v="2017-04-10T00:00:00"/>
    <x v="0"/>
  </r>
  <r>
    <s v="ed3bca05-0eec-4fca-aa3d-549f758a3b7c"/>
    <s v="DG4z85yIr2mFc9LpFLwMkmvlo4l+FTP2vXJ0+TKtncTo0Xh4yOEQNLfOu8p44VKePQCynixqwL+mbVFwpSQeKA=="/>
    <d v="2017-04-26T17:21:20"/>
    <s v="DARS-NIC-349273-T3L4K-v2"/>
    <s v="Stephen Cowley (HSCIC)"/>
    <x v="18"/>
    <s v="With HSCIC"/>
    <x v="0"/>
    <d v="2018-06-01T00:00:00"/>
    <s v="2c Initial Assessment"/>
    <s v="5a DSA Active"/>
    <x v="0"/>
    <s v="DARS-NIC-349273-T3L4K-v2.1"/>
    <s v="No"/>
    <s v="Yes"/>
    <x v="0"/>
    <x v="79"/>
    <x v="0"/>
    <s v="No"/>
    <x v="6"/>
    <s v="Medium"/>
    <s v="Malgorzata Bartkowska"/>
    <s v="Louise Dunn"/>
    <s v="No"/>
    <s v="Emma Russell"/>
    <d v="2017-04-26T17:21:20"/>
    <d v="2017-04-06T16:23:58"/>
    <m/>
    <s v=""/>
    <d v="2017-04-10T00:00:00"/>
    <x v="0"/>
  </r>
  <r>
    <s v="578e31b5-7401-4d64-8eb2-62df21e8e3d7"/>
    <s v="GcHNRAfFaup6Wvz1DDCyONBO4lFm4kp7PQSQ02FqZyWMBqXKuvGQvI+BJ8FYtxpNppOn4Xb2Z1WZ87WUJZAz3g=="/>
    <d v="2017-04-26T17:21:20"/>
    <s v="DARS-NIC-349273-T3L4K-v2"/>
    <s v="Stephen Cowley (HSCIC)"/>
    <x v="18"/>
    <s v="With HSCIC"/>
    <x v="0"/>
    <d v="2018-06-01T00:00:00"/>
    <s v="2c Initial Assessment"/>
    <s v="5a DSA Active"/>
    <x v="0"/>
    <s v="DARS-NIC-349273-T3L4K-v2.2"/>
    <s v="No"/>
    <s v="Yes"/>
    <x v="0"/>
    <x v="79"/>
    <x v="0"/>
    <s v="No"/>
    <x v="6"/>
    <s v="Medium"/>
    <s v="Malgorzata Bartkowska"/>
    <s v="Louise Dunn"/>
    <s v="No"/>
    <s v="Emma Russell"/>
    <d v="2017-04-26T17:21:20"/>
    <d v="2017-04-21T15:00:26"/>
    <m/>
    <s v=""/>
    <d v="2017-04-10T00:00:00"/>
    <x v="0"/>
  </r>
  <r>
    <s v="1b446193-6d0a-423f-a0f3-f378d71b49b2"/>
    <s v="yyI8WT+WdUICsfa2h6C0rlWulYo5sB06QpKjpu969Cjb7tjz2POn+AV3EQkyx8PvPXVU7nekMD1pAojT4jKlAg=="/>
    <d v="2017-04-26T17:21:20"/>
    <s v="DARS-NIC-349273-T3L4K-v2"/>
    <s v="Stephen Cowley (HSCIC)"/>
    <x v="18"/>
    <s v="With HSCIC"/>
    <x v="0"/>
    <d v="2018-02-28T00:00:00"/>
    <s v="2c Initial Assessment"/>
    <s v="5a DSA Active"/>
    <x v="0"/>
    <s v="DARS-NIC-349273-T3L4K-v2.3"/>
    <s v="No"/>
    <s v="Yes"/>
    <x v="0"/>
    <x v="79"/>
    <x v="0"/>
    <s v="No"/>
    <x v="6"/>
    <s v="Medium"/>
    <s v="Malgorzata Bartkowska"/>
    <s v="Louise Dunn"/>
    <s v="No"/>
    <s v="Emma Russell"/>
    <d v="2017-04-26T17:21:20"/>
    <d v="2017-04-24T14:04:28"/>
    <m/>
    <s v=""/>
    <d v="2017-04-10T00:00:00"/>
    <x v="0"/>
  </r>
  <r>
    <s v="f267c733-fb5f-4f26-b838-262985dc8a0d"/>
    <s v="ZKH+I5lwwdfcAAlQXlxhwFkXSLNWLfvWKipPgZbDHbHy1E1XS9sJbL1qNgAb/bNCCizahYtIMTLIv2ywVO/CAQ=="/>
    <d v="2017-04-26T17:21:44"/>
    <s v="DARS-NIC-349273-T3L4K-v2"/>
    <s v="Stephen Cowley (HSCIC)"/>
    <x v="18"/>
    <s v="With HSCIC"/>
    <x v="0"/>
    <d v="2018-02-28T00:00:00"/>
    <s v="5a DSA Active"/>
    <s v="5a DSA Active"/>
    <x v="2"/>
    <s v="DARS-NIC-349273-T3L4K-v2.4"/>
    <s v="Yes"/>
    <s v="Yes"/>
    <x v="0"/>
    <x v="79"/>
    <x v="198"/>
    <s v="No"/>
    <x v="6"/>
    <s v="Medium"/>
    <s v="Malgorzata Bartkowska"/>
    <s v="Louise Dunn"/>
    <s v="No"/>
    <s v="Emma Russell"/>
    <d v="2017-04-26T17:21:44"/>
    <d v="2017-04-25T10:51:27"/>
    <d v="2017-04-26T00:00:00"/>
    <s v=""/>
    <d v="2017-04-10T00:00:00"/>
    <x v="1"/>
  </r>
  <r>
    <s v="34baceb0-93df-e511-80f5-3863bb363030"/>
    <s v="Pbg2bsb79TaKGVzLcO4xRa+ZQ4QxG2HvkM0qO3zb2F2ffqRoI8aqiDGBd2i9fbDYWmW+wPP7vMV8Lvdw6hxsCw=="/>
    <d v="2017-01-17T12:10:20"/>
    <s v="DARS-NIC-349303-T0K4V-v0"/>
    <s v="Cecilia Pyper"/>
    <x v="38"/>
    <s v="With HSCIC"/>
    <x v="1"/>
    <m/>
    <s v=""/>
    <s v="2b Case Officer Check"/>
    <x v="0"/>
    <s v="DARS-NIC-349303-T0K4V-v0.0"/>
    <s v=""/>
    <s v="Yes"/>
    <x v="1"/>
    <x v="0"/>
    <x v="0"/>
    <s v="Yes"/>
    <x v="10"/>
    <s v=""/>
    <s v=""/>
    <s v=""/>
    <s v="Yes"/>
    <s v="Joanna Rose"/>
    <d v="2017-01-17T12:10:20"/>
    <d v="2016-03-01T09:55:14"/>
    <m/>
    <s v=""/>
    <d v="2015-05-19T00:00:00"/>
    <x v="0"/>
  </r>
  <r>
    <s v="08dbb085-a023-4bcc-96e1-b947b1261c31"/>
    <s v="orgHnEIDAxJ8UTisjk0iiIRu1loc7LrF6hn2xCR8eRFO1CLTS0NYs2Gr9HesywXxMHORtc7y1oBari7zzYc8ZA=="/>
    <d v="2017-01-17T12:10:20"/>
    <s v="DARS-NIC-349303-T0K4V-v0"/>
    <s v="Cecilia Pyper"/>
    <x v="38"/>
    <s v="With HSCIC"/>
    <x v="1"/>
    <m/>
    <s v=""/>
    <s v="2b Case Officer Check"/>
    <x v="0"/>
    <s v="DARS-NIC-349303-T0K4V-v0.1"/>
    <s v=""/>
    <s v="Yes"/>
    <x v="1"/>
    <x v="0"/>
    <x v="0"/>
    <s v="Yes"/>
    <x v="10"/>
    <s v=""/>
    <s v=""/>
    <s v=""/>
    <s v="No"/>
    <s v="Joanna Rose"/>
    <d v="2017-01-17T12:10:20"/>
    <d v="2016-03-22T12:27:07"/>
    <m/>
    <s v=""/>
    <d v="2015-05-19T00:00:00"/>
    <x v="0"/>
  </r>
  <r>
    <s v="e0cbd39a-5d52-44df-b99c-7fbb22c4eaae"/>
    <s v="CqFGDljnTuq/iY4rtUHpoL00m5F0LHoAzLARY9QOQpacBXbiJY13yWFWH6hot9OSsLoYJ9oz4AIZrhk+b8nCjQ=="/>
    <d v="2017-01-17T12:10:20"/>
    <s v="DARS-NIC-349303-T0K4V-v0"/>
    <s v="Cecilia Pyper"/>
    <x v="38"/>
    <s v="With HSCIC"/>
    <x v="1"/>
    <m/>
    <s v=""/>
    <s v="2b Case Officer Check"/>
    <x v="0"/>
    <s v="DARS-NIC-349303-T0K4V-v0.2"/>
    <s v=""/>
    <s v="Yes"/>
    <x v="1"/>
    <x v="0"/>
    <x v="0"/>
    <s v="Yes"/>
    <x v="10"/>
    <s v=""/>
    <s v=""/>
    <s v=""/>
    <s v="No"/>
    <s v="Joanna Rose"/>
    <d v="2017-01-17T12:10:20"/>
    <d v="2016-04-03T11:35:04"/>
    <m/>
    <s v=""/>
    <d v="2015-05-19T00:00:00"/>
    <x v="0"/>
  </r>
  <r>
    <s v="4109f18c-fad1-47e1-a7af-13e4f35a7346"/>
    <s v="V2ZwImHsP+xRxFVBPeuSgtXJI4IbY4KG7rVCFPnRTV64p+f15BnI8hXVadnJSh/V9jKZLxqt+WZZ9hD9TfhPXw=="/>
    <d v="2017-01-17T12:10:20"/>
    <s v="DARS-NIC-349303-T0K4V-v0"/>
    <s v="Cecilia Pyper"/>
    <x v="38"/>
    <s v="With HSCIC"/>
    <x v="1"/>
    <m/>
    <s v=""/>
    <s v="2b Case Officer Check"/>
    <x v="0"/>
    <s v="DARS-NIC-349303-T0K4V-v0.3"/>
    <s v=""/>
    <s v="Yes"/>
    <x v="1"/>
    <x v="260"/>
    <x v="0"/>
    <s v="Yes"/>
    <x v="10"/>
    <s v="Complex"/>
    <s v=""/>
    <s v=""/>
    <s v="No"/>
    <s v="Joanna Rose"/>
    <d v="2017-01-17T12:10:20"/>
    <d v="2016-04-11T08:50:53"/>
    <m/>
    <s v=""/>
    <d v="2015-05-19T00:00:00"/>
    <x v="0"/>
  </r>
  <r>
    <s v="20df2302-341a-4d9f-9905-102c6dfcd39d"/>
    <s v="qd7BeSelWPeuYj0P+T1+5z3dtv66sTgEUAqQwjueuvF1ZPySF/M5ik928l1lRVtBxqFWHMBDzXiZdFCCMWlDFA=="/>
    <d v="2017-01-17T12:10:20"/>
    <s v="DARS-NIC-349303-T0K4V-v0"/>
    <s v="Cecilia Pyper"/>
    <x v="38"/>
    <s v="With HSCIC"/>
    <x v="1"/>
    <m/>
    <s v=""/>
    <s v="2b Case Officer Check"/>
    <x v="0"/>
    <s v="DARS-NIC-349303-T0K4V-v0.4"/>
    <s v=""/>
    <s v="Yes"/>
    <x v="1"/>
    <x v="260"/>
    <x v="0"/>
    <s v="Yes"/>
    <x v="10"/>
    <s v="Complex"/>
    <s v="Georgina Platt"/>
    <s v=""/>
    <s v="No"/>
    <s v="Joanna Rose"/>
    <d v="2017-01-17T12:10:20"/>
    <d v="2016-04-16T08:43:37"/>
    <m/>
    <s v=""/>
    <d v="2015-05-19T00:00:00"/>
    <x v="0"/>
  </r>
  <r>
    <s v="1fbe655c-c113-4bc7-857e-e66b59e0bce5"/>
    <s v="IykPFNViz6ygJvXnWoUpolybQZedJepMrPHnEuB+ge3PHbRXy8EyH0RjBXJiYhlJinPpG02EDsGRUq+SmBHDKg=="/>
    <d v="2017-01-17T12:10:21"/>
    <s v="DARS-NIC-349303-T0K4V-v0"/>
    <s v="Cecilia Pyper"/>
    <x v="38"/>
    <s v="With HSCIC"/>
    <x v="1"/>
    <m/>
    <s v=""/>
    <s v="2b Case Officer Check"/>
    <x v="5"/>
    <s v="DARS-NIC-349303-T0K4V-v0.5"/>
    <s v="Yes"/>
    <s v="Yes"/>
    <x v="1"/>
    <x v="260"/>
    <x v="0"/>
    <s v="Yes"/>
    <x v="10"/>
    <s v="Complex"/>
    <s v="Georgina Platt"/>
    <s v="Jennifer Donald"/>
    <s v="No"/>
    <s v="Joanna Rose"/>
    <d v="2017-01-17T12:10:21"/>
    <d v="2016-04-16T08:44:54"/>
    <m/>
    <s v=""/>
    <d v="2015-05-19T00:00:00"/>
    <x v="0"/>
  </r>
  <r>
    <s v="be5449b3-92df-e511-80f5-3863bb363030"/>
    <s v="bPOk3BH8Qeqx4NODpJsHPET3QYZJt8WdYgVXGJrBFN5DJhV05+csl55IR0ZHyn012c71kCbz/Q0aI2iuuIdmOA=="/>
    <d v="2016-10-31T15:54:24"/>
    <s v="DARS-NIC-349323-N5H9Z-v0"/>
    <s v="Alison Elderfield"/>
    <x v="303"/>
    <s v="With Customer"/>
    <x v="1"/>
    <m/>
    <s v=""/>
    <s v="1c Application In Progress"/>
    <x v="0"/>
    <s v="DARS-NIC-349323-N5H9Z-v0.0"/>
    <s v=""/>
    <s v="Yes"/>
    <x v="1"/>
    <x v="0"/>
    <x v="0"/>
    <s v="No"/>
    <x v="1"/>
    <s v=""/>
    <s v=""/>
    <s v=""/>
    <s v="Yes"/>
    <s v="Joanna Rose"/>
    <d v="2016-10-31T15:54:24"/>
    <d v="2016-03-01T09:48:14"/>
    <m/>
    <s v=""/>
    <m/>
    <x v="0"/>
  </r>
  <r>
    <s v="e5970d5b-8064-4a9f-81f8-87f59578bfac"/>
    <s v="OkDTw/2vysfAvkf+mlH+OpJ4ZnlDTx/JzvsRNmhR5EoD8qlQgkrRVmuJYY364NolMtLr72K6v6XeZYkylWdnzA=="/>
    <d v="2017-02-13T14:43:02"/>
    <s v="DARS-NIC-34963-D2D1W-v0"/>
    <s v="Elizabeth Fisher"/>
    <x v="58"/>
    <s v="With Customer"/>
    <x v="0"/>
    <m/>
    <s v=""/>
    <s v="1c Application In Progress"/>
    <x v="4"/>
    <s v="DARS-NIC-34963-D2D1W-v0.0"/>
    <s v="Yes"/>
    <s v="No"/>
    <x v="0"/>
    <x v="0"/>
    <x v="0"/>
    <s v="No"/>
    <x v="9"/>
    <s v=""/>
    <s v="DARS Online"/>
    <s v="DARS Online"/>
    <s v="Yes"/>
    <s v=""/>
    <d v="2017-02-13T14:43:02"/>
    <d v="2016-05-09T09:26:59"/>
    <m/>
    <s v=""/>
    <m/>
    <x v="0"/>
  </r>
  <r>
    <s v="ade79b59-e2fe-46e3-a523-49863f9fcc59"/>
    <s v="k4ZCoUFrc86hiqYg7ytOidZS/iZEjTJPo8kf08guk9o1AuPWa5ItFfhxsnOD0tJXLUeV32JJxAtSvJxn6u73cQ=="/>
    <d v="2016-11-25T09:32:16"/>
    <s v="DARS-NIC-34964-S2V0M-v1"/>
    <s v="Holly Robinson"/>
    <x v="303"/>
    <s v="With HSCIC"/>
    <x v="0"/>
    <m/>
    <s v=""/>
    <s v="5a DSA Active"/>
    <x v="0"/>
    <s v="DARS-NIC-34964-S2V0M-v0.0"/>
    <s v="No"/>
    <s v="No"/>
    <x v="0"/>
    <x v="0"/>
    <x v="0"/>
    <s v="No"/>
    <x v="1"/>
    <s v=""/>
    <s v="DARS Online"/>
    <s v="DARS Online"/>
    <s v="Yes"/>
    <s v="Emma Russell"/>
    <d v="2016-11-25T09:32:16"/>
    <d v="2016-05-09T09:28:04"/>
    <m/>
    <s v=""/>
    <d v="2016-11-02T00:00:00"/>
    <x v="0"/>
  </r>
  <r>
    <s v="3544a892-9b1c-431f-937c-2e76e2ac47b2"/>
    <s v="WWtqA7TVq+8lOHcjPo4lACpRlGy5xqe5ICnpXKFyfGNwIjOBmhKX9WV1mlbQQ7rO6K5ExcsLQsQ8ZtfYprUIbw=="/>
    <d v="2016-11-25T09:32:16"/>
    <s v="DARS-NIC-34964-S2V0M-v1"/>
    <s v="Holly Robinson"/>
    <x v="303"/>
    <s v="With HSCIC"/>
    <x v="0"/>
    <m/>
    <s v="2a Case Admin Check"/>
    <s v="5a DSA Active"/>
    <x v="0"/>
    <s v="DARS-NIC-34964-S2V0M-v0.1"/>
    <s v="No"/>
    <s v="No"/>
    <x v="0"/>
    <x v="0"/>
    <x v="0"/>
    <s v="No"/>
    <x v="1"/>
    <s v=""/>
    <s v="DARS Online"/>
    <s v="DARS Online"/>
    <s v="Yes"/>
    <s v="Emma Russell"/>
    <d v="2016-11-25T09:32:16"/>
    <d v="2016-05-20T10:44:29"/>
    <m/>
    <s v=""/>
    <d v="2016-11-02T00:00:00"/>
    <x v="0"/>
  </r>
  <r>
    <s v="0ecf3f30-1d65-41e8-8593-1aafd70a5c77"/>
    <s v="QVspLJbljSbg9KLK+XCDWtwlWsTypFTzFQL5EDX3ULyF3sSg+BxShS+0wXq7MpWXfLDddxXe2sofjGFqV3bfEg=="/>
    <d v="2016-11-25T09:32:16"/>
    <s v="DARS-NIC-34964-S2V0M-v1"/>
    <s v="Holly Robinson"/>
    <x v="303"/>
    <s v="With HSCIC"/>
    <x v="0"/>
    <m/>
    <s v="1c Application In Progress"/>
    <s v="5a DSA Active"/>
    <x v="0"/>
    <s v="DARS-NIC-34964-S2V0M-v0.2"/>
    <s v="No"/>
    <s v="No"/>
    <x v="0"/>
    <x v="0"/>
    <x v="0"/>
    <s v="No"/>
    <x v="1"/>
    <s v=""/>
    <s v="DARS Online"/>
    <s v="DARS Online"/>
    <s v="Yes"/>
    <s v="Emma Russell"/>
    <d v="2016-11-25T09:32:16"/>
    <d v="2016-05-23T15:41:15"/>
    <m/>
    <s v=""/>
    <d v="2016-11-02T00:00:00"/>
    <x v="0"/>
  </r>
  <r>
    <s v="8b05b70e-5de7-4528-9bde-2932cfaf55d5"/>
    <s v="rJCaAMj2Y6FqPVsKuvCxbwrnvQnHxLYSdIbgDlSz73FmtZDgV0+i1dbpZrP5uF1XgwAxe+qXcdQMjYhgcOl+8w=="/>
    <d v="2016-11-25T09:32:16"/>
    <s v="DARS-NIC-34964-S2V0M-v1"/>
    <s v="Holly Robinson"/>
    <x v="303"/>
    <s v="With HSCIC"/>
    <x v="0"/>
    <m/>
    <s v="2c Initial Assessment"/>
    <s v="5a DSA Active"/>
    <x v="0"/>
    <s v="DARS-NIC-34964-S2V0M-v0.3"/>
    <s v="No"/>
    <s v="No"/>
    <x v="0"/>
    <x v="149"/>
    <x v="0"/>
    <s v="No"/>
    <x v="1"/>
    <s v=""/>
    <s v="Adam Grindrod"/>
    <s v="Richard Langley"/>
    <s v="Yes"/>
    <s v="Emma Russell"/>
    <d v="2016-11-25T09:32:16"/>
    <d v="2016-05-27T10:40:52"/>
    <m/>
    <s v=""/>
    <d v="2016-11-02T00:00:00"/>
    <x v="0"/>
  </r>
  <r>
    <s v="5d927d8a-00be-497a-be13-b3d1b67e3c20"/>
    <s v="Ogn30LhfAi+MZ6ALvYKZlqmw8rS1Q+k64N+lQmTOZOR1H1SARnlXIT7uzcsJa5BpmCqa4O9pokCfhM8pgX2arg=="/>
    <d v="2016-11-25T09:32:16"/>
    <s v="DARS-NIC-34964-S2V0M-v1"/>
    <s v="Holly Robinson"/>
    <x v="303"/>
    <s v="With HSCIC"/>
    <x v="0"/>
    <m/>
    <s v="2c Initial Assessment"/>
    <s v="5a DSA Active"/>
    <x v="0"/>
    <s v="DARS-NIC-34964-S2V0M-v0.4"/>
    <s v="No"/>
    <s v="No"/>
    <x v="0"/>
    <x v="149"/>
    <x v="0"/>
    <s v="No"/>
    <x v="1"/>
    <s v=""/>
    <s v="Adam Grindrod"/>
    <s v="Richard Langley"/>
    <s v="Yes"/>
    <s v="Emma Russell"/>
    <d v="2016-11-25T09:32:16"/>
    <d v="2016-06-01T13:26:23"/>
    <m/>
    <s v=""/>
    <d v="2016-11-02T00:00:00"/>
    <x v="0"/>
  </r>
  <r>
    <s v="c2023563-acff-47ee-b0df-2e1f421256f7"/>
    <s v="uO4gIwD9yH1eUYEntp+c7d1/nW8uj4EMwmZzPbojrpT8cqNprEUzfo7/shzVxzqUx+t8nKUzKpf2uspHRf3jcw=="/>
    <d v="2016-11-25T09:32:16"/>
    <s v="DARS-NIC-34964-S2V0M-v1"/>
    <s v="Holly Robinson"/>
    <x v="303"/>
    <s v="With HSCIC"/>
    <x v="0"/>
    <m/>
    <s v="2c Initial Assessment"/>
    <s v="5a DSA Active"/>
    <x v="0"/>
    <s v="DARS-NIC-34964-S2V0M-v0.5"/>
    <s v="No"/>
    <s v="No"/>
    <x v="0"/>
    <x v="149"/>
    <x v="0"/>
    <s v="No"/>
    <x v="1"/>
    <s v=""/>
    <s v="Adam Grindrod"/>
    <s v="Richard Langley"/>
    <s v="Yes"/>
    <s v="Emma Russell"/>
    <d v="2016-11-25T09:32:16"/>
    <d v="2016-07-19T12:15:50"/>
    <m/>
    <s v=""/>
    <d v="2016-11-02T00:00:00"/>
    <x v="0"/>
  </r>
  <r>
    <s v="5f6d425b-a5de-4c32-86db-379bc2f83d26"/>
    <s v="huIADFYcPi4Q/VXmYjdrXeTVQ7bRU1JviSpiZ5F9CXDAWjzKw62ZfS+vnECOD2fBGnNXm3vDd9649FKkRQ2uQg=="/>
    <d v="2016-11-25T09:32:16"/>
    <s v="DARS-NIC-34964-S2V0M-v1"/>
    <s v="Holly Robinson"/>
    <x v="303"/>
    <s v="With HSCIC"/>
    <x v="0"/>
    <d v="2017-08-31T00:00:00"/>
    <s v="2c Initial Assessment"/>
    <s v="5a DSA Active"/>
    <x v="0"/>
    <s v="DARS-NIC-34964-S2V0M-v0.6"/>
    <s v="No"/>
    <s v="No"/>
    <x v="0"/>
    <x v="149"/>
    <x v="0"/>
    <s v="No"/>
    <x v="1"/>
    <s v=""/>
    <s v="Adam Grindrod"/>
    <s v="Richard Langley"/>
    <s v="Yes"/>
    <s v="Emma Russell"/>
    <d v="2016-11-25T09:32:16"/>
    <d v="2016-07-29T14:03:29"/>
    <m/>
    <s v=""/>
    <d v="2016-11-02T00:00:00"/>
    <x v="0"/>
  </r>
  <r>
    <s v="42bf0623-f535-4edf-8c17-4ae7b1e26351"/>
    <s v="7cKUhgDTkykzRkU3GT/SyrObRi8nn6OO/JNMQjILMjOkEci370UvjioCnSnQGhaHbzgtyP0FE7J1Dp0W9mpbHw=="/>
    <d v="2016-11-25T09:32:27"/>
    <s v="DARS-NIC-34964-S2V0M-v1"/>
    <s v="Holly Robinson"/>
    <x v="303"/>
    <s v="With HSCIC"/>
    <x v="0"/>
    <d v="2017-08-31T00:00:00"/>
    <s v="5a DSA Active"/>
    <s v="5a DSA Active"/>
    <x v="1"/>
    <s v="DARS-NIC-34964-S2V0M-v0.7"/>
    <s v="No"/>
    <s v="No"/>
    <x v="0"/>
    <x v="149"/>
    <x v="40"/>
    <s v="No"/>
    <x v="1"/>
    <s v=""/>
    <s v="Adam Grindrod"/>
    <s v="Richard Langley"/>
    <s v="Yes"/>
    <s v="Emma Russell"/>
    <d v="2016-11-25T09:32:27"/>
    <d v="2016-09-07T08:54:57"/>
    <d v="2016-11-25T00:00:00"/>
    <s v=""/>
    <d v="2016-11-02T00:00:00"/>
    <x v="1"/>
  </r>
  <r>
    <s v="bca6ff4d-39b1-48a0-be15-ce7cf577c8e6"/>
    <s v="z367SY5ZBCKB5Odk7zTizvHf1kWeiIREwgIG6YKOa0ccK8xqu5U8t1bo2hSiqVQmw8y2umWXOZ0iJ3zfll3wNA=="/>
    <d v="2016-11-25T09:32:16"/>
    <s v="DARS-NIC-34964-S2V0M-v1"/>
    <s v="Holly Robinson"/>
    <x v="303"/>
    <s v="With HSCIC"/>
    <x v="0"/>
    <m/>
    <s v="1c Application In Progress"/>
    <s v="5a DSA Active"/>
    <x v="0"/>
    <s v="DARS-NIC-34964-S2V0M-v1.0"/>
    <s v="No"/>
    <s v="No"/>
    <x v="0"/>
    <x v="149"/>
    <x v="0"/>
    <s v="No"/>
    <x v="1"/>
    <s v=""/>
    <s v="Adam Grindrod"/>
    <s v="Richard Langley"/>
    <s v="Yes"/>
    <s v="Emma Russell"/>
    <d v="2016-11-25T09:32:16"/>
    <d v="2016-11-02T13:22:28"/>
    <d v="2016-10-26T00:00:00"/>
    <s v=""/>
    <d v="2016-11-02T00:00:00"/>
    <x v="0"/>
  </r>
  <r>
    <s v="71a3f0bf-cd18-4580-8e86-7bb2ee364ebb"/>
    <s v="VGfX+z1RYsm7xuiwl+dGubhLb1ec4thQ0O+tCYQV48Oi+aICZpiZku3UO5xUHBSmx9TaypUS2MNls1l4isF/1w=="/>
    <d v="2016-11-25T09:32:16"/>
    <s v="DARS-NIC-34964-S2V0M-v1"/>
    <s v="Holly Robinson"/>
    <x v="303"/>
    <s v="With HSCIC"/>
    <x v="0"/>
    <d v="2017-08-31T00:00:00"/>
    <s v="2c Initial Assessment"/>
    <s v="5a DSA Active"/>
    <x v="0"/>
    <s v="DARS-NIC-34964-S2V0M-v1.1"/>
    <s v="No"/>
    <s v="No"/>
    <x v="0"/>
    <x v="135"/>
    <x v="0"/>
    <s v="No"/>
    <x v="1"/>
    <s v=""/>
    <s v="Adam Grindrod"/>
    <s v="Richard Langley"/>
    <s v="Yes"/>
    <s v="Emma Russell"/>
    <d v="2016-11-25T09:32:16"/>
    <d v="2016-11-02T13:26:29"/>
    <d v="2016-10-26T00:00:00"/>
    <s v=""/>
    <d v="2016-11-02T00:00:00"/>
    <x v="0"/>
  </r>
  <r>
    <s v="1ca6e297-7424-4d11-98d5-b17bc360dd2e"/>
    <s v="55Lb6FHCp5NnFzOr5gNeDrEAt8GQDDvKEzwmow+EJv6PnUuzy0lJYQxcEQvK6cbzshPPC4KBPc+4ZahfPk0geQ=="/>
    <d v="2016-11-25T09:32:31"/>
    <s v="DARS-NIC-34964-S2V0M-v1"/>
    <s v="Holly Robinson"/>
    <x v="303"/>
    <s v="With HSCIC"/>
    <x v="0"/>
    <d v="2017-08-31T00:00:00"/>
    <s v="5a DSA Active"/>
    <s v="5a DSA Active"/>
    <x v="2"/>
    <s v="DARS-NIC-34964-S2V0M-v1.2"/>
    <s v="Yes"/>
    <s v="No"/>
    <x v="0"/>
    <x v="135"/>
    <x v="191"/>
    <s v="No"/>
    <x v="1"/>
    <s v=""/>
    <s v="Adam Grindrod"/>
    <s v="Richard Langley"/>
    <s v="Yes"/>
    <s v="Emma Russell"/>
    <d v="2016-11-25T09:32:31"/>
    <d v="2016-11-02T13:29:46"/>
    <d v="2016-11-25T00:00:00"/>
    <s v=""/>
    <d v="2016-11-02T00:00:00"/>
    <x v="1"/>
  </r>
  <r>
    <s v="4a5063f7-f3e1-e511-80f7-3863bb357fa0"/>
    <s v="1H341TQqzEYAXYDcBnlGBpcFkbNxOur8KTkvw0o3jEVDaBogjusm7gZBLDUrwJftnR9iajDTSWMKa0NcMRfo9g=="/>
    <d v="2016-10-31T15:54:24"/>
    <s v="DARS-NIC-349867-B1L4C-v0"/>
    <s v="Stephen Lorrimer"/>
    <x v="63"/>
    <s v="With HSCIC"/>
    <x v="1"/>
    <m/>
    <s v=""/>
    <s v="1a Enquiry"/>
    <x v="0"/>
    <s v="DARS-NIC-349867-B1L4C-v0.0"/>
    <s v=""/>
    <s v="Yes"/>
    <x v="1"/>
    <x v="0"/>
    <x v="0"/>
    <s v="No"/>
    <x v="6"/>
    <s v=""/>
    <s v=""/>
    <s v=""/>
    <s v="Yes"/>
    <s v=""/>
    <d v="2016-10-31T15:54:24"/>
    <d v="2016-03-04T10:29:31"/>
    <m/>
    <s v=""/>
    <m/>
    <x v="0"/>
  </r>
  <r>
    <s v="01b31a03-ad9b-4b76-93fb-fdb51f0389fc"/>
    <s v="tuzHmYTlmk1QgabcLH/bTRriYE3nCjwXDV6gQYGzqUN7ylStrrM8Kdl5u483Km3qwcfMqz+pDj7gYFMQEwrh9A=="/>
    <d v="2016-09-28T14:17:13"/>
    <s v="DARS-NIC-35064-G9X5K-v0"/>
    <s v="Joanne Higginbottom"/>
    <x v="18"/>
    <s v="With Customer"/>
    <x v="1"/>
    <m/>
    <s v=""/>
    <s v="1c Application In Progress"/>
    <x v="4"/>
    <s v="DARS-NIC-35064-G9X5K-v0.0"/>
    <s v="Yes"/>
    <s v="No"/>
    <x v="1"/>
    <x v="0"/>
    <x v="0"/>
    <s v="No"/>
    <x v="6"/>
    <s v=""/>
    <s v="DARS Online"/>
    <s v="DARS Online"/>
    <s v="Yes"/>
    <s v=""/>
    <d v="2016-09-28T14:17:13"/>
    <d v="2016-05-09T12:23:47"/>
    <m/>
    <s v=""/>
    <m/>
    <x v="0"/>
  </r>
  <r>
    <s v="4b759248-2a61-4ec1-9987-4090cee8ba63"/>
    <s v="fh7Kqdr92XoeBxxoCp3/S1NeAb5UqGK2bt88Jt1L/LKPEMU9o4IqEWtLtSgTCwUrff8L3FTAKGLn/tFzida2rA=="/>
    <d v="2016-08-02T09:49:27"/>
    <s v="DARS-NIC-35107-B1P1X-v0"/>
    <s v="Mike Purdie"/>
    <x v="308"/>
    <s v="With Customer"/>
    <x v="0"/>
    <m/>
    <s v=""/>
    <s v="1c Application In Progress"/>
    <x v="4"/>
    <s v="DARS-NIC-35107-B1P1X-v0.0"/>
    <s v="Yes"/>
    <s v="No"/>
    <x v="0"/>
    <x v="0"/>
    <x v="0"/>
    <s v="No"/>
    <x v="16"/>
    <s v=""/>
    <s v="DARS Online"/>
    <s v="DARS Online"/>
    <s v="Yes"/>
    <s v=""/>
    <d v="2016-08-02T09:49:27"/>
    <d v="2016-05-09T13:48:24"/>
    <m/>
    <s v=""/>
    <m/>
    <x v="0"/>
  </r>
  <r>
    <s v="ae0f2c45-f215-e611-80f9-3863bb358e28"/>
    <s v="3+w+3t3FfnBjRbfpDna864TgZdZ+TrRTgcqqfArGhqWpHH70vbM3C3CVqqMNvU+MmJJSr0MGnnGhtocvYtnO/Q=="/>
    <d v="2016-07-21T13:00:02"/>
    <s v="DARS-NIC-35118-V1P4Q-v0"/>
    <s v="Catia Nicodemo"/>
    <x v="309"/>
    <s v="With Customer"/>
    <x v="0"/>
    <m/>
    <s v="1c Application In Progress"/>
    <s v="2d Action Plan Active"/>
    <x v="0"/>
    <s v="DARS-NIC-35118-V1P4Q-v0.0"/>
    <s v="No"/>
    <s v="No"/>
    <x v="0"/>
    <x v="0"/>
    <x v="0"/>
    <s v="Yes"/>
    <x v="9"/>
    <s v=""/>
    <s v=""/>
    <s v=""/>
    <s v="Yes"/>
    <s v="Joanna Rose"/>
    <d v="2016-07-21T13:00:02"/>
    <d v="2016-05-09T14:28:18"/>
    <m/>
    <s v=""/>
    <d v="2016-05-13T00:00:00"/>
    <x v="0"/>
  </r>
  <r>
    <s v="6fc8532c-2e6e-40f4-b285-1980ebb8558a"/>
    <s v="cf3flnXnkLf3jEPyLqTwOjwVp7OymZ1Eg5SPYc601augTRZMbqBGtkMS2FAnc8xNEvxuLuKlzS3CK244ZUzzaA=="/>
    <d v="2016-07-21T13:00:02"/>
    <s v="DARS-NIC-35118-V1P4Q-v0"/>
    <s v="Catia Nicodemo"/>
    <x v="309"/>
    <s v="With Customer"/>
    <x v="0"/>
    <m/>
    <s v="2a Case Admin Check"/>
    <s v="2d Action Plan Active"/>
    <x v="0"/>
    <s v="DARS-NIC-35118-V1P4Q-v0.1"/>
    <s v="No"/>
    <s v="No"/>
    <x v="0"/>
    <x v="0"/>
    <x v="0"/>
    <s v="Yes"/>
    <x v="9"/>
    <s v=""/>
    <s v=""/>
    <s v=""/>
    <s v="Yes"/>
    <s v="Joanna Rose"/>
    <d v="2016-07-21T13:00:02"/>
    <d v="2016-05-09T14:48:45"/>
    <m/>
    <s v=""/>
    <d v="2016-05-13T00:00:00"/>
    <x v="0"/>
  </r>
  <r>
    <s v="ad104838-3d2f-48ad-b3c6-93421499de41"/>
    <s v="W/NsyKNDhDO5FHiJNG+WLqaeFrxZKYzDxBLcPEbH2PgkXEQ3dyeSWMHs0RNpwTlZ85BJA9Tp75MHEDIwU2PVpg=="/>
    <d v="2016-10-24T13:07:42"/>
    <s v="DARS-NIC-35118-V1P4Q-v0"/>
    <s v="Catia Nicodemo"/>
    <x v="57"/>
    <s v="With Customer"/>
    <x v="0"/>
    <d v="2017-07-31T00:00:00"/>
    <s v="2c Initial Assessment"/>
    <s v="2d Action Plan Active"/>
    <x v="5"/>
    <s v="DARS-NIC-35118-V1P4Q-v0.10"/>
    <s v="Yes"/>
    <s v="No"/>
    <x v="0"/>
    <x v="195"/>
    <x v="0"/>
    <s v="Yes"/>
    <x v="1"/>
    <s v="Complex"/>
    <s v="Amanda Parkin"/>
    <s v="Richard Langley"/>
    <s v="No"/>
    <s v="Joanna Rose"/>
    <d v="2016-10-24T13:07:42"/>
    <d v="2016-07-21T13:00:12"/>
    <d v="2016-10-24T00:00:00"/>
    <s v=""/>
    <d v="2016-05-13T00:00:00"/>
    <x v="0"/>
  </r>
  <r>
    <s v="23a94d4a-0ff2-4f32-a4c1-9fb7c2c9e63a"/>
    <s v="3f5qPOYjXZlC+BEkGwkSiwexfu/b5feFWkOGgj+sqyqQwdLuYSBVyaJULDx+97N82e5uTYxWImdrz2+6NLCeMA=="/>
    <d v="2016-07-21T13:00:02"/>
    <s v="DARS-NIC-35118-V1P4Q-v0"/>
    <s v="Catia Nicodemo"/>
    <x v="309"/>
    <s v="With Customer"/>
    <x v="0"/>
    <m/>
    <s v="1c Application In Progress"/>
    <s v="2d Action Plan Active"/>
    <x v="0"/>
    <s v="DARS-NIC-35118-V1P4Q-v0.2"/>
    <s v="No"/>
    <s v="No"/>
    <x v="0"/>
    <x v="0"/>
    <x v="0"/>
    <s v="Yes"/>
    <x v="9"/>
    <s v=""/>
    <s v=""/>
    <s v=""/>
    <s v="Yes"/>
    <s v="Joanna Rose"/>
    <d v="2016-07-21T13:00:02"/>
    <d v="2016-05-09T14:59:00"/>
    <m/>
    <s v=""/>
    <d v="2016-05-13T00:00:00"/>
    <x v="0"/>
  </r>
  <r>
    <s v="c75a9ef4-5d6c-4254-aa4e-5898b656a403"/>
    <s v="l5Ok3e36xW389sHV7NmaQ3+M+mxHbo4v/gYatXhtrrF/5quR9PIzr5WFVeB1nmi3Ze/HWpa1PQ4ROkAzd3QF+w=="/>
    <d v="2016-07-21T13:00:02"/>
    <s v="DARS-NIC-35118-V1P4Q-v0"/>
    <s v="Catia Nicodemo"/>
    <x v="309"/>
    <s v="With Customer"/>
    <x v="0"/>
    <m/>
    <s v="2c Initial Assessment"/>
    <s v="2d Action Plan Active"/>
    <x v="0"/>
    <s v="DARS-NIC-35118-V1P4Q-v0.3"/>
    <s v="No"/>
    <s v="No"/>
    <x v="0"/>
    <x v="195"/>
    <x v="0"/>
    <s v="Yes"/>
    <x v="9"/>
    <s v="Complex"/>
    <s v="Amanda Parkin"/>
    <s v=""/>
    <s v="Yes"/>
    <s v="Joanna Rose"/>
    <d v="2016-07-21T13:00:02"/>
    <d v="2016-05-10T10:55:02"/>
    <m/>
    <s v=""/>
    <d v="2016-05-13T00:00:00"/>
    <x v="0"/>
  </r>
  <r>
    <s v="763a08d3-6413-4612-a000-a73809a3e16d"/>
    <s v="ASX5dlVLWTqHbxRSXjDTyduhR9BlGGIgzqFC24mlCVnadBfFGtdXxhFkJo00SCckP5AmWyoP8ogvRvwEnIYxNA=="/>
    <d v="2016-07-21T13:00:02"/>
    <s v="DARS-NIC-35118-V1P4Q-v0"/>
    <s v="Catia Nicodemo"/>
    <x v="309"/>
    <s v="With Customer"/>
    <x v="0"/>
    <m/>
    <s v="2d Action Plan Active"/>
    <s v="2d Action Plan Active"/>
    <x v="0"/>
    <s v="DARS-NIC-35118-V1P4Q-v0.4"/>
    <s v="No"/>
    <s v="No"/>
    <x v="0"/>
    <x v="195"/>
    <x v="0"/>
    <s v="Yes"/>
    <x v="9"/>
    <s v="Complex"/>
    <s v="Amanda Parkin"/>
    <s v=""/>
    <s v="Yes"/>
    <s v="Joanna Rose"/>
    <d v="2016-07-21T13:00:02"/>
    <d v="2016-05-13T14:22:30"/>
    <m/>
    <s v=""/>
    <d v="2016-05-13T00:00:00"/>
    <x v="0"/>
  </r>
  <r>
    <s v="23ee0d37-5b5b-46cf-a359-2e167c95370a"/>
    <s v="+HVkz4KtNqIW9+BSrBmG6I+3WttxgVVjxfCJlmxJFIwt/3z7YElusLo7iJvZ4XJIdTt4ZtW8iVd1Fm6hvJL4Tw=="/>
    <d v="2016-07-21T13:00:02"/>
    <s v="DARS-NIC-35118-V1P4Q-v0"/>
    <s v="Catia Nicodemo"/>
    <x v="309"/>
    <s v="With Customer"/>
    <x v="0"/>
    <m/>
    <s v="2c Initial Assessment"/>
    <s v="2d Action Plan Active"/>
    <x v="0"/>
    <s v="DARS-NIC-35118-V1P4Q-v0.5"/>
    <s v="No"/>
    <s v="No"/>
    <x v="0"/>
    <x v="195"/>
    <x v="0"/>
    <s v="Yes"/>
    <x v="9"/>
    <s v="Complex"/>
    <s v="Amanda Parkin"/>
    <s v="Richard Langley"/>
    <s v="No"/>
    <s v="Joanna Rose"/>
    <d v="2016-07-21T13:00:02"/>
    <d v="2016-05-26T21:37:39"/>
    <m/>
    <s v=""/>
    <d v="2016-05-13T00:00:00"/>
    <x v="0"/>
  </r>
  <r>
    <s v="507ec793-ed47-4efc-9f37-e4eafb37f460"/>
    <s v="m6jK0wM5WHRBjKFBVYr1n8KwN29U7vf8yPv7CnpEKzIxey8kSARW+zw0DjqvIXngu2eBqMnbETSXEMELviN1wQ=="/>
    <d v="2016-07-21T13:00:02"/>
    <s v="DARS-NIC-35118-V1P4Q-v0"/>
    <s v="Catia Nicodemo"/>
    <x v="309"/>
    <s v="With Customer"/>
    <x v="0"/>
    <m/>
    <s v="2c Initial Assessment"/>
    <s v="2d Action Plan Active"/>
    <x v="0"/>
    <s v="DARS-NIC-35118-V1P4Q-v0.6"/>
    <s v="No"/>
    <s v="No"/>
    <x v="0"/>
    <x v="195"/>
    <x v="0"/>
    <s v="Yes"/>
    <x v="9"/>
    <s v="Complex"/>
    <s v="Amanda Parkin"/>
    <s v="Richard Langley"/>
    <s v="No"/>
    <s v="Joanna Rose"/>
    <d v="2016-07-21T13:00:02"/>
    <d v="2016-06-21T13:25:40"/>
    <m/>
    <s v=""/>
    <d v="2016-05-13T00:00:00"/>
    <x v="0"/>
  </r>
  <r>
    <s v="621b8a90-539b-4aa9-8978-62b1d0a92333"/>
    <s v="d/c2912l9gLlQSX/jcrHnLA9EXYwL3ycS4fyiTR9n+xWvDDPjgat0Ir2icJdwyKY618b8IDS7gQUSd6/aH2Mkw=="/>
    <d v="2016-07-21T13:00:02"/>
    <s v="DARS-NIC-35118-V1P4Q-v0"/>
    <s v="Catia Nicodemo"/>
    <x v="309"/>
    <s v="With Customer"/>
    <x v="0"/>
    <m/>
    <s v="2c Initial Assessment"/>
    <s v="2d Action Plan Active"/>
    <x v="0"/>
    <s v="DARS-NIC-35118-V1P4Q-v0.7"/>
    <s v="No"/>
    <s v="No"/>
    <x v="0"/>
    <x v="195"/>
    <x v="0"/>
    <s v="Yes"/>
    <x v="9"/>
    <s v="Complex"/>
    <s v="Amanda Parkin"/>
    <s v="Richard Langley"/>
    <s v="No"/>
    <s v="Joanna Rose"/>
    <d v="2016-07-21T13:00:02"/>
    <d v="2016-07-12T14:48:03"/>
    <m/>
    <s v=""/>
    <d v="2016-05-13T00:00:00"/>
    <x v="0"/>
  </r>
  <r>
    <s v="531d6db9-1cd1-4821-a094-d4e24875bcc7"/>
    <s v="Ja5w3s2Q96K0T2GL3H5/IeOnwQnm4rgqRXQ+gAvKmDlS+KDAKicMOrIQ7jSKsRiepjqMvK1vTFOyHVvs+vLP9Q=="/>
    <d v="2016-07-21T13:00:02"/>
    <s v="DARS-NIC-35118-V1P4Q-v0"/>
    <s v="Catia Nicodemo"/>
    <x v="309"/>
    <s v="With Customer"/>
    <x v="0"/>
    <d v="2017-07-31T00:00:00"/>
    <s v="2c Initial Assessment"/>
    <s v="2d Action Plan Active"/>
    <x v="0"/>
    <s v="DARS-NIC-35118-V1P4Q-v0.8"/>
    <s v="No"/>
    <s v="No"/>
    <x v="0"/>
    <x v="195"/>
    <x v="0"/>
    <s v="Yes"/>
    <x v="9"/>
    <s v="Complex"/>
    <s v="Amanda Parkin"/>
    <s v="Richard Langley"/>
    <s v="No"/>
    <s v="Joanna Rose"/>
    <d v="2016-07-21T13:00:02"/>
    <d v="2016-07-14T13:37:26"/>
    <m/>
    <s v=""/>
    <d v="2016-05-13T00:00:00"/>
    <x v="0"/>
  </r>
  <r>
    <s v="3f1ddf82-0319-48e6-9f34-4015b1c2a553"/>
    <s v="vjPYf0vdUGmpik1m6ClkgvPjW1RodNFsGVO+FKITsfAb2M1N9kdvuPN2NVYGoVYiGa4tELwsGPeMCsOERwpIdA=="/>
    <d v="2016-07-21T13:00:23"/>
    <s v="DARS-NIC-35118-V1P4Q-v0"/>
    <s v="Catia Nicodemo"/>
    <x v="309"/>
    <s v="With Customer"/>
    <x v="0"/>
    <d v="2017-07-31T00:00:00"/>
    <s v="2c Initial Assessment"/>
    <s v="2d Action Plan Active"/>
    <x v="0"/>
    <s v="DARS-NIC-35118-V1P4Q-v0.9"/>
    <s v="No"/>
    <s v="No"/>
    <x v="0"/>
    <x v="195"/>
    <x v="0"/>
    <s v="Yes"/>
    <x v="9"/>
    <s v="Complex"/>
    <s v="Amanda Parkin"/>
    <s v="Richard Langley"/>
    <s v="No"/>
    <s v="Joanna Rose"/>
    <d v="2016-07-21T13:00:23"/>
    <d v="2016-07-21T12:38:20"/>
    <m/>
    <s v=""/>
    <d v="2016-05-13T00:00:00"/>
    <x v="0"/>
  </r>
  <r>
    <s v="ef861335-9534-4b9f-bc2c-8aaa40809e17"/>
    <s v="0yqbwRjs5QRlOFl2W6eUfrtmCxOm86ZWetyPpisMLimwbUCXjPlPmcuyLsAeHkzt/+TNqDnbMAGFfT3ZwUzC6w=="/>
    <d v="2017-04-26T14:10:23"/>
    <s v="DARS-NIC-35140-S8F6W-v1"/>
    <s v="Tracy Taylor"/>
    <x v="310"/>
    <s v="With HSCIC"/>
    <x v="0"/>
    <m/>
    <s v="1c Application In Progress"/>
    <s v="3a With DAO"/>
    <x v="0"/>
    <s v="DARS-NIC-35140-S8F6W-v0.0"/>
    <s v="No"/>
    <s v="No"/>
    <x v="0"/>
    <x v="0"/>
    <x v="0"/>
    <s v="No"/>
    <x v="0"/>
    <s v="Medium"/>
    <s v=""/>
    <s v=""/>
    <s v="Yes"/>
    <s v="Emma Russell"/>
    <d v="2017-04-26T14:10:23"/>
    <d v="2017-01-07T12:21:52"/>
    <m/>
    <s v=""/>
    <d v="2017-04-26T00:00:00"/>
    <x v="0"/>
  </r>
  <r>
    <s v="f644bb3e-02e2-49c2-97c5-9d88c1f414ba"/>
    <s v="34Lr/zffk381FKFxOT5OxIt++HoP58+5vdDKk9gZC4YRiXNwixpv11FZshSlPjJNoiZJDXo7g9feDiaalEFROw=="/>
    <d v="2017-04-26T14:10:23"/>
    <s v="DARS-NIC-35140-S8F6W-v1"/>
    <s v="Katherine Woodcock"/>
    <x v="310"/>
    <s v="With HSCIC"/>
    <x v="0"/>
    <d v="2017-05-31T00:00:00"/>
    <s v="2c Initial Assessment"/>
    <s v="3a With DAO"/>
    <x v="0"/>
    <s v="DARS-NIC-35140-S8F6W-v0.1"/>
    <s v="No"/>
    <s v="No"/>
    <x v="0"/>
    <x v="262"/>
    <x v="0"/>
    <s v="No"/>
    <x v="0"/>
    <s v="Medium"/>
    <s v="Tracy Taylor"/>
    <s v="Robyn Wilson"/>
    <s v="Yes"/>
    <s v="Emma Russell"/>
    <d v="2017-04-26T14:10:23"/>
    <d v="2017-01-07T13:13:35"/>
    <m/>
    <s v=""/>
    <d v="2017-04-26T00:00:00"/>
    <x v="0"/>
  </r>
  <r>
    <s v="0ba8915e-d46a-49cf-be89-9f211c995212"/>
    <s v="tlzQPPJVux5xAeVGmz4KZXDiZNMAku9e1nXeur9ws79gqqoAsZNnuVVxdg9JNIaiwr17zWSAarL1lHCZ0x8pxw=="/>
    <d v="2017-04-26T14:10:23"/>
    <s v="DARS-NIC-35140-S8F6W-v1"/>
    <s v="Katherine Woodcock"/>
    <x v="310"/>
    <s v="With HSCIC"/>
    <x v="0"/>
    <d v="2017-05-31T00:00:00"/>
    <s v="5a DSA Active"/>
    <s v="3a With DAO"/>
    <x v="2"/>
    <s v="DARS-NIC-35140-S8F6W-v0.2"/>
    <s v="No"/>
    <s v="No"/>
    <x v="0"/>
    <x v="262"/>
    <x v="167"/>
    <s v="No"/>
    <x v="0"/>
    <s v="Medium"/>
    <s v="Tracy Taylor"/>
    <s v="Robyn Wilson"/>
    <s v="Yes"/>
    <s v="Emma Russell"/>
    <d v="2017-04-26T14:10:23"/>
    <d v="2017-01-07T13:46:32"/>
    <d v="2017-02-14T00:00:00"/>
    <s v=""/>
    <d v="2017-04-26T00:00:00"/>
    <x v="1"/>
  </r>
  <r>
    <s v="4cf93522-3d74-4554-8ae5-288ffe17adc1"/>
    <s v="KmYUlD/j/nG1nlF+3yLSx9/wRPtT+18V9lW13Q72OPuI+lhNHyIkSq9IuAqN6kDUVr0T6qCB3/krYssHeSrrog=="/>
    <d v="2017-04-26T14:10:23"/>
    <s v="DARS-NIC-35140-S8F6W-v1"/>
    <s v="Katherine Woodcock"/>
    <x v="310"/>
    <s v="With HSCIC"/>
    <x v="0"/>
    <m/>
    <s v="1c Application In Progress"/>
    <s v="3a With DAO"/>
    <x v="0"/>
    <s v="DARS-NIC-35140-S8F6W-v1.0"/>
    <s v="No"/>
    <s v="No"/>
    <x v="0"/>
    <x v="262"/>
    <x v="0"/>
    <s v="No"/>
    <x v="0"/>
    <s v="Medium"/>
    <s v="Tracy Taylor"/>
    <s v="Robyn Wilson"/>
    <s v="Yes"/>
    <s v="Emma Russell"/>
    <d v="2017-04-26T14:10:23"/>
    <d v="2017-03-27T15:28:24"/>
    <m/>
    <s v=""/>
    <d v="2017-04-26T00:00:00"/>
    <x v="0"/>
  </r>
  <r>
    <s v="bce366c8-42e7-487b-909f-2bfc3226c7b8"/>
    <s v="16m13QBW8TkWiA22TT+pLRh6krVNXfQ7ItQ9rcyvN1u72QmrVqIotc/Gt0Ai4Nqvp/+mJ3hYwbDmJLMrLcaXUg=="/>
    <d v="2017-04-26T14:10:23"/>
    <s v="DARS-NIC-35140-S8F6W-v1"/>
    <s v="Katherine Woodcock"/>
    <x v="310"/>
    <s v="With HSCIC"/>
    <x v="0"/>
    <d v="2018-05-31T00:00:00"/>
    <s v="2c Initial Assessment"/>
    <s v="3a With DAO"/>
    <x v="0"/>
    <s v="DARS-NIC-35140-S8F6W-v1.1"/>
    <s v="No"/>
    <s v="No"/>
    <x v="0"/>
    <x v="217"/>
    <x v="0"/>
    <s v="No"/>
    <x v="0"/>
    <s v="Complex"/>
    <s v="Tracy Taylor"/>
    <s v="Robyn Wilson"/>
    <s v="Yes"/>
    <s v="Emma Russell"/>
    <d v="2017-04-26T14:10:23"/>
    <d v="2017-04-26T08:20:56"/>
    <m/>
    <s v=""/>
    <d v="2017-04-26T00:00:00"/>
    <x v="0"/>
  </r>
  <r>
    <s v="dfe6ecfa-d0b7-4cf7-8376-d63cde51fd08"/>
    <s v="jpzNhzpThHU622tqIyHlQKF6JEZbyD7l7wIkRQxNJkTeyFp96+iLVc71XfHV9MkWuRLniqM7mLX1M1lNpkgtPw=="/>
    <d v="2017-04-26T15:38:54"/>
    <s v="DARS-NIC-35140-S8F6W-v1"/>
    <s v="Katherine Woodcock"/>
    <x v="310"/>
    <s v="With HSCIC"/>
    <x v="0"/>
    <d v="2018-05-31T00:00:00"/>
    <s v="3a With DAO"/>
    <s v="3a With DAO"/>
    <x v="4"/>
    <s v="DARS-NIC-35140-S8F6W-v1.2"/>
    <s v="Yes"/>
    <s v="No"/>
    <x v="0"/>
    <x v="217"/>
    <x v="0"/>
    <s v="No"/>
    <x v="0"/>
    <s v="Complex"/>
    <s v="Tracy Taylor"/>
    <s v="Robyn Wilson"/>
    <s v="Yes"/>
    <s v="Emma Russell"/>
    <d v="2017-04-26T15:38:54"/>
    <d v="2017-04-26T13:48:06"/>
    <m/>
    <s v=""/>
    <d v="2017-04-26T00:00:00"/>
    <x v="0"/>
  </r>
  <r>
    <s v="ca94be89-55ef-e511-8101-3863bb358f90"/>
    <s v="WQpixZLsQkBB01Au5+2e3+fQrkXXndNCGnjfQdqrvMu+8kPZQKouuABcoHIQNfo5Sa71MOw2Dlg/oFJOjWg0BA=="/>
    <d v="2017-02-01T11:43:22"/>
    <s v="DARS-NIC-351522-Y6W3L-v2"/>
    <s v="Gillian Frost"/>
    <x v="156"/>
    <s v="With Customer"/>
    <x v="0"/>
    <d v="2016-06-16T00:00:00"/>
    <s v="5a DSA Active"/>
    <s v="1c Application In Progress"/>
    <x v="1"/>
    <s v="DARS-NIC-351522-Y6W3L-v0.0"/>
    <s v="No"/>
    <s v="Yes"/>
    <x v="0"/>
    <x v="263"/>
    <x v="95"/>
    <s v="No"/>
    <x v="6"/>
    <s v=""/>
    <s v="Dan Goodwin"/>
    <s v="Jennifer Donald"/>
    <s v="No"/>
    <s v="Emma Russell"/>
    <d v="2017-02-01T11:43:22"/>
    <d v="2016-03-21T11:10:43"/>
    <d v="2017-02-01T00:00:00"/>
    <s v=""/>
    <m/>
    <x v="1"/>
  </r>
  <r>
    <s v="34cd465d-84ae-45a6-bb3e-72294b7d76a8"/>
    <s v="ReLwVqb4iJidg82D8u/6sNYZaj5dqKrTukDHS8cnJTDfqta2AEZw8Ddy/P7GyFNFtB+PcDpXWQ0gjilAliQefg=="/>
    <d v="2017-02-01T11:43:22"/>
    <s v="DARS-NIC-351522-Y6W3L-v2"/>
    <s v="Gillian Frost"/>
    <x v="156"/>
    <s v="With Customer"/>
    <x v="0"/>
    <d v="2016-06-16T00:00:00"/>
    <s v="1c Application In Progress"/>
    <s v="1c Application In Progress"/>
    <x v="0"/>
    <s v="DARS-NIC-351522-Y6W3L-v1.0"/>
    <s v="No"/>
    <s v="Yes"/>
    <x v="0"/>
    <x v="263"/>
    <x v="0"/>
    <s v="No"/>
    <x v="6"/>
    <s v=""/>
    <s v="Dan Goodwin"/>
    <s v="Jennifer Donald"/>
    <s v="No"/>
    <s v="Emma Russell"/>
    <d v="2017-02-01T11:43:22"/>
    <d v="2016-06-06T11:56:26"/>
    <m/>
    <s v=""/>
    <m/>
    <x v="0"/>
  </r>
  <r>
    <s v="94a88f14-5530-45bc-a50f-cc264fff33c9"/>
    <s v="X/7hg41jxYXz0krzuUvhvI/kGT9gp1d3hJt+3jd10metMYC273SUI/o2Mv90nru7sIW1IzQpWG7NfeOz0fAWhA=="/>
    <d v="2017-02-01T11:43:22"/>
    <s v="DARS-NIC-351522-Y6W3L-v2"/>
    <s v="Gillian Frost"/>
    <x v="156"/>
    <s v="With Customer"/>
    <x v="0"/>
    <d v="2016-06-16T00:00:00"/>
    <s v="2a Case Admin Check"/>
    <s v="1c Application In Progress"/>
    <x v="0"/>
    <s v="DARS-NIC-351522-Y6W3L-v1.1"/>
    <s v="No"/>
    <s v="Yes"/>
    <x v="0"/>
    <x v="263"/>
    <x v="0"/>
    <s v="No"/>
    <x v="6"/>
    <s v=""/>
    <s v="Dan Goodwin"/>
    <s v="Jennifer Donald"/>
    <s v="No"/>
    <s v="Emma Russell"/>
    <d v="2017-02-01T11:43:22"/>
    <d v="2016-06-09T15:00:54"/>
    <m/>
    <s v=""/>
    <m/>
    <x v="0"/>
  </r>
  <r>
    <s v="4f5d9bb2-cd15-417a-9df0-0c9d4dbd5eab"/>
    <s v="fuqR6RtF235/g0TuMaTqe5qTzmEdpF79AHma4doT9oKjxIc7A4rB17ToYsl9Mf2vInp9wBGTe+IouXNA84sV8A=="/>
    <d v="2017-02-01T11:43:42"/>
    <s v="DARS-NIC-351522-Y6W3L-v2"/>
    <s v="Gillian Frost"/>
    <x v="156"/>
    <s v="With Customer"/>
    <x v="0"/>
    <d v="2017-06-17T00:00:00"/>
    <s v="5a DSA Active"/>
    <s v="1c Application In Progress"/>
    <x v="2"/>
    <s v="DARS-NIC-351522-Y6W3L-v1.10"/>
    <s v="No"/>
    <s v="Yes"/>
    <x v="0"/>
    <x v="205"/>
    <x v="10"/>
    <s v="No"/>
    <x v="6"/>
    <s v="Complex"/>
    <s v="Georgina Platt"/>
    <s v="Jennifer Donald"/>
    <s v="Yes"/>
    <s v="Emma Russell"/>
    <d v="2017-02-01T11:43:42"/>
    <d v="2016-09-19T13:47:49"/>
    <d v="2017-02-01T00:00:00"/>
    <s v=""/>
    <m/>
    <x v="1"/>
  </r>
  <r>
    <s v="19b47120-d226-4797-8f9b-3a5c42a17405"/>
    <s v="Olg3/76W6VPLl6FcnM8nIQfJCG4+Pa1C1lQBI8l2eGMgMTOGc4nWu07hM44zuuB2YRxnQrUXHgZYlkXGAuY1YQ=="/>
    <d v="2017-02-01T11:43:22"/>
    <s v="DARS-NIC-351522-Y6W3L-v2"/>
    <s v="Gillian Frost"/>
    <x v="156"/>
    <s v="With Customer"/>
    <x v="0"/>
    <d v="2016-06-16T00:00:00"/>
    <s v="1c Application In Progress"/>
    <s v="1c Application In Progress"/>
    <x v="0"/>
    <s v="DARS-NIC-351522-Y6W3L-v1.2"/>
    <s v="No"/>
    <s v="Yes"/>
    <x v="0"/>
    <x v="263"/>
    <x v="0"/>
    <s v="No"/>
    <x v="6"/>
    <s v=""/>
    <s v="Dan Goodwin"/>
    <s v="Jennifer Donald"/>
    <s v="No"/>
    <s v="Emma Russell"/>
    <d v="2017-02-01T11:43:22"/>
    <d v="2016-06-16T08:37:17"/>
    <m/>
    <s v=""/>
    <m/>
    <x v="0"/>
  </r>
  <r>
    <s v="b9a26ab9-17c4-4e5b-8632-5a9c7c2fe8f6"/>
    <s v="5sS1i8EMH9RD/3EMRe7DOA3I0sLJA8sJM8ZquIxhE0jLL1vGRTyAcc93DWL/H0qkhfTJDhcSyx+k31lW1rjuWg=="/>
    <d v="2017-02-01T11:43:22"/>
    <s v="DARS-NIC-351522-Y6W3L-v2"/>
    <s v="Gillian Frost"/>
    <x v="156"/>
    <s v="With Customer"/>
    <x v="0"/>
    <d v="2016-06-16T00:00:00"/>
    <s v="2c Initial Assessment"/>
    <s v="1c Application In Progress"/>
    <x v="0"/>
    <s v="DARS-NIC-351522-Y6W3L-v1.3"/>
    <s v="No"/>
    <s v="Yes"/>
    <x v="0"/>
    <x v="205"/>
    <x v="0"/>
    <s v="No"/>
    <x v="6"/>
    <s v="Complex"/>
    <s v="Georgina Platt"/>
    <s v="Jennifer Donald"/>
    <s v="No"/>
    <s v="Emma Russell"/>
    <d v="2017-02-01T11:43:22"/>
    <d v="2016-06-20T12:49:47"/>
    <m/>
    <s v=""/>
    <m/>
    <x v="0"/>
  </r>
  <r>
    <s v="b393049d-22da-4a30-be47-3115b47978ad"/>
    <s v="CUZuTW2Py01tLNSdqn7IHevxbuqax2Cztu/OtzU+teHeTWYMDHqaaR1838hMHii709/bveBtflklMUpn13WGug=="/>
    <d v="2017-02-01T11:43:22"/>
    <s v="DARS-NIC-351522-Y6W3L-v2"/>
    <s v="Gillian Frost"/>
    <x v="156"/>
    <s v="With Customer"/>
    <x v="0"/>
    <d v="2016-06-16T00:00:00"/>
    <s v="2c Initial Assessment"/>
    <s v="1c Application In Progress"/>
    <x v="0"/>
    <s v="DARS-NIC-351522-Y6W3L-v1.4"/>
    <s v="No"/>
    <s v="Yes"/>
    <x v="0"/>
    <x v="205"/>
    <x v="0"/>
    <s v="No"/>
    <x v="6"/>
    <s v="Complex"/>
    <s v="Georgina Platt"/>
    <s v="Jennifer Donald"/>
    <s v="No"/>
    <s v="Emma Russell"/>
    <d v="2017-02-01T11:43:22"/>
    <d v="2016-07-01T16:38:50"/>
    <m/>
    <s v=""/>
    <m/>
    <x v="0"/>
  </r>
  <r>
    <s v="c469ce14-febc-448c-8466-8dcccc1794f7"/>
    <s v="250cJ6zXm6/L7I4/ObfN900XtzsEoyoBMFIwhvKTVeIQzuLKIcj6nMY9KeIHtbxDeCQMRZ9oBZ2sqcTTnzyFog=="/>
    <d v="2017-02-01T11:43:22"/>
    <s v="DARS-NIC-351522-Y6W3L-v2"/>
    <s v="Gillian Frost"/>
    <x v="156"/>
    <s v="With Customer"/>
    <x v="0"/>
    <d v="2016-06-16T00:00:00"/>
    <s v="2c Initial Assessment"/>
    <s v="1c Application In Progress"/>
    <x v="0"/>
    <s v="DARS-NIC-351522-Y6W3L-v1.5"/>
    <s v="No"/>
    <s v="Yes"/>
    <x v="0"/>
    <x v="205"/>
    <x v="0"/>
    <s v="No"/>
    <x v="6"/>
    <s v="Complex"/>
    <s v="Georgina Platt"/>
    <s v="Jennifer Donald"/>
    <s v="No"/>
    <s v="Emma Russell"/>
    <d v="2017-02-01T11:43:22"/>
    <d v="2016-07-20T09:42:37"/>
    <m/>
    <s v=""/>
    <m/>
    <x v="0"/>
  </r>
  <r>
    <s v="a34603d9-17d5-45db-9794-8629658a7ad3"/>
    <s v="4HzIvdT5RH1ET1z7e3XUi4c9gJd3ZaU13TfhWXyuUWPDLdu+nv6yZp2oCgBo8CGQFLENGVKGi9CvDCCgFBC2yw=="/>
    <d v="2017-02-01T11:43:22"/>
    <s v="DARS-NIC-351522-Y6W3L-v2"/>
    <s v="Gillian Frost"/>
    <x v="156"/>
    <s v="With Customer"/>
    <x v="0"/>
    <d v="2016-06-16T00:00:00"/>
    <s v="2c Initial Assessment"/>
    <s v="1c Application In Progress"/>
    <x v="0"/>
    <s v="DARS-NIC-351522-Y6W3L-v1.6"/>
    <s v="No"/>
    <s v="Yes"/>
    <x v="0"/>
    <x v="205"/>
    <x v="0"/>
    <s v="No"/>
    <x v="6"/>
    <s v="Complex"/>
    <s v="Georgina Platt"/>
    <s v="Jennifer Donald"/>
    <s v="Yes"/>
    <s v="Emma Russell"/>
    <d v="2017-02-01T11:43:22"/>
    <d v="2016-07-20T09:47:22"/>
    <m/>
    <s v=""/>
    <m/>
    <x v="0"/>
  </r>
  <r>
    <s v="75574f95-211d-446b-8359-7c66a7cc41c3"/>
    <s v="83fsHpxtUlvslM/zYDtiW5W1VbX9z0rzeLkDMNjxdzB8SdUVHLkLi2FLdvNBuP+a1p4mYwVJwSYVIhxV+fqZsw=="/>
    <d v="2017-02-01T11:43:22"/>
    <s v="DARS-NIC-351522-Y6W3L-v2"/>
    <s v="Gillian Frost"/>
    <x v="156"/>
    <s v="With Customer"/>
    <x v="0"/>
    <d v="2016-06-16T00:00:00"/>
    <s v="2c Initial Assessment"/>
    <s v="1c Application In Progress"/>
    <x v="0"/>
    <s v="DARS-NIC-351522-Y6W3L-v1.7"/>
    <s v="No"/>
    <s v="Yes"/>
    <x v="0"/>
    <x v="205"/>
    <x v="0"/>
    <s v="No"/>
    <x v="6"/>
    <s v="Complex"/>
    <s v="Georgina Platt"/>
    <s v="Jennifer Donald"/>
    <s v="Yes"/>
    <s v="Emma Russell"/>
    <d v="2017-02-01T11:43:22"/>
    <d v="2016-07-25T15:35:20"/>
    <m/>
    <s v=""/>
    <m/>
    <x v="0"/>
  </r>
  <r>
    <s v="3a84b87a-7ef2-4f0d-a6a8-69455e7f507b"/>
    <s v="Fi+xqZpBehJ+eSHjv9XuQ0XxSiJu//3L1vVdj+DcGMBwcUbJHTsCxkr6WiemJPqP7YqSKIBjQ/cKiqVtASp2pw=="/>
    <d v="2017-02-01T11:43:22"/>
    <s v="DARS-NIC-351522-Y6W3L-v2"/>
    <s v="Gillian Frost"/>
    <x v="156"/>
    <s v="With Customer"/>
    <x v="0"/>
    <d v="2016-06-16T00:00:00"/>
    <s v="2c Initial Assessment"/>
    <s v="1c Application In Progress"/>
    <x v="0"/>
    <s v="DARS-NIC-351522-Y6W3L-v1.8"/>
    <s v="No"/>
    <s v="Yes"/>
    <x v="0"/>
    <x v="205"/>
    <x v="0"/>
    <s v="No"/>
    <x v="6"/>
    <s v="Complex"/>
    <s v="Georgina Platt"/>
    <s v="Jennifer Donald"/>
    <s v="Yes"/>
    <s v="Emma Russell"/>
    <d v="2017-02-01T11:43:22"/>
    <d v="2016-08-25T10:35:52"/>
    <m/>
    <s v=""/>
    <m/>
    <x v="0"/>
  </r>
  <r>
    <s v="055110f6-98c2-4877-8816-f7b5afc495b6"/>
    <s v="plgZpBUpqQr0ZpW30BOZjqM5lZkIDNyqHwNmYiLvSbErWPq/nG/1Y++4qd3c7S9Qr9hEHifynUobeZ8vppcrlw=="/>
    <d v="2017-02-01T11:43:22"/>
    <s v="DARS-NIC-351522-Y6W3L-v2"/>
    <s v="Gillian Frost"/>
    <x v="156"/>
    <s v="With Customer"/>
    <x v="0"/>
    <d v="2016-06-16T00:00:00"/>
    <s v="2c Initial Assessment"/>
    <s v="1c Application In Progress"/>
    <x v="0"/>
    <s v="DARS-NIC-351522-Y6W3L-v1.9"/>
    <s v="No"/>
    <s v="Yes"/>
    <x v="0"/>
    <x v="205"/>
    <x v="0"/>
    <s v="No"/>
    <x v="6"/>
    <s v="Complex"/>
    <s v="Georgina Platt"/>
    <s v="Jennifer Donald"/>
    <s v="Yes"/>
    <s v="Emma Russell"/>
    <d v="2017-02-01T11:43:22"/>
    <d v="2016-08-26T10:57:31"/>
    <m/>
    <s v=""/>
    <m/>
    <x v="0"/>
  </r>
  <r>
    <s v="4430fb80-68e1-4825-85ab-65dd419d815c"/>
    <s v="CbcqB87Vqw76D0tvZt32S32Oa9t3ONoljE1V9IE/oOaoMd8ImqazLxNNAdBi/UedZ7Y8bbXE3+TqDVfuRIwQqA=="/>
    <d v="2017-04-26T14:55:12"/>
    <s v="DARS-NIC-351522-Y6W3L-v2"/>
    <s v="Gillian Frost"/>
    <x v="156"/>
    <s v="With Customer"/>
    <x v="0"/>
    <m/>
    <s v="1c Application In Progress"/>
    <s v="1c Application In Progress"/>
    <x v="4"/>
    <s v="DARS-NIC-351522-Y6W3L-v2.0"/>
    <s v="Yes"/>
    <s v="Yes"/>
    <x v="0"/>
    <x v="205"/>
    <x v="0"/>
    <s v="No"/>
    <x v="6"/>
    <s v="Complex"/>
    <s v="Georgina Platt"/>
    <s v="Jennifer Donald"/>
    <s v="Yes"/>
    <s v="Emma Russell"/>
    <d v="2017-04-26T14:55:12"/>
    <d v="2017-02-01T11:43:10"/>
    <m/>
    <s v=""/>
    <m/>
    <x v="0"/>
  </r>
  <r>
    <s v="08dbf089-2d1c-45d1-a691-04a9b2294982"/>
    <s v="N41yQ08JDL674jkN28/M5sbsBCq9nuCVgkNij//3ldMttde+o2YRenPfWIVbUjzhIupGRVWTzFMAVx2EEQhSyA=="/>
    <d v="2017-04-10T12:02:22"/>
    <s v="DARS-NIC-35152-Y4T0D-v1"/>
    <s v="Tracy Taylor"/>
    <x v="105"/>
    <s v="With HSCIC"/>
    <x v="0"/>
    <m/>
    <s v="1c Application In Progress"/>
    <s v="2c Initial Assessment"/>
    <x v="0"/>
    <s v="DARS-NIC-35152-Y4T0D-v0.0"/>
    <s v="No"/>
    <s v="No"/>
    <x v="0"/>
    <x v="0"/>
    <x v="0"/>
    <s v="No"/>
    <x v="0"/>
    <s v="Medium"/>
    <s v=""/>
    <s v=""/>
    <s v="Yes"/>
    <s v="Emma Russell"/>
    <d v="2017-04-10T12:02:22"/>
    <d v="2017-01-07T15:19:52"/>
    <m/>
    <s v=""/>
    <d v="2017-04-10T00:00:00"/>
    <x v="0"/>
  </r>
  <r>
    <s v="4f10b71d-3460-44a3-a8d8-ae7d8e2d88c6"/>
    <s v="/J40gnzVD7EPQGBgRSU4Zj7dCIBWCHnsumv+2uQQDAyRiApmJ91+uvz49cubakx/5UbI+n5AL8sfqD8FLwr+gQ=="/>
    <d v="2017-04-10T12:02:22"/>
    <s v="DARS-NIC-35152-Y4T0D-v1"/>
    <s v="Simon Chant"/>
    <x v="105"/>
    <s v="With HSCIC"/>
    <x v="0"/>
    <d v="2017-05-31T00:00:00"/>
    <s v="2c Initial Assessment"/>
    <s v="2c Initial Assessment"/>
    <x v="0"/>
    <s v="DARS-NIC-35152-Y4T0D-v0.1"/>
    <s v="No"/>
    <s v="No"/>
    <x v="0"/>
    <x v="262"/>
    <x v="0"/>
    <s v="No"/>
    <x v="0"/>
    <s v="Medium"/>
    <s v="Tracy Taylor"/>
    <s v="Robyn Wilson"/>
    <s v="Yes"/>
    <s v="Emma Russell"/>
    <d v="2017-04-10T12:02:22"/>
    <d v="2017-01-07T15:30:37"/>
    <m/>
    <s v=""/>
    <d v="2017-04-10T00:00:00"/>
    <x v="0"/>
  </r>
  <r>
    <s v="490b3d3d-99fc-44a9-8f6d-dc214e76ae84"/>
    <s v="DxvrtcrH/9CHBQbnIGEHpV+PoFeH3VzVlknY3idI0u3HP4jSueEU6etzQTiw7zkOk2z8wBErn+mySV50ZulmnQ=="/>
    <d v="2017-04-10T12:02:22"/>
    <s v="DARS-NIC-35152-Y4T0D-v1"/>
    <s v="Simon Chant"/>
    <x v="105"/>
    <s v="With HSCIC"/>
    <x v="0"/>
    <d v="2017-05-31T00:00:00"/>
    <s v="5a DSA Active"/>
    <s v="2c Initial Assessment"/>
    <x v="2"/>
    <s v="DARS-NIC-35152-Y4T0D-v0.2"/>
    <s v="No"/>
    <s v="No"/>
    <x v="0"/>
    <x v="262"/>
    <x v="199"/>
    <s v="No"/>
    <x v="0"/>
    <s v="Medium"/>
    <s v="Tracy Taylor"/>
    <s v="Robyn Wilson"/>
    <s v="Yes"/>
    <s v="Emma Russell"/>
    <d v="2017-04-10T12:02:22"/>
    <d v="2017-01-07T15:50:24"/>
    <d v="2017-01-20T00:00:00"/>
    <s v=""/>
    <d v="2017-04-10T00:00:00"/>
    <x v="1"/>
  </r>
  <r>
    <s v="ebdcfff1-ec2d-45ef-96f4-820e1b88c054"/>
    <s v="myag1r7MiGMdWKwazXTxvGeeU9llCkZ6W64ipKVf4sQKgimuqx+iilnEiUJdUBO+fY6yAGrXUs06PLrNb+GKGg=="/>
    <d v="2017-04-10T12:02:54"/>
    <s v="DARS-NIC-35152-Y4T0D-v1"/>
    <s v="Simon Chant"/>
    <x v="105"/>
    <s v="With HSCIC"/>
    <x v="0"/>
    <m/>
    <s v="1c Application In Progress"/>
    <s v="2c Initial Assessment"/>
    <x v="0"/>
    <s v="DARS-NIC-35152-Y4T0D-v1.0"/>
    <s v="No"/>
    <s v="No"/>
    <x v="0"/>
    <x v="0"/>
    <x v="0"/>
    <s v="No"/>
    <x v="0"/>
    <s v="Medium"/>
    <s v="Tracy Taylor"/>
    <s v="Robyn Wilson"/>
    <s v="Yes"/>
    <s v="Emma Russell"/>
    <d v="2017-04-10T12:02:54"/>
    <d v="2017-04-10T11:30:56"/>
    <m/>
    <s v=""/>
    <d v="2017-04-10T00:00:00"/>
    <x v="0"/>
  </r>
  <r>
    <s v="a6ac110f-41e1-4b19-93a0-fd0add0e19fa"/>
    <s v="wDlHddPd8Ky9GZnLCw8437/tMvjwl1REdbIOsoMgSfOp2hEdP5hhuJXUZkLJ3tBUslhJEhx6QKMrC4cVdLvkmA=="/>
    <d v="2017-04-26T10:33:13"/>
    <s v="DARS-NIC-35152-Y4T0D-v1"/>
    <s v="Simon Chant"/>
    <x v="105"/>
    <s v="With HSCIC"/>
    <x v="0"/>
    <d v="2018-05-31T00:00:00"/>
    <s v="2c Initial Assessment"/>
    <s v="2c Initial Assessment"/>
    <x v="4"/>
    <s v="DARS-NIC-35152-Y4T0D-v1.1"/>
    <s v="Yes"/>
    <s v="No"/>
    <x v="0"/>
    <x v="79"/>
    <x v="0"/>
    <s v="No"/>
    <x v="0"/>
    <s v="Complex"/>
    <s v="Elizabeth Flaherty"/>
    <s v="Robyn Wilson"/>
    <s v="Yes"/>
    <s v="Emma Russell"/>
    <d v="2017-04-26T10:33:13"/>
    <d v="2017-04-10T12:02:14"/>
    <m/>
    <s v=""/>
    <d v="2017-04-10T00:00:00"/>
    <x v="0"/>
  </r>
  <r>
    <s v="3698b3fb-f8a9-41ae-9d60-a7012ac92f50"/>
    <s v="onOpBP2WBCPJVDaa7Zv8G3KVtouvLLXakWmWBUwxC051lLZI65CfCeUwTLwAexA9tb1DU52N3xOW+lLpQXC6RA=="/>
    <d v="2016-09-05T14:20:09"/>
    <s v="DARS-NIC-35166-B5Y7P-v0"/>
    <s v="Geoff Bick"/>
    <x v="263"/>
    <s v="With HSCIC"/>
    <x v="0"/>
    <m/>
    <s v=""/>
    <s v="5a DSA Active"/>
    <x v="0"/>
    <s v="DARS-NIC-35166-B5Y7P-v0.0"/>
    <s v="No"/>
    <s v="No"/>
    <x v="0"/>
    <x v="0"/>
    <x v="0"/>
    <s v="No"/>
    <x v="9"/>
    <s v=""/>
    <s v="DARS Online"/>
    <s v="DARS Online"/>
    <s v="Yes"/>
    <s v="Alexandra Day"/>
    <d v="2016-09-05T14:20:09"/>
    <d v="2016-05-09T15:08:01"/>
    <m/>
    <s v=""/>
    <d v="2016-05-18T00:00:00"/>
    <x v="0"/>
  </r>
  <r>
    <s v="a29ec2a4-2d4a-4b6c-895a-4f5813300a37"/>
    <s v="QPEpO0kkwCZmwkYNtoAvmOkevUaaFcOrtlilyMjR5u8QwYB0JJ9iej7QyoqAIHxBQk3U0TqjbOG5JovP/Tfh1w=="/>
    <d v="2016-09-05T14:20:09"/>
    <s v="DARS-NIC-35166-B5Y7P-v0"/>
    <s v="Geoff Bick"/>
    <x v="263"/>
    <s v="With HSCIC"/>
    <x v="0"/>
    <m/>
    <s v="2c Initial Assessment"/>
    <s v="5a DSA Active"/>
    <x v="0"/>
    <s v="DARS-NIC-35166-B5Y7P-v0.1"/>
    <s v="No"/>
    <s v="No"/>
    <x v="0"/>
    <x v="181"/>
    <x v="0"/>
    <s v="No"/>
    <x v="9"/>
    <s v="Complex"/>
    <s v="Richard Webster"/>
    <s v="DARS Online"/>
    <s v="Yes"/>
    <s v="Alexandra Day"/>
    <d v="2016-09-05T14:20:09"/>
    <d v="2016-05-12T18:12:33"/>
    <m/>
    <s v=""/>
    <d v="2016-05-18T00:00:00"/>
    <x v="0"/>
  </r>
  <r>
    <s v="43641bab-76ec-4452-b836-522410678939"/>
    <s v="OzhOJYcWW113GCTrhMkhAUzhihFZQzhRCahT6mWoIu3jAZ5o4eVJD+b3rKMU4Kg9rsh+fZbwTH3NGHoAxcuqAQ=="/>
    <d v="2016-09-05T14:20:09"/>
    <s v="DARS-NIC-35166-B5Y7P-v0"/>
    <s v="Geoff Bick"/>
    <x v="263"/>
    <s v="With HSCIC"/>
    <x v="0"/>
    <m/>
    <s v="2c Initial Assessment"/>
    <s v="5a DSA Active"/>
    <x v="0"/>
    <s v="DARS-NIC-35166-B5Y7P-v0.2"/>
    <s v="No"/>
    <s v="No"/>
    <x v="0"/>
    <x v="181"/>
    <x v="0"/>
    <s v="No"/>
    <x v="9"/>
    <s v="Complex"/>
    <s v="Richard Webster"/>
    <s v="DARS Online"/>
    <s v="Yes"/>
    <s v="Alexandra Day"/>
    <d v="2016-09-05T14:20:09"/>
    <d v="2016-06-13T10:49:47"/>
    <m/>
    <s v=""/>
    <d v="2016-05-18T00:00:00"/>
    <x v="0"/>
  </r>
  <r>
    <s v="b7afe628-0459-42dc-85bb-5fbfc85fc1e1"/>
    <s v="k/w/9CBlXhaaBZEPzpVBBl5WqD7FBWSYuKQvbBYna8Bnb+IejO/0NVRYT1fZ+ktuEkZhVKb+D9N+68bHMG1dlw=="/>
    <d v="2016-09-05T14:20:09"/>
    <s v="DARS-NIC-35166-B5Y7P-v0"/>
    <s v="Geoff Bick"/>
    <x v="263"/>
    <s v="With HSCIC"/>
    <x v="0"/>
    <m/>
    <s v="2d Action Plan Active"/>
    <s v="5a DSA Active"/>
    <x v="0"/>
    <s v="DARS-NIC-35166-B5Y7P-v0.3"/>
    <s v="No"/>
    <s v="No"/>
    <x v="0"/>
    <x v="181"/>
    <x v="0"/>
    <s v="No"/>
    <x v="9"/>
    <s v="Complex"/>
    <s v="Richard Webster"/>
    <s v="DARS Online"/>
    <s v="Yes"/>
    <s v="Alexandra Day"/>
    <d v="2016-09-05T14:20:09"/>
    <d v="2016-06-13T15:45:42"/>
    <m/>
    <s v=""/>
    <d v="2016-05-18T00:00:00"/>
    <x v="0"/>
  </r>
  <r>
    <s v="de608555-2918-4937-94b3-840bb0858e9d"/>
    <s v="MhGMyaSnAE9QiEc+Nx8NCULf4XO3JH0v/Rvgq+nh+oPtj6muvArvybq0vnCm7DiC3N62zFiGczRIiWba9Axt5Q=="/>
    <d v="2016-09-05T14:20:09"/>
    <s v="DARS-NIC-35166-B5Y7P-v0"/>
    <s v="Geoff Bick"/>
    <x v="263"/>
    <s v="With HSCIC"/>
    <x v="0"/>
    <m/>
    <s v="2c Initial Assessment"/>
    <s v="5a DSA Active"/>
    <x v="0"/>
    <s v="DARS-NIC-35166-B5Y7P-v0.4"/>
    <s v="No"/>
    <s v="No"/>
    <x v="0"/>
    <x v="181"/>
    <x v="0"/>
    <s v="No"/>
    <x v="9"/>
    <s v="Complex"/>
    <s v="Richard Webster"/>
    <s v="Gaynor Dalton"/>
    <s v="No"/>
    <s v="Alexandra Day"/>
    <d v="2016-09-05T14:20:09"/>
    <d v="2016-07-11T13:21:02"/>
    <m/>
    <s v=""/>
    <d v="2016-05-18T00:00:00"/>
    <x v="0"/>
  </r>
  <r>
    <s v="2aab5301-61da-4bb8-850d-d382ba68cee2"/>
    <s v="WuBSyK5W2/jsx3T3xJQtdY7wzw0ZwO9wke2pDBUwyLmrIRRTFzrV2AVMnJ84DwbOfuILYnQwY9WeyWDc8Nve9w=="/>
    <d v="2016-09-05T14:20:09"/>
    <s v="DARS-NIC-35166-B5Y7P-v0"/>
    <s v="Geoff Bick"/>
    <x v="263"/>
    <s v="With HSCIC"/>
    <x v="0"/>
    <d v="2017-07-31T00:00:00"/>
    <s v="2c Initial Assessment"/>
    <s v="5a DSA Active"/>
    <x v="0"/>
    <s v="DARS-NIC-35166-B5Y7P-v0.5"/>
    <s v="No"/>
    <s v="No"/>
    <x v="0"/>
    <x v="181"/>
    <x v="0"/>
    <s v="No"/>
    <x v="9"/>
    <s v="Complex"/>
    <s v="Richard Webster"/>
    <s v="Gaynor Dalton"/>
    <s v="No"/>
    <s v="Alexandra Day"/>
    <d v="2016-09-05T14:20:09"/>
    <d v="2016-07-20T09:05:25"/>
    <m/>
    <s v=""/>
    <d v="2016-05-18T00:00:00"/>
    <x v="0"/>
  </r>
  <r>
    <s v="044579b7-75dc-4571-a46f-17f1ad949834"/>
    <s v="CGtTk5kqZXsV5EU701ip9fxwGPwd22jmWC9oQetMCU8b93eM3DVRmlNL8L/EVlKT69R2Db/EGz9NPprjtBiROQ=="/>
    <d v="2016-09-05T14:20:09"/>
    <s v="DARS-NIC-35166-B5Y7P-v0"/>
    <s v="Geoff Bick"/>
    <x v="263"/>
    <s v="With HSCIC"/>
    <x v="0"/>
    <d v="2017-07-31T00:00:00"/>
    <s v="2c Initial Assessment"/>
    <s v="5a DSA Active"/>
    <x v="0"/>
    <s v="DARS-NIC-35166-B5Y7P-v0.6"/>
    <s v="No"/>
    <s v="No"/>
    <x v="0"/>
    <x v="181"/>
    <x v="0"/>
    <s v="No"/>
    <x v="9"/>
    <s v="Complex"/>
    <s v="Richard Webster"/>
    <s v="Gaynor Dalton"/>
    <s v="No"/>
    <s v="Alexandra Day"/>
    <d v="2016-09-05T14:20:09"/>
    <d v="2016-07-21T16:44:59"/>
    <m/>
    <s v=""/>
    <d v="2016-05-18T00:00:00"/>
    <x v="0"/>
  </r>
  <r>
    <s v="40320680-782d-42da-8398-034b2fa28130"/>
    <s v="0WdrLb2mYM3izQGJU8ag7MpayBkA0IKATa7kxQrclNuWFD4+USivkMyk8HQAGZ0RWCQyV2idxVeAyS/A0Uc/BQ=="/>
    <d v="2016-09-05T14:20:09"/>
    <s v="DARS-NIC-35166-B5Y7P-v0"/>
    <s v="Geoff Bick"/>
    <x v="263"/>
    <s v="With HSCIC"/>
    <x v="0"/>
    <d v="2017-07-31T00:00:00"/>
    <s v="2c Initial Assessment"/>
    <s v="5a DSA Active"/>
    <x v="0"/>
    <s v="DARS-NIC-35166-B5Y7P-v0.7"/>
    <s v="No"/>
    <s v="No"/>
    <x v="0"/>
    <x v="181"/>
    <x v="0"/>
    <s v="No"/>
    <x v="9"/>
    <s v="Complex"/>
    <s v="Richard Webster"/>
    <s v="Gaynor Dalton"/>
    <s v="No"/>
    <s v="Alexandra Day"/>
    <d v="2016-09-05T14:20:09"/>
    <d v="2016-07-27T15:05:42"/>
    <m/>
    <s v=""/>
    <d v="2016-05-18T00:00:00"/>
    <x v="0"/>
  </r>
  <r>
    <s v="e404f4ea-525b-42b4-95bb-565247c70c46"/>
    <s v="pJJrPtBWsf9W2ETrHGv4KH0t9yTcdCssbvK8/FAXaL/EB9Q8R30IB/2HdE92mtQV6+izx2sDxdU3zresfWZi9A=="/>
    <d v="2016-09-05T14:20:09"/>
    <s v="DARS-NIC-35166-B5Y7P-v0"/>
    <s v="Geoff Bick"/>
    <x v="263"/>
    <s v="With HSCIC"/>
    <x v="0"/>
    <d v="2017-07-31T00:00:00"/>
    <s v="2c Initial Assessment"/>
    <s v="5a DSA Active"/>
    <x v="0"/>
    <s v="DARS-NIC-35166-B5Y7P-v0.8"/>
    <s v="No"/>
    <s v="No"/>
    <x v="0"/>
    <x v="181"/>
    <x v="0"/>
    <s v="No"/>
    <x v="9"/>
    <s v="Complex"/>
    <s v="Richard Webster"/>
    <s v="Gaynor Dalton"/>
    <s v="No"/>
    <s v="Alexandra Day"/>
    <d v="2016-09-05T14:20:09"/>
    <d v="2016-07-27T15:08:01"/>
    <m/>
    <s v=""/>
    <d v="2016-05-18T00:00:00"/>
    <x v="0"/>
  </r>
  <r>
    <s v="bdd34e0a-89a0-427d-a4e0-2e041a575e53"/>
    <s v="kdxAgESSYmk5TGcTZk/EmtRG9xQhy6OsctYvW8c7p8REyoPBaLEJBUdQye5bZVuHKQlOyFFm+7GM14v9jN7nkw=="/>
    <d v="2016-09-05T14:21:06"/>
    <s v="DARS-NIC-35166-B5Y7P-v0"/>
    <s v="Geoff Bick"/>
    <x v="263"/>
    <s v="With HSCIC"/>
    <x v="0"/>
    <d v="2017-08-24T00:00:00"/>
    <s v="5a DSA Active"/>
    <s v="5a DSA Active"/>
    <x v="2"/>
    <s v="DARS-NIC-35166-B5Y7P-v0.9"/>
    <s v="Yes"/>
    <s v="No"/>
    <x v="0"/>
    <x v="181"/>
    <x v="131"/>
    <s v="No"/>
    <x v="9"/>
    <s v="Complex"/>
    <s v="Richard Webster"/>
    <s v="Gaynor Dalton"/>
    <s v="No"/>
    <s v="Alexandra Day"/>
    <d v="2016-09-05T14:21:06"/>
    <d v="2016-08-10T13:36:18"/>
    <d v="2016-09-05T00:00:00"/>
    <s v=""/>
    <d v="2016-05-18T00:00:00"/>
    <x v="1"/>
  </r>
  <r>
    <s v="14330ccc-f5e1-e511-80f5-3863bb363030"/>
    <s v="o8EMJqar1JqhDCij+XGWk5/SmfTCPuihO/AEt82TSZAfc7iih28IsANeoq57aTPY0NCphsP/GKhtgoPcBYraIw=="/>
    <d v="2017-04-28T14:50:11"/>
    <s v="DARS-NIC-351722-W7D4N-v4"/>
    <s v="Clare Bale"/>
    <x v="294"/>
    <s v="With HSCIC"/>
    <x v="0"/>
    <d v="2016-06-30T00:00:00"/>
    <s v=""/>
    <s v="2a Case Admin Check"/>
    <x v="1"/>
    <s v="DARS-NIC-351722-W7D4N-v0.0"/>
    <s v=""/>
    <s v="Yes"/>
    <x v="0"/>
    <x v="0"/>
    <x v="7"/>
    <s v="No"/>
    <x v="9"/>
    <s v=""/>
    <s v=""/>
    <s v=""/>
    <s v="No"/>
    <s v="Emma Russell"/>
    <d v="2017-04-28T14:50:11"/>
    <d v="2016-03-04T10:42:32"/>
    <m/>
    <s v=""/>
    <m/>
    <x v="0"/>
  </r>
  <r>
    <s v="0b9e3d0d-2e61-4e21-9b30-0ec7c6532966"/>
    <s v="Ryu/LK+o8+lOkOHACuOyHzsgb7HYxfu7sXkVZ1m/eOibUb49vkZNP2+hFf4ypO0+WN2aGyK3crEv1p+F7FF1Eg=="/>
    <d v="2017-04-28T14:50:11"/>
    <s v="DARS-NIC-351722-W7D4N-v4"/>
    <s v="Clare Bale"/>
    <x v="294"/>
    <s v="With HSCIC"/>
    <x v="0"/>
    <d v="2016-06-30T00:00:00"/>
    <s v=""/>
    <s v="2a Case Admin Check"/>
    <x v="0"/>
    <s v="DARS-NIC-351722-W7D4N-v1.0"/>
    <s v=""/>
    <s v="Yes"/>
    <x v="0"/>
    <x v="0"/>
    <x v="0"/>
    <s v="No"/>
    <x v="9"/>
    <s v=""/>
    <s v=""/>
    <s v=""/>
    <s v="No"/>
    <s v="Emma Russell"/>
    <d v="2017-04-28T14:50:11"/>
    <d v="2016-03-24T08:11:02"/>
    <m/>
    <s v=""/>
    <m/>
    <x v="0"/>
  </r>
  <r>
    <s v="e419d4da-3db9-4f2f-a37c-8780ecdc25f9"/>
    <s v="MSUSIRT/jIzeFTTs0DOKqfeAHj8B2GADtD2ufDEP6nNHLkUsdQTf5YksJk/EDq+6JXVEffzSvF9N1LBLHNF/qQ=="/>
    <d v="2017-04-28T14:50:12"/>
    <s v="DARS-NIC-351722-W7D4N-v4"/>
    <s v="Clare Bale"/>
    <x v="294"/>
    <s v="With HSCIC"/>
    <x v="0"/>
    <d v="2016-06-30T00:00:00"/>
    <s v=""/>
    <s v="2a Case Admin Check"/>
    <x v="1"/>
    <s v="DARS-NIC-351722-W7D4N-v1.1"/>
    <s v="No"/>
    <s v="Yes"/>
    <x v="0"/>
    <x v="0"/>
    <x v="8"/>
    <s v="No"/>
    <x v="9"/>
    <s v=""/>
    <s v="Dan Goodwin"/>
    <s v="Dave Cronin"/>
    <s v="No"/>
    <s v="Emma Russell"/>
    <d v="2017-04-28T14:50:12"/>
    <d v="2016-03-24T08:11:39"/>
    <d v="2016-09-21T00:00:00"/>
    <s v=""/>
    <m/>
    <x v="0"/>
  </r>
  <r>
    <s v="5eccf68f-bd02-4b5d-9db6-4fbc6c223d88"/>
    <s v="xsZBEmRVEfA8O10UjlUShBr/cOT28gK0JS+YbQoEVKt7UDP8S2Y9mL8+3+49OJ4vjb3Z17co/7TxXFSjLyo+Lw=="/>
    <d v="2017-04-28T14:50:12"/>
    <s v="DARS-NIC-351722-W7D4N-v4"/>
    <s v="Clare Bale"/>
    <x v="294"/>
    <s v="With HSCIC"/>
    <x v="0"/>
    <m/>
    <s v="1c Application In Progress"/>
    <s v="2a Case Admin Check"/>
    <x v="0"/>
    <s v="DARS-NIC-351722-W7D4N-v2.0"/>
    <s v="No"/>
    <s v="Yes"/>
    <x v="0"/>
    <x v="0"/>
    <x v="0"/>
    <s v="No"/>
    <x v="9"/>
    <s v=""/>
    <s v="Dan Goodwin"/>
    <s v="Dave Cronin"/>
    <s v="No"/>
    <s v="Emma Russell"/>
    <d v="2017-04-28T14:50:12"/>
    <d v="2016-07-19T10:00:25"/>
    <m/>
    <s v=""/>
    <m/>
    <x v="0"/>
  </r>
  <r>
    <s v="6b76f7b4-2288-444e-809f-689b1aa0154f"/>
    <s v="3VPvVmCxRS+dQqiDccAsmPpUZLtLpk9QhWiET1Lu3Wa2MLw46IZopRXrdieZX7gw8uILE285NoG4EkAmYy+I0w=="/>
    <d v="2017-04-28T14:50:12"/>
    <s v="DARS-NIC-351722-W7D4N-v4"/>
    <s v="Clare Bale"/>
    <x v="294"/>
    <s v="With HSCIC"/>
    <x v="0"/>
    <d v="2017-07-31T00:00:00"/>
    <s v="2c Initial Assessment"/>
    <s v="2a Case Admin Check"/>
    <x v="0"/>
    <s v="DARS-NIC-351722-W7D4N-v2.1"/>
    <s v="No"/>
    <s v="Yes"/>
    <x v="0"/>
    <x v="264"/>
    <x v="0"/>
    <s v="No"/>
    <x v="9"/>
    <s v=""/>
    <s v="Dan Goodwin"/>
    <s v="Dave Cronin"/>
    <s v="No"/>
    <s v="Emma Russell"/>
    <d v="2017-04-28T14:50:12"/>
    <d v="2016-07-25T08:12:03"/>
    <m/>
    <s v=""/>
    <m/>
    <x v="0"/>
  </r>
  <r>
    <s v="da4cec7b-b198-44f8-ab77-0c3b8e48d118"/>
    <s v="r3yGZhQhdVEL2v3zmg0y88F9FBWbQRAsmctVN1ByjnjKLKoIona8y0iSLsBAGnEQQUiX0JBiVDneSd7Q/sbvpg=="/>
    <d v="2017-04-28T14:50:11"/>
    <s v="DARS-NIC-351722-W7D4N-v4"/>
    <s v="Clare Bale"/>
    <x v="294"/>
    <s v="With HSCIC"/>
    <x v="0"/>
    <d v="2017-06-30T00:00:00"/>
    <s v="2c Initial Assessment"/>
    <s v="2a Case Admin Check"/>
    <x v="0"/>
    <s v="DARS-NIC-351722-W7D4N-v2.2"/>
    <s v="No"/>
    <s v="Yes"/>
    <x v="0"/>
    <x v="264"/>
    <x v="0"/>
    <s v="No"/>
    <x v="9"/>
    <s v=""/>
    <s v="Dan Goodwin"/>
    <s v="Dave Cronin"/>
    <s v="No"/>
    <s v="Emma Russell"/>
    <d v="2017-04-28T14:50:11"/>
    <d v="2016-07-28T08:54:59"/>
    <m/>
    <s v=""/>
    <m/>
    <x v="0"/>
  </r>
  <r>
    <s v="8d9a15fc-0205-4cd3-83e1-75dd674940a1"/>
    <s v="G4gkJzkPPPQKONvQ8PEpSc9GwvnLpkky0q/0Gtww+5utnYiOt3E2My15pMJ3+vo94/SagEoUYFARKgUlDDLp5A=="/>
    <d v="2017-04-28T14:50:12"/>
    <s v="DARS-NIC-351722-W7D4N-v4"/>
    <s v="Clare Bale"/>
    <x v="294"/>
    <s v="With HSCIC"/>
    <x v="0"/>
    <d v="2017-06-30T00:00:00"/>
    <s v="2c Initial Assessment"/>
    <s v="2a Case Admin Check"/>
    <x v="0"/>
    <s v="DARS-NIC-351722-W7D4N-v2.3"/>
    <s v="No"/>
    <s v="Yes"/>
    <x v="0"/>
    <x v="264"/>
    <x v="0"/>
    <s v="No"/>
    <x v="9"/>
    <s v=""/>
    <s v="Dan Goodwin"/>
    <s v="Dave Cronin"/>
    <s v="No"/>
    <s v="Emma Russell"/>
    <d v="2017-04-28T14:50:12"/>
    <d v="2016-07-28T13:57:43"/>
    <m/>
    <s v=""/>
    <m/>
    <x v="0"/>
  </r>
  <r>
    <s v="a6d74947-4ea2-44d3-bfc0-0ebd5547f285"/>
    <s v="l2rODOjz3EgIbmlwG0rQu7D+MNqBqsR6hbOMxmig8NdY9Lk9AJDTyrmGWHH8i5sruI5/3+tW6QO4l3k5wChlpQ=="/>
    <d v="2017-04-28T14:50:11"/>
    <s v="DARS-NIC-351722-W7D4N-v4"/>
    <s v="Clare Bale"/>
    <x v="294"/>
    <s v="With HSCIC"/>
    <x v="0"/>
    <d v="2017-06-30T00:00:00"/>
    <s v="5a DSA Active"/>
    <s v="2a Case Admin Check"/>
    <x v="1"/>
    <s v="DARS-NIC-351722-W7D4N-v2.4"/>
    <s v="No"/>
    <s v="Yes"/>
    <x v="0"/>
    <x v="264"/>
    <x v="15"/>
    <s v="No"/>
    <x v="9"/>
    <s v=""/>
    <s v="Dan Goodwin"/>
    <s v="Dave Cronin"/>
    <s v="No"/>
    <s v="Emma Russell"/>
    <d v="2017-04-28T14:50:11"/>
    <d v="2016-08-19T14:50:45"/>
    <d v="2017-03-20T00:00:00"/>
    <s v=""/>
    <m/>
    <x v="1"/>
  </r>
  <r>
    <s v="9e7cd490-a93f-407b-9dc5-40cceb8206fc"/>
    <s v="N62O0+RVa5J9zKJoyTVvEESYqqWwP+uq+J76GqgRcB+N6F759veSfwPOk5zjkkmt/y0Jg9CagbAtjUwwed+6Sg=="/>
    <d v="2017-04-28T14:50:11"/>
    <s v="DARS-NIC-351722-W7D4N-v4"/>
    <s v="Clare Bale"/>
    <x v="294"/>
    <s v="With HSCIC"/>
    <x v="0"/>
    <m/>
    <s v="1c Application In Progress"/>
    <s v="2a Case Admin Check"/>
    <x v="0"/>
    <s v="DARS-NIC-351722-W7D4N-v3.0"/>
    <s v="No"/>
    <s v="Yes"/>
    <x v="0"/>
    <x v="264"/>
    <x v="0"/>
    <s v="No"/>
    <x v="9"/>
    <s v=""/>
    <s v="Dan Goodwin"/>
    <s v="Dave Cronin"/>
    <s v="No"/>
    <s v="Emma Russell"/>
    <d v="2017-04-28T14:50:11"/>
    <d v="2017-01-17T18:14:54"/>
    <m/>
    <s v=""/>
    <m/>
    <x v="0"/>
  </r>
  <r>
    <s v="5161c2e4-c5fb-4395-9936-426a298f6b08"/>
    <s v="ylh9PFTCw2FQlR7I5VBArQVRVzfvZB+o+4yX10t7lnH8J3FEeNUpBAINO3nHR9RsiYqr4ryffGoOhsXDaklynQ=="/>
    <d v="2017-04-28T14:50:12"/>
    <s v="DARS-NIC-351722-W7D4N-v4"/>
    <s v="Clare Bale"/>
    <x v="294"/>
    <s v="With HSCIC"/>
    <x v="0"/>
    <d v="2017-06-30T00:00:00"/>
    <s v="2c Initial Assessment"/>
    <s v="2a Case Admin Check"/>
    <x v="0"/>
    <s v="DARS-NIC-351722-W7D4N-v3.1"/>
    <s v="No"/>
    <s v="Yes"/>
    <x v="0"/>
    <x v="236"/>
    <x v="0"/>
    <s v="No"/>
    <x v="9"/>
    <s v=""/>
    <s v="Dan Goodwin"/>
    <s v="Dave Cronin"/>
    <s v="No"/>
    <s v="Emma Russell"/>
    <d v="2017-04-28T14:50:12"/>
    <d v="2017-02-01T15:23:08"/>
    <m/>
    <s v=""/>
    <m/>
    <x v="0"/>
  </r>
  <r>
    <s v="0051c556-11cb-40e2-9516-64b4c9907a0a"/>
    <s v="cuQ4YmdUjRTufFXEoJtfYdsfeLRIpQ6tFblU+cIAt8sMV86uxENnkLyMq5eRXpVpymJWb5GVf5USdcfsSqLidA=="/>
    <d v="2017-04-28T14:50:12"/>
    <s v="DARS-NIC-351722-W7D4N-v4"/>
    <s v="Clare Bale"/>
    <x v="294"/>
    <s v="With HSCIC"/>
    <x v="0"/>
    <d v="2017-06-30T00:00:00"/>
    <s v="5a DSA Active"/>
    <s v="2a Case Admin Check"/>
    <x v="2"/>
    <s v="DARS-NIC-351722-W7D4N-v3.2"/>
    <s v="No"/>
    <s v="Yes"/>
    <x v="0"/>
    <x v="236"/>
    <x v="140"/>
    <s v="No"/>
    <x v="9"/>
    <s v=""/>
    <s v="Dan Goodwin"/>
    <s v="Dave Cronin"/>
    <s v="No"/>
    <s v="Emma Russell"/>
    <d v="2017-04-28T14:50:12"/>
    <d v="2017-02-07T10:05:36"/>
    <d v="2017-03-20T00:00:00"/>
    <s v=""/>
    <m/>
    <x v="1"/>
  </r>
  <r>
    <s v="793cce5e-ca31-44c4-b66a-9d6eb6bcc0ad"/>
    <s v="puzLTThtQMlcy96hKshoBwVhffEzOkz0CJOHh4Fk3PRcndaSljLMys/aI6be6MH51oKrp+kQ6hsaDB3oHdcx2w=="/>
    <d v="2017-04-28T14:51:21"/>
    <s v="DARS-NIC-351722-W7D4N-v4"/>
    <s v="Clare Bale"/>
    <x v="294"/>
    <s v="With HSCIC"/>
    <x v="0"/>
    <m/>
    <s v="1c Application In Progress"/>
    <s v="2a Case Admin Check"/>
    <x v="0"/>
    <s v="DARS-NIC-351722-W7D4N-v4.0"/>
    <s v="No"/>
    <s v="Yes"/>
    <x v="0"/>
    <x v="0"/>
    <x v="0"/>
    <s v="No"/>
    <x v="9"/>
    <s v=""/>
    <s v="Dan Goodwin"/>
    <s v="Dave Cronin"/>
    <s v="No"/>
    <s v="Emma Russell"/>
    <d v="2017-04-28T14:51:21"/>
    <d v="2017-04-18T14:17:36"/>
    <m/>
    <s v=""/>
    <m/>
    <x v="0"/>
  </r>
  <r>
    <s v="9d7c94ad-b456-49ed-8ad9-27858a749f79"/>
    <s v="Xj8VxQ9LhrQjzMhBQ1A0h7QwPx8q2MajBx2x6sg+5BoRGmLa+MrlSYLovnD2mX07Qhow0qwFyKiXUO1QvD6V/g=="/>
    <d v="2017-04-28T16:44:13"/>
    <s v="DARS-NIC-351722-W7D4N-v4"/>
    <s v="Clare Bale"/>
    <x v="294"/>
    <s v="With HSCIC"/>
    <x v="0"/>
    <m/>
    <s v="1c Application In Progress"/>
    <s v="2a Case Admin Check"/>
    <x v="4"/>
    <s v="DARS-NIC-351722-W7D4N-v4.1"/>
    <s v="Yes"/>
    <s v="Yes"/>
    <x v="0"/>
    <x v="0"/>
    <x v="0"/>
    <s v="No"/>
    <x v="9"/>
    <s v=""/>
    <s v=""/>
    <s v="Dave Cronin"/>
    <s v="No"/>
    <s v="Emma Russell"/>
    <d v="2017-04-28T16:44:13"/>
    <d v="2017-04-28T14:49:28"/>
    <m/>
    <s v=""/>
    <m/>
    <x v="0"/>
  </r>
  <r>
    <s v="c0782ba8-c3f5-e511-8105-1458d043a750"/>
    <s v="loLA1HgTKB1zvRjukDtXrJ/FmQH8cSpBffkwkEVKz8hdeDIABNNIE20EmV/9J9S57QKRookTPRunVGAuaC4t7Q=="/>
    <d v="2017-01-26T14:42:35"/>
    <s v="DARS-NIC-351810-N3G6N-v0"/>
    <s v="Sukhi Dosanjh"/>
    <x v="163"/>
    <s v="With HSCIC"/>
    <x v="0"/>
    <m/>
    <s v=""/>
    <s v="5a DSA Active"/>
    <x v="0"/>
    <s v="DARS-NIC-351810-N3G6N-v0.0"/>
    <s v=""/>
    <s v="Yes"/>
    <x v="0"/>
    <x v="0"/>
    <x v="0"/>
    <s v="No"/>
    <x v="1"/>
    <s v=""/>
    <s v=""/>
    <s v=""/>
    <s v="No"/>
    <s v="Joanna Rose"/>
    <d v="2017-01-26T14:42:35"/>
    <d v="2016-03-29T15:34:03"/>
    <m/>
    <s v=""/>
    <m/>
    <x v="0"/>
  </r>
  <r>
    <s v="cdfb4c61-36a4-4541-a5d2-820132bf0efd"/>
    <s v="rRB7X9WlH3hOvwWZsh3Wmc4HxG5O5Ri6w1I8FHCcPUxo+krpy6KxulMKQZsvNPX0xu4WD1tDEN1If4dSi0iRvw=="/>
    <d v="2017-01-26T14:42:56"/>
    <s v="DARS-NIC-351810-N3G6N-v0"/>
    <s v="Sukhi Dosanjh"/>
    <x v="163"/>
    <s v="With HSCIC"/>
    <x v="0"/>
    <m/>
    <s v=""/>
    <s v="5a DSA Active"/>
    <x v="0"/>
    <s v="DARS-NIC-351810-N3G6N-v0.1"/>
    <s v=""/>
    <s v="Yes"/>
    <x v="0"/>
    <x v="0"/>
    <x v="0"/>
    <s v="No"/>
    <x v="1"/>
    <s v=""/>
    <s v=""/>
    <s v=""/>
    <s v="No"/>
    <s v="Joanna Rose"/>
    <d v="2017-01-26T14:42:56"/>
    <d v="2016-03-30T07:48:46"/>
    <m/>
    <s v=""/>
    <m/>
    <x v="0"/>
  </r>
  <r>
    <s v="a18ffb63-d5d5-4d72-baea-c2cecd914edd"/>
    <s v="i8Vi7y4RdQblIFe+Vu3kQOqoz95JCqTHk8QtTcGvi54nxXGY68ZIkzLufKsSEmKPQSCjrfHkBUKUMy7wHjZLWQ=="/>
    <d v="2017-01-26T14:43:23"/>
    <s v="DARS-NIC-351810-N3G6N-v0"/>
    <s v="Sukhi Dosanjh"/>
    <x v="163"/>
    <s v="With HSCIC"/>
    <x v="0"/>
    <m/>
    <s v=""/>
    <s v="5a DSA Active"/>
    <x v="0"/>
    <s v="DARS-NIC-351810-N3G6N-v0.2"/>
    <s v=""/>
    <s v="Yes"/>
    <x v="0"/>
    <x v="0"/>
    <x v="0"/>
    <s v="No"/>
    <x v="1"/>
    <s v=""/>
    <s v=""/>
    <s v=""/>
    <s v="No"/>
    <s v="Joanna Rose"/>
    <d v="2017-01-26T14:43:23"/>
    <d v="2016-03-30T07:49:34"/>
    <m/>
    <s v=""/>
    <m/>
    <x v="0"/>
  </r>
  <r>
    <s v="e0210177-15c8-4ec8-9afa-d34317df4f93"/>
    <s v="8xSsquEKvnvmbIPsJ70HA9w3MGTz0tYlokAyKgTIMe1njt3ZWU0Bov9ltqqCFX75X7FgzSf0b7JL1+lTAat2aw=="/>
    <d v="2017-04-11T13:48:03"/>
    <s v="DARS-NIC-351810-N3G6N-v0"/>
    <s v="Sukhi Dosanjh"/>
    <x v="163"/>
    <s v="With HSCIC"/>
    <x v="0"/>
    <d v="2017-01-25T00:00:00"/>
    <s v=""/>
    <s v="5a DSA Active"/>
    <x v="3"/>
    <s v="DARS-NIC-351810-N3G6N-v0.3"/>
    <s v="Yes"/>
    <s v="Yes"/>
    <x v="0"/>
    <x v="0"/>
    <x v="108"/>
    <s v="No"/>
    <x v="1"/>
    <s v=""/>
    <s v="Charlotte Skinner"/>
    <s v=""/>
    <s v="No"/>
    <s v="Joanna Rose"/>
    <d v="2017-04-11T13:48:03"/>
    <d v="2016-03-30T07:49:54"/>
    <m/>
    <s v=""/>
    <m/>
    <x v="0"/>
  </r>
  <r>
    <s v="2ee5d716-6b60-e611-80ef-5065f38a0b11"/>
    <s v="7BxOIXiEC7SBQ9zn5au+e++99nLQ/a+H61EOTmBv9G3IL8KM6TQk9bynBomWP2rZlLRd2OZb8a7lNjJdSm22ZA=="/>
    <d v="2016-08-12T10:24:12"/>
    <s v="DARS-NIC-35203-Y9T7V-v0"/>
    <s v="Lucy Culliford"/>
    <x v="123"/>
    <s v="With HSCIC"/>
    <x v="0"/>
    <m/>
    <s v="1c Application In Progress"/>
    <s v="2c Initial Assessment"/>
    <x v="0"/>
    <s v="DARS-NIC-35203-Y9T7V-v0"/>
    <s v="No"/>
    <s v="No"/>
    <x v="0"/>
    <x v="0"/>
    <x v="0"/>
    <s v="Yes"/>
    <x v="1"/>
    <s v=""/>
    <s v=""/>
    <s v=""/>
    <s v="Yes"/>
    <s v="Alexandra Day"/>
    <d v="2016-08-12T10:24:12"/>
    <d v="2016-08-12T08:59:40"/>
    <m/>
    <s v=""/>
    <m/>
    <x v="0"/>
  </r>
  <r>
    <s v="381f0159-a2d8-4b5d-8bac-5441a7c03d7b"/>
    <s v="bmt4CGIdxPJGEZRPNYvybjVFrUM5bFwdECNVa5XfOTjPQlAFdFKYPiTVdKgNA8Q9sYpuHNG6WV52gnHFqG1saA=="/>
    <d v="2016-08-26T11:50:11"/>
    <s v="DARS-NIC-35203-Y9T7V-v0"/>
    <s v="Lucy Culliford"/>
    <x v="123"/>
    <s v="With HSCIC"/>
    <x v="0"/>
    <m/>
    <s v="2c Initial Assessment"/>
    <s v="2c Initial Assessment"/>
    <x v="5"/>
    <s v="DARS-NIC-35203-Y9T7V-v0.1"/>
    <s v="Yes"/>
    <s v="No"/>
    <x v="0"/>
    <x v="265"/>
    <x v="0"/>
    <s v="Yes"/>
    <x v="1"/>
    <s v=""/>
    <s v="Adam Grindrod"/>
    <s v="Richard Langley"/>
    <s v="Yes"/>
    <s v="Alexandra Day"/>
    <d v="2016-08-26T11:50:11"/>
    <d v="2016-08-12T10:23:55"/>
    <d v="2016-08-26T00:00:00"/>
    <s v=""/>
    <m/>
    <x v="0"/>
  </r>
  <r>
    <s v="ac6882ef-ec18-e611-8107-1458d043a570"/>
    <s v="NnLyemSG8Th0ky+0WWkWzZHnuEQa/ocO+Z1QRQ9ShvpmXRZS2epZZME3daSpZoEUWdEC1S5+U45li05StOuWog=="/>
    <d v="2016-12-15T17:41:48"/>
    <s v="DARS-NIC-35212-S7Y9P-v0"/>
    <s v="Lucy Culliford"/>
    <x v="293"/>
    <s v="With Customer"/>
    <x v="0"/>
    <m/>
    <s v="1c Application In Progress"/>
    <s v="2d Action Plan Active"/>
    <x v="0"/>
    <s v="DARS-NIC-35212-S7Y9P-v0.0"/>
    <s v="No"/>
    <s v="No"/>
    <x v="0"/>
    <x v="0"/>
    <x v="0"/>
    <s v="No"/>
    <x v="5"/>
    <s v=""/>
    <s v=""/>
    <s v=""/>
    <s v="Yes"/>
    <s v="Emma Russell"/>
    <d v="2016-12-15T17:41:48"/>
    <d v="2016-05-13T09:27:40"/>
    <m/>
    <s v=""/>
    <d v="2016-08-19T00:00:00"/>
    <x v="0"/>
  </r>
  <r>
    <s v="4f782232-0731-47ad-900a-235fd5ca36b8"/>
    <s v="UQ+B3ra0sr6cnyaTSTjeOTXD+as7OVDiCQuJ6ytIWCOJf8etSfZIulFVuid0xP8v8J6mssfNtyyen2uMPmuhDA=="/>
    <d v="2016-12-15T17:41:48"/>
    <s v="DARS-NIC-35212-S7Y9P-v0"/>
    <s v="Lucy Culliford"/>
    <x v="293"/>
    <s v="With Customer"/>
    <x v="0"/>
    <m/>
    <s v="1c Application In Progress"/>
    <s v="2d Action Plan Active"/>
    <x v="0"/>
    <s v="DARS-NIC-35212-S7Y9P-v0.1"/>
    <s v="No"/>
    <s v="No"/>
    <x v="0"/>
    <x v="0"/>
    <x v="0"/>
    <s v="No"/>
    <x v="5"/>
    <s v=""/>
    <s v=""/>
    <s v=""/>
    <s v="No"/>
    <s v="Emma Russell"/>
    <d v="2016-12-15T17:41:48"/>
    <d v="2016-07-12T14:35:20"/>
    <m/>
    <s v=""/>
    <d v="2016-08-19T00:00:00"/>
    <x v="0"/>
  </r>
  <r>
    <s v="0ad1814d-9659-4997-ac6f-7c3b0dc94799"/>
    <s v="6KVGWgZJaEj/C339H92rCg//K3malf4t2CVgPoFnZ4qqbOk2PFNggrbS18YcxQ/11Gfz/8rK5/7MXvm4LbIhUg=="/>
    <d v="2016-12-15T17:41:48"/>
    <s v="DARS-NIC-35212-S7Y9P-v0"/>
    <s v="Lucy Culliford"/>
    <x v="293"/>
    <s v="With Customer"/>
    <x v="0"/>
    <d v="2017-09-30T00:00:00"/>
    <s v="2c Initial Assessment"/>
    <s v="2d Action Plan Active"/>
    <x v="0"/>
    <s v="DARS-NIC-35212-S7Y9P-v0.10"/>
    <s v="No"/>
    <s v="No"/>
    <x v="0"/>
    <x v="166"/>
    <x v="0"/>
    <s v="No"/>
    <x v="5"/>
    <s v=""/>
    <s v="Nicola Bootland"/>
    <s v="Dave Cronin"/>
    <s v="No"/>
    <s v="Emma Russell"/>
    <d v="2016-12-15T17:41:48"/>
    <d v="2016-12-08T15:39:31"/>
    <m/>
    <s v=""/>
    <d v="2016-08-19T00:00:00"/>
    <x v="0"/>
  </r>
  <r>
    <s v="9dc9326b-aa81-4f3c-98b4-bf67d29bcbcd"/>
    <s v="PcRb3fbYm4rPCH/inMnehjBdfYCifnQdAFj4Z6GinJt/NnxykGjm5QIDcyTdYX4bz5PZH7Ql4807GD4WZQCcuQ=="/>
    <d v="2016-12-15T17:42:27"/>
    <s v="DARS-NIC-35212-S7Y9P-v0"/>
    <s v="Lucy Culliford"/>
    <x v="293"/>
    <s v="With Customer"/>
    <x v="0"/>
    <d v="2017-09-30T00:00:00"/>
    <s v="2c Initial Assessment"/>
    <s v="2d Action Plan Active"/>
    <x v="0"/>
    <s v="DARS-NIC-35212-S7Y9P-v0.11"/>
    <s v="No"/>
    <s v="No"/>
    <x v="0"/>
    <x v="166"/>
    <x v="0"/>
    <s v="No"/>
    <x v="5"/>
    <s v=""/>
    <s v="Nicola Bootland"/>
    <s v="Dave Cronin"/>
    <s v="No"/>
    <s v="Emma Russell"/>
    <d v="2016-12-15T17:42:27"/>
    <d v="2016-12-12T19:16:29"/>
    <m/>
    <s v=""/>
    <d v="2016-08-19T00:00:00"/>
    <x v="0"/>
  </r>
  <r>
    <s v="8918a1f9-3f5e-4976-9190-6840f89b4877"/>
    <s v="q9ZJqm/PSxA91mv7FxE6tof7zf2jtgtjUb7XGVFteN+HQeVV4zopTy6LWZcdwc1d4ozGcc0/wRe0b4K5Z3vt3w=="/>
    <d v="2017-04-04T11:18:13"/>
    <s v="DARS-NIC-35212-S7Y9P-v0"/>
    <s v="Lucy Culliford"/>
    <x v="293"/>
    <s v="With Customer"/>
    <x v="0"/>
    <d v="2017-09-30T00:00:00"/>
    <s v="2c Initial Assessment"/>
    <s v="2d Action Plan Active"/>
    <x v="4"/>
    <s v="DARS-NIC-35212-S7Y9P-v0.12"/>
    <s v="Yes"/>
    <s v="No"/>
    <x v="0"/>
    <x v="166"/>
    <x v="0"/>
    <s v="No"/>
    <x v="5"/>
    <s v=""/>
    <s v="Nicola Bootland"/>
    <s v="Dave Cronin"/>
    <s v="No"/>
    <s v="Emma Russell"/>
    <d v="2017-04-04T11:18:13"/>
    <d v="2016-12-15T17:42:02"/>
    <m/>
    <s v=""/>
    <d v="2016-08-19T00:00:00"/>
    <x v="0"/>
  </r>
  <r>
    <s v="d3f2468a-989a-4330-b403-7990f4adb40d"/>
    <s v="N8Meh8zxdyHBnLbD8bRNbVEQyg5zm54rxz1plFJ/WPHRzYbB6du/IucyjyjFn9iKC4bfyz6Uondr9upygORzwg=="/>
    <d v="2016-12-15T17:41:48"/>
    <s v="DARS-NIC-35212-S7Y9P-v0"/>
    <s v="Lucy Culliford"/>
    <x v="293"/>
    <s v="With Customer"/>
    <x v="0"/>
    <m/>
    <s v="1c Application In Progress"/>
    <s v="2d Action Plan Active"/>
    <x v="0"/>
    <s v="DARS-NIC-35212-S7Y9P-v0.2"/>
    <s v="No"/>
    <s v="No"/>
    <x v="0"/>
    <x v="0"/>
    <x v="0"/>
    <s v="No"/>
    <x v="5"/>
    <s v=""/>
    <s v=""/>
    <s v=""/>
    <s v="No"/>
    <s v="Emma Russell"/>
    <d v="2016-12-15T17:41:48"/>
    <d v="2016-07-13T08:39:49"/>
    <m/>
    <s v=""/>
    <d v="2016-08-19T00:00:00"/>
    <x v="0"/>
  </r>
  <r>
    <s v="ad57cac0-80b5-44e3-91c8-e4a545b26b8a"/>
    <s v="rFFMryYumOV1sAinEBol1iYsIeSO+N0T4cXmiKU5lrVVrc25qauPiPMvaghNUvgwQ6Zy2Lu8aVtjVt2hQcRmqQ=="/>
    <d v="2016-12-15T17:41:48"/>
    <s v="DARS-NIC-35212-S7Y9P-v0"/>
    <s v="Lucy Culliford"/>
    <x v="293"/>
    <s v="With Customer"/>
    <x v="0"/>
    <m/>
    <s v="1c Application In Progress"/>
    <s v="2d Action Plan Active"/>
    <x v="0"/>
    <s v="DARS-NIC-35212-S7Y9P-v0.3"/>
    <s v="No"/>
    <s v="No"/>
    <x v="0"/>
    <x v="0"/>
    <x v="0"/>
    <s v="No"/>
    <x v="5"/>
    <s v=""/>
    <s v=""/>
    <s v=""/>
    <s v="No"/>
    <s v="Emma Russell"/>
    <d v="2016-12-15T17:41:48"/>
    <d v="2016-07-18T09:42:16"/>
    <m/>
    <s v=""/>
    <d v="2016-08-19T00:00:00"/>
    <x v="0"/>
  </r>
  <r>
    <s v="4fd58740-fd75-4c61-866a-2f540f18953f"/>
    <s v="l8utSNwRBpLXRFwD97xgnOKRzAuY1oV1rcXxhhHUrYqa5u54lB2UdZxSOFaPYXFIr+QSlmOmcnPXifi7otd/lQ=="/>
    <d v="2016-12-15T17:41:48"/>
    <s v="DARS-NIC-35212-S7Y9P-v0"/>
    <s v="Lucy Culliford"/>
    <x v="293"/>
    <s v="With Customer"/>
    <x v="0"/>
    <m/>
    <s v="1c Application In Progress"/>
    <s v="2d Action Plan Active"/>
    <x v="0"/>
    <s v="DARS-NIC-35212-S7Y9P-v0.4"/>
    <s v="No"/>
    <s v="No"/>
    <x v="0"/>
    <x v="0"/>
    <x v="0"/>
    <s v="No"/>
    <x v="5"/>
    <s v=""/>
    <s v=""/>
    <s v=""/>
    <s v="No"/>
    <s v="Emma Russell"/>
    <d v="2016-12-15T17:41:48"/>
    <d v="2016-07-21T13:03:41"/>
    <m/>
    <s v=""/>
    <d v="2016-08-19T00:00:00"/>
    <x v="0"/>
  </r>
  <r>
    <s v="7624fd0d-1acf-467a-ad46-c0003296e272"/>
    <s v="ZpnRLYBgI8Y2ARW7sgLtFQxvKDsALwluQyaqNVqlQYJr7qPpaXH4Ln39NTwGRC9tQvfyBrqVy8vG02u+qi8ZZw=="/>
    <d v="2016-12-15T17:41:48"/>
    <s v="DARS-NIC-35212-S7Y9P-v0"/>
    <s v="Lucy Culliford"/>
    <x v="293"/>
    <s v="With Customer"/>
    <x v="0"/>
    <m/>
    <s v="2c Initial Assessment"/>
    <s v="2d Action Plan Active"/>
    <x v="0"/>
    <s v="DARS-NIC-35212-S7Y9P-v0.5"/>
    <s v="No"/>
    <s v="No"/>
    <x v="0"/>
    <x v="166"/>
    <x v="0"/>
    <s v="No"/>
    <x v="5"/>
    <s v=""/>
    <s v="Carla Howgate"/>
    <s v="Dave Cronin"/>
    <s v="No"/>
    <s v="Emma Russell"/>
    <d v="2016-12-15T17:41:48"/>
    <d v="2016-08-17T16:03:09"/>
    <m/>
    <s v=""/>
    <d v="2016-08-19T00:00:00"/>
    <x v="0"/>
  </r>
  <r>
    <s v="638e8f52-c9e9-464c-bc53-82887358a2e3"/>
    <s v="2zRJxt3Hj9kupEMLaZx1EInVtBnhGg3fMZoPiwByBn+ixWUjNoxxcPQG67C7OZLcjmk8hn8aDiQEjM1ZHlwnLQ=="/>
    <d v="2016-12-15T17:41:48"/>
    <s v="DARS-NIC-35212-S7Y9P-v0"/>
    <s v="Lucy Culliford"/>
    <x v="293"/>
    <s v="With Customer"/>
    <x v="0"/>
    <d v="2017-09-30T00:00:00"/>
    <s v="2c Initial Assessment"/>
    <s v="2d Action Plan Active"/>
    <x v="0"/>
    <s v="DARS-NIC-35212-S7Y9P-v0.6"/>
    <s v="No"/>
    <s v="No"/>
    <x v="0"/>
    <x v="166"/>
    <x v="0"/>
    <s v="No"/>
    <x v="5"/>
    <s v=""/>
    <s v="Carla Howgate"/>
    <s v="Dave Cronin"/>
    <s v="No"/>
    <s v="Emma Russell"/>
    <d v="2016-12-15T17:41:48"/>
    <d v="2016-08-25T07:30:59"/>
    <m/>
    <s v=""/>
    <d v="2016-08-19T00:00:00"/>
    <x v="0"/>
  </r>
  <r>
    <s v="52dba7ff-13bd-4925-8813-5714eb8d8bb4"/>
    <s v="iu3dtD08VqqGmqSMH7n07fZVpLdQq0RKBOjAB5v/6tq+QKJzoXl0F1GMP6mCRGPzWlYrZE2Naf0hyARX45s58A=="/>
    <d v="2016-12-15T17:41:48"/>
    <s v="DARS-NIC-35212-S7Y9P-v0"/>
    <s v="Lucy Culliford"/>
    <x v="293"/>
    <s v="With Customer"/>
    <x v="0"/>
    <d v="2017-09-30T00:00:00"/>
    <s v="2c Initial Assessment"/>
    <s v="2d Action Plan Active"/>
    <x v="0"/>
    <s v="DARS-NIC-35212-S7Y9P-v0.7"/>
    <s v="No"/>
    <s v="No"/>
    <x v="0"/>
    <x v="166"/>
    <x v="0"/>
    <s v="No"/>
    <x v="5"/>
    <s v=""/>
    <s v="Carla Howgate"/>
    <s v="Dave Cronin"/>
    <s v="No"/>
    <s v="Emma Russell"/>
    <d v="2016-12-15T17:41:48"/>
    <d v="2016-10-24T17:30:31"/>
    <m/>
    <s v=""/>
    <d v="2016-08-19T00:00:00"/>
    <x v="0"/>
  </r>
  <r>
    <s v="c769d580-a9a1-40b3-a0aa-17eef6260882"/>
    <s v="b5zEjM2Nzh/3BoVAeBbhLvVkvg3GLOAbgHTxwCUGCUYDhOydVWMJNn4B27ocJolZ7CK9fsJomV6DT4fb1E4Kfg=="/>
    <d v="2016-12-15T17:41:48"/>
    <s v="DARS-NIC-35212-S7Y9P-v0"/>
    <s v="Lucy Culliford"/>
    <x v="293"/>
    <s v="With Customer"/>
    <x v="0"/>
    <d v="2017-09-30T00:00:00"/>
    <s v="2c Initial Assessment"/>
    <s v="2d Action Plan Active"/>
    <x v="0"/>
    <s v="DARS-NIC-35212-S7Y9P-v0.8"/>
    <s v="No"/>
    <s v="No"/>
    <x v="0"/>
    <x v="166"/>
    <x v="0"/>
    <s v="No"/>
    <x v="5"/>
    <s v=""/>
    <s v="Carla Howgate"/>
    <s v="Dave Cronin"/>
    <s v="No"/>
    <s v="Emma Russell"/>
    <d v="2016-12-15T17:41:48"/>
    <d v="2016-10-26T11:06:36"/>
    <m/>
    <s v=""/>
    <d v="2016-08-19T00:00:00"/>
    <x v="0"/>
  </r>
  <r>
    <s v="851d8045-e1ba-4ee3-88b5-b254498d8552"/>
    <s v="gk8TL2r8F58hYOisfYCp91adRMNqQbemwcekwXMq/kK2ZAC18M6V0FMPIIGOaHylHyCuOGIhPE9utCDrGSlvHg=="/>
    <d v="2016-12-15T17:41:48"/>
    <s v="DARS-NIC-35212-S7Y9P-v0"/>
    <s v="Lucy Culliford"/>
    <x v="293"/>
    <s v="With Customer"/>
    <x v="0"/>
    <d v="2017-09-30T00:00:00"/>
    <s v="2c Initial Assessment"/>
    <s v="2d Action Plan Active"/>
    <x v="0"/>
    <s v="DARS-NIC-35212-S7Y9P-v0.9"/>
    <s v="No"/>
    <s v="No"/>
    <x v="0"/>
    <x v="166"/>
    <x v="0"/>
    <s v="No"/>
    <x v="5"/>
    <s v=""/>
    <s v="Nicola Bootland"/>
    <s v="Dave Cronin"/>
    <s v="No"/>
    <s v="Emma Russell"/>
    <d v="2016-12-15T17:41:48"/>
    <d v="2016-10-26T13:01:11"/>
    <m/>
    <s v=""/>
    <d v="2016-08-19T00:00:00"/>
    <x v="0"/>
  </r>
  <r>
    <s v="3586f13f-653d-49e6-8d2f-b4faf496eaf6"/>
    <s v="6VsTksHUaFPQV9EqUkdk/XsUNOkyRVjN2bbD1JFPB7TszWI4svDgtUdo2K0ly7KTmXHCBQubXYu46JXREXNOWQ=="/>
    <d v="2016-10-19T09:17:34"/>
    <s v="DARS-NIC-35216-D6G6M-v0"/>
    <s v="Denise Parkin"/>
    <x v="311"/>
    <s v="With HSCIC"/>
    <x v="0"/>
    <m/>
    <s v=""/>
    <s v="5a DSA Active"/>
    <x v="0"/>
    <s v="DARS-NIC-35216-D6G6M-v0.0"/>
    <s v="No"/>
    <s v="No"/>
    <x v="0"/>
    <x v="0"/>
    <x v="0"/>
    <s v="No"/>
    <x v="5"/>
    <s v=""/>
    <s v="DARS Online"/>
    <s v="DARS Online"/>
    <s v="Yes"/>
    <s v="Alexandra Day"/>
    <d v="2016-10-19T09:17:34"/>
    <d v="2016-05-10T08:40:41"/>
    <m/>
    <s v=""/>
    <d v="2016-05-17T00:00:00"/>
    <x v="0"/>
  </r>
  <r>
    <s v="1013ff50-7d04-4088-b646-c7e148eccf26"/>
    <s v="RWehgkA5AVrDtYIWKYBpyXhe5hIl4DeVlrTa0V6QmaaOm2UZACSxMWwDMZee1EBhLb5l6hOramVs/V1OZBxgOQ=="/>
    <d v="2016-10-19T09:17:34"/>
    <s v="DARS-NIC-35216-D6G6M-v0"/>
    <s v="Denise Parkin"/>
    <x v="311"/>
    <s v="With HSCIC"/>
    <x v="0"/>
    <m/>
    <s v="2a Case Admin Check"/>
    <s v="5a DSA Active"/>
    <x v="0"/>
    <s v="DARS-NIC-35216-D6G6M-v0.1"/>
    <s v="No"/>
    <s v="No"/>
    <x v="0"/>
    <x v="0"/>
    <x v="0"/>
    <s v="No"/>
    <x v="5"/>
    <s v=""/>
    <s v="DARS Online"/>
    <s v="DARS Online"/>
    <s v="Yes"/>
    <s v="Alexandra Day"/>
    <d v="2016-10-19T09:17:34"/>
    <d v="2016-05-10T10:02:24"/>
    <m/>
    <s v=""/>
    <d v="2016-05-17T00:00:00"/>
    <x v="0"/>
  </r>
  <r>
    <s v="1de9ce62-6bb2-470a-9a62-df9234b87683"/>
    <s v="cMwMzmWWcPFR5LQn9z80M+vCWMoeB5lmIzWFsVUweuWVoDS4gV1UCpUo6zYRF1dLEsJhhCJ0jqUzu8zJZvM3fg=="/>
    <d v="2016-10-19T09:17:34"/>
    <s v="DARS-NIC-35216-D6G6M-v0"/>
    <s v="Denise Parkin"/>
    <x v="311"/>
    <s v="With HSCIC"/>
    <x v="0"/>
    <m/>
    <s v="1c Application In Progress"/>
    <s v="5a DSA Active"/>
    <x v="0"/>
    <s v="DARS-NIC-35216-D6G6M-v0.2"/>
    <s v="No"/>
    <s v="No"/>
    <x v="0"/>
    <x v="0"/>
    <x v="0"/>
    <s v="No"/>
    <x v="5"/>
    <s v=""/>
    <s v="DARS Online"/>
    <s v="DARS Online"/>
    <s v="Yes"/>
    <s v="Alexandra Day"/>
    <d v="2016-10-19T09:17:34"/>
    <d v="2016-05-17T08:43:25"/>
    <m/>
    <s v=""/>
    <d v="2016-05-17T00:00:00"/>
    <x v="0"/>
  </r>
  <r>
    <s v="48afdcb8-4565-4ed5-83db-3b6f58ee09cd"/>
    <s v="9OUMQtKLulfYeef0QFp7yZF5UBVTWk7eEjc9WNkdj3JMI0gX6aQJYK/rgLaY8dsfq8DueeTElra3P1u0DlS/Xg=="/>
    <d v="2016-10-19T09:17:34"/>
    <s v="DARS-NIC-35216-D6G6M-v0"/>
    <s v="Denise Parkin"/>
    <x v="311"/>
    <s v="With HSCIC"/>
    <x v="0"/>
    <m/>
    <s v="2c Initial Assessment"/>
    <s v="5a DSA Active"/>
    <x v="0"/>
    <s v="DARS-NIC-35216-D6G6M-v0.3"/>
    <s v="No"/>
    <s v="No"/>
    <x v="0"/>
    <x v="251"/>
    <x v="0"/>
    <s v="No"/>
    <x v="5"/>
    <s v=""/>
    <s v="Adam Grindrod"/>
    <s v="DARS Online"/>
    <s v="Yes"/>
    <s v="Alexandra Day"/>
    <d v="2016-10-19T09:17:34"/>
    <d v="2016-05-17T14:56:59"/>
    <m/>
    <s v=""/>
    <d v="2016-05-17T00:00:00"/>
    <x v="0"/>
  </r>
  <r>
    <s v="11edee42-7041-4db4-bce0-5bd33038c1f2"/>
    <s v="ilUyJK5ijrmO4cvR/gnCbTHKvWl1smLx8SifsmOPRHQbw3ixU3M5qJi94dQwc1k1bdgK3WxlFX6nx77NOeNPwg=="/>
    <d v="2016-10-19T09:17:34"/>
    <s v="DARS-NIC-35216-D6G6M-v0"/>
    <s v="Denise Parkin"/>
    <x v="311"/>
    <s v="With HSCIC"/>
    <x v="0"/>
    <m/>
    <s v="2c Initial Assessment"/>
    <s v="5a DSA Active"/>
    <x v="0"/>
    <s v="DARS-NIC-35216-D6G6M-v0.4"/>
    <s v="No"/>
    <s v="No"/>
    <x v="0"/>
    <x v="251"/>
    <x v="0"/>
    <s v="No"/>
    <x v="5"/>
    <s v=""/>
    <s v="Adam Grindrod"/>
    <s v="DARS Online"/>
    <s v="Yes"/>
    <s v="Alexandra Day"/>
    <d v="2016-10-19T09:17:34"/>
    <d v="2016-05-19T11:32:01"/>
    <m/>
    <s v=""/>
    <d v="2016-05-17T00:00:00"/>
    <x v="0"/>
  </r>
  <r>
    <s v="6d9e5317-ab7e-443d-9a40-a8239765a35b"/>
    <s v="WvXP0w9zvlJ4S2hOW5RAdfZGOuyHsUjfxMEOtz9TTbOI9lTksILZkbBAwpb5Wco8iPVVzECJyP5Qvos67CafQA=="/>
    <d v="2016-10-19T09:17:34"/>
    <s v="DARS-NIC-35216-D6G6M-v0"/>
    <s v="Denise Parkin"/>
    <x v="311"/>
    <s v="With HSCIC"/>
    <x v="0"/>
    <m/>
    <s v="2c Initial Assessment"/>
    <s v="5a DSA Active"/>
    <x v="0"/>
    <s v="DARS-NIC-35216-D6G6M-v0.5"/>
    <s v="No"/>
    <s v="No"/>
    <x v="0"/>
    <x v="251"/>
    <x v="0"/>
    <s v="No"/>
    <x v="5"/>
    <s v=""/>
    <s v="Adam Grindrod"/>
    <s v="DARS Online"/>
    <s v="Yes"/>
    <s v="Alexandra Day"/>
    <d v="2016-10-19T09:17:34"/>
    <d v="2016-05-23T15:25:38"/>
    <m/>
    <s v=""/>
    <d v="2016-05-17T00:00:00"/>
    <x v="0"/>
  </r>
  <r>
    <s v="3d886b0c-c93f-4712-97cc-20c745b96711"/>
    <s v="Q407wcXHPJuFYQMxdpDHNTIfqO0Vg1jglyEzixYcqDpNqh3KKqT1h3/E5b2CyskgIIIYRnqrcwr8hAjXziWhhw=="/>
    <d v="2016-10-19T09:17:34"/>
    <s v="DARS-NIC-35216-D6G6M-v0"/>
    <s v="Denise Parkin"/>
    <x v="311"/>
    <s v="With HSCIC"/>
    <x v="0"/>
    <m/>
    <s v="2c Initial Assessment"/>
    <s v="5a DSA Active"/>
    <x v="0"/>
    <s v="DARS-NIC-35216-D6G6M-v0.6"/>
    <s v="No"/>
    <s v="No"/>
    <x v="0"/>
    <x v="251"/>
    <x v="0"/>
    <s v="No"/>
    <x v="5"/>
    <s v=""/>
    <s v="Adam Grindrod"/>
    <s v="DARS Online"/>
    <s v="Yes"/>
    <s v="Alexandra Day"/>
    <d v="2016-10-19T09:17:34"/>
    <d v="2016-05-24T14:58:36"/>
    <m/>
    <s v=""/>
    <d v="2016-05-17T00:00:00"/>
    <x v="0"/>
  </r>
  <r>
    <s v="32381f93-d071-467c-b734-588c8c7c1e34"/>
    <s v="OU+mv/toMJaOGIrTQUISq3+o92xVGjcoEHOEGYwpqmgtgJs9Pi0I73uJM8TQZowO3vmXYKX/rBfkywTtqLg7DA=="/>
    <d v="2016-10-19T09:17:34"/>
    <s v="DARS-NIC-35216-D6G6M-v0"/>
    <s v="Denise Parkin"/>
    <x v="311"/>
    <s v="With HSCIC"/>
    <x v="0"/>
    <m/>
    <s v="2c Initial Assessment"/>
    <s v="5a DSA Active"/>
    <x v="0"/>
    <s v="DARS-NIC-35216-D6G6M-v0.7"/>
    <s v="No"/>
    <s v="No"/>
    <x v="0"/>
    <x v="251"/>
    <x v="0"/>
    <s v="No"/>
    <x v="5"/>
    <s v=""/>
    <s v="Adam Grindrod"/>
    <s v="DARS Online"/>
    <s v="Yes"/>
    <s v="Alexandra Day"/>
    <d v="2016-10-19T09:17:34"/>
    <d v="2016-06-20T09:28:18"/>
    <m/>
    <s v=""/>
    <d v="2016-05-17T00:00:00"/>
    <x v="0"/>
  </r>
  <r>
    <s v="159c8499-9fcf-4f9d-8a19-fd4b47f76a5e"/>
    <s v="dRug2KJpiBd2H3mcnto6hHdiNXVuKGIA2ZRDmF60vGKAjFCuEGm8boZuFFf9lDoCsJoVFaLx5Y/3gSRC6CAKnw=="/>
    <d v="2016-10-19T09:17:34"/>
    <s v="DARS-NIC-35216-D6G6M-v0"/>
    <s v="Denise Parkin"/>
    <x v="311"/>
    <s v="With HSCIC"/>
    <x v="0"/>
    <m/>
    <s v="2c Initial Assessment"/>
    <s v="5a DSA Active"/>
    <x v="0"/>
    <s v="DARS-NIC-35216-D6G6M-v0.8"/>
    <s v="No"/>
    <s v="No"/>
    <x v="0"/>
    <x v="251"/>
    <x v="0"/>
    <s v="No"/>
    <x v="5"/>
    <s v=""/>
    <s v="Adam Grindrod"/>
    <s v="DARS Online"/>
    <s v="Yes"/>
    <s v="Alexandra Day"/>
    <d v="2016-10-19T09:17:34"/>
    <d v="2016-07-05T13:31:13"/>
    <m/>
    <s v=""/>
    <d v="2016-05-17T00:00:00"/>
    <x v="0"/>
  </r>
  <r>
    <s v="b48f367d-fafd-4de4-9bd4-d174104a63b4"/>
    <s v="eodPdRw0GLuanTg1jNlr9hUI7CHjC4ZVz8y5/Czhy8lxXDeIisxCowFRm8EhuCeJHFIjmu6eIhA58nj29P5zTg=="/>
    <d v="2016-10-19T09:17:48"/>
    <s v="DARS-NIC-35216-D6G6M-v0"/>
    <s v="Denise Parkin"/>
    <x v="311"/>
    <s v="With HSCIC"/>
    <x v="0"/>
    <d v="2017-07-26T00:00:00"/>
    <s v="5a DSA Active"/>
    <s v="5a DSA Active"/>
    <x v="2"/>
    <s v="DARS-NIC-35216-D6G6M-v0.9"/>
    <s v="Yes"/>
    <s v="No"/>
    <x v="0"/>
    <x v="251"/>
    <x v="32"/>
    <s v="No"/>
    <x v="5"/>
    <s v=""/>
    <s v="Adam Grindrod"/>
    <s v="Richard Langley"/>
    <s v="Yes"/>
    <s v="Alexandra Day"/>
    <d v="2016-10-19T09:17:48"/>
    <d v="2016-07-12T10:00:13"/>
    <d v="2016-10-19T00:00:00"/>
    <s v=""/>
    <d v="2016-05-17T00:00:00"/>
    <x v="1"/>
  </r>
  <r>
    <s v="778ff0aa-ed18-e611-8107-1458d043a570"/>
    <s v="cil809lKyjLESPJ3RKnxpY1MxRd+5N2sk9SbKVBwkymoQd5rfQwqxHCWtJf9f83p3YlfoDCqXCSH/fHvfvbdfw=="/>
    <d v="2016-08-02T09:49:27"/>
    <s v="DARS-NIC-35221-M0V4Y-v0"/>
    <s v="Antonio Gasparrini"/>
    <x v="87"/>
    <s v="With Customer"/>
    <x v="0"/>
    <m/>
    <s v="1c Application In Progress"/>
    <s v="1c Application In Progress"/>
    <x v="4"/>
    <s v="DARS-NIC-35221-M0V4Y-v0.0"/>
    <s v="Yes"/>
    <s v="No"/>
    <x v="0"/>
    <x v="0"/>
    <x v="0"/>
    <s v="No"/>
    <x v="9"/>
    <s v=""/>
    <s v=""/>
    <s v=""/>
    <s v="Yes"/>
    <s v="Joanna Rose"/>
    <d v="2016-08-02T09:49:27"/>
    <d v="2016-05-13T09:32:58"/>
    <m/>
    <s v=""/>
    <m/>
    <x v="0"/>
  </r>
  <r>
    <s v="9d7d1d90-fce1-e511-8100-3863bb358f90"/>
    <s v="tKP5CpzVg5wfh58rWeqFFs78Or0ZegRLRQqYdRS8L2eGSWnayVVtAFcXCSMvUQv8/xU2NkJYgOpn6FHPqeoGfg=="/>
    <d v="2016-08-02T09:49:27"/>
    <s v="DARS-NIC-352291-Y7B1S-v0"/>
    <s v="Eva Morris"/>
    <x v="21"/>
    <s v="With HSCIC"/>
    <x v="0"/>
    <d v="2016-06-30T00:00:00"/>
    <s v=""/>
    <s v="5a DSA Active"/>
    <x v="3"/>
    <s v="DARS-NIC-352291-Y7B1S-v0.0"/>
    <s v="Yes"/>
    <s v="Yes"/>
    <x v="0"/>
    <x v="0"/>
    <x v="7"/>
    <s v="No"/>
    <x v="1"/>
    <s v=""/>
    <s v="Richard Webster"/>
    <s v=""/>
    <s v="No"/>
    <s v="Joanna Rose"/>
    <d v="2016-08-02T09:49:27"/>
    <d v="2016-03-04T11:30:58"/>
    <m/>
    <s v=""/>
    <m/>
    <x v="0"/>
  </r>
  <r>
    <s v="7d19084b-f3e1-e511-80f7-3863bb357fa0"/>
    <s v="5/YsUXDviHT5ZBj2EGcOU81N9jM2yToUvgvjz2AfQoKiK5OTShBhXpSTBhXqzzT9ObLjlyAbpbCHLIsahVgLyA=="/>
    <d v="2016-10-31T15:54:24"/>
    <s v="DARS-NIC-352300-D9R2G-v0"/>
    <s v="Gavin Rudge"/>
    <x v="8"/>
    <s v="With HSCIC"/>
    <x v="1"/>
    <m/>
    <s v=""/>
    <s v=""/>
    <x v="0"/>
    <s v="DARS-NIC-352300-D9R2G-v0.0"/>
    <s v=""/>
    <s v="Yes"/>
    <x v="1"/>
    <x v="0"/>
    <x v="0"/>
    <s v="No"/>
    <x v="1"/>
    <s v=""/>
    <s v=""/>
    <s v=""/>
    <s v="Yes"/>
    <s v=""/>
    <d v="2016-10-31T15:54:24"/>
    <d v="2016-03-04T10:24:41"/>
    <m/>
    <s v=""/>
    <m/>
    <x v="0"/>
  </r>
  <r>
    <s v="d133325e-fce1-e511-8104-1458d043a750"/>
    <s v="EqyUNcbuEoftKUl+E89gaw39mJHLgi4TQn00avk848ch9uLHyv8pOAglRk8Q76M3qpVJZEpwvFVPMayB5zDiSA=="/>
    <d v="2016-08-02T09:49:27"/>
    <s v="DARS-NIC-352381-P0L2S-v0"/>
    <s v="Aleksander Kempny"/>
    <x v="147"/>
    <s v="With HSCIC"/>
    <x v="0"/>
    <d v="2016-05-30T00:00:00"/>
    <s v=""/>
    <s v="5a DSA Active"/>
    <x v="3"/>
    <s v="DARS-NIC-352381-P0L2S-v0.0"/>
    <s v="Yes"/>
    <s v="Yes"/>
    <x v="0"/>
    <x v="0"/>
    <x v="7"/>
    <s v="No"/>
    <x v="10"/>
    <s v=""/>
    <s v="Richard Webster"/>
    <s v=""/>
    <s v="No"/>
    <s v="Joanna Rose"/>
    <d v="2016-08-02T09:49:27"/>
    <d v="2016-03-04T11:29:35"/>
    <m/>
    <s v=""/>
    <m/>
    <x v="0"/>
  </r>
  <r>
    <s v="edf2d030-ee18-e611-8107-1458d043a570"/>
    <s v="U5Br4LnEuAYyy/bSjOEaF3vLYJqYRwkqWQdu6UfWzCNPwPqBVqZl4hTY6F14kyj7gO/9GZex70oJxjsO4Oa+Pg=="/>
    <d v="2016-07-01T15:56:29"/>
    <s v="DARS-NIC-35239-W2W9R-v0"/>
    <s v="Gill Arbane"/>
    <x v="312"/>
    <s v="With Customer"/>
    <x v="0"/>
    <m/>
    <s v="1c Application In Progress"/>
    <s v="2d Action Plan Active"/>
    <x v="0"/>
    <s v="DARS-NIC-35239-W2W9R-v0.0"/>
    <s v="No"/>
    <s v="No"/>
    <x v="0"/>
    <x v="0"/>
    <x v="0"/>
    <s v="No"/>
    <x v="15"/>
    <s v=""/>
    <s v=""/>
    <s v=""/>
    <s v="Yes"/>
    <s v="Joanna Rose"/>
    <d v="2016-07-01T15:56:29"/>
    <d v="2016-05-13T09:36:46"/>
    <m/>
    <s v=""/>
    <d v="2016-05-31T00:00:00"/>
    <x v="0"/>
  </r>
  <r>
    <s v="1db82f2e-1a5d-4124-8025-40b9ed8585d7"/>
    <s v="B/ehq4H6BZ1vG2jtfYSWdL+AAhbe1mwWsmiQiFJIV8S0MhiCV+8s68eSX2s8x2reffigVMDvDGBe5AqdcIPOLA=="/>
    <d v="2016-07-01T15:56:29"/>
    <s v="DARS-NIC-35239-W2W9R-v0"/>
    <s v="Gill Arbane"/>
    <x v="312"/>
    <s v="With Customer"/>
    <x v="0"/>
    <m/>
    <s v="2a Case Admin Check"/>
    <s v="2d Action Plan Active"/>
    <x v="0"/>
    <s v="DARS-NIC-35239-W2W9R-v0.1"/>
    <s v="No"/>
    <s v="No"/>
    <x v="0"/>
    <x v="0"/>
    <x v="0"/>
    <s v="No"/>
    <x v="15"/>
    <s v=""/>
    <s v=""/>
    <s v=""/>
    <s v="Yes"/>
    <s v="Joanna Rose"/>
    <d v="2016-07-01T15:56:29"/>
    <d v="2016-05-24T11:59:42"/>
    <m/>
    <s v=""/>
    <d v="2016-05-31T00:00:00"/>
    <x v="0"/>
  </r>
  <r>
    <s v="41b5d826-3340-433c-a114-0c33a484633e"/>
    <s v="Et7Aq3j9XK8m8iYTkw7C9DHiXgSAkUubZrf0OWCKGJzIs06EoNvRj5aaFufOwEyZzE0rC5l9JoNP96xx+nQaug=="/>
    <d v="2016-07-01T15:56:29"/>
    <s v="DARS-NIC-35239-W2W9R-v0"/>
    <s v="Gill Arbane"/>
    <x v="312"/>
    <s v="With Customer"/>
    <x v="0"/>
    <m/>
    <s v="1c Application In Progress"/>
    <s v="2d Action Plan Active"/>
    <x v="0"/>
    <s v="DARS-NIC-35239-W2W9R-v0.2"/>
    <s v="No"/>
    <s v="No"/>
    <x v="0"/>
    <x v="0"/>
    <x v="0"/>
    <s v="No"/>
    <x v="15"/>
    <s v=""/>
    <s v=""/>
    <s v=""/>
    <s v="Yes"/>
    <s v="Joanna Rose"/>
    <d v="2016-07-01T15:56:29"/>
    <d v="2016-05-25T11:17:22"/>
    <m/>
    <s v=""/>
    <d v="2016-05-31T00:00:00"/>
    <x v="0"/>
  </r>
  <r>
    <s v="63eb46f1-0e25-422e-819b-d285f511e543"/>
    <s v="u391qb/rrmOQ/1DVkUN0d/PvTWFNCGsm8nq7o7vPmDPvKTU9cs6XqzgdOxgQYFglppFXMubi30z6Cj6ExRtQWg=="/>
    <d v="2016-07-01T15:56:29"/>
    <s v="DARS-NIC-35239-W2W9R-v0"/>
    <s v="Gill Arbane"/>
    <x v="312"/>
    <s v="With Customer"/>
    <x v="0"/>
    <m/>
    <s v="2c Initial Assessment"/>
    <s v="2d Action Plan Active"/>
    <x v="0"/>
    <s v="DARS-NIC-35239-W2W9R-v0.3"/>
    <s v="No"/>
    <s v="No"/>
    <x v="0"/>
    <x v="149"/>
    <x v="0"/>
    <s v="No"/>
    <x v="15"/>
    <s v=""/>
    <s v="Georgina Platt"/>
    <s v=""/>
    <s v="Yes"/>
    <s v="Joanna Rose"/>
    <d v="2016-07-01T15:56:29"/>
    <d v="2016-05-26T11:13:49"/>
    <m/>
    <s v=""/>
    <d v="2016-05-31T00:00:00"/>
    <x v="0"/>
  </r>
  <r>
    <s v="30e189d7-5663-493d-8ce4-e24853367422"/>
    <s v="QSDH+iLybuMlXWivzdmgFYls1Mi6DyoSM6Iq6Z5boCuJyALzbEU8EJ3WaVILp8Jlrkjj9S5mjLcGQDrf11idzQ=="/>
    <d v="2016-07-01T15:56:29"/>
    <s v="DARS-NIC-35239-W2W9R-v0"/>
    <s v="Gill Arbane"/>
    <x v="312"/>
    <s v="With Customer"/>
    <x v="0"/>
    <m/>
    <s v="2c Initial Assessment"/>
    <s v="2d Action Plan Active"/>
    <x v="0"/>
    <s v="DARS-NIC-35239-W2W9R-v0.4"/>
    <s v="No"/>
    <s v="No"/>
    <x v="0"/>
    <x v="149"/>
    <x v="0"/>
    <s v="No"/>
    <x v="15"/>
    <s v=""/>
    <s v="Georgina Platt"/>
    <s v="Gaynor Dalton"/>
    <s v="Yes"/>
    <s v="Joanna Rose"/>
    <d v="2016-07-01T15:56:29"/>
    <d v="2016-06-15T15:25:18"/>
    <m/>
    <s v=""/>
    <d v="2016-05-31T00:00:00"/>
    <x v="0"/>
  </r>
  <r>
    <s v="4539fcb6-8dbe-4abb-816a-ce477a69e38e"/>
    <s v="laXcWKYxESVKJuSvAOK0fzPWvJSVNKoKCiP30J6YbS8Bx+bxzk8OC1N1Ajv/HHXbeTr18I7jwq/5hX2+/DZfyQ=="/>
    <d v="2016-07-01T15:56:29"/>
    <s v="DARS-NIC-35239-W2W9R-v0"/>
    <s v="Gill Arbane"/>
    <x v="312"/>
    <s v="With Customer"/>
    <x v="0"/>
    <m/>
    <s v="2c Initial Assessment"/>
    <s v="2d Action Plan Active"/>
    <x v="0"/>
    <s v="DARS-NIC-35239-W2W9R-v0.5"/>
    <s v="No"/>
    <s v="No"/>
    <x v="0"/>
    <x v="149"/>
    <x v="0"/>
    <s v="No"/>
    <x v="15"/>
    <s v=""/>
    <s v="Georgina Platt"/>
    <s v="Gaynor Dalton"/>
    <s v="Yes"/>
    <s v="Joanna Rose"/>
    <d v="2016-07-01T15:56:29"/>
    <d v="2016-06-15T15:26:20"/>
    <m/>
    <s v=""/>
    <d v="2016-05-31T00:00:00"/>
    <x v="0"/>
  </r>
  <r>
    <s v="94fd7b78-3975-4b16-948e-96925a57a582"/>
    <s v="rJmOqlixsjG6mMjW5r+IXol6C1uZ0FLYyfzSGVmEQuYvSQy00nW7uHdipqRDqGwHvlZI4L7A50WD2D+WcOHtAA=="/>
    <d v="2016-07-01T15:56:44"/>
    <s v="DARS-NIC-35239-W2W9R-v0"/>
    <s v="Gill Arbane"/>
    <x v="312"/>
    <s v="With Customer"/>
    <x v="0"/>
    <m/>
    <s v="2c Initial Assessment"/>
    <s v="2d Action Plan Active"/>
    <x v="0"/>
    <s v="DARS-NIC-35239-W2W9R-v0.6"/>
    <s v="No"/>
    <s v="No"/>
    <x v="0"/>
    <x v="149"/>
    <x v="0"/>
    <s v="No"/>
    <x v="15"/>
    <s v=""/>
    <s v="Georgina Platt"/>
    <s v="Gaynor Dalton"/>
    <s v="Yes"/>
    <s v="Joanna Rose"/>
    <d v="2016-07-01T15:56:44"/>
    <d v="2016-06-29T10:39:04"/>
    <m/>
    <s v=""/>
    <d v="2016-05-31T00:00:00"/>
    <x v="0"/>
  </r>
  <r>
    <s v="15ce4d90-da2f-488a-bc11-e940bdae3b9b"/>
    <s v="qqWXBK0ZurThpKxgFNTEkGEoF2K7tDMi3Tx8wyIOerXt8XViAmhBZM8gZ2IwDnDzbyre8mFu703CpIOzr7SsKg=="/>
    <d v="2017-04-24T11:00:49"/>
    <s v="DARS-NIC-35239-W2W9R-v0"/>
    <s v="Gill Arbane"/>
    <x v="312"/>
    <s v="With Customer"/>
    <x v="0"/>
    <m/>
    <s v="2c Initial Assessment"/>
    <s v="2d Action Plan Active"/>
    <x v="4"/>
    <s v="DARS-NIC-35239-W2W9R-v0.7"/>
    <s v="Yes"/>
    <s v="No"/>
    <x v="0"/>
    <x v="149"/>
    <x v="0"/>
    <s v="No"/>
    <x v="15"/>
    <s v=""/>
    <s v="Georgina Platt"/>
    <s v="Louise Dunn"/>
    <s v="Yes"/>
    <s v="Joanna Rose"/>
    <d v="2017-04-24T11:00:49"/>
    <d v="2016-07-01T15:56:32"/>
    <m/>
    <s v=""/>
    <d v="2016-05-31T00:00:00"/>
    <x v="0"/>
  </r>
  <r>
    <s v="21b6c320-f3e1-e511-80f7-3863bb357fa0"/>
    <s v="ZYtn8L+frL5gtksPLlxYd1R88ALvisfmtXsCiVMOHrcbsz255aKXUYTtKbp6aJd1602LC11JklBeKDIKfDJCXQ=="/>
    <d v="2016-10-31T15:54:24"/>
    <s v="DARS-NIC-352414-W9M3F-v0"/>
    <s v="Andrew Brittan"/>
    <x v="98"/>
    <s v="With HSCIC"/>
    <x v="1"/>
    <m/>
    <s v=""/>
    <s v=""/>
    <x v="0"/>
    <s v="DARS-NIC-352414-W9M3F-v0.0"/>
    <s v=""/>
    <s v="Yes"/>
    <x v="1"/>
    <x v="0"/>
    <x v="0"/>
    <s v="No"/>
    <x v="3"/>
    <s v=""/>
    <s v=""/>
    <s v=""/>
    <s v="Yes"/>
    <s v=""/>
    <d v="2016-10-31T15:54:24"/>
    <d v="2016-03-04T10:23:26"/>
    <m/>
    <s v=""/>
    <m/>
    <x v="0"/>
  </r>
  <r>
    <s v="71b1e0e0-7793-4adc-a5d7-d0f1985e2a13"/>
    <s v="+Qs/8skivijkUIzpgAN/hJ8iOdy+QBvoJ3OE6QfL14US8t0lGb5vTs7YO2Mse+tE8SujrieZ76m8wk1cgV4hWw=="/>
    <d v="2016-12-09T08:59:18"/>
    <s v="DARS-NIC-35241-L9T9Q-v0"/>
    <s v="Daniel Chan"/>
    <x v="197"/>
    <s v="With Customer"/>
    <x v="0"/>
    <m/>
    <s v=""/>
    <s v="2d Action Plan Active"/>
    <x v="0"/>
    <s v="DARS-NIC-35241-L9T9Q-v0.0"/>
    <s v="No"/>
    <s v="No"/>
    <x v="0"/>
    <x v="0"/>
    <x v="0"/>
    <s v="No"/>
    <x v="1"/>
    <s v=""/>
    <s v="DARS Online"/>
    <s v="DARS Online"/>
    <s v="Yes"/>
    <s v="Emma Russell"/>
    <d v="2016-12-09T08:59:18"/>
    <d v="2016-05-10T09:20:52"/>
    <m/>
    <s v=""/>
    <d v="2016-11-29T00:00:00"/>
    <x v="0"/>
  </r>
  <r>
    <s v="cf0e4e7a-2852-42a8-85ad-f47ba03b495c"/>
    <s v="eExl7bfjr1nr1qfiNtXbNCQFJwoc4hBbEWQGU75KbDd9EpDBz3CsOBdD4tk+BrLBxCuDQH+9vuD1uXDXqsSzww=="/>
    <d v="2016-12-09T08:59:18"/>
    <s v="DARS-NIC-35241-L9T9Q-v0"/>
    <s v="Daniel Chan"/>
    <x v="197"/>
    <s v="With Customer"/>
    <x v="0"/>
    <m/>
    <s v=""/>
    <s v="2d Action Plan Active"/>
    <x v="0"/>
    <s v="DARS-NIC-35241-L9T9Q-v0.1"/>
    <s v="No"/>
    <s v="No"/>
    <x v="0"/>
    <x v="0"/>
    <x v="0"/>
    <s v="No"/>
    <x v="1"/>
    <s v=""/>
    <s v="DARS Online"/>
    <s v="DARS Online"/>
    <s v="Yes"/>
    <s v="Emma Russell"/>
    <d v="2016-12-09T08:59:18"/>
    <d v="2016-10-31T16:41:37"/>
    <m/>
    <s v=""/>
    <d v="2016-11-29T00:00:00"/>
    <x v="0"/>
  </r>
  <r>
    <s v="a5ba18d2-70ca-4efe-a30f-f0f0b88f2997"/>
    <s v="4BF8l28IhmIpae9WTlGyKjJI9FoOZgroPA3CQcbPqfAM1Bsdcd3LF7SxBFa4zOpYT4JOuMJWilowMpKT/YYlaA=="/>
    <d v="2016-12-09T08:59:18"/>
    <s v="DARS-NIC-35241-L9T9Q-v0"/>
    <s v="Daniel Chan"/>
    <x v="197"/>
    <s v="With Customer"/>
    <x v="0"/>
    <m/>
    <s v=""/>
    <s v="2d Action Plan Active"/>
    <x v="0"/>
    <s v="DARS-NIC-35241-L9T9Q-v0.2"/>
    <s v="No"/>
    <s v="No"/>
    <x v="0"/>
    <x v="0"/>
    <x v="0"/>
    <s v="No"/>
    <x v="1"/>
    <s v=""/>
    <s v="DARS Online"/>
    <s v="DARS Online"/>
    <s v="Yes"/>
    <s v="Emma Russell"/>
    <d v="2016-12-09T08:59:18"/>
    <d v="2016-11-01T11:26:16"/>
    <m/>
    <s v=""/>
    <d v="2016-11-29T00:00:00"/>
    <x v="0"/>
  </r>
  <r>
    <s v="a03f7f03-7002-4c05-93e4-5529df5f1d44"/>
    <s v="vxa1dbukIGnbMoY9Kmldd6WFiLXPq5YxQ9dpWsidsViN6hGm9qdOJPrvyytVOesmea9AsnsJqT/YF6HwSUfhtg=="/>
    <d v="2016-12-09T08:59:52"/>
    <s v="DARS-NIC-35241-L9T9Q-v0"/>
    <s v="Daniel Chan"/>
    <x v="197"/>
    <s v="With Customer"/>
    <x v="0"/>
    <d v="2017-12-31T00:00:00"/>
    <s v="2c Initial Assessment"/>
    <s v="2d Action Plan Active"/>
    <x v="0"/>
    <s v="DARS-NIC-35241-L9T9Q-v0.3"/>
    <s v="No"/>
    <s v="No"/>
    <x v="0"/>
    <x v="123"/>
    <x v="0"/>
    <s v="No"/>
    <x v="1"/>
    <s v="Complex"/>
    <s v="Dan Goodwin"/>
    <s v="Dave Cronin"/>
    <s v="Yes"/>
    <s v="Emma Russell"/>
    <d v="2016-12-09T08:59:52"/>
    <d v="2016-11-22T11:22:53"/>
    <m/>
    <s v=""/>
    <d v="2016-11-29T00:00:00"/>
    <x v="0"/>
  </r>
  <r>
    <s v="a3fe296e-0dc1-4fd0-a8c9-7744836541e7"/>
    <s v="RKYNXNUm92c98j+nNpDfRIy6Jg4XqualaVrMBsVngR5QESNYO3y8g6bOS0dTNW356IRfglpHBSU9tPuc9uadEw=="/>
    <d v="2017-01-16T11:51:22"/>
    <s v="DARS-NIC-35241-L9T9Q-v0"/>
    <s v="Daniel Chan"/>
    <x v="197"/>
    <s v="With Customer"/>
    <x v="0"/>
    <d v="2018-01-31T00:00:00"/>
    <s v="2c Initial Assessment"/>
    <s v="2d Action Plan Active"/>
    <x v="4"/>
    <s v="DARS-NIC-35241-L9T9Q-v0.4"/>
    <s v="Yes"/>
    <s v="No"/>
    <x v="0"/>
    <x v="123"/>
    <x v="0"/>
    <s v="No"/>
    <x v="1"/>
    <s v="Complex"/>
    <s v="Dan Goodwin"/>
    <s v="Dave Cronin"/>
    <s v="Yes"/>
    <s v="Emma Russell"/>
    <d v="2017-01-16T11:51:22"/>
    <d v="2016-12-09T08:59:29"/>
    <m/>
    <s v=""/>
    <d v="2016-11-29T00:00:00"/>
    <x v="0"/>
  </r>
  <r>
    <s v="35822491-ad06-4b49-97d4-cfdd55b370f7"/>
    <s v="c+zXk2Y4gK7NT2b8VPbtg6A3lczgHNrdIVof9xw5gzH0sHQPfAEROfjZBtM79YiOXmkw6tjOzO18KHDe+c++Jw=="/>
    <d v="2017-03-22T16:47:28"/>
    <s v="DARS-NIC-35323-Y2N7J-v0"/>
    <s v="Tracy Taylor"/>
    <x v="313"/>
    <s v="With HSCIC"/>
    <x v="0"/>
    <m/>
    <s v="1c Application In Progress"/>
    <s v="5a DSA Active"/>
    <x v="0"/>
    <s v="DARS-NIC-35323-Y2N7J-v0.0"/>
    <s v="No"/>
    <s v="No"/>
    <x v="0"/>
    <x v="0"/>
    <x v="0"/>
    <s v="No"/>
    <x v="0"/>
    <s v=""/>
    <s v=""/>
    <s v=""/>
    <s v="Yes"/>
    <s v="Tracy Taylor"/>
    <d v="2017-03-22T16:47:28"/>
    <d v="2016-12-13T08:09:06"/>
    <m/>
    <s v=""/>
    <d v="2017-01-06T00:00:00"/>
    <x v="0"/>
  </r>
  <r>
    <s v="c99c557b-6f65-4abe-bc34-f94732e6b96f"/>
    <s v="aaMRpW0dy6x0OywoixObtdbpxWtXoIGHXol2Q7cioKU3TBhwKZcXXQseFeXY4FDTJAhzV0vJ1Hu2JEcSV1Sf5w=="/>
    <d v="2017-03-22T16:47:28"/>
    <s v="DARS-NIC-35323-Y2N7J-v0"/>
    <s v="Maria Payne"/>
    <x v="313"/>
    <s v="With HSCIC"/>
    <x v="0"/>
    <d v="2017-05-31T00:00:00"/>
    <s v="2c Initial Assessment"/>
    <s v="5a DSA Active"/>
    <x v="0"/>
    <s v="DARS-NIC-35323-Y2N7J-v0.1"/>
    <s v="No"/>
    <s v="No"/>
    <x v="0"/>
    <x v="130"/>
    <x v="0"/>
    <s v="No"/>
    <x v="0"/>
    <s v=""/>
    <s v="Tracy Taylor"/>
    <s v="Robyn Wilson"/>
    <s v="Yes"/>
    <s v="Tracy Taylor"/>
    <d v="2017-03-22T16:47:28"/>
    <d v="2017-01-06T13:21:53"/>
    <m/>
    <s v=""/>
    <d v="2017-01-06T00:00:00"/>
    <x v="0"/>
  </r>
  <r>
    <s v="4a4de279-e5c0-44b8-9102-8028eada12b0"/>
    <s v="IztQ9fsFb89YgEUHAuI0QhyiwaqYEoiysC7o2c+Ul+bUFB7+EzRKzUoZvv59tkd9uGqKtIWVBuwTC3q0mfQ8RA=="/>
    <d v="2017-03-22T16:47:43"/>
    <s v="DARS-NIC-35323-Y2N7J-v0"/>
    <s v="Maria Payne"/>
    <x v="313"/>
    <s v="With HSCIC"/>
    <x v="0"/>
    <d v="2017-05-31T00:00:00"/>
    <s v="5a DSA Active"/>
    <s v="5a DSA Active"/>
    <x v="2"/>
    <s v="DARS-NIC-35323-Y2N7J-v0.2"/>
    <s v="Yes"/>
    <s v="No"/>
    <x v="0"/>
    <x v="130"/>
    <x v="200"/>
    <s v="No"/>
    <x v="0"/>
    <s v=""/>
    <s v="Tracy Taylor"/>
    <s v="Robyn Wilson"/>
    <s v="Yes"/>
    <s v="Tracy Taylor"/>
    <d v="2017-03-22T16:47:43"/>
    <d v="2017-01-06T13:43:59"/>
    <d v="2017-03-22T00:00:00"/>
    <s v=""/>
    <d v="2017-01-06T00:00:00"/>
    <x v="1"/>
  </r>
  <r>
    <s v="8529b229-f3e1-e511-80f7-3863bb357fa0"/>
    <s v="+f7qcepE0UMSCmom4S8DyscXvxIxulU8F83ZXkBC3cA9epnV8TmdQ7VYEMXqPwfXcjQTtmR9PirYcjHuU8PFgQ=="/>
    <d v="2017-04-26T10:54:31"/>
    <s v="DARS-NIC-353402-X1B2T-v1"/>
    <s v="Hannah Fenton"/>
    <x v="1"/>
    <s v="With HSCIC"/>
    <x v="0"/>
    <d v="2016-12-31T00:00:00"/>
    <s v=""/>
    <s v="3a With DAO"/>
    <x v="3"/>
    <s v="DARS-NIC-353402-X1B2T-v0.0"/>
    <s v="No"/>
    <s v="Yes"/>
    <x v="0"/>
    <x v="0"/>
    <x v="4"/>
    <s v="No"/>
    <x v="1"/>
    <s v=""/>
    <s v="Amanda Parkin"/>
    <s v=""/>
    <s v="No"/>
    <s v="Emma Russell"/>
    <d v="2017-04-26T10:54:31"/>
    <d v="2016-03-04T10:23:41"/>
    <m/>
    <s v=""/>
    <d v="2017-02-17T00:00:00"/>
    <x v="0"/>
  </r>
  <r>
    <s v="e2d76c4b-ce89-45b3-8b6b-f69754c61472"/>
    <s v="uoFTglaVuZOXek1fu8PFSCWsFUrqPvJmFAPF6vPZEGvD7NSIlxi5g0hw9P4AJ+NIWXf7BCh9mdXwGQoctZIdjw=="/>
    <d v="2017-04-26T10:54:31"/>
    <s v="DARS-NIC-353402-X1B2T-v1"/>
    <s v="Hannah Fenton"/>
    <x v="1"/>
    <s v="With HSCIC"/>
    <x v="0"/>
    <m/>
    <s v="1c Application In Progress"/>
    <s v="3a With DAO"/>
    <x v="0"/>
    <s v="DARS-NIC-353402-X1B2T-v1.0"/>
    <s v="No"/>
    <s v="Yes"/>
    <x v="0"/>
    <x v="0"/>
    <x v="0"/>
    <s v="No"/>
    <x v="1"/>
    <s v=""/>
    <s v="Amanda Parkin"/>
    <s v="Jennifer Redman"/>
    <s v="No"/>
    <s v="Emma Russell"/>
    <d v="2017-04-26T10:54:31"/>
    <d v="2017-02-16T15:40:33"/>
    <m/>
    <s v=""/>
    <d v="2017-02-17T00:00:00"/>
    <x v="0"/>
  </r>
  <r>
    <s v="021097a5-c5be-4adb-8d2a-6131cf82e64d"/>
    <s v="h2MNou22i8fxQD5eADTrgkacF1bESPxyVVsyvMwClkT+ZQcTHlohTC6ms+yv0og3n1OvS3Tx1quPHQEpRSZEqQ=="/>
    <d v="2017-04-26T10:54:31"/>
    <s v="DARS-NIC-353402-X1B2T-v1"/>
    <s v="Hannah Fenton"/>
    <x v="1"/>
    <s v="With HSCIC"/>
    <x v="0"/>
    <d v="2017-12-31T00:00:00"/>
    <s v="2c Initial Assessment"/>
    <s v="3a With DAO"/>
    <x v="0"/>
    <s v="DARS-NIC-353402-X1B2T-v1.1"/>
    <s v="No"/>
    <s v="Yes"/>
    <x v="0"/>
    <x v="165"/>
    <x v="0"/>
    <s v="No"/>
    <x v="1"/>
    <s v="Medium"/>
    <s v="Alexandra Day"/>
    <s v="Jennifer Donald"/>
    <s v="No"/>
    <s v="Emma Russell"/>
    <d v="2017-04-26T10:54:31"/>
    <d v="2017-02-16T16:10:26"/>
    <m/>
    <s v=""/>
    <d v="2017-02-17T00:00:00"/>
    <x v="0"/>
  </r>
  <r>
    <s v="338f0042-f0cc-4a54-9bf6-8fa256558bbc"/>
    <s v="bbCCZjYjSNclGr4hNjn8ClNfF5OOyPiA1Wt7Nq6kG03MYCfPb579pMVVz5bf9WDeQX1VDIyQWNjSvY+to8JgeA=="/>
    <d v="2017-04-26T10:55:09"/>
    <s v="DARS-NIC-353402-X1B2T-v1"/>
    <s v="Hannah Fenton"/>
    <x v="1"/>
    <s v="With HSCIC"/>
    <x v="0"/>
    <d v="2017-12-21T00:00:00"/>
    <s v="2c Initial Assessment"/>
    <s v="3a With DAO"/>
    <x v="0"/>
    <s v="DARS-NIC-353402-X1B2T-v1.2"/>
    <s v="No"/>
    <s v="Yes"/>
    <x v="0"/>
    <x v="165"/>
    <x v="0"/>
    <s v="No"/>
    <x v="1"/>
    <s v="Medium"/>
    <s v="Alexandra Day"/>
    <s v="Jennifer Donald"/>
    <s v="No"/>
    <s v="Emma Russell"/>
    <d v="2017-04-26T10:55:09"/>
    <d v="2017-03-10T14:35:15"/>
    <m/>
    <s v=""/>
    <d v="2017-02-17T00:00:00"/>
    <x v="0"/>
  </r>
  <r>
    <s v="6396133a-ec37-4572-abe1-556d19d64260"/>
    <s v="b7l0FBp2xfBRM9alruTSh0hb1tbZk0ue/IdtmvjMV6pMrstcrebBp2LMZfSHPhgR08fu+j2D40QPqQiZn259MQ=="/>
    <d v="2017-04-26T10:55:09"/>
    <s v="DARS-NIC-353402-X1B2T-v1"/>
    <s v="Hannah Fenton"/>
    <x v="1"/>
    <s v="With HSCIC"/>
    <x v="0"/>
    <d v="2017-12-21T00:00:00"/>
    <s v="3a With DAO"/>
    <s v="3a With DAO"/>
    <x v="4"/>
    <s v="DARS-NIC-353402-X1B2T-v1.3"/>
    <s v="Yes"/>
    <s v="Yes"/>
    <x v="0"/>
    <x v="165"/>
    <x v="0"/>
    <s v="No"/>
    <x v="1"/>
    <s v="Medium"/>
    <s v="Alexandra Day"/>
    <s v="Jennifer Donald"/>
    <s v="No"/>
    <s v="Emma Russell"/>
    <d v="2017-04-26T10:55:09"/>
    <d v="2017-04-26T10:54:08"/>
    <m/>
    <s v=""/>
    <d v="2017-02-17T00:00:00"/>
    <x v="0"/>
  </r>
  <r>
    <s v="71461b3e-1e16-40e6-ab70-0266d30e4760"/>
    <s v="qTFYCYnxxj3whrUs065/qRJ3FJzhBOQizFnRI8WddgMM+EpFoNWfghTLsU+3JXINka8VBCb8NylcQ3r0hrG8Pw=="/>
    <d v="2017-01-31T14:30:42"/>
    <s v="DARS-NIC-35389-P6P2F-v0"/>
    <s v="Joanna Rose"/>
    <x v="35"/>
    <s v="With HSCIC"/>
    <x v="0"/>
    <m/>
    <s v="1c Application In Progress"/>
    <s v="5a DSA Active"/>
    <x v="0"/>
    <s v="DARS-NIC-35389-P6P2F-v0.0"/>
    <s v="No"/>
    <s v="No"/>
    <x v="0"/>
    <x v="0"/>
    <x v="0"/>
    <s v="No"/>
    <x v="0"/>
    <s v=""/>
    <s v=""/>
    <s v=""/>
    <s v="Yes"/>
    <s v="Tracy Taylor"/>
    <d v="2017-01-31T14:30:42"/>
    <d v="2016-12-13T09:48:59"/>
    <m/>
    <s v=""/>
    <d v="2017-01-06T00:00:00"/>
    <x v="0"/>
  </r>
  <r>
    <s v="9a319fd4-af02-417a-8acf-54df919499fb"/>
    <s v="dcX7tR8Jon1XmuGFK4gEiucbXKyEgwd7CSdQLWgrzZu8wU71jY7kHfGVgDgDgGg0MGYJASISfO6Wec6105tFEg=="/>
    <d v="2017-01-31T14:30:42"/>
    <s v="DARS-NIC-35389-P6P2F-v0"/>
    <s v="Nicola Higgins"/>
    <x v="35"/>
    <s v="With HSCIC"/>
    <x v="0"/>
    <d v="2017-05-31T00:00:00"/>
    <s v="2c Initial Assessment"/>
    <s v="5a DSA Active"/>
    <x v="0"/>
    <s v="DARS-NIC-35389-P6P2F-v0.1"/>
    <s v="No"/>
    <s v="No"/>
    <x v="0"/>
    <x v="130"/>
    <x v="0"/>
    <s v="No"/>
    <x v="0"/>
    <s v="Medium"/>
    <s v="Tracy Taylor"/>
    <s v="Robyn Wilson"/>
    <s v="Yes"/>
    <s v="Tracy Taylor"/>
    <d v="2017-01-31T14:30:42"/>
    <d v="2017-01-06T09:54:24"/>
    <m/>
    <s v=""/>
    <d v="2017-01-06T00:00:00"/>
    <x v="0"/>
  </r>
  <r>
    <s v="92ee19c6-037c-49f1-917a-11a180c3f53c"/>
    <s v="2o6WhLI0Sa55SQt7L1/Ze0d2l6/NsZZXd7Tdgejqyk8uPNT6L1YahIjthErQTSg/erMfbQyOYHZZ7DNSGxbOPw=="/>
    <d v="2017-01-31T14:30:52"/>
    <s v="DARS-NIC-35389-P6P2F-v0"/>
    <s v="Nicola Higgins"/>
    <x v="35"/>
    <s v="With HSCIC"/>
    <x v="0"/>
    <d v="2017-05-31T00:00:00"/>
    <s v="5a DSA Active"/>
    <s v="5a DSA Active"/>
    <x v="2"/>
    <s v="DARS-NIC-35389-P6P2F-v0.2"/>
    <s v="Yes"/>
    <s v="No"/>
    <x v="0"/>
    <x v="130"/>
    <x v="149"/>
    <s v="No"/>
    <x v="0"/>
    <s v="Medium"/>
    <s v="Tracy Taylor"/>
    <s v="Robyn Wilson"/>
    <s v="Yes"/>
    <s v="Tracy Taylor"/>
    <d v="2017-01-31T14:30:52"/>
    <d v="2017-01-06T10:16:02"/>
    <d v="2017-01-31T00:00:00"/>
    <s v=""/>
    <d v="2017-01-06T00:00:00"/>
    <x v="1"/>
  </r>
  <r>
    <s v="6e2c47d6-f2e1-e511-80f7-3863bb357fa0"/>
    <s v="tJ6SA41dYk+y55kLNZIqx7QFFqIqj/mOGXySlzWqOiBi+mZj4JIqedVkI45+TxLJQYDQsXyJCHqhImp8iSyl4A=="/>
    <d v="2017-04-25T14:41:16"/>
    <s v="DARS-NIC-354497-V2J9P-v2"/>
    <s v="Matthew Skellern"/>
    <x v="314"/>
    <s v="With Customer"/>
    <x v="0"/>
    <d v="2016-10-30T00:00:00"/>
    <s v=""/>
    <s v="2d Action Plan Active"/>
    <x v="1"/>
    <s v="DARS-NIC-354497-V2J9P-v0.0"/>
    <s v="No"/>
    <s v="Yes"/>
    <x v="0"/>
    <x v="0"/>
    <x v="30"/>
    <s v="No"/>
    <x v="1"/>
    <s v=""/>
    <s v="Adam Grindrod"/>
    <s v=""/>
    <s v="No"/>
    <s v="Emma Russell"/>
    <d v="2017-04-25T14:41:16"/>
    <d v="2016-03-04T10:21:21"/>
    <d v="2016-12-05T00:00:00"/>
    <s v=""/>
    <d v="2017-01-20T00:00:00"/>
    <x v="0"/>
  </r>
  <r>
    <s v="472be408-a230-41bc-8444-ba76b4fb3745"/>
    <s v="yWXVb0te13Bt39r/T7SLaiu+PM9qITWzZ3b7z0BGaQ7oBoXt8FWfFanr3QhUChTGnftHBgq5eSvfjSXDpcBGeA=="/>
    <d v="2017-04-25T14:41:16"/>
    <s v="DARS-NIC-354497-V2J9P-v2"/>
    <s v="Matthew Skellern"/>
    <x v="314"/>
    <s v="With Customer"/>
    <x v="0"/>
    <d v="2016-10-30T00:00:00"/>
    <s v="1c Application In Progress"/>
    <s v="2d Action Plan Active"/>
    <x v="0"/>
    <s v="DARS-NIC-354497-V2J9P-v1.0"/>
    <s v="No"/>
    <s v="Yes"/>
    <x v="0"/>
    <x v="0"/>
    <x v="0"/>
    <s v="No"/>
    <x v="1"/>
    <s v=""/>
    <s v="Adam Grindrod"/>
    <s v=""/>
    <s v="No"/>
    <s v="Emma Russell"/>
    <d v="2017-04-25T14:41:16"/>
    <d v="2016-06-24T11:39:47"/>
    <m/>
    <s v=""/>
    <d v="2017-01-20T00:00:00"/>
    <x v="0"/>
  </r>
  <r>
    <s v="159b5cc5-bb3b-43a0-97b9-cf5103845728"/>
    <s v="qm9G3SPg2kO71/dfv2h+qi7MWoQykVQnCP5SZf5BPCqpetra67T7Xk0LmYcmVaH1repT9U0N/tL96ynGZOvLVw=="/>
    <d v="2017-04-25T14:41:16"/>
    <s v="DARS-NIC-354497-V2J9P-v2"/>
    <s v="Matthew Skellern"/>
    <x v="314"/>
    <s v="With Customer"/>
    <x v="0"/>
    <d v="2019-10-31T00:00:00"/>
    <s v="2c Initial Assessment"/>
    <s v="2d Action Plan Active"/>
    <x v="0"/>
    <s v="DARS-NIC-354497-V2J9P-v1.1"/>
    <s v="No"/>
    <s v="Yes"/>
    <x v="0"/>
    <x v="95"/>
    <x v="0"/>
    <s v="No"/>
    <x v="1"/>
    <s v=""/>
    <s v="Adam Grindrod"/>
    <s v="Richard Langley"/>
    <s v="No"/>
    <s v="Emma Russell"/>
    <d v="2017-04-25T14:41:16"/>
    <d v="2016-10-06T11:29:24"/>
    <m/>
    <s v=""/>
    <d v="2017-01-20T00:00:00"/>
    <x v="0"/>
  </r>
  <r>
    <s v="2be4ec6a-c182-487e-909e-8baa1c581848"/>
    <s v="oOIfSeir6dMKbNbh8MANYa230q17RolYvJQzA2lzPKISyCRVtyujXBWLYGQJfGh0txgvLoM7KdLiXDODbQGxSg=="/>
    <d v="2017-04-25T14:41:16"/>
    <s v="DARS-NIC-354497-V2J9P-v2"/>
    <s v="Matthew Skellern"/>
    <x v="314"/>
    <s v="With Customer"/>
    <x v="0"/>
    <d v="2019-10-31T00:00:00"/>
    <s v="2c Initial Assessment"/>
    <s v="2d Action Plan Active"/>
    <x v="0"/>
    <s v="DARS-NIC-354497-V2J9P-v1.2"/>
    <s v="No"/>
    <s v="Yes"/>
    <x v="0"/>
    <x v="95"/>
    <x v="0"/>
    <s v="No"/>
    <x v="1"/>
    <s v=""/>
    <s v="Adam Grindrod"/>
    <s v="Richard Langley"/>
    <s v="No"/>
    <s v="Emma Russell"/>
    <d v="2017-04-25T14:41:16"/>
    <d v="2016-10-13T10:59:06"/>
    <m/>
    <s v=""/>
    <d v="2017-01-20T00:00:00"/>
    <x v="0"/>
  </r>
  <r>
    <s v="04852b66-5634-4f14-a037-b8ed9c94c394"/>
    <s v="WYyHUCfHQeT64WHpzI/nT9PDNBKY8sX6HT5mP13aDEVHaFiEVfHZIA0mFilAaKBNzG8+RDs9yZsjd2NWwxpA+g=="/>
    <d v="2017-04-25T14:41:16"/>
    <s v="DARS-NIC-354497-V2J9P-v2"/>
    <s v="Matthew Skellern"/>
    <x v="314"/>
    <s v="With Customer"/>
    <x v="0"/>
    <d v="2018-10-31T00:00:00"/>
    <s v="5a DSA Active"/>
    <s v="2d Action Plan Active"/>
    <x v="2"/>
    <s v="DARS-NIC-354497-V2J9P-v1.3"/>
    <s v="No"/>
    <s v="Yes"/>
    <x v="0"/>
    <x v="95"/>
    <x v="49"/>
    <s v="No"/>
    <x v="1"/>
    <s v=""/>
    <s v="Adam Grindrod"/>
    <s v="Richard Langley"/>
    <s v="No"/>
    <s v="Emma Russell"/>
    <d v="2017-04-25T14:41:16"/>
    <d v="2016-11-22T10:58:09"/>
    <d v="2016-12-05T00:00:00"/>
    <s v=""/>
    <d v="2017-01-20T00:00:00"/>
    <x v="1"/>
  </r>
  <r>
    <s v="1bc21022-f72a-4db1-a7f9-f67081a56ca4"/>
    <s v="WwaPB6Xnkmd9vf+2YuL0p1+484ncyE32PnumgqGLRdEuCPtu7fwDrA5vUlSS7TNisSZkQS379KXxFplLPKQWag=="/>
    <d v="2017-04-25T14:41:16"/>
    <s v="DARS-NIC-354497-V2J9P-v2"/>
    <s v="Matthew Skellern"/>
    <x v="314"/>
    <s v="With Customer"/>
    <x v="0"/>
    <m/>
    <s v="1c Application In Progress"/>
    <s v="2d Action Plan Active"/>
    <x v="0"/>
    <s v="DARS-NIC-354497-V2J9P-v2.0"/>
    <s v="No"/>
    <s v="Yes"/>
    <x v="0"/>
    <x v="95"/>
    <x v="0"/>
    <s v="No"/>
    <x v="1"/>
    <s v=""/>
    <s v="Adam Grindrod"/>
    <s v="Richard Langley"/>
    <s v="No"/>
    <s v="Emma Russell"/>
    <d v="2017-04-25T14:41:16"/>
    <d v="2017-01-17T16:02:41"/>
    <m/>
    <s v=""/>
    <d v="2017-01-20T00:00:00"/>
    <x v="0"/>
  </r>
  <r>
    <s v="f9d4d0c0-ae55-4f44-aa0a-f218d60d444c"/>
    <s v="58vV40ti16FkoRRVszhTAQjhF2YbjN69vwNKOrWTxIJ73D0o99GFVdxVMsti2mtOCbYIgldBy6pvMiHqNn2MCg=="/>
    <d v="2017-04-25T14:41:16"/>
    <s v="DARS-NIC-354497-V2J9P-v2"/>
    <s v="Matthew Skellern"/>
    <x v="314"/>
    <s v="With Customer"/>
    <x v="0"/>
    <d v="2018-10-31T00:00:00"/>
    <s v="2c Initial Assessment"/>
    <s v="2d Action Plan Active"/>
    <x v="0"/>
    <s v="DARS-NIC-354497-V2J9P-v2.1"/>
    <s v="No"/>
    <s v="Yes"/>
    <x v="0"/>
    <x v="106"/>
    <x v="0"/>
    <s v="No"/>
    <x v="1"/>
    <s v="Medium"/>
    <s v="Tracy Taylor"/>
    <s v="Richard Langley"/>
    <s v="No"/>
    <s v="Emma Russell"/>
    <d v="2017-04-25T14:41:16"/>
    <d v="2017-01-17T16:12:06"/>
    <m/>
    <s v=""/>
    <d v="2017-01-20T00:00:00"/>
    <x v="0"/>
  </r>
  <r>
    <s v="42165e27-efae-4a38-82ec-3679a1c7c1a6"/>
    <s v="UCxuExY6o2RfRxUwA4h0CPcRHK2eefhLe7WMlmXCP9WW3Mkqd9lHcNaW7AR0uSNYZaVpogtgMIqwJDU4oYheKw=="/>
    <d v="2017-04-25T14:42:19"/>
    <s v="DARS-NIC-354497-V2J9P-v2"/>
    <s v="Matthew Skellern"/>
    <x v="314"/>
    <s v="With Customer"/>
    <x v="0"/>
    <d v="2018-10-31T00:00:00"/>
    <s v="2c Initial Assessment"/>
    <s v="2d Action Plan Active"/>
    <x v="0"/>
    <s v="DARS-NIC-354497-V2J9P-v2.2"/>
    <s v="No"/>
    <s v="Yes"/>
    <x v="0"/>
    <x v="106"/>
    <x v="0"/>
    <s v="No"/>
    <x v="1"/>
    <s v="Medium"/>
    <s v="Tracy Taylor"/>
    <s v="Kimberley Watson"/>
    <s v="No"/>
    <s v="Emma Russell"/>
    <d v="2017-04-25T14:42:19"/>
    <d v="2017-01-27T15:56:10"/>
    <m/>
    <s v=""/>
    <d v="2017-01-20T00:00:00"/>
    <x v="0"/>
  </r>
  <r>
    <s v="d3601d76-91af-4af6-932d-4e8ecf302959"/>
    <s v="e5bgA4z4lg5LP+prkg/5FLlRWzhlF6SZemeqkJjeYFz2ET8VtJlzgsAf78If+sRoSJG3ITMg78xd987XeVXLzQ=="/>
    <d v="2017-04-25T14:42:19"/>
    <s v="DARS-NIC-354497-V2J9P-v2"/>
    <s v="Matthew Skellern"/>
    <x v="314"/>
    <s v="With Customer"/>
    <x v="0"/>
    <d v="2018-10-31T00:00:00"/>
    <s v="2c Initial Assessment"/>
    <s v="2d Action Plan Active"/>
    <x v="4"/>
    <s v="DARS-NIC-354497-V2J9P-v2.3"/>
    <s v="Yes"/>
    <s v="Yes"/>
    <x v="0"/>
    <x v="106"/>
    <x v="0"/>
    <s v="No"/>
    <x v="1"/>
    <s v="Medium"/>
    <s v="Tracy Taylor"/>
    <s v="Kimberley Watson"/>
    <s v="No"/>
    <s v="Emma Russell"/>
    <d v="2017-04-25T14:42:19"/>
    <d v="2017-04-25T14:41:01"/>
    <m/>
    <s v=""/>
    <d v="2017-01-20T00:00:00"/>
    <x v="0"/>
  </r>
  <r>
    <s v="bfb2efd6-1419-e611-8107-1458d043a570"/>
    <s v="vmvtfhe0OTyJg7h4o0cmvqSb+rQii63ryqgVaRNmAfKNlq6jHm+jZUvU2MofGHdKgDtArQWTDClTMBTH5g+36A=="/>
    <d v="2016-08-02T09:49:28"/>
    <s v="DARS-NIC-35466-C5R8C-v0"/>
    <s v="Anjali Shah"/>
    <x v="57"/>
    <s v="With Customer"/>
    <x v="0"/>
    <m/>
    <s v="1c Application In Progress"/>
    <s v="1c Application In Progress"/>
    <x v="4"/>
    <s v="DARS-NIC-35466-C5R8C-v0.0"/>
    <s v="Yes"/>
    <s v="No"/>
    <x v="0"/>
    <x v="0"/>
    <x v="0"/>
    <s v="No"/>
    <x v="1"/>
    <s v=""/>
    <s v=""/>
    <s v=""/>
    <s v="Yes"/>
    <s v="Joanna Rose"/>
    <d v="2016-08-02T09:49:28"/>
    <d v="2016-05-13T14:13:24"/>
    <m/>
    <s v=""/>
    <m/>
    <x v="0"/>
  </r>
  <r>
    <s v="9b28395e-0119-e611-8107-1458d043a570"/>
    <s v="juDkk0GVxM+t6hW6V0rf8sVnci671GqgGq67CkQKY2KMfhR94vBwDP0bRIqSnIrhm5pHYlnivADmb4IXPRlyyA=="/>
    <d v="2016-08-02T09:49:28"/>
    <s v="DARS-NIC-35485-W3C1C-v0"/>
    <s v="Jack Marjot"/>
    <x v="312"/>
    <s v="With Customer"/>
    <x v="0"/>
    <m/>
    <s v="1c Application In Progress"/>
    <s v="1c Application In Progress"/>
    <x v="4"/>
    <s v="DARS-NIC-35485-W3C1C-v0.0"/>
    <s v="Yes"/>
    <s v="No"/>
    <x v="0"/>
    <x v="0"/>
    <x v="0"/>
    <s v="No"/>
    <x v="15"/>
    <s v=""/>
    <s v=""/>
    <s v=""/>
    <s v="Yes"/>
    <s v="Joanna Rose"/>
    <d v="2016-08-02T09:49:28"/>
    <d v="2016-05-13T11:53:56"/>
    <m/>
    <s v=""/>
    <m/>
    <x v="0"/>
  </r>
  <r>
    <s v="b631ed6f-f8e1-e511-80f7-3863bb357fa0"/>
    <s v="ApfBTSaJnGenpS64c08n/WRNQon85iXhmh5TwYCsG9biFI9YQD815JH2pIpYW50uOYMqVaLrAX/a4opjuNyPvQ=="/>
    <d v="2016-10-31T15:54:24"/>
    <s v="DARS-NIC-355088-Z2X8S-v0"/>
    <s v="Geoff Bick"/>
    <x v="263"/>
    <s v="With HSCIC"/>
    <x v="1"/>
    <m/>
    <s v=""/>
    <s v=""/>
    <x v="0"/>
    <s v="DARS-NIC-355088-Z2X8S-v0.0"/>
    <s v=""/>
    <s v="Yes"/>
    <x v="1"/>
    <x v="0"/>
    <x v="0"/>
    <s v="No"/>
    <x v="9"/>
    <s v=""/>
    <s v=""/>
    <s v=""/>
    <s v="Yes"/>
    <s v=""/>
    <d v="2016-10-31T15:54:24"/>
    <d v="2016-03-04T11:01:26"/>
    <m/>
    <s v=""/>
    <m/>
    <x v="0"/>
  </r>
  <r>
    <s v="e3b4f0ee-73d8-4479-9c8f-29c844e1f074"/>
    <s v="rs94y6imVUIR8zj7A4JZCp9g+Th7nqIpuaoDEKbZkhCgUiXjdtmOS9Pu2fxrIgI3URVCWQ7/we2qarsMX89U0Q=="/>
    <d v="2017-04-26T15:56:18"/>
    <s v="DARS-NIC-35519-S2R9Y-v1"/>
    <s v="Tracy Taylor"/>
    <x v="315"/>
    <s v="With HSCIC"/>
    <x v="0"/>
    <m/>
    <s v="1c Application In Progress"/>
    <s v="3a With DAO"/>
    <x v="0"/>
    <s v="DARS-NIC-35519-S2R9Y-v0.0"/>
    <s v="No"/>
    <s v="No"/>
    <x v="0"/>
    <x v="0"/>
    <x v="0"/>
    <s v="No"/>
    <x v="0"/>
    <s v="Medium"/>
    <s v=""/>
    <s v=""/>
    <s v="Yes"/>
    <s v="Tracy Taylor"/>
    <d v="2017-04-26T15:56:18"/>
    <d v="2017-01-04T16:51:33"/>
    <m/>
    <s v=""/>
    <d v="2017-04-19T00:00:00"/>
    <x v="0"/>
  </r>
  <r>
    <s v="e6c7fa5e-ff29-4783-a9aa-144140a4eb31"/>
    <s v="5jIayfz6nsm5GrS/4D7cD5WqbzDkHOIrTx8GspfQ3ueQn7vxTf8rtWt0+tC1c1QP5mv7sbuxdv957hUjrdc19g=="/>
    <d v="2017-04-26T15:56:18"/>
    <s v="DARS-NIC-35519-S2R9Y-v1"/>
    <s v="Eleanor Banister"/>
    <x v="315"/>
    <s v="With HSCIC"/>
    <x v="0"/>
    <d v="2017-05-31T00:00:00"/>
    <s v="2c Initial Assessment"/>
    <s v="3a With DAO"/>
    <x v="0"/>
    <s v="DARS-NIC-35519-S2R9Y-v0.1"/>
    <s v="No"/>
    <s v="No"/>
    <x v="0"/>
    <x v="262"/>
    <x v="0"/>
    <s v="No"/>
    <x v="0"/>
    <s v="Medium"/>
    <s v="Dan Goodwin"/>
    <s v="Robyn Wilson"/>
    <s v="Yes"/>
    <s v="Tracy Taylor"/>
    <d v="2017-04-26T15:56:18"/>
    <d v="2017-01-07T13:55:19"/>
    <m/>
    <s v=""/>
    <d v="2017-04-19T00:00:00"/>
    <x v="0"/>
  </r>
  <r>
    <s v="62d32c08-3e76-4978-97a2-8dbaec7d08bc"/>
    <s v="m/EeqzuVaLMTdclMIjV1LAJhfH0kyhA9KHBXV1y8r+1ZUd22cDc2gNYzVnsg6eRIKEnNk84SXOaL+DO6MfLPoQ=="/>
    <d v="2017-04-26T15:56:18"/>
    <s v="DARS-NIC-35519-S2R9Y-v1"/>
    <s v="Eleanor Banister"/>
    <x v="315"/>
    <s v="With HSCIC"/>
    <x v="0"/>
    <d v="2017-05-31T00:00:00"/>
    <s v="5a DSA Active"/>
    <s v="3a With DAO"/>
    <x v="2"/>
    <s v="DARS-NIC-35519-S2R9Y-v0.2"/>
    <s v="No"/>
    <s v="No"/>
    <x v="0"/>
    <x v="262"/>
    <x v="100"/>
    <s v="No"/>
    <x v="0"/>
    <s v="Medium"/>
    <s v="Dan Goodwin"/>
    <s v="Robyn Wilson"/>
    <s v="Yes"/>
    <s v="Tracy Taylor"/>
    <d v="2017-04-26T15:56:18"/>
    <d v="2017-01-07T14:05:51"/>
    <d v="2017-01-23T00:00:00"/>
    <s v=""/>
    <d v="2017-04-19T00:00:00"/>
    <x v="1"/>
  </r>
  <r>
    <s v="a9d82721-0487-465c-8e67-bf39bc132811"/>
    <s v="si4TuSF3QZV231VYnmUYGYbYbmZMz69t7qE0gUjJEfBQvptKp/jAmVDi/zfgOCd8NN90c6ajxF9j0QRW6wXmWg=="/>
    <d v="2017-04-26T15:56:18"/>
    <s v="DARS-NIC-35519-S2R9Y-v1"/>
    <s v="Eleanor Banister"/>
    <x v="315"/>
    <s v="With HSCIC"/>
    <x v="0"/>
    <m/>
    <s v="1c Application In Progress"/>
    <s v="3a With DAO"/>
    <x v="0"/>
    <s v="DARS-NIC-35519-S2R9Y-v1.0"/>
    <s v="No"/>
    <s v="No"/>
    <x v="0"/>
    <x v="262"/>
    <x v="0"/>
    <s v="No"/>
    <x v="0"/>
    <s v="Medium"/>
    <s v="Dan Goodwin"/>
    <s v="Robyn Wilson"/>
    <s v="Yes"/>
    <s v="Tracy Taylor"/>
    <d v="2017-04-26T15:56:18"/>
    <d v="2017-03-02T18:27:14"/>
    <m/>
    <s v=""/>
    <d v="2017-04-19T00:00:00"/>
    <x v="0"/>
  </r>
  <r>
    <s v="139edcd1-b8fd-4404-bf7b-c6615a66fd84"/>
    <s v="AtDvcrWaQRkRJSpCHfnrSKFs59klZjz5vYxPSr3HF2EOT8utgn3vjQz6Xm0hMuhh3hVe6yCk5RqPucvOrC7zzA=="/>
    <d v="2017-04-26T15:56:18"/>
    <s v="DARS-NIC-35519-S2R9Y-v1"/>
    <s v="Eleanor Banister"/>
    <x v="315"/>
    <s v="With HSCIC"/>
    <x v="0"/>
    <d v="2018-05-31T00:00:00"/>
    <s v="2c Initial Assessment"/>
    <s v="3a With DAO"/>
    <x v="0"/>
    <s v="DARS-NIC-35519-S2R9Y-v1.1"/>
    <s v="No"/>
    <s v="No"/>
    <x v="0"/>
    <x v="266"/>
    <x v="0"/>
    <s v="No"/>
    <x v="0"/>
    <s v="Medium"/>
    <s v="Tracy Taylor"/>
    <s v="Robyn Wilson"/>
    <s v="Yes"/>
    <s v="Tracy Taylor"/>
    <d v="2017-04-26T15:56:18"/>
    <d v="2017-04-19T12:21:38"/>
    <m/>
    <s v=""/>
    <d v="2017-04-19T00:00:00"/>
    <x v="0"/>
  </r>
  <r>
    <s v="fb047f88-796e-4fd3-ae58-0d0efd0d71f1"/>
    <s v="gm9/JytR+WBQTqG14ap0t50wviQHEie/lAF+PH9/SOokyW7YxZ+DqZuZ8RjQCcWTXD8efHNsSBzHohRUNGrB6Q=="/>
    <d v="2017-04-26T15:56:36"/>
    <s v="DARS-NIC-35519-S2R9Y-v1"/>
    <s v="Eleanor Banister"/>
    <x v="315"/>
    <s v="With HSCIC"/>
    <x v="0"/>
    <d v="2018-05-31T00:00:00"/>
    <s v="2c Initial Assessment"/>
    <s v="3a With DAO"/>
    <x v="0"/>
    <s v="DARS-NIC-35519-S2R9Y-v1.2"/>
    <s v="No"/>
    <s v="No"/>
    <x v="0"/>
    <x v="266"/>
    <x v="0"/>
    <s v="No"/>
    <x v="0"/>
    <s v="Medium"/>
    <s v="Tracy Taylor"/>
    <s v="Robyn Wilson"/>
    <s v="Yes"/>
    <s v="Tracy Taylor"/>
    <d v="2017-04-26T15:56:36"/>
    <d v="2017-04-20T13:34:00"/>
    <m/>
    <s v=""/>
    <d v="2017-04-19T00:00:00"/>
    <x v="0"/>
  </r>
  <r>
    <s v="30f7bee0-2723-46df-8572-8cab8019b86c"/>
    <s v="bvYOevuKgSClA3ZTCax+qS2sGVcKjTEBSCSv17ksJ0rkavxcr0RmXW8VgJterrhUHduT/tzf7wBoYMgQ77jTbA=="/>
    <d v="2017-04-28T06:44:50"/>
    <s v="DARS-NIC-35519-S2R9Y-v1"/>
    <s v="Eleanor Banister"/>
    <x v="315"/>
    <s v="With HSCIC"/>
    <x v="0"/>
    <d v="2018-05-31T00:00:00"/>
    <s v="3a With DAO"/>
    <s v="3a With DAO"/>
    <x v="4"/>
    <s v="DARS-NIC-35519-S2R9Y-v1.3"/>
    <s v="Yes"/>
    <s v="No"/>
    <x v="0"/>
    <x v="266"/>
    <x v="0"/>
    <s v="No"/>
    <x v="0"/>
    <s v="Medium"/>
    <s v="Tracy Taylor"/>
    <s v="Robyn Wilson"/>
    <s v="Yes"/>
    <s v="Tracy Taylor"/>
    <d v="2017-04-28T06:44:50"/>
    <d v="2017-04-26T15:55:50"/>
    <m/>
    <s v=""/>
    <d v="2017-04-19T00:00:00"/>
    <x v="0"/>
  </r>
  <r>
    <s v="7512e691-bb21-e611-80ea-5065f38a99f1"/>
    <s v="PvVDLl7Ipsm2s8NaMZGFNWFuMXZ4MxWTJfS5KKDAqHIHPETZFrB59o5ompSOBGSdvIZzV2sTcukIPQF1qizfjQ=="/>
    <d v="2017-01-31T12:01:59"/>
    <s v="DARS-NIC-35531-X3Y7Q-v2"/>
    <s v="Miho Yoshizaki"/>
    <x v="316"/>
    <s v="With Customer"/>
    <x v="0"/>
    <m/>
    <s v="1c Application In Progress"/>
    <s v="1c Application In Progress"/>
    <x v="0"/>
    <s v="DARS-NIC-35531-X3Y7Q-v0.0"/>
    <s v="No"/>
    <s v="No"/>
    <x v="0"/>
    <x v="0"/>
    <x v="0"/>
    <s v="No"/>
    <x v="0"/>
    <s v=""/>
    <s v="Richard Webster"/>
    <s v=""/>
    <s v="Yes"/>
    <s v="Emma Russell"/>
    <d v="2017-01-31T12:01:59"/>
    <d v="2016-05-24T14:27:04"/>
    <m/>
    <s v=""/>
    <m/>
    <x v="0"/>
  </r>
  <r>
    <s v="e6580eec-5ef9-408f-b813-579b41bd1910"/>
    <s v="v9EHi9aR1XKqZE9lUkdWNALAvugQi7hxxu+iGFrk82vs6VO5JflPsD3EZkAMf9PEqhnxTpSFSgUw3g+y5wQa0g=="/>
    <d v="2017-01-31T12:01:59"/>
    <s v="DARS-NIC-35531-X3Y7Q-v2"/>
    <s v="Miho Yoshizaki"/>
    <x v="316"/>
    <s v="With Customer"/>
    <x v="0"/>
    <d v="2017-03-31T00:00:00"/>
    <s v="2c Initial Assessment"/>
    <s v="1c Application In Progress"/>
    <x v="0"/>
    <s v="DARS-NIC-35531-X3Y7Q-v0.1"/>
    <s v="No"/>
    <s v="No"/>
    <x v="0"/>
    <x v="203"/>
    <x v="0"/>
    <s v="No"/>
    <x v="0"/>
    <s v=""/>
    <s v="Richard Webster"/>
    <s v=""/>
    <s v="No"/>
    <s v="Emma Russell"/>
    <d v="2017-01-31T12:01:59"/>
    <d v="2016-06-02T13:29:43"/>
    <m/>
    <s v=""/>
    <m/>
    <x v="0"/>
  </r>
  <r>
    <s v="08023164-76d4-4473-b786-8d2144487a0e"/>
    <s v="oOKjbRjRVzeFRlUf+XF3eTXQLd9VBmD7/tBEJ/1PLra/BIcYJumneSuRrOV8dqxcpjIDv7KLdCMbUAjNtJLlYA=="/>
    <d v="2017-01-31T12:01:59"/>
    <s v="DARS-NIC-35531-X3Y7Q-v2"/>
    <s v="Miho Yoshizaki"/>
    <x v="316"/>
    <s v="With Customer"/>
    <x v="0"/>
    <d v="2017-03-31T00:00:00"/>
    <s v="5a DSA Active"/>
    <s v="1c Application In Progress"/>
    <x v="1"/>
    <s v="DARS-NIC-35531-X3Y7Q-v0.2"/>
    <s v="No"/>
    <s v="No"/>
    <x v="0"/>
    <x v="203"/>
    <x v="148"/>
    <s v="No"/>
    <x v="0"/>
    <s v=""/>
    <s v="Richard Webster"/>
    <s v="Gaynor Dalton"/>
    <s v="No"/>
    <s v="Emma Russell"/>
    <d v="2017-01-31T12:01:59"/>
    <d v="2016-06-09T12:49:24"/>
    <d v="2016-10-04T00:00:00"/>
    <s v=""/>
    <m/>
    <x v="1"/>
  </r>
  <r>
    <s v="5bf2661f-3f6c-4648-9814-babb316a9dbe"/>
    <s v="rZm43I5XLGaV0q26NLVfuwIT/pdFJlCQwoXzc5484gPfFYk6YFJY19cW5RV5bv+62frVX5rd5IlmINkJfGUfsw=="/>
    <d v="2017-01-31T12:01:59"/>
    <s v="DARS-NIC-35531-X3Y7Q-v2"/>
    <s v="Miho Yoshizaki"/>
    <x v="316"/>
    <s v="With Customer"/>
    <x v="0"/>
    <d v="2017-03-31T00:00:00"/>
    <s v="1c Application In Progress"/>
    <s v="1c Application In Progress"/>
    <x v="0"/>
    <s v="DARS-NIC-35531-X3Y7Q-v1.0"/>
    <s v="No"/>
    <s v="No"/>
    <x v="0"/>
    <x v="203"/>
    <x v="0"/>
    <s v="No"/>
    <x v="0"/>
    <s v=""/>
    <s v="Richard Webster"/>
    <s v="Gaynor Dalton"/>
    <s v="No"/>
    <s v="Emma Russell"/>
    <d v="2017-01-31T12:01:59"/>
    <d v="2016-07-05T10:55:37"/>
    <m/>
    <s v=""/>
    <m/>
    <x v="0"/>
  </r>
  <r>
    <s v="056e397d-7369-4c9b-9be4-16381a561e07"/>
    <s v="+jDBgIVK0f2RNZfaYL3DVat3wDfqj171NTmSEGb/Log/YoNibs7v6oo6ZfjyJIlSmehg+EjJXcbfuc+i8L/reg=="/>
    <d v="2017-01-31T12:01:58"/>
    <s v="DARS-NIC-35531-X3Y7Q-v2"/>
    <s v="Miho Yoshizaki"/>
    <x v="316"/>
    <s v="With Customer"/>
    <x v="0"/>
    <d v="2017-03-31T00:00:00"/>
    <s v="2c Initial Assessment"/>
    <s v="1c Application In Progress"/>
    <x v="0"/>
    <s v="DARS-NIC-35531-X3Y7Q-v1.1"/>
    <s v="No"/>
    <s v="No"/>
    <x v="0"/>
    <x v="14"/>
    <x v="0"/>
    <s v="No"/>
    <x v="0"/>
    <s v=""/>
    <s v="Tracy Taylor"/>
    <s v="Gaynor Dalton"/>
    <s v="No"/>
    <s v="Emma Russell"/>
    <d v="2017-01-31T12:01:58"/>
    <d v="2016-08-25T11:00:51"/>
    <m/>
    <s v=""/>
    <m/>
    <x v="0"/>
  </r>
  <r>
    <s v="7e7f5bae-855a-4d08-b425-e199449fc341"/>
    <s v="rooc0WVLL0ZepQdPEfjUUTma2bLwFUXYhw4uymys5PUacy7QGfzMTiY9bVRzmQ/zntjbsxbaQhprBPM1Wm+hsg=="/>
    <d v="2017-01-31T12:01:59"/>
    <s v="DARS-NIC-35531-X3Y7Q-v2"/>
    <s v="Miho Yoshizaki"/>
    <x v="316"/>
    <s v="With Customer"/>
    <x v="0"/>
    <d v="2017-03-31T00:00:00"/>
    <s v="2c Initial Assessment"/>
    <s v="1c Application In Progress"/>
    <x v="0"/>
    <s v="DARS-NIC-35531-X3Y7Q-v1.2"/>
    <s v="No"/>
    <s v="No"/>
    <x v="0"/>
    <x v="14"/>
    <x v="0"/>
    <s v="No"/>
    <x v="0"/>
    <s v=""/>
    <s v="Tracy Taylor"/>
    <s v="Gaynor Dalton"/>
    <s v="No"/>
    <s v="Emma Russell"/>
    <d v="2017-01-31T12:01:59"/>
    <d v="2016-08-25T11:03:01"/>
    <m/>
    <s v=""/>
    <m/>
    <x v="0"/>
  </r>
  <r>
    <s v="92e50603-4d62-49aa-8301-c4a8be6fde09"/>
    <s v="bFvC245Y5H/pC58s5NHSaks6XMm/5DAXCpY7au2AGfNlVJbCrSJJddzPHWBZe4rBln49ge2dpUBCF6Ber6x1Ag=="/>
    <d v="2017-01-31T12:01:59"/>
    <s v="DARS-NIC-35531-X3Y7Q-v2"/>
    <s v="Miho Yoshizaki"/>
    <x v="316"/>
    <s v="With Customer"/>
    <x v="0"/>
    <d v="2017-03-31T00:00:00"/>
    <s v="2d Action Plan Active"/>
    <s v="1c Application In Progress"/>
    <x v="0"/>
    <s v="DARS-NIC-35531-X3Y7Q-v1.3"/>
    <s v="No"/>
    <s v="No"/>
    <x v="0"/>
    <x v="14"/>
    <x v="0"/>
    <s v="No"/>
    <x v="0"/>
    <s v=""/>
    <s v="Tracy Taylor"/>
    <s v="Gaynor Dalton"/>
    <s v="No"/>
    <s v="Emma Russell"/>
    <d v="2017-01-31T12:01:59"/>
    <d v="2016-09-16T13:47:54"/>
    <m/>
    <s v=""/>
    <m/>
    <x v="0"/>
  </r>
  <r>
    <s v="335ab799-9acc-4ecf-8624-c274b91adacb"/>
    <s v="3cBWuQ9Q7ge98ClqzGgEadxbdY5TJPr8F9pMdZEh1E7+mAtBacILqoUwkU3AXUFP5lnfP3o52jtKh3Sk9WytaQ=="/>
    <d v="2017-01-31T12:01:59"/>
    <s v="DARS-NIC-35531-X3Y7Q-v2"/>
    <s v="Miho Yoshizaki"/>
    <x v="316"/>
    <s v="With Customer"/>
    <x v="0"/>
    <d v="2017-03-31T00:00:00"/>
    <s v="2c Initial Assessment"/>
    <s v="1c Application In Progress"/>
    <x v="0"/>
    <s v="DARS-NIC-35531-X3Y7Q-v1.4"/>
    <s v="No"/>
    <s v="No"/>
    <x v="0"/>
    <x v="14"/>
    <x v="0"/>
    <s v="No"/>
    <x v="0"/>
    <s v=""/>
    <s v="Tracy Taylor"/>
    <s v="Gaynor Dalton"/>
    <s v="No"/>
    <s v="Emma Russell"/>
    <d v="2017-01-31T12:01:59"/>
    <d v="2016-09-21T14:43:35"/>
    <m/>
    <s v=""/>
    <m/>
    <x v="0"/>
  </r>
  <r>
    <s v="5aab3829-6288-4416-99c1-6bce39f31ffa"/>
    <s v="30rFbMx9TigCWz7HE55Hg0d7ub45YASq9+DJ0VNoXLTmy+HOgav6k5rGirmZ6hcMlgPwDJSYW7xnZtkqoc8TLA=="/>
    <d v="2017-04-07T09:57:10"/>
    <s v="DARS-NIC-35531-X3Y7Q-v2"/>
    <s v="Miho Yoshizaki"/>
    <x v="316"/>
    <s v="With Customer"/>
    <x v="0"/>
    <d v="2017-03-31T00:00:00"/>
    <s v="5a DSA Active"/>
    <s v="1c Application In Progress"/>
    <x v="3"/>
    <s v="DARS-NIC-35531-X3Y7Q-v1.5"/>
    <s v="No"/>
    <s v="No"/>
    <x v="0"/>
    <x v="14"/>
    <x v="201"/>
    <s v="No"/>
    <x v="0"/>
    <s v=""/>
    <s v="Tracy Taylor"/>
    <s v="Gaynor Dalton"/>
    <s v="No"/>
    <s v="Emma Russell"/>
    <d v="2017-04-07T09:57:10"/>
    <d v="2016-09-21T15:35:14"/>
    <d v="2016-10-04T00:00:00"/>
    <s v=""/>
    <m/>
    <x v="1"/>
  </r>
  <r>
    <s v="af17827b-ba21-4c0d-9d9a-956ed47e3411"/>
    <s v="JZENWWIF9xvQQgowdBE6YlmyxZP9a0qtB2ypas266cC7p4JvMMKPAxVAw7teMXaDMcgLK+n3FkfTqhskm2Qt/A=="/>
    <d v="2017-04-13T11:35:10"/>
    <s v="DARS-NIC-35531-X3Y7Q-v2"/>
    <s v="Miho Yoshizaki"/>
    <x v="316"/>
    <s v="With Customer"/>
    <x v="0"/>
    <m/>
    <s v="1c Application In Progress"/>
    <s v="1c Application In Progress"/>
    <x v="4"/>
    <s v="DARS-NIC-35531-X3Y7Q-v2.0"/>
    <s v="Yes"/>
    <s v="No"/>
    <x v="0"/>
    <x v="14"/>
    <x v="0"/>
    <s v="No"/>
    <x v="0"/>
    <s v=""/>
    <s v="Tracy Taylor"/>
    <s v="Gaynor Dalton"/>
    <s v="No"/>
    <s v="Emma Russell"/>
    <d v="2017-04-13T11:35:10"/>
    <d v="2017-01-31T12:01:43"/>
    <m/>
    <s v=""/>
    <m/>
    <x v="0"/>
  </r>
  <r>
    <s v="1a781c7e-1819-e611-8107-1458d043a570"/>
    <s v="AtS8RkfGLwe7TYnPN0uafoFrugxYO+uHGIoBKyVzh68C2CEcpRL/n5PcrdDYc/7BuvAuSsIZ5iMS0Bz4vmO7AQ=="/>
    <d v="2016-09-26T14:09:31"/>
    <s v="DARS-NIC-35562-V6G5W-v0"/>
    <s v="Liz Stokes"/>
    <x v="57"/>
    <s v="With Customer"/>
    <x v="0"/>
    <m/>
    <s v="1c Application In Progress"/>
    <s v="1c Application In Progress"/>
    <x v="0"/>
    <s v="DARS-NIC-35562-V6G5W-v0.0"/>
    <s v="No"/>
    <s v="No"/>
    <x v="0"/>
    <x v="0"/>
    <x v="0"/>
    <s v="No"/>
    <x v="1"/>
    <s v=""/>
    <s v=""/>
    <s v=""/>
    <s v="Yes"/>
    <s v="Joanna Rose"/>
    <d v="2016-09-26T14:09:31"/>
    <d v="2016-05-13T14:39:30"/>
    <m/>
    <s v=""/>
    <m/>
    <x v="0"/>
  </r>
  <r>
    <s v="dcecd884-05ae-4790-ab90-807ae2257ca6"/>
    <s v="07534fwKVpBHjoDN1OrcikVg7rTCphOtZ3FrBPpAVYgUsLFBJOwAiftvG/II6ZLqT1sUTSWvHthzepXqUbzz8w=="/>
    <d v="2016-09-26T14:09:31"/>
    <s v="DARS-NIC-35562-V6G5W-v0"/>
    <s v="Liz Stokes"/>
    <x v="57"/>
    <s v="With Customer"/>
    <x v="0"/>
    <m/>
    <s v="1c Application In Progress"/>
    <s v="1c Application In Progress"/>
    <x v="0"/>
    <s v="DARS-NIC-35562-V6G5W-v0.1"/>
    <s v="No"/>
    <s v="No"/>
    <x v="0"/>
    <x v="0"/>
    <x v="0"/>
    <s v="No"/>
    <x v="1"/>
    <s v=""/>
    <s v=""/>
    <s v=""/>
    <s v="Yes"/>
    <s v="Joanna Rose"/>
    <d v="2016-09-26T14:09:31"/>
    <d v="2016-07-13T07:44:22"/>
    <m/>
    <s v=""/>
    <m/>
    <x v="0"/>
  </r>
  <r>
    <s v="0900cb19-cd5b-4237-aab1-dc0b97cae3e2"/>
    <s v="9sS85LnclWxzTznQH3lKy39NP+Kcv1wVd45RBaXNuOlJ2gZFzCEcHNRL/NfNAlOh7eMkZvDynoBH1exHIsyVnQ=="/>
    <d v="2016-09-26T14:09:31"/>
    <s v="DARS-NIC-35562-V6G5W-v0"/>
    <s v="Liz Stokes"/>
    <x v="57"/>
    <s v="With Customer"/>
    <x v="0"/>
    <m/>
    <s v="1c Application In Progress"/>
    <s v="1c Application In Progress"/>
    <x v="0"/>
    <s v="DARS-NIC-35562-V6G5W-v0.2"/>
    <s v="No"/>
    <s v="No"/>
    <x v="0"/>
    <x v="0"/>
    <x v="0"/>
    <s v="No"/>
    <x v="1"/>
    <s v=""/>
    <s v=""/>
    <s v=""/>
    <s v="Yes"/>
    <s v="Joanna Rose"/>
    <d v="2016-09-26T14:09:31"/>
    <d v="2016-07-15T10:50:28"/>
    <m/>
    <s v=""/>
    <m/>
    <x v="0"/>
  </r>
  <r>
    <s v="3fc5efd6-153c-4647-b377-0b0b83ea81f9"/>
    <s v="jBMn6ZZil+x5HUVwekqaFkVxK0by2Aho8dFbNUa2jiSIoleOvtXJCofbJbmupRt0ZEzCenUfj/5hwlTi3Hqp6Q=="/>
    <d v="2016-09-26T14:10:01"/>
    <s v="DARS-NIC-35562-V6G5W-v0"/>
    <s v="Liz Stokes"/>
    <x v="57"/>
    <s v="With Customer"/>
    <x v="0"/>
    <m/>
    <s v="1c Application In Progress"/>
    <s v="1c Application In Progress"/>
    <x v="0"/>
    <s v="DARS-NIC-35562-V6G5W-v0.3"/>
    <s v="No"/>
    <s v="No"/>
    <x v="0"/>
    <x v="0"/>
    <x v="0"/>
    <s v="No"/>
    <x v="1"/>
    <s v=""/>
    <s v=""/>
    <s v=""/>
    <s v="Yes"/>
    <s v="Joanna Rose"/>
    <d v="2016-09-26T14:10:01"/>
    <d v="2016-09-21T11:11:58"/>
    <m/>
    <s v=""/>
    <m/>
    <x v="0"/>
  </r>
  <r>
    <s v="c45fae47-73ce-4823-89cc-53720765e088"/>
    <s v="iSaj9/yMesBrOWKP8ySgXYWd/G1Gmk931EX+IBJ/v1pCeT3P9WS24V2OCHjJCOH667ekCMD91V14EjLmBXVKEg=="/>
    <d v="2017-01-31T10:44:41"/>
    <s v="DARS-NIC-35562-V6G5W-v0"/>
    <s v="Liz Stokes"/>
    <x v="57"/>
    <s v="With Customer"/>
    <x v="0"/>
    <m/>
    <s v="1c Application In Progress"/>
    <s v="1c Application In Progress"/>
    <x v="4"/>
    <s v="DARS-NIC-35562-V6G5W-v0.4"/>
    <s v="Yes"/>
    <s v="No"/>
    <x v="0"/>
    <x v="0"/>
    <x v="0"/>
    <s v="No"/>
    <x v="1"/>
    <s v=""/>
    <s v=""/>
    <s v=""/>
    <s v="Yes"/>
    <s v="Joanna Rose"/>
    <d v="2017-01-31T10:44:41"/>
    <d v="2016-09-26T14:09:42"/>
    <m/>
    <s v=""/>
    <m/>
    <x v="0"/>
  </r>
  <r>
    <s v="7d41583b-1919-e611-8107-1458d043a570"/>
    <s v="w99Se6kY65Qo3UC7EtgyQ30wLRluaKLsx4PY43vs32kM8qhoIfOi7fztVGccg0J5iRkYi3bOMGxgFWvo6txDTA=="/>
    <d v="2016-08-25T08:34:28"/>
    <s v="DARS-NIC-35570-V2M8H-v0"/>
    <s v="Darren Holland"/>
    <x v="317"/>
    <s v="With HSCIC"/>
    <x v="0"/>
    <m/>
    <s v="1c Application In Progress"/>
    <s v="5a DSA Active"/>
    <x v="0"/>
    <s v="DARS-NIC-35570-V2M8H-v0.0"/>
    <s v="No"/>
    <s v="No"/>
    <x v="0"/>
    <x v="0"/>
    <x v="0"/>
    <s v="No"/>
    <x v="6"/>
    <s v=""/>
    <s v=""/>
    <s v=""/>
    <s v="Yes"/>
    <s v="Joanna Rose"/>
    <d v="2016-08-25T08:34:28"/>
    <d v="2016-05-13T14:44:47"/>
    <m/>
    <s v=""/>
    <d v="2016-06-07T00:00:00"/>
    <x v="0"/>
  </r>
  <r>
    <s v="b7ac6f8c-a7b7-4957-bdb2-4661a15deea0"/>
    <s v="dApg38I+WC9kWCMhxTmcTRFnJyZ0QzFHagXEg1i0NCojOnGScTZspHwg2kYSQUmFfbf/eYthNhQ5cmThdohLLw=="/>
    <d v="2016-08-25T08:34:28"/>
    <s v="DARS-NIC-35570-V2M8H-v0"/>
    <s v="Darren Holland"/>
    <x v="317"/>
    <s v="With HSCIC"/>
    <x v="0"/>
    <m/>
    <s v="2a Case Admin Check"/>
    <s v="5a DSA Active"/>
    <x v="0"/>
    <s v="DARS-NIC-35570-V2M8H-v0.1"/>
    <s v="No"/>
    <s v="No"/>
    <x v="0"/>
    <x v="0"/>
    <x v="0"/>
    <s v="No"/>
    <x v="6"/>
    <s v=""/>
    <s v=""/>
    <s v=""/>
    <s v="Yes"/>
    <s v="Joanna Rose"/>
    <d v="2016-08-25T08:34:28"/>
    <d v="2016-06-03T09:07:02"/>
    <m/>
    <s v=""/>
    <d v="2016-06-07T00:00:00"/>
    <x v="0"/>
  </r>
  <r>
    <s v="e44cce4c-3147-4afe-8e58-b34be9dd7c5e"/>
    <s v="a6QGqpReHIQQMuvi5wkUAVB5+hinsi/0Z/k4+FffOoyOLU+or7s/WK7UX1ALjo3A7mGnZsuSr5EzEJed26YfMQ=="/>
    <d v="2016-08-25T08:34:28"/>
    <s v="DARS-NIC-35570-V2M8H-v0"/>
    <s v="Darren Holland"/>
    <x v="317"/>
    <s v="With HSCIC"/>
    <x v="0"/>
    <m/>
    <s v="1c Application In Progress"/>
    <s v="5a DSA Active"/>
    <x v="0"/>
    <s v="DARS-NIC-35570-V2M8H-v0.2"/>
    <s v="No"/>
    <s v="No"/>
    <x v="0"/>
    <x v="0"/>
    <x v="0"/>
    <s v="No"/>
    <x v="6"/>
    <s v=""/>
    <s v=""/>
    <s v=""/>
    <s v="Yes"/>
    <s v="Joanna Rose"/>
    <d v="2016-08-25T08:34:28"/>
    <d v="2016-06-03T09:42:42"/>
    <m/>
    <s v=""/>
    <d v="2016-06-07T00:00:00"/>
    <x v="0"/>
  </r>
  <r>
    <s v="6ee2dcdd-ddef-4ba8-b0e1-830426ecd824"/>
    <s v="gGrFw9MdQNHsnn3JjnERiBPBZVYMUFActmFITa64PrzAFxI4/cEYRbEn+zkl4O8yimPVqB+gAAHed3vMqKHJtg=="/>
    <d v="2016-08-25T08:34:28"/>
    <s v="DARS-NIC-35570-V2M8H-v0"/>
    <s v="Darren Holland"/>
    <x v="317"/>
    <s v="With HSCIC"/>
    <x v="0"/>
    <m/>
    <s v="2a Case Admin Check"/>
    <s v="5a DSA Active"/>
    <x v="0"/>
    <s v="DARS-NIC-35570-V2M8H-v0.3"/>
    <s v="No"/>
    <s v="No"/>
    <x v="0"/>
    <x v="0"/>
    <x v="0"/>
    <s v="No"/>
    <x v="6"/>
    <s v=""/>
    <s v=""/>
    <s v=""/>
    <s v="Yes"/>
    <s v="Joanna Rose"/>
    <d v="2016-08-25T08:34:28"/>
    <d v="2016-06-03T13:41:07"/>
    <m/>
    <s v=""/>
    <d v="2016-06-07T00:00:00"/>
    <x v="0"/>
  </r>
  <r>
    <s v="e935c6d6-26b7-4c19-8fbc-8bc57f3f0741"/>
    <s v="fznkVEQVfOSqCyR8bwu5fDqlW2SItpvtkp60ErPjHZI10geLAbxSbhHnyXPBVYW2LyUZvmtylcbm1FlJ6rzmFQ=="/>
    <d v="2016-08-25T08:34:28"/>
    <s v="DARS-NIC-35570-V2M8H-v0"/>
    <s v="Darren Holland"/>
    <x v="317"/>
    <s v="With HSCIC"/>
    <x v="0"/>
    <m/>
    <s v="1c Application In Progress"/>
    <s v="5a DSA Active"/>
    <x v="0"/>
    <s v="DARS-NIC-35570-V2M8H-v0.4"/>
    <s v="No"/>
    <s v="No"/>
    <x v="0"/>
    <x v="0"/>
    <x v="0"/>
    <s v="No"/>
    <x v="6"/>
    <s v=""/>
    <s v=""/>
    <s v=""/>
    <s v="Yes"/>
    <s v="Joanna Rose"/>
    <d v="2016-08-25T08:34:28"/>
    <d v="2016-06-06T12:13:00"/>
    <m/>
    <s v=""/>
    <d v="2016-06-07T00:00:00"/>
    <x v="0"/>
  </r>
  <r>
    <s v="ac0d9244-ded1-4d87-a45e-06d13b392862"/>
    <s v="WBl+xD69U7PC0p/1Duc+oBtxQQ3LBKe84HBT/v6ZeoDuvkfc+wxcWGzhol2S9zgW0j69HeTHoDK4n6YEUu/OaQ=="/>
    <d v="2016-08-25T08:34:28"/>
    <s v="DARS-NIC-35570-V2M8H-v0"/>
    <s v="Darren Holland"/>
    <x v="317"/>
    <s v="With HSCIC"/>
    <x v="0"/>
    <m/>
    <s v="2c Initial Assessment"/>
    <s v="5a DSA Active"/>
    <x v="0"/>
    <s v="DARS-NIC-35570-V2M8H-v0.5"/>
    <s v="No"/>
    <s v="No"/>
    <x v="0"/>
    <x v="5"/>
    <x v="0"/>
    <s v="No"/>
    <x v="6"/>
    <s v="Medium"/>
    <s v="Richard Webster"/>
    <s v=""/>
    <s v="Yes"/>
    <s v="Joanna Rose"/>
    <d v="2016-08-25T08:34:28"/>
    <d v="2016-06-06T12:34:56"/>
    <m/>
    <s v=""/>
    <d v="2016-06-07T00:00:00"/>
    <x v="0"/>
  </r>
  <r>
    <s v="ba03f8c1-ca57-4eaa-acf2-46cd08d1ef83"/>
    <s v="V5Y4huXpphvfMdmWckgVaXjCxhwAaco3xbcTGaNxNNuot7vCuAVK/8murGGWLhUY1iYyFK0NAN1QD1Mtx8lU1Q=="/>
    <d v="2016-08-25T08:34:28"/>
    <s v="DARS-NIC-35570-V2M8H-v0"/>
    <s v="Darren Holland"/>
    <x v="317"/>
    <s v="With HSCIC"/>
    <x v="0"/>
    <m/>
    <s v="2c Initial Assessment"/>
    <s v="5a DSA Active"/>
    <x v="0"/>
    <s v="DARS-NIC-35570-V2M8H-v0.6"/>
    <s v="No"/>
    <s v="No"/>
    <x v="0"/>
    <x v="5"/>
    <x v="0"/>
    <s v="No"/>
    <x v="6"/>
    <s v="Medium"/>
    <s v="Richard Webster"/>
    <s v="Gaynor Dalton"/>
    <s v="No"/>
    <s v="Joanna Rose"/>
    <d v="2016-08-25T08:34:28"/>
    <d v="2016-06-29T10:35:07"/>
    <m/>
    <s v=""/>
    <d v="2016-06-07T00:00:00"/>
    <x v="0"/>
  </r>
  <r>
    <s v="ebd4f2eb-e378-4265-a37a-3b99cefb7be1"/>
    <s v="iT2PIB7rcs9dWvxY2kEnPMIiKvcChniCnKDAWqG+kSOdywd4l73/Ejk6YGgRra7gmm8Kd0IhXJ7tLx7AP3azQg=="/>
    <d v="2016-08-25T08:34:28"/>
    <s v="DARS-NIC-35570-V2M8H-v0"/>
    <s v="Darren Holland"/>
    <x v="317"/>
    <s v="With HSCIC"/>
    <x v="0"/>
    <d v="2999-01-01T00:00:00"/>
    <s v="2c Initial Assessment"/>
    <s v="5a DSA Active"/>
    <x v="0"/>
    <s v="DARS-NIC-35570-V2M8H-v0.7"/>
    <s v="No"/>
    <s v="No"/>
    <x v="0"/>
    <x v="5"/>
    <x v="0"/>
    <s v="No"/>
    <x v="6"/>
    <s v="Medium"/>
    <s v="Richard Webster"/>
    <s v="Gaynor Dalton"/>
    <s v="No"/>
    <s v="Joanna Rose"/>
    <d v="2016-08-25T08:34:28"/>
    <d v="2016-08-05T09:52:23"/>
    <m/>
    <s v=""/>
    <d v="2016-06-07T00:00:00"/>
    <x v="0"/>
  </r>
  <r>
    <s v="1863a7e8-e1d8-429d-9b6e-ce1ed221f961"/>
    <s v="neYJ1RUS4bwjvVmhyEFqg9AJTPY5np9EhrQMUxMvHWcmgU2JnEl9RMDaO27m43lzNKLMjA0WvpC+7rArAOAO0g=="/>
    <d v="2016-08-25T08:34:34"/>
    <s v="DARS-NIC-35570-V2M8H-v0"/>
    <s v="Darren Holland"/>
    <x v="317"/>
    <s v="With HSCIC"/>
    <x v="0"/>
    <d v="2999-01-01T00:00:00"/>
    <s v="5a DSA Active"/>
    <s v="5a DSA Active"/>
    <x v="2"/>
    <s v="DARS-NIC-35570-V2M8H-v0.8"/>
    <s v="Yes"/>
    <s v="No"/>
    <x v="0"/>
    <x v="5"/>
    <x v="68"/>
    <s v="No"/>
    <x v="6"/>
    <s v="Medium"/>
    <s v="Richard Webster"/>
    <s v="Gaynor Dalton"/>
    <s v="No"/>
    <s v="Joanna Rose"/>
    <d v="2016-08-25T08:34:34"/>
    <d v="2016-08-23T14:23:41"/>
    <d v="2016-08-25T00:00:00"/>
    <s v=""/>
    <d v="2016-06-07T00:00:00"/>
    <x v="1"/>
  </r>
  <r>
    <s v="5a15da47-2be8-e511-80f8-3863bb357fa0"/>
    <s v="wTbBU1s6tGPLSPww2kt5WobC618nTNZnw5R/QHJ06ouHkZ6xNFcxA9qo569aFR4CDdY1JLefcnde4kJ9XvA2GA=="/>
    <d v="2016-05-18T12:11:37"/>
    <s v="DARS-NIC-355717-S7N4G-v0"/>
    <s v="Jo Partington"/>
    <x v="63"/>
    <s v="With HSCIC"/>
    <x v="0"/>
    <d v="2017-03-01T00:00:00"/>
    <s v=""/>
    <s v="5a DSA Active"/>
    <x v="0"/>
    <s v="DARS-NIC-355717-S7N4G-v0.0"/>
    <s v=""/>
    <s v="Yes"/>
    <x v="0"/>
    <x v="0"/>
    <x v="0"/>
    <s v="No"/>
    <x v="6"/>
    <s v=""/>
    <s v=""/>
    <s v=""/>
    <s v="No"/>
    <s v="Joanna Rose"/>
    <d v="2016-05-18T12:11:37"/>
    <d v="2016-03-12T08:20:34"/>
    <m/>
    <s v=""/>
    <m/>
    <x v="0"/>
  </r>
  <r>
    <s v="45721fc9-77e3-43a3-a59a-1877dc4b37fe"/>
    <s v="eEDg7gotpdh1F3F7KRLEmBasyp2Ykfv0XKg7HN/yxvVub6nU5AibPbptTMuPfuKD+jtLjo/4aU+/ih7CYTicig=="/>
    <d v="2016-05-13T11:33:30"/>
    <s v="DARS-NIC-355717-S7N4G-v0"/>
    <s v="Jo Partington"/>
    <x v="63"/>
    <s v="With HSCIC"/>
    <x v="0"/>
    <d v="2017-03-01T00:00:00"/>
    <s v=""/>
    <s v="5a DSA Active"/>
    <x v="0"/>
    <s v="DARS-NIC-355717-S7N4G-v0.1"/>
    <s v=""/>
    <s v="Yes"/>
    <x v="0"/>
    <x v="0"/>
    <x v="0"/>
    <s v="No"/>
    <x v="6"/>
    <s v=""/>
    <s v=""/>
    <s v=""/>
    <s v="No"/>
    <s v="Joanna Rose"/>
    <d v="2016-05-13T11:33:30"/>
    <d v="2016-03-15T14:12:48"/>
    <m/>
    <s v=""/>
    <m/>
    <x v="0"/>
  </r>
  <r>
    <s v="5248c637-b2d6-46dc-b8b8-26f8c0c2e813"/>
    <s v="38TAeO3T6rMGHbNm4ye0/+yyoS0lBF5R4LKzOCNXpoS/d3ZwE0q6Wp6NSRAwwBt9s17Ckm7EPSaJdN9K68uigg=="/>
    <d v="2017-03-02T00:00:11"/>
    <s v="DARS-NIC-355717-S7N4G-v0"/>
    <s v="Jo Partington"/>
    <x v="63"/>
    <s v="With HSCIC"/>
    <x v="0"/>
    <d v="2017-03-01T00:00:00"/>
    <s v=""/>
    <s v="5a DSA Active"/>
    <x v="3"/>
    <s v="DARS-NIC-355717-S7N4G-v0.2"/>
    <s v="Yes"/>
    <s v="Yes"/>
    <x v="0"/>
    <x v="0"/>
    <x v="118"/>
    <s v="No"/>
    <x v="6"/>
    <s v=""/>
    <s v="Richard Webster"/>
    <s v=""/>
    <s v="No"/>
    <s v="Joanna Rose"/>
    <d v="2017-03-02T00:00:11"/>
    <d v="2016-03-16T09:38:16"/>
    <m/>
    <s v=""/>
    <m/>
    <x v="0"/>
  </r>
  <r>
    <s v="34200a24-d0e5-e511-80f7-3863bb357fa0"/>
    <s v="Cbx28vPIr1K7q+lduX5CXKs0QhvKDPPk2dXfI2ArdeIKX9h0FsncdchlnyUqz5UZ3eiKKNVum4BE9j/BPreHSw=="/>
    <d v="2017-04-13T09:34:41"/>
    <s v="DARS-NIC-355855-R4G6G-v2"/>
    <s v="Jose Lourtie"/>
    <x v="318"/>
    <s v="With HSCIC"/>
    <x v="0"/>
    <d v="2016-11-30T00:00:00"/>
    <s v=""/>
    <s v="5a DSA Active"/>
    <x v="1"/>
    <s v="DARS-NIC-355855-R4G6G-v0.0"/>
    <s v="No"/>
    <s v="Yes"/>
    <x v="0"/>
    <x v="0"/>
    <x v="8"/>
    <s v="No"/>
    <x v="1"/>
    <s v=""/>
    <s v="Helen Buckels"/>
    <s v=""/>
    <s v="No"/>
    <s v="Emma Russell"/>
    <d v="2017-04-13T09:34:41"/>
    <d v="2016-03-09T08:23:05"/>
    <d v="2017-02-02T00:00:00"/>
    <s v=""/>
    <d v="2017-02-10T00:00:00"/>
    <x v="0"/>
  </r>
  <r>
    <s v="7f3782c1-7c6b-4f37-ba79-b8c292910b3a"/>
    <s v="gVFkseDRZaxAYEeQMirVb+HHRX84KeX1gkkUG2OlD28ejLJ4i3iuOvg8TvJYoHbswcdiaflTGtRnbnxm1ZkTEg=="/>
    <d v="2017-04-13T09:34:41"/>
    <s v="DARS-NIC-355855-R4G6G-v2"/>
    <s v="Jose Lourtie"/>
    <x v="318"/>
    <s v="With HSCIC"/>
    <x v="0"/>
    <d v="2016-11-30T00:00:00"/>
    <s v="1c Application In Progress"/>
    <s v="5a DSA Active"/>
    <x v="0"/>
    <s v="DARS-NIC-355855-R4G6G-v1.0"/>
    <s v="No"/>
    <s v="Yes"/>
    <x v="0"/>
    <x v="0"/>
    <x v="0"/>
    <s v="No"/>
    <x v="1"/>
    <s v=""/>
    <s v="Helen Buckels"/>
    <s v=""/>
    <s v="No"/>
    <s v="Emma Russell"/>
    <d v="2017-04-13T09:34:41"/>
    <d v="2016-07-01T07:24:52"/>
    <m/>
    <s v=""/>
    <d v="2017-02-10T00:00:00"/>
    <x v="0"/>
  </r>
  <r>
    <s v="137597b3-9168-4cc2-9e9e-6115c47df1a6"/>
    <s v="iy8nQ0j/gWGJeqBP+uH0ZC2WYu63nNR8FGBLtzNxYjWye+jIl4sTwJ1OMGV0MHkQvX/ST0raL1jr4mzObNWU4A=="/>
    <d v="2017-04-13T09:34:41"/>
    <s v="DARS-NIC-355855-R4G6G-v2"/>
    <s v="Jose Lourtie"/>
    <x v="318"/>
    <s v="With HSCIC"/>
    <x v="0"/>
    <d v="2016-11-30T00:00:00"/>
    <s v="1c Application In Progress"/>
    <s v="5a DSA Active"/>
    <x v="0"/>
    <s v="DARS-NIC-355855-R4G6G-v1.1"/>
    <s v="No"/>
    <s v="Yes"/>
    <x v="0"/>
    <x v="0"/>
    <x v="0"/>
    <s v="No"/>
    <x v="1"/>
    <s v=""/>
    <s v="Helen Buckels"/>
    <s v="Jennifer Redman"/>
    <s v="No"/>
    <s v="Emma Russell"/>
    <d v="2017-04-13T09:34:41"/>
    <d v="2016-09-28T10:12:46"/>
    <m/>
    <s v=""/>
    <d v="2017-02-10T00:00:00"/>
    <x v="0"/>
  </r>
  <r>
    <s v="8125729f-ff25-45a5-8317-3247ba22e262"/>
    <s v="eVaN+K/J2HLLIMseUGYYit4GF+wEFbtGYQVvm44y/Ryxzm6IJOLeKDT0/Jxd92m2amb5yNa8Ig0DMCnyIxZyVw=="/>
    <d v="2017-04-13T09:34:41"/>
    <s v="DARS-NIC-355855-R4G6G-v2"/>
    <s v="Jose Lourtie"/>
    <x v="318"/>
    <s v="With HSCIC"/>
    <x v="0"/>
    <d v="2016-11-30T00:00:00"/>
    <s v="1c Application In Progress"/>
    <s v="5a DSA Active"/>
    <x v="0"/>
    <s v="DARS-NIC-355855-R4G6G-v1.2"/>
    <s v="No"/>
    <s v="Yes"/>
    <x v="0"/>
    <x v="0"/>
    <x v="0"/>
    <s v="No"/>
    <x v="1"/>
    <s v=""/>
    <s v="Helen Buckels"/>
    <s v="Jennifer Redman"/>
    <s v="No"/>
    <s v="Emma Russell"/>
    <d v="2017-04-13T09:34:41"/>
    <d v="2016-09-30T10:44:29"/>
    <m/>
    <s v=""/>
    <d v="2017-02-10T00:00:00"/>
    <x v="0"/>
  </r>
  <r>
    <s v="d9f42004-2f34-4717-98de-4d647a20f570"/>
    <s v="qoQF2zc3t9HIAy7OdZi2z3UYzu0UWjM0E8tsAioKlO8hXDP5wpVEiBYNYDKvBwyx+qsbjWl8qhp7+9BoJRRzXw=="/>
    <d v="2017-04-13T09:34:41"/>
    <s v="DARS-NIC-355855-R4G6G-v2"/>
    <s v="Jose Lourtie"/>
    <x v="318"/>
    <s v="With HSCIC"/>
    <x v="0"/>
    <d v="2017-11-30T00:00:00"/>
    <s v="2c Initial Assessment"/>
    <s v="5a DSA Active"/>
    <x v="0"/>
    <s v="DARS-NIC-355855-R4G6G-v1.3"/>
    <s v="No"/>
    <s v="Yes"/>
    <x v="0"/>
    <x v="267"/>
    <x v="0"/>
    <s v="No"/>
    <x v="1"/>
    <s v="Medium"/>
    <s v="Dan Goodwin"/>
    <s v="Dave Cronin"/>
    <s v="No"/>
    <s v="Emma Russell"/>
    <d v="2017-04-13T09:34:41"/>
    <d v="2016-11-04T14:13:11"/>
    <m/>
    <s v="Release 2.3"/>
    <d v="2017-02-10T00:00:00"/>
    <x v="0"/>
  </r>
  <r>
    <s v="f4fe7a97-f21d-4e33-9f73-4ff96784b4e3"/>
    <s v="GP6nyay8BLNzHEUSDQSf67GHenJS0F5wEylk4dSuJN3NL8P0FLgCslmXMlyFtgexKoAXnbC92QnD+swawE7XwA=="/>
    <d v="2017-04-13T09:34:31"/>
    <s v="DARS-NIC-355855-R4G6G-v2"/>
    <s v="Jose Lourtie"/>
    <x v="318"/>
    <s v="With HSCIC"/>
    <x v="0"/>
    <d v="2017-02-28T00:00:00"/>
    <s v="5a DSA Active"/>
    <s v="5a DSA Active"/>
    <x v="1"/>
    <s v="DARS-NIC-355855-R4G6G-v1.4"/>
    <s v="No"/>
    <s v="Yes"/>
    <x v="0"/>
    <x v="267"/>
    <x v="154"/>
    <s v="No"/>
    <x v="1"/>
    <s v="Medium"/>
    <s v="Dan Goodwin"/>
    <s v="Dave Cronin"/>
    <s v="No"/>
    <s v="Emma Russell"/>
    <d v="2017-04-13T09:34:31"/>
    <d v="2016-12-06T09:29:42"/>
    <d v="2017-04-13T00:00:00"/>
    <s v=""/>
    <d v="2017-02-10T00:00:00"/>
    <x v="1"/>
  </r>
  <r>
    <s v="60a3961c-97c9-42c7-bf0e-9d0f73ac143e"/>
    <s v="2ZPVIEui2WpYN3eBWCkMB2dtKCgOwaiuT/1j6GhPx3NPLjahgeRdmmDBT/F062i3+aAkXOaMoSzGkHk+9Y4AAg=="/>
    <d v="2017-04-13T09:34:41"/>
    <s v="DARS-NIC-355855-R4G6G-v2"/>
    <s v="Jose Lourtie"/>
    <x v="318"/>
    <s v="With HSCIC"/>
    <x v="0"/>
    <m/>
    <s v="1c Application In Progress"/>
    <s v="5a DSA Active"/>
    <x v="0"/>
    <s v="DARS-NIC-355855-R4G6G-v2.0"/>
    <s v="No"/>
    <s v="Yes"/>
    <x v="0"/>
    <x v="267"/>
    <x v="0"/>
    <s v="No"/>
    <x v="1"/>
    <s v="Medium"/>
    <s v="Dan Goodwin"/>
    <s v="Dave Cronin"/>
    <s v="No"/>
    <s v="Emma Russell"/>
    <d v="2017-04-13T09:34:41"/>
    <d v="2017-02-07T09:05:24"/>
    <m/>
    <s v=""/>
    <d v="2017-02-10T00:00:00"/>
    <x v="0"/>
  </r>
  <r>
    <s v="655d325f-1d6d-42e8-ac56-db3f157e0488"/>
    <s v="aJi7rBPHgAfzPrsJ8ZaYiZcI3J3XH1bOkBjAIeSpB5iMr928c/JZi5f6toclQz5SEXcLt8pNmlvnEOqQP0qcxw=="/>
    <d v="2017-04-13T09:34:41"/>
    <s v="DARS-NIC-355855-R4G6G-v2"/>
    <s v="Jose Lourtie"/>
    <x v="318"/>
    <s v="With HSCIC"/>
    <x v="0"/>
    <d v="2017-11-30T00:00:00"/>
    <s v="2c Initial Assessment"/>
    <s v="5a DSA Active"/>
    <x v="0"/>
    <s v="DARS-NIC-355855-R4G6G-v2.1"/>
    <s v="No"/>
    <s v="Yes"/>
    <x v="0"/>
    <x v="81"/>
    <x v="0"/>
    <s v="No"/>
    <x v="1"/>
    <s v="Medium"/>
    <s v="Dan Goodwin"/>
    <s v="Dave Cronin"/>
    <s v="No"/>
    <s v="Emma Russell"/>
    <d v="2017-04-13T09:34:41"/>
    <d v="2017-02-09T17:08:30"/>
    <m/>
    <s v=""/>
    <d v="2017-02-10T00:00:00"/>
    <x v="0"/>
  </r>
  <r>
    <s v="3019fbc8-c34f-4362-baf7-31cfa6a38e1a"/>
    <s v="a8HQQDNB1ltKVCvOtMRSGhtCyjhnJxxe2DfpJtm5jZNvchJTn1Ck4+2TLJPHCnF9I7+G3V11LIsYfdrpaBrfaA=="/>
    <d v="2017-04-13T09:35:15"/>
    <s v="DARS-NIC-355855-R4G6G-v2"/>
    <s v="Jose Lourtie"/>
    <x v="318"/>
    <s v="With HSCIC"/>
    <x v="0"/>
    <d v="2017-11-30T00:00:00"/>
    <s v="5a DSA Active"/>
    <s v="5a DSA Active"/>
    <x v="2"/>
    <s v="DARS-NIC-355855-R4G6G-v2.2"/>
    <s v="Yes"/>
    <s v="Yes"/>
    <x v="0"/>
    <x v="81"/>
    <x v="3"/>
    <s v="No"/>
    <x v="1"/>
    <s v="Medium"/>
    <s v="Dan Goodwin"/>
    <s v="Dave Cronin"/>
    <s v="No"/>
    <s v="Emma Russell"/>
    <d v="2017-04-13T09:35:15"/>
    <d v="2017-03-01T10:53:27"/>
    <d v="2017-04-13T00:00:00"/>
    <s v=""/>
    <d v="2017-02-10T00:00:00"/>
    <x v="1"/>
  </r>
  <r>
    <s v="6f43f414-f3e1-e511-80f5-3863bb363030"/>
    <s v="QUBnl8G25Wfmr4L1iqj8AMMifmSDsm3dyf1lGtYZybe6L/60WlOQ3iKz9JCOtkibMzEmlxnQk4VeJAuhigBKYg=="/>
    <d v="2017-02-15T16:33:02"/>
    <s v="DARS-NIC-355868-H2R2D-v1"/>
    <s v="Rupert Coles"/>
    <x v="131"/>
    <s v="With Customer"/>
    <x v="0"/>
    <d v="2016-10-31T00:00:00"/>
    <s v=""/>
    <s v="1c Application In Progress"/>
    <x v="3"/>
    <s v="DARS-NIC-355868-H2R2D-v0.0"/>
    <s v="No"/>
    <s v="Yes"/>
    <x v="0"/>
    <x v="0"/>
    <x v="30"/>
    <s v="No"/>
    <x v="4"/>
    <s v=""/>
    <s v="Adam Grindrod"/>
    <s v=""/>
    <s v="No"/>
    <s v="Joanna Rose"/>
    <d v="2017-02-15T16:33:02"/>
    <d v="2016-03-04T10:23:06"/>
    <m/>
    <s v=""/>
    <m/>
    <x v="0"/>
  </r>
  <r>
    <s v="98c30fd6-7612-49cd-ac9e-3935c753cfc4"/>
    <s v="NVUn/4MBlJVKPfXSnTkPaXvf4C5DwCngFKb/NCD9Gs3W/5p7wOk8NKjUrCa9Q7BEFTOS50d7cNdgoHaoh4nZqQ=="/>
    <d v="2017-02-15T16:33:02"/>
    <s v="DARS-NIC-355868-H2R2D-v1"/>
    <s v="Rupert Coles"/>
    <x v="131"/>
    <s v="With Customer"/>
    <x v="0"/>
    <m/>
    <s v="1c Application In Progress"/>
    <s v="1c Application In Progress"/>
    <x v="4"/>
    <s v="DARS-NIC-355868-H2R2D-v1.0"/>
    <s v="Yes"/>
    <s v="Yes"/>
    <x v="0"/>
    <x v="0"/>
    <x v="0"/>
    <s v="No"/>
    <x v="4"/>
    <s v=""/>
    <s v="Adam Grindrod"/>
    <s v="Jennifer Redman"/>
    <s v="No"/>
    <s v="Joanna Rose"/>
    <d v="2017-02-15T16:33:02"/>
    <d v="2017-02-15T16:32:32"/>
    <m/>
    <s v=""/>
    <m/>
    <x v="0"/>
  </r>
  <r>
    <s v="dc78f5cc-1919-e611-8107-1458d043a570"/>
    <s v="83/cNiT7CsqYowOIiXAXDptU48TB41gY2Cmxr6uVur6zU4smIXTKYv9MhpALDrVWi0ZB4dE8gznl7JWQavTWyQ=="/>
    <d v="2016-06-15T09:43:42"/>
    <s v="DARS-NIC-35596-S9V0H-v0"/>
    <s v="Lucinda Phillips"/>
    <x v="319"/>
    <s v="With Customer"/>
    <x v="0"/>
    <m/>
    <s v="1c Application In Progress"/>
    <s v="1c Application In Progress"/>
    <x v="0"/>
    <s v="DARS-NIC-35596-S9V0H-v0.0"/>
    <s v="No"/>
    <s v="No"/>
    <x v="0"/>
    <x v="0"/>
    <x v="0"/>
    <s v="No"/>
    <x v="23"/>
    <s v=""/>
    <s v=""/>
    <s v=""/>
    <s v="Yes"/>
    <s v="Joanna Rose"/>
    <d v="2016-06-15T09:43:42"/>
    <d v="2016-05-13T14:48:56"/>
    <m/>
    <s v=""/>
    <m/>
    <x v="0"/>
  </r>
  <r>
    <s v="409ab86f-258f-4ee2-869e-fdb75ed52bf8"/>
    <s v="1oBAWCkTiMSnm2SlSDUCKrKWkf0qUzQnYFkYWaNK2npXk6jVH8gdH4rvO2nIl73v2kKtPcmoRsK1PC4K9Cba6A=="/>
    <d v="2016-06-15T09:43:42"/>
    <s v="DARS-NIC-35596-S9V0H-v0"/>
    <s v="Lucinda Phillips"/>
    <x v="319"/>
    <s v="With Customer"/>
    <x v="0"/>
    <m/>
    <s v="2a Case Admin Check"/>
    <s v="1c Application In Progress"/>
    <x v="0"/>
    <s v="DARS-NIC-35596-S9V0H-v0.1"/>
    <s v="No"/>
    <s v="No"/>
    <x v="0"/>
    <x v="0"/>
    <x v="0"/>
    <s v="No"/>
    <x v="23"/>
    <s v=""/>
    <s v=""/>
    <s v=""/>
    <s v="Yes"/>
    <s v="Joanna Rose"/>
    <d v="2016-06-15T09:43:42"/>
    <d v="2016-05-18T14:24:39"/>
    <m/>
    <s v=""/>
    <m/>
    <x v="0"/>
  </r>
  <r>
    <s v="43d4c324-3b05-45d7-81b7-24b74a2ce451"/>
    <s v="I50kjLc9Th1yQyYYNUniMOVhK/Oxv+6c7uaEx313lIDiWmWCrbNm2Ra0xOzVyYcFAHIYsT03PVMObzUL1b6T+w=="/>
    <d v="2016-06-15T09:43:42"/>
    <s v="DARS-NIC-35596-S9V0H-v0"/>
    <s v="Lucinda Phillips"/>
    <x v="319"/>
    <s v="With Customer"/>
    <x v="0"/>
    <m/>
    <s v="1c Application In Progress"/>
    <s v="1c Application In Progress"/>
    <x v="0"/>
    <s v="DARS-NIC-35596-S9V0H-v0.2"/>
    <s v="No"/>
    <s v="No"/>
    <x v="0"/>
    <x v="0"/>
    <x v="0"/>
    <s v="No"/>
    <x v="23"/>
    <s v=""/>
    <s v=""/>
    <s v=""/>
    <s v="Yes"/>
    <s v="Joanna Rose"/>
    <d v="2016-06-15T09:43:42"/>
    <d v="2016-05-24T14:29:05"/>
    <m/>
    <s v=""/>
    <m/>
    <x v="0"/>
  </r>
  <r>
    <s v="31ce0aad-b3f2-4c22-a8d2-8cafb12a01a4"/>
    <s v="NQMFIgpf3l2wriMcEXE8BTJ5KDUQHEgxciAkukXbQTPaWmHf1CxZArOFL5+DvGwTUhd3DHkfDWS5GePkOFYT2g=="/>
    <d v="2016-06-15T09:43:55"/>
    <s v="DARS-NIC-35596-S9V0H-v0"/>
    <s v="Lucinda Phillips"/>
    <x v="319"/>
    <s v="With Customer"/>
    <x v="0"/>
    <m/>
    <s v="2a Case Admin Check"/>
    <s v="1c Application In Progress"/>
    <x v="0"/>
    <s v="DARS-NIC-35596-S9V0H-v0.3"/>
    <s v="No"/>
    <s v="No"/>
    <x v="0"/>
    <x v="0"/>
    <x v="0"/>
    <s v="No"/>
    <x v="23"/>
    <s v=""/>
    <s v=""/>
    <s v=""/>
    <s v="Yes"/>
    <s v="Joanna Rose"/>
    <d v="2016-06-15T09:43:55"/>
    <d v="2016-06-15T08:25:39"/>
    <m/>
    <s v=""/>
    <m/>
    <x v="0"/>
  </r>
  <r>
    <s v="9f6d57da-0800-4315-bcc2-0c181e3bc9c4"/>
    <s v="/xwKDT/oR8lpLwSH8XFoqLnezvY4mKkswjf+HDqCOQSUf6S1Xy37Ek2C0u1uGfvdbdPXhaFEywykuGzvQOjyRA=="/>
    <d v="2017-03-10T11:12:23"/>
    <s v="DARS-NIC-35596-S9V0H-v0"/>
    <s v="Lucinda Phillips"/>
    <x v="319"/>
    <s v="With Customer"/>
    <x v="0"/>
    <m/>
    <s v="1c Application In Progress"/>
    <s v="1c Application In Progress"/>
    <x v="4"/>
    <s v="DARS-NIC-35596-S9V0H-v0.4"/>
    <s v="Yes"/>
    <s v="No"/>
    <x v="0"/>
    <x v="0"/>
    <x v="0"/>
    <s v="No"/>
    <x v="23"/>
    <s v=""/>
    <s v=""/>
    <s v=""/>
    <s v="Yes"/>
    <s v="Joanna Rose"/>
    <d v="2017-03-10T11:12:23"/>
    <d v="2016-06-15T09:43:45"/>
    <m/>
    <s v=""/>
    <m/>
    <x v="0"/>
  </r>
  <r>
    <s v="daca1674-e218-e611-80f9-3863bb358e28"/>
    <s v="2bj7/AheuXiHbLfRJtBBhRKh1eE2haNOobI5p1JkSQIK3xczSaweyednhpT5a5ZOv0Gn2LhPJ4idCxNbXPOzTQ=="/>
    <d v="2016-06-14T12:37:00"/>
    <s v="DARS-NIC-35610-Q9K6Y-v0"/>
    <s v="Catia Nicodemo"/>
    <x v="309"/>
    <s v="With HSCIC"/>
    <x v="0"/>
    <m/>
    <s v="1c Application In Progress"/>
    <s v="2b Case Officer Check"/>
    <x v="0"/>
    <s v="DARS-NIC-35610-Q9K6Y-v0.0"/>
    <s v="No"/>
    <s v="No"/>
    <x v="0"/>
    <x v="0"/>
    <x v="0"/>
    <s v="Yes"/>
    <x v="9"/>
    <s v=""/>
    <s v="Amanda Parkin"/>
    <s v=""/>
    <s v="Yes"/>
    <s v="Joanna Rose"/>
    <d v="2016-06-14T12:37:00"/>
    <d v="2016-05-13T08:12:46"/>
    <m/>
    <s v=""/>
    <d v="2016-05-23T00:00:00"/>
    <x v="0"/>
  </r>
  <r>
    <s v="28e3d211-afbb-4fd5-a4db-6de6de8701ac"/>
    <s v="plbktgU5Ft8eGxIJP/TNknE3BT6mqAfU1z6npeuti5bmh91BuA2Bqt5Q3VLuBY0PF72teduA6qg5IMI6gXFuBg=="/>
    <d v="2016-06-14T12:37:00"/>
    <s v="DARS-NIC-35610-Q9K6Y-v0"/>
    <s v="Catia Nicodemo"/>
    <x v="309"/>
    <s v="With HSCIC"/>
    <x v="0"/>
    <m/>
    <s v="2c Initial Assessment"/>
    <s v="2b Case Officer Check"/>
    <x v="0"/>
    <s v="DARS-NIC-35610-Q9K6Y-v0.1"/>
    <s v="No"/>
    <s v="No"/>
    <x v="0"/>
    <x v="0"/>
    <x v="0"/>
    <s v="Yes"/>
    <x v="9"/>
    <s v=""/>
    <s v="Amanda Parkin"/>
    <s v=""/>
    <s v="Yes"/>
    <s v="Joanna Rose"/>
    <d v="2016-06-14T12:37:00"/>
    <d v="2016-05-24T13:04:25"/>
    <m/>
    <s v=""/>
    <d v="2016-05-23T00:00:00"/>
    <x v="0"/>
  </r>
  <r>
    <s v="c24c8e83-f780-4ad4-b206-e4b568275926"/>
    <s v="Yov+ZmR03OEWHOegU3RpRYjrwnPB0nP5GQq50UchBjM/mkPLAJXhbhmUQg3XvBN10iWEZh/zmrr40nTbcs/mfQ=="/>
    <d v="2016-06-14T12:37:00"/>
    <s v="DARS-NIC-35610-Q9K6Y-v0"/>
    <s v="Catia Nicodemo"/>
    <x v="309"/>
    <s v="With HSCIC"/>
    <x v="0"/>
    <m/>
    <s v="2c Initial Assessment"/>
    <s v="2b Case Officer Check"/>
    <x v="0"/>
    <s v="DARS-NIC-35610-Q9K6Y-v0.2"/>
    <s v="No"/>
    <s v="No"/>
    <x v="0"/>
    <x v="0"/>
    <x v="0"/>
    <s v="Yes"/>
    <x v="9"/>
    <s v=""/>
    <s v="Amanda Parkin"/>
    <s v=""/>
    <s v="Yes"/>
    <s v="Joanna Rose"/>
    <d v="2016-06-14T12:37:00"/>
    <d v="2016-05-26T14:07:43"/>
    <m/>
    <s v=""/>
    <d v="2016-05-23T00:00:00"/>
    <x v="0"/>
  </r>
  <r>
    <s v="fb7193aa-eeca-4974-8631-8cebbb8b48ab"/>
    <s v="jb3IbeUTvKTn6xQJLu2RQxUMllPUr/1Q2evaoJdFHMUQeDsIlZo8XOBsty/2mkaXacBO/3a3LJfrpmt3M/SgXg=="/>
    <d v="2016-06-14T12:37:00"/>
    <s v="DARS-NIC-35610-Q9K6Y-v0"/>
    <s v="Catia Nicodemo"/>
    <x v="309"/>
    <s v="With HSCIC"/>
    <x v="0"/>
    <m/>
    <s v="2d Action Plan Active"/>
    <s v="2b Case Officer Check"/>
    <x v="0"/>
    <s v="DARS-NIC-35610-Q9K6Y-v0.3"/>
    <s v="No"/>
    <s v="No"/>
    <x v="0"/>
    <x v="0"/>
    <x v="0"/>
    <s v="Yes"/>
    <x v="9"/>
    <s v=""/>
    <s v="Amanda Parkin"/>
    <s v=""/>
    <s v="Yes"/>
    <s v="Joanna Rose"/>
    <d v="2016-06-14T12:37:00"/>
    <d v="2016-05-26T14:31:09"/>
    <m/>
    <s v=""/>
    <d v="2016-05-23T00:00:00"/>
    <x v="0"/>
  </r>
  <r>
    <s v="d47630fc-b53a-4a22-a179-8962f7bf6177"/>
    <s v="ZCLcpSAC8YPWxQAivfJ4TmqzjL7xNiURoyfve/JfVTkGizlFzentsXKCW2NovzBlcTlI/NWNGzcTXM2y2OZOxw=="/>
    <d v="2016-06-14T12:37:00"/>
    <s v="DARS-NIC-35610-Q9K6Y-v0"/>
    <s v="Catia Nicodemo"/>
    <x v="309"/>
    <s v="With HSCIC"/>
    <x v="0"/>
    <m/>
    <s v="2c Initial Assessment"/>
    <s v="2b Case Officer Check"/>
    <x v="0"/>
    <s v="DARS-NIC-35610-Q9K6Y-v0.4"/>
    <s v="No"/>
    <s v="No"/>
    <x v="0"/>
    <x v="129"/>
    <x v="0"/>
    <s v="Yes"/>
    <x v="9"/>
    <s v=""/>
    <s v="Amanda Parkin"/>
    <s v=""/>
    <s v="Yes"/>
    <s v="Joanna Rose"/>
    <d v="2016-06-14T12:37:00"/>
    <d v="2016-05-26T21:13:28"/>
    <m/>
    <s v=""/>
    <d v="2016-05-23T00:00:00"/>
    <x v="0"/>
  </r>
  <r>
    <s v="3c8b7a7a-347f-475f-823d-7ccd052e05f6"/>
    <s v="L4lDI7U/+O8qEFjhZv8Z/uieJaKQtIkgMzAdLMVKTmX3RKkD8lSMWyg5EgUfmQWNaPC7wnk2kuevNjEkNm2MYg=="/>
    <d v="2016-08-02T09:49:28"/>
    <s v="DARS-NIC-35610-Q9K6Y-v0"/>
    <s v="Catia Nicodemo"/>
    <x v="309"/>
    <s v="With HSCIC"/>
    <x v="0"/>
    <m/>
    <s v="2b Case Officer Check"/>
    <s v="2b Case Officer Check"/>
    <x v="5"/>
    <s v="DARS-NIC-35610-Q9K6Y-v0.5"/>
    <s v="Yes"/>
    <s v="No"/>
    <x v="0"/>
    <x v="129"/>
    <x v="0"/>
    <s v="Yes"/>
    <x v="9"/>
    <s v=""/>
    <s v="Amanda Parkin"/>
    <s v="Richard Langley"/>
    <s v="No"/>
    <s v="Joanna Rose"/>
    <d v="2016-08-02T09:49:28"/>
    <d v="2016-05-27T11:44:13"/>
    <m/>
    <s v=""/>
    <d v="2016-05-23T00:00:00"/>
    <x v="0"/>
  </r>
  <r>
    <s v="7b1462c6-e118-e611-80f9-3863bb358e28"/>
    <s v="BJvk3Tw6KTcv7cHhjvrFT980++Bw4e6li2o9W/VW6YVOKEi3MToe0WvEM6x3ks3vkh54KWSpfr9d+BB3Tzm4YQ=="/>
    <d v="2016-11-22T13:50:03"/>
    <s v="DARS-NIC-35630-R0J5B-v0"/>
    <s v="Melanie Ward"/>
    <x v="320"/>
    <s v="With Customer"/>
    <x v="0"/>
    <m/>
    <s v="1c Application In Progress"/>
    <s v="1c Application In Progress"/>
    <x v="0"/>
    <s v="DARS-NIC-35630-R0J5B-v0.0"/>
    <s v="No"/>
    <s v="No"/>
    <x v="0"/>
    <x v="0"/>
    <x v="0"/>
    <s v="No"/>
    <x v="6"/>
    <s v=""/>
    <s v="Amanda Parkin"/>
    <s v=""/>
    <s v="Yes"/>
    <s v="Emma Russell"/>
    <d v="2016-11-22T13:50:03"/>
    <d v="2016-05-13T08:07:47"/>
    <m/>
    <s v=""/>
    <m/>
    <x v="0"/>
  </r>
  <r>
    <s v="4d55804a-9eb1-47a6-9cd7-2848e70a7cdf"/>
    <s v="x8Akyi4fMBGPqVA9R38zJinRw6/og9G6h6Te6I2h5DHDnDoULDjokA16XHl7561GCqJJ07Kk/UsyFfV3aAWJhg=="/>
    <d v="2016-11-22T13:50:03"/>
    <s v="DARS-NIC-35630-R0J5B-v0"/>
    <s v="Melanie Ward"/>
    <x v="320"/>
    <s v="With Customer"/>
    <x v="0"/>
    <m/>
    <s v="2c Initial Assessment"/>
    <s v="1c Application In Progress"/>
    <x v="0"/>
    <s v="DARS-NIC-35630-R0J5B-v0.1"/>
    <s v="No"/>
    <s v="No"/>
    <x v="0"/>
    <x v="63"/>
    <x v="0"/>
    <s v="No"/>
    <x v="6"/>
    <s v=""/>
    <s v="Amanda Parkin"/>
    <s v=""/>
    <s v="Yes"/>
    <s v="Emma Russell"/>
    <d v="2016-11-22T13:50:03"/>
    <d v="2016-06-01T10:53:50"/>
    <m/>
    <s v=""/>
    <m/>
    <x v="0"/>
  </r>
  <r>
    <s v="857c7cc5-97fc-4611-bf77-c3ebb0ff012c"/>
    <s v="TwaTbdymVejK7xW83r70nrDfeaIFZnzOpht2a0c1HAN/enMpiSDr5P3uK+iph+tTBn2D+D89YC7eRbWD+My15w=="/>
    <d v="2016-11-22T13:50:03"/>
    <s v="DARS-NIC-35630-R0J5B-v0"/>
    <s v="Melanie Ward"/>
    <x v="320"/>
    <s v="With Customer"/>
    <x v="0"/>
    <m/>
    <s v="2a Case Admin Check"/>
    <s v="1c Application In Progress"/>
    <x v="0"/>
    <s v="DARS-NIC-35630-R0J5B-v0.2"/>
    <s v="No"/>
    <s v="No"/>
    <x v="0"/>
    <x v="63"/>
    <x v="0"/>
    <s v="No"/>
    <x v="6"/>
    <s v=""/>
    <s v="Amanda Parkin"/>
    <s v=""/>
    <s v="Yes"/>
    <s v="Emma Russell"/>
    <d v="2016-11-22T13:50:03"/>
    <d v="2016-06-01T10:55:37"/>
    <m/>
    <s v=""/>
    <m/>
    <x v="0"/>
  </r>
  <r>
    <s v="79514302-bb77-4aa6-8b6a-dad6b11c9ecb"/>
    <s v="9+x/qW+0PWdWSqRuU/kojbXkRxSKtwt+FMe+HzepDI9z+JQ1iZOnnMFnq5ImtTdGpieFaQV1ajy+owPJtWtgLw=="/>
    <d v="2016-11-22T13:50:03"/>
    <s v="DARS-NIC-35630-R0J5B-v0"/>
    <s v="Melanie Ward"/>
    <x v="320"/>
    <s v="With Customer"/>
    <x v="0"/>
    <m/>
    <s v="1c Application In Progress"/>
    <s v="1c Application In Progress"/>
    <x v="0"/>
    <s v="DARS-NIC-35630-R0J5B-v0.3"/>
    <s v="No"/>
    <s v="No"/>
    <x v="0"/>
    <x v="63"/>
    <x v="0"/>
    <s v="No"/>
    <x v="6"/>
    <s v=""/>
    <s v="Amanda Parkin"/>
    <s v="Gaynor Dalton"/>
    <s v="Yes"/>
    <s v="Emma Russell"/>
    <d v="2016-11-22T13:50:03"/>
    <d v="2016-06-27T08:28:49"/>
    <m/>
    <s v=""/>
    <m/>
    <x v="0"/>
  </r>
  <r>
    <s v="da320d75-fa01-4657-b624-dd8be3f51f6d"/>
    <s v="3r06AkPeMzfs6JYPnYiALKbs4Qf9qKnE6ASOtFz7uHKup00tLoNNpt53djh+P+88QCu2Vv2JPb+XRun34U2/tA=="/>
    <d v="2016-11-22T13:50:03"/>
    <s v="DARS-NIC-35630-R0J5B-v0"/>
    <s v="Melanie Ward"/>
    <x v="320"/>
    <s v="With Customer"/>
    <x v="0"/>
    <m/>
    <s v="1c Application In Progress"/>
    <s v="1c Application In Progress"/>
    <x v="0"/>
    <s v="DARS-NIC-35630-R0J5B-v0.4"/>
    <s v="No"/>
    <s v="No"/>
    <x v="0"/>
    <x v="63"/>
    <x v="0"/>
    <s v="No"/>
    <x v="6"/>
    <s v=""/>
    <s v="Amanda Parkin"/>
    <s v="Gaynor Dalton"/>
    <s v="Yes"/>
    <s v="Emma Russell"/>
    <d v="2016-11-22T13:50:03"/>
    <d v="2016-09-29T16:20:15"/>
    <m/>
    <s v=""/>
    <m/>
    <x v="0"/>
  </r>
  <r>
    <s v="9651af93-0d97-4696-b986-d5f214fc6677"/>
    <s v="6GImalfKJTgpbDEBokJFYkGLCauLU/AdK1IUIdY0djvw5jvYSLRFdR4AGnQclcoe42qUP3RHN09g7hkeT8QgEw=="/>
    <d v="2016-11-22T13:50:03"/>
    <s v="DARS-NIC-35630-R0J5B-v0"/>
    <s v="Melanie Ward"/>
    <x v="320"/>
    <s v="With Customer"/>
    <x v="0"/>
    <m/>
    <s v="1c Application In Progress"/>
    <s v="1c Application In Progress"/>
    <x v="0"/>
    <s v="DARS-NIC-35630-R0J5B-v0.5"/>
    <s v="No"/>
    <s v="No"/>
    <x v="0"/>
    <x v="63"/>
    <x v="0"/>
    <s v="No"/>
    <x v="6"/>
    <s v=""/>
    <s v="Amanda Parkin"/>
    <s v="Gaynor Dalton"/>
    <s v="Yes"/>
    <s v="Emma Russell"/>
    <d v="2016-11-22T13:50:03"/>
    <d v="2016-10-03T07:06:40"/>
    <m/>
    <s v=""/>
    <m/>
    <x v="0"/>
  </r>
  <r>
    <s v="3db9c3bb-fbf1-492b-a9ea-1a4b02bac472"/>
    <s v="tM9bx5i40gZhTK+cu11ki16MZ6Xs1Lu5yHmpr0OjCGpHu0OVUcCuzP84j8KY94vbcUByf7STHBW4kb304s/gHw=="/>
    <d v="2016-11-22T13:50:02"/>
    <s v="DARS-NIC-35630-R0J5B-v0"/>
    <s v="Melanie Ward"/>
    <x v="320"/>
    <s v="With Customer"/>
    <x v="0"/>
    <m/>
    <s v="1c Application In Progress"/>
    <s v="1c Application In Progress"/>
    <x v="0"/>
    <s v="DARS-NIC-35630-R0J5B-v0.6"/>
    <s v="No"/>
    <s v="No"/>
    <x v="0"/>
    <x v="63"/>
    <x v="0"/>
    <s v="No"/>
    <x v="6"/>
    <s v=""/>
    <s v="Amanda Parkin"/>
    <s v="Gaynor Dalton"/>
    <s v="Yes"/>
    <s v="Emma Russell"/>
    <d v="2016-11-22T13:50:02"/>
    <d v="2016-11-10T13:07:03"/>
    <m/>
    <s v=""/>
    <m/>
    <x v="0"/>
  </r>
  <r>
    <s v="7bf34b59-baa7-478e-9983-e8c1f51ab2df"/>
    <s v="+sgHgkA+14gb7FBlCvEprDcqDi2oqXPFp1baQCZKyfeez6/xyGIvcCZ3CqiIQGplXLd0gYdrn8bxeJ/ErF40fw=="/>
    <d v="2016-11-22T13:50:03"/>
    <s v="DARS-NIC-35630-R0J5B-v0"/>
    <s v="Melanie Ward"/>
    <x v="320"/>
    <s v="With Customer"/>
    <x v="0"/>
    <m/>
    <s v="1c Application In Progress"/>
    <s v="1c Application In Progress"/>
    <x v="0"/>
    <s v="DARS-NIC-35630-R0J5B-v0.7"/>
    <s v="No"/>
    <s v="No"/>
    <x v="0"/>
    <x v="63"/>
    <x v="0"/>
    <s v="No"/>
    <x v="6"/>
    <s v=""/>
    <s v="Amanda Parkin"/>
    <s v="Gaynor Dalton"/>
    <s v="Yes"/>
    <s v="Emma Russell"/>
    <d v="2016-11-22T13:50:03"/>
    <d v="2016-11-11T09:47:44"/>
    <m/>
    <s v=""/>
    <m/>
    <x v="0"/>
  </r>
  <r>
    <s v="b6287536-1faa-4b73-b61a-d6a41c533ea5"/>
    <s v="6bWXNdVyf226yu/NC95W6VvjAdk7T/JXBYB6YVuscL4YM6Wx9ndxyGqwZtkWaGwrZe1rf9BCQpI3q58BOeQ++A=="/>
    <d v="2016-11-22T13:50:24"/>
    <s v="DARS-NIC-35630-R0J5B-v0"/>
    <s v="Melanie Ward"/>
    <x v="320"/>
    <s v="With Customer"/>
    <x v="0"/>
    <m/>
    <s v="1c Application In Progress"/>
    <s v="1c Application In Progress"/>
    <x v="0"/>
    <s v="DARS-NIC-35630-R0J5B-v0.8"/>
    <s v="No"/>
    <s v="No"/>
    <x v="0"/>
    <x v="63"/>
    <x v="0"/>
    <s v="No"/>
    <x v="6"/>
    <s v=""/>
    <s v="Amanda Parkin"/>
    <s v="Gaynor Dalton"/>
    <s v="Yes"/>
    <s v="Emma Russell"/>
    <d v="2016-11-22T13:50:24"/>
    <d v="2016-11-21T11:22:29"/>
    <m/>
    <s v=""/>
    <m/>
    <x v="0"/>
  </r>
  <r>
    <s v="0136a1f4-fc9f-4cfa-8bc4-7da985aee592"/>
    <s v="KZ5eYSdF7oSgmEal2FEGR+M4KWUGolwtYGDUdTfvkVwi2Oz9wSw1kNSwejB1EOLbJtwFmC8dR1mqDexQ10QfSA=="/>
    <d v="2016-11-22T13:50:24"/>
    <s v="DARS-NIC-35630-R0J5B-v0"/>
    <s v="Melanie Ward"/>
    <x v="320"/>
    <s v="With Customer"/>
    <x v="0"/>
    <m/>
    <s v="1c Application In Progress"/>
    <s v="1c Application In Progress"/>
    <x v="4"/>
    <s v="DARS-NIC-35630-R0J5B-v0.9"/>
    <s v="Yes"/>
    <s v="No"/>
    <x v="0"/>
    <x v="63"/>
    <x v="0"/>
    <s v="No"/>
    <x v="6"/>
    <s v=""/>
    <s v="Amanda Parkin"/>
    <s v="Gaynor Dalton"/>
    <s v="Yes"/>
    <s v="Emma Russell"/>
    <d v="2016-11-22T13:50:24"/>
    <d v="2016-11-22T13:50:07"/>
    <m/>
    <s v=""/>
    <m/>
    <x v="0"/>
  </r>
  <r>
    <s v="fcaf58f1-691b-e611-80fa-3863bb359f00"/>
    <s v="twneRV9Ycc4SLuZ3XROfsq+8Dv7/QtQ8uG4wvLMM2So0ai7ToR+M4TfHDiazzbVjHw9wqiwbz7Sm2k6qIdOikw=="/>
    <d v="2016-08-30T09:27:18"/>
    <s v="DARS-NIC-35632-P7D7D-v0"/>
    <s v="Diane Havard"/>
    <x v="186"/>
    <s v="With Customer"/>
    <x v="0"/>
    <m/>
    <s v="1c Application In Progress"/>
    <s v="1c Application In Progress"/>
    <x v="4"/>
    <s v="DARS-NIC-35632-P7D7D-v0.0"/>
    <s v="Yes"/>
    <s v="No"/>
    <x v="0"/>
    <x v="0"/>
    <x v="0"/>
    <s v="No"/>
    <x v="1"/>
    <s v=""/>
    <s v=""/>
    <s v=""/>
    <s v="Yes"/>
    <s v="Emma Russell"/>
    <d v="2016-08-30T09:27:18"/>
    <d v="2016-05-16T13:27:36"/>
    <m/>
    <s v=""/>
    <m/>
    <x v="0"/>
  </r>
  <r>
    <s v="0aed0423-9c16-e611-810d-3863bb35cfc0"/>
    <s v="/tfxGocECoJ2itVCqzzXIQ2h2wszZGfjV+IS8CeQ2tKmbrSigXFa7Lhph5/BW7Qebe5CUTNRjCZKdly75Stpbw=="/>
    <d v="2016-07-28T08:28:43"/>
    <s v="DARS-NIC-356346-P3W3S-v0"/>
    <s v="Data Migration"/>
    <x v="18"/>
    <s v="With HSCIC"/>
    <x v="0"/>
    <m/>
    <s v=""/>
    <s v="5a DSA Active"/>
    <x v="0"/>
    <s v="DARS-NIC-356346-P3W3S-v0.0"/>
    <s v="No"/>
    <s v="No"/>
    <x v="0"/>
    <x v="0"/>
    <x v="0"/>
    <s v="No"/>
    <x v="6"/>
    <s v=""/>
    <s v=""/>
    <s v=""/>
    <s v="Yes"/>
    <s v="Joanna Rose"/>
    <d v="2016-07-28T08:28:43"/>
    <d v="2016-05-10T10:44:16"/>
    <m/>
    <s v=""/>
    <d v="2015-06-17T00:00:00"/>
    <x v="0"/>
  </r>
  <r>
    <s v="9376156a-3dbb-412a-b5b3-3412dde8755f"/>
    <s v="qq9LAFovri8RGsYDoXrs1uvLam0sY967YIxG6e2c1qAwCrC7HzVBAnn/mLh6mfiJoX+zX4XGWsrBwsenc0ZDkg=="/>
    <d v="2016-07-28T08:28:43"/>
    <s v="DARS-NIC-356346-P3W3S-v0"/>
    <s v="Data Migration"/>
    <x v="18"/>
    <s v="With HSCIC"/>
    <x v="0"/>
    <d v="2016-11-09T00:00:00"/>
    <s v="2c Initial Assessment"/>
    <s v="5a DSA Active"/>
    <x v="0"/>
    <s v="DARS-NIC-356346-P3W3S-v0.1"/>
    <s v="No"/>
    <s v="No"/>
    <x v="0"/>
    <x v="268"/>
    <x v="0"/>
    <s v="No"/>
    <x v="6"/>
    <s v="Complex"/>
    <s v="Louise Dunn"/>
    <s v="Louise Dunn"/>
    <s v="Yes"/>
    <s v="Joanna Rose"/>
    <d v="2016-07-28T08:28:43"/>
    <d v="2016-05-10T11:50:07"/>
    <m/>
    <s v=""/>
    <d v="2015-06-17T00:00:00"/>
    <x v="0"/>
  </r>
  <r>
    <s v="b2dd443e-9250-4781-860b-7d4991b032f3"/>
    <s v="pvaCvxJHrtZqzljLfOyyHd6hZU5b4C/C8rqznabysvG38ERKRd3Y5DN2ugZmyjMRrhbys9ZDC2ASPJjGY84oaQ=="/>
    <d v="2016-11-10T00:00:29"/>
    <s v="DARS-NIC-356346-P3W3S-v0"/>
    <s v="Data Migration"/>
    <x v="18"/>
    <s v="With HSCIC"/>
    <x v="0"/>
    <d v="2016-11-09T00:00:00"/>
    <s v="5a DSA Active"/>
    <s v="5a DSA Active"/>
    <x v="3"/>
    <s v="DARS-NIC-356346-P3W3S-v0.2"/>
    <s v="Yes"/>
    <s v="No"/>
    <x v="0"/>
    <x v="268"/>
    <x v="88"/>
    <s v="No"/>
    <x v="6"/>
    <s v="Complex"/>
    <s v="Louise Dunn"/>
    <s v="Richard Langley"/>
    <s v="No"/>
    <s v="Joanna Rose"/>
    <d v="2016-11-10T00:00:29"/>
    <d v="2016-05-10T14:26:01"/>
    <d v="2016-07-28T00:00:00"/>
    <s v=""/>
    <d v="2015-06-17T00:00:00"/>
    <x v="1"/>
  </r>
  <r>
    <s v="210a9bdd-bbaa-4958-b0f8-94cb2ec3b66a"/>
    <s v="24gI3W23uHbpDbS0DXjdYV5lYaOIOdgAws1LCNJ/5LJnIy+2rot/nNzbKNgwE61vjuUwvBQyd+yC1A9eIK/1rQ=="/>
    <d v="2017-04-27T15:04:08"/>
    <s v="DARS-NIC-35642-F6J4F-v1"/>
    <s v="Tracy Taylor"/>
    <x v="99"/>
    <s v="With HSCIC"/>
    <x v="0"/>
    <m/>
    <s v="1c Application In Progress"/>
    <s v="3a With DAO"/>
    <x v="0"/>
    <s v="DARS-NIC-35642-F6J4F-v0.0"/>
    <s v="No"/>
    <s v="No"/>
    <x v="0"/>
    <x v="0"/>
    <x v="0"/>
    <s v="No"/>
    <x v="0"/>
    <s v=""/>
    <s v=""/>
    <s v=""/>
    <s v="Yes"/>
    <s v="Emma Russell"/>
    <d v="2017-04-27T15:04:08"/>
    <d v="2016-12-13T11:07:10"/>
    <m/>
    <s v=""/>
    <d v="2017-03-30T00:00:00"/>
    <x v="0"/>
  </r>
  <r>
    <s v="95e63db2-88b4-41d3-9eb7-ac65d22bf127"/>
    <s v="f29rNLLT8ss1IucIqZWHJ3B8cEEVbPeBGs5BwzKamWGS9NsAF8GD6VbONVA/S+4AL/34dj+7CtqGUHfezJx5tA=="/>
    <d v="2017-04-27T15:04:08"/>
    <s v="DARS-NIC-35642-F6J4F-v1"/>
    <s v="Rachael Black"/>
    <x v="99"/>
    <s v="With HSCIC"/>
    <x v="0"/>
    <d v="2017-05-31T00:00:00"/>
    <s v="2c Initial Assessment"/>
    <s v="3a With DAO"/>
    <x v="0"/>
    <s v="DARS-NIC-35642-F6J4F-v0.1"/>
    <s v="No"/>
    <s v="No"/>
    <x v="0"/>
    <x v="130"/>
    <x v="0"/>
    <s v="No"/>
    <x v="0"/>
    <s v=""/>
    <s v="Emma Lawler"/>
    <s v="Robyn Wilson"/>
    <s v="Yes"/>
    <s v="Emma Russell"/>
    <d v="2017-04-27T15:04:08"/>
    <d v="2017-01-06T15:37:48"/>
    <m/>
    <s v=""/>
    <d v="2017-03-30T00:00:00"/>
    <x v="0"/>
  </r>
  <r>
    <s v="cef80e40-be56-4272-9f17-e5c3274c94b1"/>
    <s v="vIKdQhk9SaDe2VNXiF5IBB32GUUiR/vMc8B5YR8yAzXoHQNkNoxWrFbO0SCMVVZRJH4ZnDOq1cCg/rn3WYAC9w=="/>
    <d v="2017-04-27T15:04:08"/>
    <s v="DARS-NIC-35642-F6J4F-v1"/>
    <s v="Rachael Black"/>
    <x v="99"/>
    <s v="With HSCIC"/>
    <x v="0"/>
    <d v="2017-05-31T00:00:00"/>
    <s v="5a DSA Active"/>
    <s v="3a With DAO"/>
    <x v="2"/>
    <s v="DARS-NIC-35642-F6J4F-v0.2"/>
    <s v="No"/>
    <s v="No"/>
    <x v="0"/>
    <x v="130"/>
    <x v="202"/>
    <s v="No"/>
    <x v="0"/>
    <s v=""/>
    <s v="Emma Lawler"/>
    <s v="Robyn Wilson"/>
    <s v="Yes"/>
    <s v="Emma Russell"/>
    <d v="2017-04-27T15:04:08"/>
    <d v="2017-01-06T16:20:51"/>
    <d v="2017-01-24T00:00:00"/>
    <s v=""/>
    <d v="2017-03-30T00:00:00"/>
    <x v="1"/>
  </r>
  <r>
    <s v="5e444299-2006-4f9e-8d2b-ca0016849b56"/>
    <s v="Udqj/zAXJK2JDuR47dFOguVOMaplMKTBfSBGNQGJqyqxhoXBPAmZhrMqbeaKIpIPG3sguRWkXDdktZ47JE7XVw=="/>
    <d v="2017-04-27T15:04:08"/>
    <s v="DARS-NIC-35642-F6J4F-v1"/>
    <s v="Rachael Black"/>
    <x v="99"/>
    <s v="With HSCIC"/>
    <x v="0"/>
    <m/>
    <s v="1c Application In Progress"/>
    <s v="3a With DAO"/>
    <x v="0"/>
    <s v="DARS-NIC-35642-F6J4F-v1.0"/>
    <s v="No"/>
    <s v="No"/>
    <x v="0"/>
    <x v="130"/>
    <x v="0"/>
    <s v="No"/>
    <x v="0"/>
    <s v=""/>
    <s v="Emma Lawler"/>
    <s v="Robyn Wilson"/>
    <s v="Yes"/>
    <s v="Emma Russell"/>
    <d v="2017-04-27T15:04:08"/>
    <d v="2017-03-21T16:02:03"/>
    <m/>
    <s v=""/>
    <d v="2017-03-30T00:00:00"/>
    <x v="0"/>
  </r>
  <r>
    <s v="2099015d-6a06-4cea-abad-a62a4ef8f9d6"/>
    <s v="gSJG6rbDNIUC9FGY5Tzgz/n1iAcx1rsCh653BFsu+1EHvI41pLZIYcm7enoCpbkXYk6xuShN13sQo0wIZOklyA=="/>
    <d v="2017-04-27T15:04:28"/>
    <s v="DARS-NIC-35642-F6J4F-v1"/>
    <s v="Rachael Black"/>
    <x v="99"/>
    <s v="With HSCIC"/>
    <x v="0"/>
    <d v="2018-05-31T00:00:00"/>
    <s v="2c Initial Assessment"/>
    <s v="3a With DAO"/>
    <x v="0"/>
    <s v="DARS-NIC-35642-F6J4F-v1.1"/>
    <s v="No"/>
    <s v="No"/>
    <x v="0"/>
    <x v="191"/>
    <x v="0"/>
    <s v="No"/>
    <x v="0"/>
    <s v="Complex"/>
    <s v="Alexandra Day"/>
    <s v="Robyn Wilson"/>
    <s v="Yes"/>
    <s v="Emma Russell"/>
    <d v="2017-04-27T15:04:28"/>
    <d v="2017-03-29T13:19:56"/>
    <m/>
    <s v=""/>
    <d v="2017-03-30T00:00:00"/>
    <x v="0"/>
  </r>
  <r>
    <s v="6fada2ed-cf52-485e-a6c0-5b53af3979cd"/>
    <s v="PJzNKfXBZlvetGBQ0zxm0+gtezZLypfVEvoqCOyJ+DOiuug59m3TIJCjsZRXfc/JF/Xz73mJbN86YkTEoA9zfQ=="/>
    <d v="2017-04-27T15:04:28"/>
    <s v="DARS-NIC-35642-F6J4F-v1"/>
    <s v="Rachael Black"/>
    <x v="99"/>
    <s v="With HSCIC"/>
    <x v="0"/>
    <d v="2018-05-31T00:00:00"/>
    <s v="3a With DAO"/>
    <s v="3a With DAO"/>
    <x v="4"/>
    <s v="DARS-NIC-35642-F6J4F-v1.2"/>
    <s v="Yes"/>
    <s v="No"/>
    <x v="0"/>
    <x v="191"/>
    <x v="0"/>
    <s v="No"/>
    <x v="0"/>
    <s v="Complex"/>
    <s v="Alexandra Day"/>
    <s v="Robyn Wilson"/>
    <s v="Yes"/>
    <s v="Emma Russell"/>
    <d v="2017-04-27T15:04:28"/>
    <d v="2017-04-27T15:03:36"/>
    <m/>
    <s v=""/>
    <d v="2017-03-30T00:00:00"/>
    <x v="0"/>
  </r>
  <r>
    <s v="72c7ff61-50b8-420c-907f-045b4f4cde88"/>
    <s v="WEpjWuh4LfXRJvAvXhW8CpL4Z5fYvyRliBaP/WCzcWxXVgltZ1za8vSLS+WZeMHokzgntdlFFZN541fCvfLBiA=="/>
    <d v="2017-03-15T14:19:27"/>
    <s v="DARS-NIC-35699-L3K3Q-v1"/>
    <s v="Tracy Taylor"/>
    <x v="321"/>
    <s v="With Customer"/>
    <x v="0"/>
    <m/>
    <s v="1c Application In Progress"/>
    <s v="1c Application In Progress"/>
    <x v="0"/>
    <s v="DARS-NIC-35699-L3K3Q-v0.0"/>
    <s v="No"/>
    <s v="No"/>
    <x v="0"/>
    <x v="0"/>
    <x v="0"/>
    <s v="No"/>
    <x v="0"/>
    <s v="Medium"/>
    <s v=""/>
    <s v=""/>
    <s v="Yes"/>
    <s v="Tracy Taylor"/>
    <d v="2017-03-15T14:19:27"/>
    <d v="2017-01-03T16:15:35"/>
    <m/>
    <s v=""/>
    <m/>
    <x v="0"/>
  </r>
  <r>
    <s v="358a172b-5a45-4461-a900-3b7ba86e6534"/>
    <s v="g8wuimtFRCJ2tpWK/XjOUkh3vZcFo7Y0Wpn0UA6BuKfnJoig173CWNbNIBXCFCSyPChN6oyAErQ53SQMQdxhXA=="/>
    <d v="2017-03-15T14:19:27"/>
    <s v="DARS-NIC-35699-L3K3Q-v1"/>
    <s v="Claire Tiffany"/>
    <x v="321"/>
    <s v="With Customer"/>
    <x v="0"/>
    <d v="2017-05-31T00:00:00"/>
    <s v="2c Initial Assessment"/>
    <s v="1c Application In Progress"/>
    <x v="0"/>
    <s v="DARS-NIC-35699-L3K3Q-v0.1"/>
    <s v="No"/>
    <s v="No"/>
    <x v="0"/>
    <x v="130"/>
    <x v="0"/>
    <s v="No"/>
    <x v="0"/>
    <s v="Medium"/>
    <s v="Emma Lawler"/>
    <s v="Robyn Wilson"/>
    <s v="Yes"/>
    <s v="Tracy Taylor"/>
    <d v="2017-03-15T14:19:27"/>
    <d v="2017-01-06T16:30:38"/>
    <m/>
    <s v=""/>
    <m/>
    <x v="0"/>
  </r>
  <r>
    <s v="7753957e-d070-46b1-bd54-46e052322a38"/>
    <s v="nYXLbUWJw3JPSXE3xicMMcc2i7JldcSEgfYdh95OMXLMZP495FgORMmPuxzzTPBvCOJQ5i5GaI4TpIBZgyngzQ=="/>
    <d v="2017-03-15T14:19:39"/>
    <s v="DARS-NIC-35699-L3K3Q-v1"/>
    <s v="Claire Tiffany"/>
    <x v="321"/>
    <s v="With Customer"/>
    <x v="0"/>
    <d v="2017-05-31T00:00:00"/>
    <s v="5a DSA Active"/>
    <s v="1c Application In Progress"/>
    <x v="2"/>
    <s v="DARS-NIC-35699-L3K3Q-v0.2"/>
    <s v="No"/>
    <s v="No"/>
    <x v="0"/>
    <x v="130"/>
    <x v="146"/>
    <s v="No"/>
    <x v="0"/>
    <s v="Medium"/>
    <s v="Emma Lawler"/>
    <s v="Robyn Wilson"/>
    <s v="Yes"/>
    <s v="Tracy Taylor"/>
    <d v="2017-03-15T14:19:39"/>
    <d v="2017-01-06T16:47:50"/>
    <d v="2017-01-27T00:00:00"/>
    <s v=""/>
    <m/>
    <x v="1"/>
  </r>
  <r>
    <s v="1fcf1e47-cbec-4ebd-85dc-fad56ac0c4a5"/>
    <s v="9VKxLLtQ9NSy4ch0kWnfnEbkJmn6ijC5aw63Ri+s4+wu6FPiqP9DWBKQTCoqDOIK44LIQuYrEe0yoKXqeX178g=="/>
    <d v="2017-03-24T14:04:19"/>
    <s v="DARS-NIC-35699-L3K3Q-v1"/>
    <s v="Claire Tiffany"/>
    <x v="321"/>
    <s v="With Customer"/>
    <x v="0"/>
    <m/>
    <s v="1c Application In Progress"/>
    <s v="1c Application In Progress"/>
    <x v="4"/>
    <s v="DARS-NIC-35699-L3K3Q-v1.0"/>
    <s v="Yes"/>
    <s v="No"/>
    <x v="0"/>
    <x v="130"/>
    <x v="0"/>
    <s v="No"/>
    <x v="0"/>
    <s v="Medium"/>
    <s v="Emma Lawler"/>
    <s v="Robyn Wilson"/>
    <s v="Yes"/>
    <s v="Tracy Taylor"/>
    <d v="2017-03-24T14:04:19"/>
    <d v="2017-03-15T14:19:17"/>
    <m/>
    <s v=""/>
    <m/>
    <x v="0"/>
  </r>
  <r>
    <s v="4b0f7f97-d2de-e511-80f5-3863bb363030"/>
    <s v="/JZRFZol5AeBuPQXe0EfJq3ePSUNG50VkJRlnQwP0NYDDPm9HUgEWSMVU1hRIOBCVs0KfClrzG+u8rrqPXdMdw=="/>
    <d v="2016-11-02T15:20:25"/>
    <s v="DARS-NIC-357924-G2B1T-v0"/>
    <s v="Felicity Evison"/>
    <x v="34"/>
    <s v="With Customer"/>
    <x v="0"/>
    <m/>
    <s v=""/>
    <s v="1c Application In Progress"/>
    <x v="0"/>
    <s v="DARS-NIC-357924-G2B1T-v0.0"/>
    <s v=""/>
    <s v="Yes"/>
    <x v="0"/>
    <x v="0"/>
    <x v="0"/>
    <s v="No"/>
    <x v="5"/>
    <s v="Complex"/>
    <s v="Emma Lawler"/>
    <s v="Gaynor Dalton"/>
    <s v="No"/>
    <s v="Joanna Rose"/>
    <d v="2016-11-02T15:20:25"/>
    <d v="2016-02-29T10:53:03"/>
    <m/>
    <s v=""/>
    <m/>
    <x v="0"/>
  </r>
  <r>
    <s v="1eef9941-81d8-4e68-8b4d-978508c5da1e"/>
    <s v="yPD3hAN6lE3h91CkYN8EyeiwOPGXFStD6Cm0ZGf1Rv29CUQThoWA98prKhfYSdf9MINTi5xT2qlwbBLRf9coEQ=="/>
    <d v="2016-11-02T15:20:25"/>
    <s v="DARS-NIC-357924-G2B1T-v0"/>
    <s v="Felicity Evison"/>
    <x v="34"/>
    <s v="With Customer"/>
    <x v="0"/>
    <m/>
    <s v=""/>
    <s v="1c Application In Progress"/>
    <x v="0"/>
    <s v="DARS-NIC-357924-G2B1T-v0.1"/>
    <s v="No"/>
    <s v="Yes"/>
    <x v="0"/>
    <x v="243"/>
    <x v="0"/>
    <s v="No"/>
    <x v="5"/>
    <s v="Complex"/>
    <s v="Emma Lawler"/>
    <s v="Gaynor Dalton"/>
    <s v="No"/>
    <s v="Joanna Rose"/>
    <d v="2016-11-02T15:20:25"/>
    <d v="2016-04-11T08:53:33"/>
    <m/>
    <s v=""/>
    <m/>
    <x v="0"/>
  </r>
  <r>
    <s v="5dc4c7f2-8120-4265-ad40-8b809809df48"/>
    <s v="ojgfEiL1vZC6bK3nxz38jRAmK67OFhYXBYx6l3sovDe1GBBqTwxmKaKGyvZTtLxPv6fHueb6OhC52xpGVR9xqA=="/>
    <d v="2016-11-02T15:20:25"/>
    <s v="DARS-NIC-357924-G2B1T-v0"/>
    <s v="Felicity Evison"/>
    <x v="34"/>
    <s v="With Customer"/>
    <x v="0"/>
    <m/>
    <s v="2a Case Admin Check"/>
    <s v="1c Application In Progress"/>
    <x v="0"/>
    <s v="DARS-NIC-357924-G2B1T-v0.2"/>
    <s v="No"/>
    <s v="Yes"/>
    <x v="0"/>
    <x v="243"/>
    <x v="0"/>
    <s v="No"/>
    <x v="5"/>
    <s v="Complex"/>
    <s v="Emma Lawler"/>
    <s v="Gaynor Dalton"/>
    <s v="No"/>
    <s v="Joanna Rose"/>
    <d v="2016-11-02T15:20:25"/>
    <d v="2016-05-24T08:42:48"/>
    <m/>
    <s v=""/>
    <m/>
    <x v="0"/>
  </r>
  <r>
    <s v="7073e159-272f-42bc-bf49-e31e9cb1b624"/>
    <s v="gpFJby6UBWmf2/JrYTfKbIUkLLLiESgPvRsa+XT8AiI9HxeBEpEwlZ8+HEyjdm8KeWCXtznalPwz+MJZjnp9SQ=="/>
    <d v="2016-11-02T15:20:25"/>
    <s v="DARS-NIC-357924-G2B1T-v0"/>
    <s v="Felicity Evison"/>
    <x v="34"/>
    <s v="With Customer"/>
    <x v="0"/>
    <m/>
    <s v="1c Application In Progress"/>
    <s v="1c Application In Progress"/>
    <x v="0"/>
    <s v="DARS-NIC-357924-G2B1T-v0.3"/>
    <s v="No"/>
    <s v="Yes"/>
    <x v="0"/>
    <x v="243"/>
    <x v="0"/>
    <s v="No"/>
    <x v="5"/>
    <s v="Complex"/>
    <s v="Emma Lawler"/>
    <s v="Gaynor Dalton"/>
    <s v="No"/>
    <s v="Joanna Rose"/>
    <d v="2016-11-02T15:20:25"/>
    <d v="2016-05-25T14:51:28"/>
    <m/>
    <s v=""/>
    <m/>
    <x v="0"/>
  </r>
  <r>
    <s v="31e79fae-53b9-44a4-a869-9441c9ef9c47"/>
    <s v="EL4x7l0ovbC7VHYka26QadqX6TBlbeZUzjMkp4FnuvDNwJovjSQgqqTm+gFhnEllk/KfNquZLX3BhAWbnawHaA=="/>
    <d v="2016-11-02T15:20:25"/>
    <s v="DARS-NIC-357924-G2B1T-v0"/>
    <s v="Felicity Evison"/>
    <x v="34"/>
    <s v="With Customer"/>
    <x v="0"/>
    <m/>
    <s v="2c Initial Assessment"/>
    <s v="1c Application In Progress"/>
    <x v="0"/>
    <s v="DARS-NIC-357924-G2B1T-v0.4"/>
    <s v="No"/>
    <s v="Yes"/>
    <x v="0"/>
    <x v="243"/>
    <x v="0"/>
    <s v="No"/>
    <x v="5"/>
    <s v="Complex"/>
    <s v="Emma Lawler"/>
    <s v="Gaynor Dalton"/>
    <s v="No"/>
    <s v="Joanna Rose"/>
    <d v="2016-11-02T15:20:25"/>
    <d v="2016-05-26T09:32:45"/>
    <m/>
    <s v=""/>
    <m/>
    <x v="0"/>
  </r>
  <r>
    <s v="b3d69300-6194-41d8-8723-c01dda199257"/>
    <s v="+MyDjTtV3XMC0QQfNA1ybjow+0hh+qL3tIRxbIjelidzzX6bruiXNojSUAtoDu+MFPpTdtY24KisCmh55qNt5A=="/>
    <d v="2017-01-09T11:17:59"/>
    <s v="DARS-NIC-357924-G2B1T-v0"/>
    <s v="Felicity Evison"/>
    <x v="34"/>
    <s v="With Customer"/>
    <x v="0"/>
    <m/>
    <s v="1c Application In Progress"/>
    <s v="1c Application In Progress"/>
    <x v="4"/>
    <s v="DARS-NIC-357924-G2B1T-v0.5"/>
    <s v="Yes"/>
    <s v="Yes"/>
    <x v="0"/>
    <x v="118"/>
    <x v="0"/>
    <s v="No"/>
    <x v="5"/>
    <s v="Complex"/>
    <s v="Emma Lawler"/>
    <s v="Jennifer Donald"/>
    <s v="No"/>
    <s v="Joanna Rose"/>
    <d v="2017-01-09T11:17:59"/>
    <d v="2016-07-04T13:30:51"/>
    <m/>
    <s v=""/>
    <m/>
    <x v="0"/>
  </r>
  <r>
    <s v="97494606-f7e8-e511-80f6-3863bb363030"/>
    <s v="uEoNmaEKFZGIkWIHQzvJ97b4FFIdOTchMtm0ltl5uxdcT/LNqmtNl8WnQJRc+h78DhU/7HuFWM7/ymc55/TC3w=="/>
    <d v="2016-08-02T09:49:28"/>
    <s v="DARS-NIC-358093-Y0N9P-v0"/>
    <s v="Felicity Evison"/>
    <x v="34"/>
    <s v="With Customer"/>
    <x v="0"/>
    <m/>
    <s v=""/>
    <s v="2d Action Plan Active"/>
    <x v="5"/>
    <s v="DARS-NIC-358093-Y0N9P-v0.0"/>
    <s v="Yes"/>
    <s v="Yes"/>
    <x v="0"/>
    <x v="0"/>
    <x v="0"/>
    <s v="Yes"/>
    <x v="5"/>
    <s v=""/>
    <s v="Emma Lawler"/>
    <s v="Jennifer Donald"/>
    <s v="No"/>
    <s v="Joanna Rose"/>
    <d v="2016-08-02T09:49:28"/>
    <d v="2016-03-13T08:38:59"/>
    <m/>
    <s v=""/>
    <m/>
    <x v="0"/>
  </r>
  <r>
    <s v="cf1fc070-f6e1-e511-8104-1458d043a750"/>
    <s v="o8HIMRtYBoTDoKsifhHggJB17wKRIwPhD6u2L+f+QF66qpdlEz/AduxVJSTW+ig+j72Q0Dn/80QMJ73rv/7BbQ=="/>
    <d v="2017-04-27T14:32:04"/>
    <s v="DARS-NIC-358185-N3R6Q-v4"/>
    <s v="Sam Waton"/>
    <x v="205"/>
    <s v="With HSCIC"/>
    <x v="0"/>
    <d v="2016-04-30T00:00:00"/>
    <s v=""/>
    <s v="2a Case Admin Check"/>
    <x v="1"/>
    <s v="DARS-NIC-358185-N3R6Q-v0.0"/>
    <s v=""/>
    <s v="Yes"/>
    <x v="0"/>
    <x v="0"/>
    <x v="30"/>
    <s v="No"/>
    <x v="1"/>
    <s v=""/>
    <s v=""/>
    <s v=""/>
    <s v="No"/>
    <s v="Emma Russell"/>
    <d v="2017-04-27T14:32:04"/>
    <d v="2016-03-04T10:47:14"/>
    <m/>
    <s v=""/>
    <m/>
    <x v="0"/>
  </r>
  <r>
    <s v="127b80c9-90c3-4e88-95fe-2dfd4eb0f2e9"/>
    <s v="l7BoJRfeI/LcDTUUynuFG2bv+SCl2low8qXxKxQlA7Mnt5zz6NH4nGYheePhmgPQjisAQEd8PDXxGyMIPPaewA=="/>
    <d v="2017-04-27T14:32:04"/>
    <s v="DARS-NIC-358185-N3R6Q-v4"/>
    <s v="Sam Waton"/>
    <x v="205"/>
    <s v="With HSCIC"/>
    <x v="0"/>
    <d v="2016-04-30T00:00:00"/>
    <s v=""/>
    <s v="2a Case Admin Check"/>
    <x v="0"/>
    <s v="DARS-NIC-358185-N3R6Q-v1.0"/>
    <s v=""/>
    <s v="Yes"/>
    <x v="0"/>
    <x v="0"/>
    <x v="0"/>
    <s v="No"/>
    <x v="1"/>
    <s v=""/>
    <s v=""/>
    <s v=""/>
    <s v="No"/>
    <s v="Emma Russell"/>
    <d v="2017-04-27T14:32:04"/>
    <d v="2016-04-04T13:38:15"/>
    <m/>
    <s v=""/>
    <m/>
    <x v="0"/>
  </r>
  <r>
    <s v="860f7cde-cf65-4ba2-a71b-55a99aa42cfe"/>
    <s v="T8e8+NMrv6pSIMVWiOOpDv5k7IGXnZnnb++vOQcrPSRjAm1CN9zSW/uVoHUqUXKPL0nAxLQ9uFOZoGEwWwuuZw=="/>
    <d v="2017-04-27T14:32:04"/>
    <s v="DARS-NIC-358185-N3R6Q-v4"/>
    <s v="Sam Waton"/>
    <x v="205"/>
    <s v="With HSCIC"/>
    <x v="0"/>
    <d v="2016-04-30T00:00:00"/>
    <s v=""/>
    <s v="2a Case Admin Check"/>
    <x v="3"/>
    <s v="DARS-NIC-358185-N3R6Q-v1.1"/>
    <s v="No"/>
    <s v="Yes"/>
    <x v="0"/>
    <x v="0"/>
    <x v="115"/>
    <s v="No"/>
    <x v="1"/>
    <s v=""/>
    <s v=""/>
    <s v=""/>
    <s v="No"/>
    <s v="Emma Russell"/>
    <d v="2017-04-27T14:32:04"/>
    <d v="2016-04-04T13:38:22"/>
    <m/>
    <s v=""/>
    <m/>
    <x v="0"/>
  </r>
  <r>
    <s v="63f426b5-ca31-41eb-bb7a-244cc175591f"/>
    <s v="+m7PZ09RPxwDobaRu7lLNdhO4XfnDTN4UfYnfGRWeLiu7Dw3Xs9y5QAxSfjSHWSMYqd0WqfkI71Jr0JpK2NuZA=="/>
    <d v="2017-04-27T14:32:04"/>
    <s v="DARS-NIC-358185-N3R6Q-v4"/>
    <s v="Sam Waton"/>
    <x v="205"/>
    <s v="With HSCIC"/>
    <x v="0"/>
    <d v="2016-04-30T00:00:00"/>
    <s v=""/>
    <s v="2a Case Admin Check"/>
    <x v="0"/>
    <s v="DARS-NIC-358185-N3R6Q-v2.0"/>
    <s v=""/>
    <s v="Yes"/>
    <x v="0"/>
    <x v="0"/>
    <x v="0"/>
    <s v="No"/>
    <x v="1"/>
    <s v=""/>
    <s v=""/>
    <s v=""/>
    <s v="No"/>
    <s v="Emma Russell"/>
    <d v="2017-04-27T14:32:04"/>
    <d v="2016-04-07T12:58:24"/>
    <m/>
    <s v=""/>
    <m/>
    <x v="0"/>
  </r>
  <r>
    <s v="128459ba-fda6-4f52-b275-151fccc52d1d"/>
    <s v="VZo7h4YIdgR9yUS3OfZTwJoigj6Pi/u7OQU4kZER+veiKGc0QwpWSpatwhnfPGugfeMKoa4WZya+1Z7MS/msEA=="/>
    <d v="2017-04-27T14:32:04"/>
    <s v="DARS-NIC-358185-N3R6Q-v4"/>
    <s v="Sam Waton"/>
    <x v="205"/>
    <s v="With HSCIC"/>
    <x v="0"/>
    <d v="2016-04-30T00:00:00"/>
    <s v=""/>
    <s v="2a Case Admin Check"/>
    <x v="0"/>
    <s v="DARS-NIC-358185-N3R6Q-v2.1"/>
    <s v=""/>
    <s v="Yes"/>
    <x v="0"/>
    <x v="0"/>
    <x v="0"/>
    <s v="No"/>
    <x v="1"/>
    <s v=""/>
    <s v=""/>
    <s v=""/>
    <s v="No"/>
    <s v="Emma Russell"/>
    <d v="2017-04-27T14:32:04"/>
    <d v="2016-04-07T12:58:41"/>
    <m/>
    <s v=""/>
    <m/>
    <x v="0"/>
  </r>
  <r>
    <s v="8303d590-be9a-4629-9901-44eb0255cc43"/>
    <s v="4wuVpyb2C5P36qe9//NFyApwjvDjtdXv1ZtKlMhhzutNNYqLietTS+JdhZVGxxzUnZkuQrysd6WBSQPSLWFIzA=="/>
    <d v="2017-04-27T14:32:04"/>
    <s v="DARS-NIC-358185-N3R6Q-v4"/>
    <s v="Sam Waton"/>
    <x v="205"/>
    <s v="With HSCIC"/>
    <x v="0"/>
    <d v="2016-04-30T00:00:00"/>
    <s v=""/>
    <s v="2a Case Admin Check"/>
    <x v="0"/>
    <s v="DARS-NIC-358185-N3R6Q-v2.2"/>
    <s v="No"/>
    <s v="Yes"/>
    <x v="0"/>
    <x v="0"/>
    <x v="0"/>
    <s v="No"/>
    <x v="1"/>
    <s v="Medium"/>
    <s v="Dan Goodwin"/>
    <s v="Richard Langley"/>
    <s v="No"/>
    <s v="Emma Russell"/>
    <d v="2017-04-27T14:32:04"/>
    <d v="2016-04-19T10:40:51"/>
    <m/>
    <s v=""/>
    <m/>
    <x v="0"/>
  </r>
  <r>
    <s v="3c03eb70-d2da-441c-a29f-2b6837fb9c21"/>
    <s v="KGETPj76q53kF94chdAOgUpniHry+x4iTlpQoBeMEZavE+qukhoV5RLT7uHR7x7gmSzX/3cBaUXJJUNtEmNDqw=="/>
    <d v="2017-04-27T14:32:04"/>
    <s v="DARS-NIC-358185-N3R6Q-v4"/>
    <s v="Sam Waton"/>
    <x v="205"/>
    <s v="With HSCIC"/>
    <x v="0"/>
    <d v="2016-04-30T00:00:00"/>
    <s v="1c Application In Progress"/>
    <s v="2a Case Admin Check"/>
    <x v="0"/>
    <s v="DARS-NIC-358185-N3R6Q-v2.3"/>
    <s v="No"/>
    <s v="Yes"/>
    <x v="0"/>
    <x v="0"/>
    <x v="0"/>
    <s v="No"/>
    <x v="1"/>
    <s v="Medium"/>
    <s v="Dan Goodwin"/>
    <s v="Richard Langley"/>
    <s v="No"/>
    <s v="Emma Russell"/>
    <d v="2017-04-27T14:32:04"/>
    <d v="2016-05-12T14:44:55"/>
    <m/>
    <s v=""/>
    <m/>
    <x v="0"/>
  </r>
  <r>
    <s v="dfca87f6-007d-4c5f-b8c7-f698c8f7947f"/>
    <s v="aQUllBAva0ifgEsu30sCAbMe1qfrzFL+9Di+SbN1N00Gb9eaIpsP6Kd/6aP91AcPrKNTzFK/PPqsUR57lIl4VQ=="/>
    <d v="2017-04-27T14:32:04"/>
    <s v="DARS-NIC-358185-N3R6Q-v4"/>
    <s v="Sam Waton"/>
    <x v="205"/>
    <s v="With HSCIC"/>
    <x v="0"/>
    <d v="2016-04-30T00:00:00"/>
    <s v="2c Initial Assessment"/>
    <s v="2a Case Admin Check"/>
    <x v="0"/>
    <s v="DARS-NIC-358185-N3R6Q-v2.4"/>
    <s v="No"/>
    <s v="Yes"/>
    <x v="0"/>
    <x v="195"/>
    <x v="0"/>
    <s v="No"/>
    <x v="1"/>
    <s v="Medium"/>
    <s v="Dan Goodwin"/>
    <s v="Richard Langley"/>
    <s v="No"/>
    <s v="Emma Russell"/>
    <d v="2017-04-27T14:32:04"/>
    <d v="2016-05-12T16:05:59"/>
    <m/>
    <s v=""/>
    <m/>
    <x v="0"/>
  </r>
  <r>
    <s v="13399c28-7091-4ae8-b9c3-a34a27a5b7ee"/>
    <s v="VR9rLc80YrX1iiWt8zwi3HbEiIOG+dgIc+yWceEJQxNPNStYFGxebhDb5W2svjN1oL6u4Z/ieRScEDOeA3V/vQ=="/>
    <d v="2017-04-27T14:32:04"/>
    <s v="DARS-NIC-358185-N3R6Q-v4"/>
    <s v="Sam Waton"/>
    <x v="205"/>
    <s v="With HSCIC"/>
    <x v="0"/>
    <d v="2016-04-30T00:00:00"/>
    <s v="2c Initial Assessment"/>
    <s v="2a Case Admin Check"/>
    <x v="0"/>
    <s v="DARS-NIC-358185-N3R6Q-v2.5"/>
    <s v="No"/>
    <s v="Yes"/>
    <x v="0"/>
    <x v="195"/>
    <x v="0"/>
    <s v="No"/>
    <x v="1"/>
    <s v="Medium"/>
    <s v="Dan Goodwin"/>
    <s v="Richard Langley"/>
    <s v="No"/>
    <s v="Emma Russell"/>
    <d v="2017-04-27T14:32:04"/>
    <d v="2016-05-20T09:01:24"/>
    <m/>
    <s v=""/>
    <m/>
    <x v="0"/>
  </r>
  <r>
    <s v="deb4ea43-b4c4-439c-8976-af1c5f4bf847"/>
    <s v="pPnLtrcDP48jOLG3KqC0EnS00sYlVkkKUM94W9Hj7+l2yhfCndpbMZKPeNxl7zO5cVddiaW3M0tspWgEQKIkSw=="/>
    <d v="2017-04-27T14:32:04"/>
    <s v="DARS-NIC-358185-N3R6Q-v4"/>
    <s v="Sam Waton"/>
    <x v="205"/>
    <s v="With HSCIC"/>
    <x v="0"/>
    <d v="2016-04-30T00:00:00"/>
    <s v="2c Initial Assessment"/>
    <s v="2a Case Admin Check"/>
    <x v="0"/>
    <s v="DARS-NIC-358185-N3R6Q-v2.6"/>
    <s v="No"/>
    <s v="Yes"/>
    <x v="0"/>
    <x v="195"/>
    <x v="0"/>
    <s v="No"/>
    <x v="1"/>
    <s v="Medium"/>
    <s v="Dan Goodwin"/>
    <s v="Richard Langley"/>
    <s v="No"/>
    <s v="Emma Russell"/>
    <d v="2017-04-27T14:32:04"/>
    <d v="2016-06-02T13:26:57"/>
    <m/>
    <s v=""/>
    <m/>
    <x v="0"/>
  </r>
  <r>
    <s v="072b2935-29c5-45bf-92c9-74d4de0fff45"/>
    <s v="mYLJFXRJJbnNmJsUFDIQgjeIXOyvgTA2HkOpb8vRiU9xBE1WPs8N4UjxRWlIbEOsfmd+8u0mqVFdUGssatLKOw=="/>
    <d v="2017-04-27T14:32:04"/>
    <s v="DARS-NIC-358185-N3R6Q-v4"/>
    <s v="Sam Waton"/>
    <x v="205"/>
    <s v="With HSCIC"/>
    <x v="0"/>
    <d v="2017-07-01T00:00:00"/>
    <s v="5a DSA Active"/>
    <s v="2a Case Admin Check"/>
    <x v="1"/>
    <s v="DARS-NIC-358185-N3R6Q-v2.7"/>
    <s v="No"/>
    <s v="Yes"/>
    <x v="0"/>
    <x v="195"/>
    <x v="65"/>
    <s v="No"/>
    <x v="1"/>
    <s v="Medium"/>
    <s v="Dan Goodwin"/>
    <s v="Richard Langley"/>
    <s v="No"/>
    <s v="Emma Russell"/>
    <d v="2017-04-27T14:32:04"/>
    <d v="2016-06-02T13:28:07"/>
    <d v="2016-07-27T00:00:00"/>
    <s v=""/>
    <m/>
    <x v="1"/>
  </r>
  <r>
    <s v="56eb71bd-85d3-49fd-8171-7bca3633f542"/>
    <s v="bsxmZ/RUe9STrhfl35QaVZfmQCM2tYeVAhAr9AWZklyiM9DgsxD734hcx3M+r2ZhOwjFtlH4XlnsRwBB4cmkjw=="/>
    <d v="2017-04-27T14:32:04"/>
    <s v="DARS-NIC-358185-N3R6Q-v4"/>
    <s v="Sam Waton"/>
    <x v="205"/>
    <s v="With HSCIC"/>
    <x v="0"/>
    <m/>
    <s v="1c Application In Progress"/>
    <s v="2a Case Admin Check"/>
    <x v="0"/>
    <s v="DARS-NIC-358185-N3R6Q-v3.0"/>
    <s v="No"/>
    <s v="Yes"/>
    <x v="0"/>
    <x v="195"/>
    <x v="0"/>
    <s v="No"/>
    <x v="1"/>
    <s v="Medium"/>
    <s v="Dan Goodwin"/>
    <s v="Richard Langley"/>
    <s v="No"/>
    <s v="Emma Russell"/>
    <d v="2017-04-27T14:32:04"/>
    <d v="2016-07-13T13:55:01"/>
    <d v="2016-07-07T00:00:00"/>
    <s v=""/>
    <m/>
    <x v="0"/>
  </r>
  <r>
    <s v="0342693b-6783-43ac-987e-0e42d44880d6"/>
    <s v="kjyf08kyRFOiWQtRlR9meIts0Lfc6tvuVfgyVEgyYRxZMLkZmeS75HmcxSCiI5rGXVWND8q0W3cE21sZeoWG9Q=="/>
    <d v="2017-04-27T14:32:04"/>
    <s v="DARS-NIC-358185-N3R6Q-v4"/>
    <s v="Sam Waton"/>
    <x v="205"/>
    <s v="With HSCIC"/>
    <x v="0"/>
    <m/>
    <s v="2c Initial Assessment"/>
    <s v="2a Case Admin Check"/>
    <x v="0"/>
    <s v="DARS-NIC-358185-N3R6Q-v3.1"/>
    <s v="No"/>
    <s v="Yes"/>
    <x v="0"/>
    <x v="167"/>
    <x v="0"/>
    <s v="No"/>
    <x v="1"/>
    <s v="Medium"/>
    <s v="Dan Goodwin"/>
    <s v="Richard Langley"/>
    <s v="No"/>
    <s v="Emma Russell"/>
    <d v="2017-04-27T14:32:04"/>
    <d v="2016-07-20T10:00:53"/>
    <d v="2016-07-07T00:00:00"/>
    <s v=""/>
    <m/>
    <x v="0"/>
  </r>
  <r>
    <s v="648877df-40c7-48e7-9382-1a93c838169d"/>
    <s v="XDlfsBGBEnXheT8453SEMiThC4chbW79xI97ExetPZc5WZzMpMd9ZOUQ1TulQcrBCsTK6EbzBtp2VnIN+plDIA=="/>
    <d v="2017-04-27T14:32:04"/>
    <s v="DARS-NIC-358185-N3R6Q-v4"/>
    <s v="Sam Waton"/>
    <x v="205"/>
    <s v="With HSCIC"/>
    <x v="0"/>
    <d v="2017-07-01T00:00:00"/>
    <s v="5a DSA Active"/>
    <s v="2a Case Admin Check"/>
    <x v="2"/>
    <s v="DARS-NIC-358185-N3R6Q-v3.2"/>
    <s v="No"/>
    <s v="Yes"/>
    <x v="0"/>
    <x v="167"/>
    <x v="113"/>
    <s v="No"/>
    <x v="1"/>
    <s v="Medium"/>
    <s v="Dan Goodwin"/>
    <s v="Richard Langley"/>
    <s v="No"/>
    <s v="Emma Russell"/>
    <d v="2017-04-27T14:32:04"/>
    <d v="2016-07-21T12:27:06"/>
    <d v="2016-07-27T00:00:00"/>
    <s v=""/>
    <m/>
    <x v="1"/>
  </r>
  <r>
    <s v="8a73ff3c-af4a-40fa-8022-8006017e659d"/>
    <s v="NpgDvL/Zh9hD48WGeiFUp3Ok0GIf9/9uppj5pUcPYCj/5k95vBr7xoVBXDGJ4ztALYJwKUqIAx30AY64TkHoJg=="/>
    <d v="2017-04-27T14:32:19"/>
    <s v="DARS-NIC-358185-N3R6Q-v4"/>
    <s v="Sam Waton"/>
    <x v="205"/>
    <s v="With HSCIC"/>
    <x v="0"/>
    <m/>
    <s v="1c Application In Progress"/>
    <s v="2a Case Admin Check"/>
    <x v="0"/>
    <s v="DARS-NIC-358185-N3R6Q-v4.0"/>
    <s v="No"/>
    <s v="Yes"/>
    <x v="0"/>
    <x v="0"/>
    <x v="0"/>
    <s v="No"/>
    <x v="1"/>
    <s v="Medium"/>
    <s v=""/>
    <s v=""/>
    <s v="No"/>
    <s v="Emma Russell"/>
    <d v="2017-04-27T14:32:19"/>
    <d v="2017-04-27T13:56:35"/>
    <m/>
    <s v=""/>
    <m/>
    <x v="0"/>
  </r>
  <r>
    <s v="badf5946-e6a6-434c-a2f6-15ee1a59e383"/>
    <s v="CXQai5Y0XipWyLt2hXyeCL3bKmwPp8dqpPaeqIVnjloZoX7Rl4+JbVyFFsNRVqdqjRZ1Wdqj6V/R/wzAnag8KA=="/>
    <d v="2017-04-27T14:33:50"/>
    <s v="DARS-NIC-358185-N3R6Q-v4"/>
    <s v="Sam Waton"/>
    <x v="205"/>
    <s v="With HSCIC"/>
    <x v="0"/>
    <m/>
    <s v="1c Application In Progress"/>
    <s v="2a Case Admin Check"/>
    <x v="4"/>
    <s v="DARS-NIC-358185-N3R6Q-v4.1"/>
    <s v="Yes"/>
    <s v="Yes"/>
    <x v="0"/>
    <x v="0"/>
    <x v="0"/>
    <s v="No"/>
    <x v="1"/>
    <s v="Medium"/>
    <s v=""/>
    <s v=""/>
    <s v="No"/>
    <s v="Emma Russell"/>
    <d v="2017-04-27T14:33:50"/>
    <d v="2017-04-27T14:31:55"/>
    <m/>
    <s v=""/>
    <m/>
    <x v="0"/>
  </r>
  <r>
    <s v="e93dc1f4-3305-e611-8103-3863bb358f90"/>
    <s v="vfs5ZC6YeJyX5mQncXqWsqtvTYEqmCAEg55oJ2wivy0nNt1W6XZJBWkAnxNdSGKzAAXG9BOySfybpK54/A+2yw=="/>
    <d v="2017-04-25T13:22:49"/>
    <s v="DARS-NIC-358191-T5P4G-v1"/>
    <s v="Ines Rombach"/>
    <x v="57"/>
    <s v="With HSCIC"/>
    <x v="0"/>
    <m/>
    <s v=""/>
    <s v="2b Case Officer Check"/>
    <x v="0"/>
    <s v="DARS-NIC-358191-T5P4G-v0.0"/>
    <s v=""/>
    <s v="Yes"/>
    <x v="0"/>
    <x v="0"/>
    <x v="0"/>
    <s v="No"/>
    <x v="1"/>
    <s v=""/>
    <s v="Dan Goodwin"/>
    <s v=""/>
    <s v="Yes"/>
    <s v="Emma Russell"/>
    <d v="2017-04-25T13:22:49"/>
    <d v="2016-04-18T07:05:42"/>
    <m/>
    <s v=""/>
    <d v="2017-04-28T00:00:00"/>
    <x v="0"/>
  </r>
  <r>
    <s v="2e509f73-dc35-4dd1-843a-81bbc5118cea"/>
    <s v="AWliNPYpVyR74LkZoizFJClD8eemX5FXyF1WuFBCWgei+4aPnTGJHe6lnSkFHiJr2A5e9nN3eC7TNOcaLeGpKA=="/>
    <d v="2017-04-25T13:22:49"/>
    <s v="DARS-NIC-358191-T5P4G-v1"/>
    <s v="Ines Rombach"/>
    <x v="57"/>
    <s v="With HSCIC"/>
    <x v="0"/>
    <m/>
    <s v=""/>
    <s v="2b Case Officer Check"/>
    <x v="0"/>
    <s v="DARS-NIC-358191-T5P4G-v0.1"/>
    <s v="No"/>
    <s v="Yes"/>
    <x v="0"/>
    <x v="269"/>
    <x v="0"/>
    <s v="No"/>
    <x v="1"/>
    <s v="Medium"/>
    <s v="Dan Goodwin"/>
    <s v="Gaynor Dalton"/>
    <s v="No"/>
    <s v="Emma Russell"/>
    <d v="2017-04-25T13:22:49"/>
    <d v="2016-04-24T08:08:31"/>
    <m/>
    <s v=""/>
    <d v="2017-04-28T00:00:00"/>
    <x v="0"/>
  </r>
  <r>
    <s v="399b716a-e12a-42f0-a848-f4f618312cfd"/>
    <s v="KqaJNCr4n47JlgZphr/VFGp076GTjMDczZAtIil9qsSvWCEb433HBhxq1G+KpAVfPzQ8Ky27/a5EhxgPF1g3kg=="/>
    <d v="2017-04-25T13:22:49"/>
    <s v="DARS-NIC-358191-T5P4G-v1"/>
    <s v="Ines Rombach"/>
    <x v="57"/>
    <s v="With HSCIC"/>
    <x v="0"/>
    <d v="2017-05-09T00:00:00"/>
    <s v="2c Initial Assessment"/>
    <s v="2b Case Officer Check"/>
    <x v="0"/>
    <s v="DARS-NIC-358191-T5P4G-v0.2"/>
    <s v="No"/>
    <s v="Yes"/>
    <x v="0"/>
    <x v="269"/>
    <x v="0"/>
    <s v="No"/>
    <x v="1"/>
    <s v="Medium"/>
    <s v="Dan Goodwin"/>
    <s v="Gaynor Dalton"/>
    <s v="No"/>
    <s v="Emma Russell"/>
    <d v="2017-04-25T13:22:49"/>
    <d v="2016-05-10T07:33:05"/>
    <m/>
    <s v=""/>
    <d v="2017-04-28T00:00:00"/>
    <x v="0"/>
  </r>
  <r>
    <s v="f03cf7db-899d-4444-a722-216c6c0c75cc"/>
    <s v="tq8Z+M6+8gVA4wYhptLaOye1g7vQAdbYKoS9BgwVQwK5/+lL4G5/kfRj7Otjpn12aESL/RABTZyAyYVF5cNj/w=="/>
    <d v="2017-04-25T13:22:49"/>
    <s v="DARS-NIC-358191-T5P4G-v1"/>
    <s v="Ines Rombach"/>
    <x v="57"/>
    <s v="With HSCIC"/>
    <x v="0"/>
    <d v="2017-05-09T00:00:00"/>
    <s v="2c Initial Assessment"/>
    <s v="2b Case Officer Check"/>
    <x v="0"/>
    <s v="DARS-NIC-358191-T5P4G-v0.3"/>
    <s v="No"/>
    <s v="Yes"/>
    <x v="0"/>
    <x v="269"/>
    <x v="0"/>
    <s v="No"/>
    <x v="1"/>
    <s v="Medium"/>
    <s v="Dan Goodwin"/>
    <s v="Gaynor Dalton"/>
    <s v="No"/>
    <s v="Emma Russell"/>
    <d v="2017-04-25T13:22:49"/>
    <d v="2016-05-27T10:26:56"/>
    <m/>
    <s v=""/>
    <d v="2017-04-28T00:00:00"/>
    <x v="0"/>
  </r>
  <r>
    <s v="8dff3e34-c5b5-409e-ae9e-22bd2171a4e3"/>
    <s v="hggpCPyJKUeJdqtY56u0uaIMFN6W4sYFzkA0BJ5Tp/Y/HpTm5cipuNsTTrkyHd0rUJgwYgYHxkPDKqNc/R2RDQ=="/>
    <d v="2017-04-25T13:22:49"/>
    <s v="DARS-NIC-358191-T5P4G-v1"/>
    <s v="Ines Rombach"/>
    <x v="57"/>
    <s v="With HSCIC"/>
    <x v="0"/>
    <d v="2019-08-31T00:00:00"/>
    <s v="5a DSA Active"/>
    <s v="2b Case Officer Check"/>
    <x v="2"/>
    <s v="DARS-NIC-358191-T5P4G-v0.4"/>
    <s v="No"/>
    <s v="Yes"/>
    <x v="0"/>
    <x v="269"/>
    <x v="104"/>
    <s v="No"/>
    <x v="1"/>
    <s v="Medium"/>
    <s v="Dan Goodwin"/>
    <s v="Gaynor Dalton"/>
    <s v="No"/>
    <s v="Emma Russell"/>
    <d v="2017-04-25T13:22:49"/>
    <d v="2016-06-10T14:02:27"/>
    <m/>
    <s v=""/>
    <d v="2017-04-28T00:00:00"/>
    <x v="1"/>
  </r>
  <r>
    <s v="867f79d7-68b0-4ad0-a8f5-ab1b1d923e64"/>
    <s v="6cxN28hqDHUjtnwMCRyPwxPiCmr36xlbDhTnUINidXY2k+/qreXiP4G4iHOEc6EgOXU45DAiucodwPj5kzJ4Ig=="/>
    <d v="2017-04-25T13:23:14"/>
    <s v="DARS-NIC-358191-T5P4G-v1"/>
    <s v="Ines Rombach"/>
    <x v="57"/>
    <s v="With HSCIC"/>
    <x v="0"/>
    <m/>
    <s v="1c Application In Progress"/>
    <s v="2b Case Officer Check"/>
    <x v="0"/>
    <s v="DARS-NIC-358191-T5P4G-v1.0"/>
    <s v="No"/>
    <s v="Yes"/>
    <x v="0"/>
    <x v="0"/>
    <x v="0"/>
    <s v="No"/>
    <x v="1"/>
    <s v="Medium"/>
    <s v=""/>
    <s v=""/>
    <s v="No"/>
    <s v="Emma Russell"/>
    <d v="2017-04-25T13:23:14"/>
    <d v="2017-04-20T10:01:17"/>
    <m/>
    <s v=""/>
    <d v="2017-04-28T00:00:00"/>
    <x v="0"/>
  </r>
  <r>
    <s v="6c53959d-b694-49c3-9f77-7153a9e024f1"/>
    <s v="BYnakhx2G+LeZ7XZFqntC6A9Yk3ul5IKxm9dmXZ/NiDg52pPZFlzvFDa9kCWtKBjkcZh/S3GUrgWsyWjA8mfMw=="/>
    <d v="2017-04-28T09:10:18"/>
    <s v="DARS-NIC-358191-T5P4G-v1"/>
    <s v="Ines Rombach"/>
    <x v="57"/>
    <s v="With HSCIC"/>
    <x v="0"/>
    <m/>
    <s v="2b Case Officer Check"/>
    <s v="2b Case Officer Check"/>
    <x v="4"/>
    <s v="DARS-NIC-358191-T5P4G-v1.1"/>
    <s v="Yes"/>
    <s v="Yes"/>
    <x v="0"/>
    <x v="162"/>
    <x v="0"/>
    <s v="No"/>
    <x v="1"/>
    <s v="Medium"/>
    <s v="Richard Langley"/>
    <s v=""/>
    <s v="No"/>
    <s v="Emma Russell"/>
    <d v="2017-04-28T09:10:18"/>
    <d v="2017-04-25T13:22:43"/>
    <m/>
    <s v=""/>
    <d v="2017-04-28T00:00:00"/>
    <x v="0"/>
  </r>
  <r>
    <s v="fb770416-45bb-49ff-8224-4151eab932fd"/>
    <s v="ZkQ+XqBI6Y0qtOef4Ciln8SBC1y2jXk/ptzPs+CHVtfyA8pTLdzpqZgJDibuLD+FB496noFNAl9/hnEHyG1Iqg=="/>
    <d v="2016-11-25T11:30:47"/>
    <s v="DARS-NIC-35820-Y3H1M-v0"/>
    <s v="Arne Wolters"/>
    <x v="207"/>
    <s v="With HSCIC"/>
    <x v="0"/>
    <m/>
    <s v=""/>
    <s v="5a DSA Active"/>
    <x v="0"/>
    <s v="DARS-NIC-35820-Y3H1M-v0.0"/>
    <s v="No"/>
    <s v="No"/>
    <x v="0"/>
    <x v="0"/>
    <x v="0"/>
    <s v="No"/>
    <x v="11"/>
    <s v=""/>
    <s v="DARS Online"/>
    <s v="DARS Online"/>
    <s v="Yes"/>
    <s v="Alexandra Day"/>
    <d v="2016-11-25T11:30:47"/>
    <d v="2016-05-12T05:21:25"/>
    <m/>
    <s v=""/>
    <d v="2016-05-23T00:00:00"/>
    <x v="0"/>
  </r>
  <r>
    <s v="a98f0a0c-814f-403c-929d-7d98d4010d2e"/>
    <s v="mSQC+pNl4zlx/t4twtDj4wgOyLIqjA2enW2QG3DRj5bwxqPhk/Zd6jCUO3hJrG72U6Ap3pPJ7kZd71Ltuj/flA=="/>
    <d v="2016-11-25T11:30:47"/>
    <s v="DARS-NIC-35820-Y3H1M-v0"/>
    <s v="Arne Wolters"/>
    <x v="207"/>
    <s v="With HSCIC"/>
    <x v="0"/>
    <m/>
    <s v="2a Case Admin Check"/>
    <s v="5a DSA Active"/>
    <x v="0"/>
    <s v="DARS-NIC-35820-Y3H1M-v0.1"/>
    <s v="No"/>
    <s v="No"/>
    <x v="0"/>
    <x v="0"/>
    <x v="0"/>
    <s v="No"/>
    <x v="11"/>
    <s v=""/>
    <s v="DARS Online"/>
    <s v="DARS Online"/>
    <s v="Yes"/>
    <s v="Alexandra Day"/>
    <d v="2016-11-25T11:30:47"/>
    <d v="2016-05-12T09:57:25"/>
    <m/>
    <s v=""/>
    <d v="2016-05-23T00:00:00"/>
    <x v="0"/>
  </r>
  <r>
    <s v="78d7dd68-3cfe-499f-8ba7-64257f54c4fb"/>
    <s v="bMWQZQPOKJXgt3OXAq0SvvFYn+la2EFwjUBWVQUZo1JQitO/TEge/ZKmdGtJNMY5Nr298IVQqDocg789WPgDzw=="/>
    <d v="2016-11-25T11:30:47"/>
    <s v="DARS-NIC-35820-Y3H1M-v0"/>
    <s v="Arne Wolters"/>
    <x v="207"/>
    <s v="With HSCIC"/>
    <x v="0"/>
    <m/>
    <s v="1c Application In Progress"/>
    <s v="5a DSA Active"/>
    <x v="0"/>
    <s v="DARS-NIC-35820-Y3H1M-v0.2"/>
    <s v="No"/>
    <s v="No"/>
    <x v="0"/>
    <x v="0"/>
    <x v="0"/>
    <s v="No"/>
    <x v="11"/>
    <s v=""/>
    <s v="DARS Online"/>
    <s v="DARS Online"/>
    <s v="Yes"/>
    <s v="Alexandra Day"/>
    <d v="2016-11-25T11:30:47"/>
    <d v="2016-05-16T08:26:38"/>
    <m/>
    <s v=""/>
    <d v="2016-05-23T00:00:00"/>
    <x v="0"/>
  </r>
  <r>
    <s v="f3f33708-96b5-4f5c-98ce-586ccfc8cb24"/>
    <s v="OViQiYdu0j7buiD+7uZCKUbNrNuT/rr4XcDfoFYvymZEa8jq+Ze7XkEZqVxN9NQV8Bsaeri/Qgbxgjb8KnazsQ=="/>
    <d v="2016-11-25T11:30:47"/>
    <s v="DARS-NIC-35820-Y3H1M-v0"/>
    <s v="Arne Wolters"/>
    <x v="207"/>
    <s v="With HSCIC"/>
    <x v="0"/>
    <m/>
    <s v="2c Initial Assessment"/>
    <s v="5a DSA Active"/>
    <x v="0"/>
    <s v="DARS-NIC-35820-Y3H1M-v0.3"/>
    <s v="No"/>
    <s v="No"/>
    <x v="0"/>
    <x v="129"/>
    <x v="0"/>
    <s v="No"/>
    <x v="11"/>
    <s v=""/>
    <s v="Emma Lawler"/>
    <s v="DARS Online"/>
    <s v="Yes"/>
    <s v="Alexandra Day"/>
    <d v="2016-11-25T11:30:47"/>
    <d v="2016-05-19T16:57:21"/>
    <m/>
    <s v=""/>
    <d v="2016-05-23T00:00:00"/>
    <x v="0"/>
  </r>
  <r>
    <s v="c4dd7b89-c94f-4273-9132-9629764be94e"/>
    <s v="OUUNYaXrhGx2FI98cQPZHh3B9/TremGuc72TQOwNSoWdCL7g1UAKHbpUvPmiYkPnyI0pOsf66wMSu26e08tXiQ=="/>
    <d v="2016-11-25T11:30:47"/>
    <s v="DARS-NIC-35820-Y3H1M-v0"/>
    <s v="Arne Wolters"/>
    <x v="207"/>
    <s v="With HSCIC"/>
    <x v="0"/>
    <m/>
    <s v="2c Initial Assessment"/>
    <s v="5a DSA Active"/>
    <x v="0"/>
    <s v="DARS-NIC-35820-Y3H1M-v0.4"/>
    <s v="No"/>
    <s v="No"/>
    <x v="0"/>
    <x v="129"/>
    <x v="0"/>
    <s v="No"/>
    <x v="11"/>
    <s v=""/>
    <s v="Emma Lawler"/>
    <s v="DARS Online"/>
    <s v="Yes"/>
    <s v="Alexandra Day"/>
    <d v="2016-11-25T11:30:47"/>
    <d v="2016-05-26T10:03:22"/>
    <m/>
    <s v=""/>
    <d v="2016-05-23T00:00:00"/>
    <x v="0"/>
  </r>
  <r>
    <s v="73e0a9e9-d0c1-4cf2-ab0e-9374a5707d29"/>
    <s v="J0QBw4TQ0KLAQK8BBrq72sjid7+Nh3w9AjSdOIPSL1jiqZKirE7w5JZQrL/qqBdXedRglPEG0hq4HsWx2McIsw=="/>
    <d v="2016-11-25T11:30:47"/>
    <s v="DARS-NIC-35820-Y3H1M-v0"/>
    <s v="Arne Wolters"/>
    <x v="207"/>
    <s v="With HSCIC"/>
    <x v="0"/>
    <m/>
    <s v="2c Initial Assessment"/>
    <s v="5a DSA Active"/>
    <x v="0"/>
    <s v="DARS-NIC-35820-Y3H1M-v0.5"/>
    <s v="No"/>
    <s v="No"/>
    <x v="0"/>
    <x v="129"/>
    <x v="0"/>
    <s v="No"/>
    <x v="11"/>
    <s v=""/>
    <s v="Emma Lawler"/>
    <s v="DARS Online"/>
    <s v="Yes"/>
    <s v="Alexandra Day"/>
    <d v="2016-11-25T11:30:47"/>
    <d v="2016-06-21T12:38:18"/>
    <m/>
    <s v=""/>
    <d v="2016-05-23T00:00:00"/>
    <x v="0"/>
  </r>
  <r>
    <s v="81999f70-20df-496e-8016-ce6a8f10da95"/>
    <s v="g7ZN0eyrKYNtC03q7jqQCJprCNAjkhnMx32SaOeP/2sVGqEfkPBpksp7j38baNvRG+pWxynfvog32x6N6ijTuw=="/>
    <d v="2016-11-25T11:31:09"/>
    <s v="DARS-NIC-35820-Y3H1M-v0"/>
    <s v="Arne Wolters"/>
    <x v="207"/>
    <s v="With HSCIC"/>
    <x v="0"/>
    <d v="2018-06-30T00:00:00"/>
    <s v="5a DSA Active"/>
    <s v="5a DSA Active"/>
    <x v="2"/>
    <s v="DARS-NIC-35820-Y3H1M-v0.6"/>
    <s v="Yes"/>
    <s v="No"/>
    <x v="0"/>
    <x v="129"/>
    <x v="191"/>
    <s v="No"/>
    <x v="11"/>
    <s v=""/>
    <s v="Emma Lawler"/>
    <s v="DARS Online"/>
    <s v="No"/>
    <s v="Alexandra Day"/>
    <d v="2016-11-25T11:31:09"/>
    <d v="2016-06-24T14:44:58"/>
    <d v="2016-11-25T00:00:00"/>
    <s v=""/>
    <d v="2016-05-23T00:00:00"/>
    <x v="1"/>
  </r>
  <r>
    <s v="eba22b91-fde1-e511-8104-1458d043a750"/>
    <s v="NWLUiHXp5ySnb2W2DcPFmNK1efPyj2Bm401ViK2Z15zSTwK7dtsv+dPEO9wmlmJL5q93Dx10EyaR3+KbEedidQ=="/>
    <d v="2016-08-02T09:49:29"/>
    <s v="DARS-NIC-358253-S5N7T-v0"/>
    <s v="Andy Tookey"/>
    <x v="63"/>
    <s v="With HSCIC"/>
    <x v="0"/>
    <d v="2016-03-31T00:00:00"/>
    <s v=""/>
    <s v="5a DSA Active"/>
    <x v="3"/>
    <s v="DARS-NIC-358253-S5N7T-v0.0"/>
    <s v="Yes"/>
    <s v="Yes"/>
    <x v="0"/>
    <x v="0"/>
    <x v="25"/>
    <s v="No"/>
    <x v="6"/>
    <s v=""/>
    <s v="Vicki Hartley"/>
    <s v=""/>
    <s v="No"/>
    <s v="Joanna Rose"/>
    <d v="2016-08-02T09:49:29"/>
    <d v="2016-03-04T11:38:10"/>
    <m/>
    <s v=""/>
    <m/>
    <x v="0"/>
  </r>
  <r>
    <s v="18c681c5-28e9-e511-8101-3863bb358f90"/>
    <s v="vBK2AntLSzuW/aAfY3l/1eSKNa4cDaqoAYCvlI7yYFJ12il0ydpUTqYZ/0t46QbB+jJevXwgAMPTnF9Zxd+8TA=="/>
    <d v="2016-05-18T12:11:38"/>
    <s v="DARS-NIC-358732-P6Y7G-v0"/>
    <s v="Phil Edwards"/>
    <x v="87"/>
    <s v="With HSCIC"/>
    <x v="0"/>
    <m/>
    <s v=""/>
    <s v="5a DSA Active"/>
    <x v="0"/>
    <s v="DARS-NIC-358732-P6Y7G-v0.0"/>
    <s v=""/>
    <s v="Yes"/>
    <x v="0"/>
    <x v="0"/>
    <x v="0"/>
    <s v="No"/>
    <x v="9"/>
    <s v=""/>
    <s v=""/>
    <s v=""/>
    <s v="No"/>
    <s v="Joanna Rose"/>
    <d v="2016-05-18T12:11:38"/>
    <d v="2016-03-13T14:35:06"/>
    <m/>
    <s v=""/>
    <m/>
    <x v="0"/>
  </r>
  <r>
    <s v="455b6921-871f-44a4-ac02-c0708eee765c"/>
    <s v="hZ+zrxvbNDrHCxYzyUzl7PbOm+JXUT6XXZmvGX0m3+aa8NG3OCvUVSSlkk3XwZgmRT59q3mSaxCTraC7lEA34Q=="/>
    <d v="2016-08-02T09:49:29"/>
    <s v="DARS-NIC-358732-P6Y7G-v0"/>
    <s v="Phil Edwards"/>
    <x v="87"/>
    <s v="With HSCIC"/>
    <x v="0"/>
    <d v="2016-06-01T00:00:00"/>
    <s v=""/>
    <s v="5a DSA Active"/>
    <x v="3"/>
    <s v="DARS-NIC-358732-P6Y7G-v0.1"/>
    <s v="Yes"/>
    <s v="Yes"/>
    <x v="0"/>
    <x v="0"/>
    <x v="102"/>
    <s v="No"/>
    <x v="9"/>
    <s v=""/>
    <s v="Georgina Platt"/>
    <s v=""/>
    <s v="No"/>
    <s v="Joanna Rose"/>
    <d v="2016-08-02T09:49:29"/>
    <d v="2016-03-16T12:20:14"/>
    <m/>
    <s v=""/>
    <m/>
    <x v="0"/>
  </r>
  <r>
    <s v="fcd8bfbc-241c-4d2c-a36e-9c66501e3c96"/>
    <s v="GxuHH+35Wiwmot2v/RlgJ0WQCGwG0+JZY3hrPmKpEAPw9jCVcUnLQjm0bc/J1vmoj4A+g5Q7tVJDXBqO60XLhw=="/>
    <d v="2017-03-15T16:34:37"/>
    <s v="DARS-NIC-35923-V8G0K-v0"/>
    <s v="John Sanderson"/>
    <x v="41"/>
    <s v="With Customer"/>
    <x v="0"/>
    <m/>
    <s v=""/>
    <s v="1c Application In Progress"/>
    <x v="0"/>
    <s v="DARS-NIC-35923-V8G0K-v0.0"/>
    <s v="No"/>
    <s v="No"/>
    <x v="0"/>
    <x v="0"/>
    <x v="0"/>
    <s v="No"/>
    <x v="1"/>
    <s v=""/>
    <s v="DARS Online"/>
    <s v="DARS Online"/>
    <s v="Yes"/>
    <s v="Emma Russell"/>
    <d v="2017-03-15T16:34:37"/>
    <d v="2016-05-12T11:36:10"/>
    <m/>
    <s v=""/>
    <m/>
    <x v="0"/>
  </r>
  <r>
    <s v="7f93eb67-b773-4e15-a9cf-cd4fa469c9b9"/>
    <s v="K8QUrWmE0XG95KmQQbr4DazltvensbReUE+++JyofFQQiDHEa7b4BbQjm/Amhmbgg8xPgg/uLYrHnJxpr/vXqg=="/>
    <d v="2017-03-15T16:34:53"/>
    <s v="DARS-NIC-35923-V8G0K-v0"/>
    <s v="John Sanderson"/>
    <x v="41"/>
    <s v="With Customer"/>
    <x v="0"/>
    <m/>
    <s v=""/>
    <s v="1c Application In Progress"/>
    <x v="0"/>
    <s v="DARS-NIC-35923-V8G0K-v0.1"/>
    <s v="No"/>
    <s v="No"/>
    <x v="0"/>
    <x v="0"/>
    <x v="0"/>
    <s v="No"/>
    <x v="1"/>
    <s v=""/>
    <s v="DARS Online"/>
    <s v="DARS Online"/>
    <s v="Yes"/>
    <s v="Emma Russell"/>
    <d v="2017-03-15T16:34:53"/>
    <d v="2017-03-08T11:36:15"/>
    <m/>
    <s v=""/>
    <m/>
    <x v="0"/>
  </r>
  <r>
    <s v="a0a8e270-6a4a-4a9a-a57c-21571f1225a3"/>
    <s v="/kbqL+SUNaOJrchXV9vtYHnCghF/YHBE9rx5jNsSd/ZvsNL1/gKxM4x0eveVCaGsIb2VxKvYLDeYvCC5B8ZKOQ=="/>
    <d v="2017-04-12T14:15:11"/>
    <s v="DARS-NIC-35923-V8G0K-v0"/>
    <s v="John Sanderson"/>
    <x v="41"/>
    <s v="With Customer"/>
    <x v="0"/>
    <m/>
    <s v=""/>
    <s v="1c Application In Progress"/>
    <x v="4"/>
    <s v="DARS-NIC-35923-V8G0K-v0.2"/>
    <s v="Yes"/>
    <s v="No"/>
    <x v="0"/>
    <x v="0"/>
    <x v="0"/>
    <s v="No"/>
    <x v="1"/>
    <s v=""/>
    <s v="DARS Online"/>
    <s v="DARS Online"/>
    <s v="Yes"/>
    <s v="Emma Russell"/>
    <d v="2017-04-12T14:15:11"/>
    <d v="2017-03-15T16:34:39"/>
    <m/>
    <s v=""/>
    <m/>
    <x v="0"/>
  </r>
  <r>
    <s v="b84cade9-02e2-e511-80f4-3863bb358e28"/>
    <s v="Q/oM/yVQLw6E8YUdYzMIoqYlpxjeJscSV8lNzSoVf2aznDV2dD2mGF+s8/BX691sUcbx7cfdQnoLbzPDwyIyPA=="/>
    <d v="2017-04-20T11:36:26"/>
    <s v="DARS-NIC-359603-D2Q6M-v2"/>
    <s v="Darren Smith"/>
    <x v="322"/>
    <s v="With Customer"/>
    <x v="0"/>
    <d v="2016-08-31T00:00:00"/>
    <s v=""/>
    <s v="2d Action Plan Active"/>
    <x v="1"/>
    <s v="DARS-NIC-359603-D2Q6M-v0.0"/>
    <s v="No"/>
    <s v="Yes"/>
    <x v="0"/>
    <x v="0"/>
    <x v="25"/>
    <s v="No"/>
    <x v="6"/>
    <s v=""/>
    <s v="Martin Orton"/>
    <s v=""/>
    <s v="No"/>
    <s v="Emma Russell"/>
    <d v="2017-04-20T11:36:26"/>
    <d v="2016-03-04T12:16:32"/>
    <d v="2016-12-09T00:00:00"/>
    <s v=""/>
    <d v="2017-01-30T00:00:00"/>
    <x v="0"/>
  </r>
  <r>
    <s v="eacb4514-1212-4d4b-84ca-b1ffacff2113"/>
    <s v="lERuW277CCb2yI01X6MZ+nLjLd+4lU5gtoAWgcHfKlf0yrI2wfQYULhU+QNrk3O6d9efwwAEpH4IemQmaVXeuw=="/>
    <d v="2017-04-20T11:36:26"/>
    <s v="DARS-NIC-359603-D2Q6M-v2"/>
    <s v="Darren Smith"/>
    <x v="322"/>
    <s v="With Customer"/>
    <x v="0"/>
    <d v="2016-08-31T00:00:00"/>
    <s v=""/>
    <s v="2d Action Plan Active"/>
    <x v="0"/>
    <s v="DARS-NIC-359603-D2Q6M-v1.0"/>
    <s v=""/>
    <s v="Yes"/>
    <x v="0"/>
    <x v="0"/>
    <x v="0"/>
    <s v="No"/>
    <x v="6"/>
    <s v=""/>
    <s v="Martin Orton"/>
    <s v=""/>
    <s v="No"/>
    <s v="Emma Russell"/>
    <d v="2017-04-20T11:36:26"/>
    <d v="2016-03-31T12:43:54"/>
    <m/>
    <s v=""/>
    <d v="2017-01-30T00:00:00"/>
    <x v="0"/>
  </r>
  <r>
    <s v="8c989968-c5ca-4ff8-ab88-b0513f3cc3bc"/>
    <s v="sJvOqnPx2znLvXZvE2yrJ8EKS49zFvIzYQUYpBotcQoOJDluha0AN5H0UIyxfbhx3+MJJlUdYdtTFYZ9MDSI3w=="/>
    <d v="2017-04-20T11:36:26"/>
    <s v="DARS-NIC-359603-D2Q6M-v2"/>
    <s v="Darren Smith"/>
    <x v="322"/>
    <s v="With Customer"/>
    <x v="0"/>
    <d v="2016-08-31T00:00:00"/>
    <s v=""/>
    <s v="2d Action Plan Active"/>
    <x v="0"/>
    <s v="DARS-NIC-359603-D2Q6M-v1.1"/>
    <s v="No"/>
    <s v="Yes"/>
    <x v="0"/>
    <x v="0"/>
    <x v="0"/>
    <s v="No"/>
    <x v="6"/>
    <s v=""/>
    <s v="Martin Orton"/>
    <s v=""/>
    <s v="No"/>
    <s v="Emma Russell"/>
    <d v="2017-04-20T11:36:26"/>
    <d v="2016-03-31T12:45:19"/>
    <m/>
    <s v=""/>
    <d v="2017-01-30T00:00:00"/>
    <x v="0"/>
  </r>
  <r>
    <s v="cff6fa40-69cd-4723-82f4-eb53791231f1"/>
    <s v="OH8Mm7QSrT+JjI2P6mRPFSj+sCuOV1FWSP4VTSsA4CeAVubJoHJ9JflikFRbnUbZsdlb+v9ynRYqoQNndobOUQ=="/>
    <d v="2017-04-20T11:36:26"/>
    <s v="DARS-NIC-359603-D2Q6M-v2"/>
    <s v="Darren Smith"/>
    <x v="322"/>
    <s v="With Customer"/>
    <x v="0"/>
    <d v="2016-08-31T00:00:00"/>
    <s v=""/>
    <s v="2d Action Plan Active"/>
    <x v="0"/>
    <s v="DARS-NIC-359603-D2Q6M-v1.2"/>
    <s v="No"/>
    <s v="Yes"/>
    <x v="0"/>
    <x v="0"/>
    <x v="0"/>
    <s v="No"/>
    <x v="6"/>
    <s v=""/>
    <s v="Martin Orton"/>
    <s v="Jennifer Redman"/>
    <s v="No"/>
    <s v="Emma Russell"/>
    <d v="2017-04-20T11:36:26"/>
    <d v="2016-07-12T17:10:33"/>
    <m/>
    <s v=""/>
    <d v="2017-01-30T00:00:00"/>
    <x v="0"/>
  </r>
  <r>
    <s v="9589422a-ee05-4762-9eb3-aec3eab00116"/>
    <s v="ghhNR5CYwE3Q8FFmCDMQ/O8EgdMHT9jEDkuXvDLQdoYpbCSeAItMqZ5fIuK5nKtEqGe9s1P7hpVFh+1Fvtk06A=="/>
    <d v="2017-04-20T11:36:26"/>
    <s v="DARS-NIC-359603-D2Q6M-v2"/>
    <s v="Darren Smith"/>
    <x v="322"/>
    <s v="With Customer"/>
    <x v="0"/>
    <d v="2016-08-31T00:00:00"/>
    <s v=""/>
    <s v="2d Action Plan Active"/>
    <x v="0"/>
    <s v="DARS-NIC-359603-D2Q6M-v1.3"/>
    <s v="No"/>
    <s v="Yes"/>
    <x v="0"/>
    <x v="0"/>
    <x v="0"/>
    <s v="No"/>
    <x v="6"/>
    <s v=""/>
    <s v="Martin Orton"/>
    <s v="Jennifer Redman"/>
    <s v="No"/>
    <s v="Emma Russell"/>
    <d v="2017-04-20T11:36:26"/>
    <d v="2016-07-18T09:37:14"/>
    <m/>
    <s v=""/>
    <d v="2017-01-30T00:00:00"/>
    <x v="0"/>
  </r>
  <r>
    <s v="90157aaf-607a-4cf7-8161-c1a0b2ba2dbc"/>
    <s v="tve56gnQBRdtRDDJFmyllqONFMpHK3TqKwGNz1dS2aGePtrzya6+Yf/RENQDtCt2IGM/frRJhRg3G4MdNKqz7g=="/>
    <d v="2017-04-20T11:36:26"/>
    <s v="DARS-NIC-359603-D2Q6M-v2"/>
    <s v="Darren Smith"/>
    <x v="322"/>
    <s v="With Customer"/>
    <x v="0"/>
    <m/>
    <s v="2c Initial Assessment"/>
    <s v="2d Action Plan Active"/>
    <x v="0"/>
    <s v="DARS-NIC-359603-D2Q6M-v1.4"/>
    <s v="No"/>
    <s v="Yes"/>
    <x v="0"/>
    <x v="144"/>
    <x v="0"/>
    <s v="No"/>
    <x v="6"/>
    <s v=""/>
    <s v="Adam Grindrod"/>
    <s v="Richard Langley"/>
    <s v="No"/>
    <s v="Emma Russell"/>
    <d v="2017-04-20T11:36:26"/>
    <d v="2016-08-08T14:36:55"/>
    <m/>
    <s v=""/>
    <d v="2017-01-30T00:00:00"/>
    <x v="0"/>
  </r>
  <r>
    <s v="84e5488b-784e-437a-bcbe-0164e33886d7"/>
    <s v="o4jss/WyZ8yM2VRI9h2E9/RxaLK5j0x4x+HVSRn2R9m/EwIUuAlHYwB44Rfk0umy3YZGUAhZCjG0DqqnLde63Q=="/>
    <d v="2017-04-20T11:36:26"/>
    <s v="DARS-NIC-359603-D2Q6M-v2"/>
    <s v="Darren Smith"/>
    <x v="322"/>
    <s v="With Customer"/>
    <x v="0"/>
    <d v="2017-08-31T00:00:00"/>
    <s v="5a DSA Active"/>
    <s v="2d Action Plan Active"/>
    <x v="2"/>
    <s v="DARS-NIC-359603-D2Q6M-v1.5"/>
    <s v="No"/>
    <s v="Yes"/>
    <x v="0"/>
    <x v="144"/>
    <x v="94"/>
    <s v="No"/>
    <x v="6"/>
    <s v=""/>
    <s v="Adam Grindrod"/>
    <s v="Richard Langley"/>
    <s v="No"/>
    <s v="Emma Russell"/>
    <d v="2017-04-20T11:36:26"/>
    <d v="2016-08-26T13:12:22"/>
    <d v="2016-12-09T00:00:00"/>
    <s v=""/>
    <d v="2017-01-30T00:00:00"/>
    <x v="1"/>
  </r>
  <r>
    <s v="74b6b2db-4d72-4f69-912d-7c559be023c7"/>
    <s v="HaaCrPz/SthEr0TiMeXFMxOPwOoBGb9rBiMGBDci5PhSHBitaj1qTVToabrLZVn9SIJNAYHndQA5uiGaJlF6Dg=="/>
    <d v="2017-04-20T11:36:26"/>
    <s v="DARS-NIC-359603-D2Q6M-v2"/>
    <s v="Darren Smith"/>
    <x v="322"/>
    <s v="With Customer"/>
    <x v="0"/>
    <m/>
    <s v="1c Application In Progress"/>
    <s v="2d Action Plan Active"/>
    <x v="0"/>
    <s v="DARS-NIC-359603-D2Q6M-v2.0"/>
    <s v="No"/>
    <s v="Yes"/>
    <x v="0"/>
    <x v="144"/>
    <x v="0"/>
    <s v="No"/>
    <x v="6"/>
    <s v=""/>
    <s v="Adam Grindrod"/>
    <s v="Richard Langley"/>
    <s v="No"/>
    <s v="Emma Russell"/>
    <d v="2017-04-20T11:36:26"/>
    <d v="2017-01-20T16:26:06"/>
    <m/>
    <s v=""/>
    <d v="2017-01-30T00:00:00"/>
    <x v="0"/>
  </r>
  <r>
    <s v="9391682b-4427-4c11-a11e-6ad0592798f8"/>
    <s v="+7NePQ3+m7Lcgk/8YWBkkZhxbEMOrmes6BrddqCvF1B5uE7LwDPm28azige3KhZA3LnZl3bVi9hiidfzmUDkxg=="/>
    <d v="2017-04-20T11:37:39"/>
    <s v="DARS-NIC-359603-D2Q6M-v2"/>
    <s v="Darren Smith"/>
    <x v="322"/>
    <s v="With Customer"/>
    <x v="0"/>
    <m/>
    <s v="2c Initial Assessment"/>
    <s v="2d Action Plan Active"/>
    <x v="0"/>
    <s v="DARS-NIC-359603-D2Q6M-v2.1"/>
    <s v="No"/>
    <s v="Yes"/>
    <x v="0"/>
    <x v="56"/>
    <x v="0"/>
    <s v="No"/>
    <x v="6"/>
    <s v="Complex"/>
    <s v="Georgina Platt"/>
    <s v="Richard Langley"/>
    <s v="No"/>
    <s v="Emma Russell"/>
    <d v="2017-04-20T11:37:39"/>
    <d v="2017-01-20T16:45:38"/>
    <m/>
    <s v=""/>
    <d v="2017-01-30T00:00:00"/>
    <x v="0"/>
  </r>
  <r>
    <s v="9647a400-d2c6-4b47-bf70-3ecd50d895d2"/>
    <s v="0BzDnr12c64jouXEdq2A8dx4HzWGY39Cu3wx5yJ2PDOiod2sMJar5FDm1Nt0j2MHg3qscYDdu+DyqsGeDWve/A=="/>
    <d v="2017-04-27T15:34:56"/>
    <s v="DARS-NIC-359603-D2Q6M-v2"/>
    <s v="Darren Smith"/>
    <x v="322"/>
    <s v="With Customer"/>
    <x v="0"/>
    <m/>
    <s v="2c Initial Assessment"/>
    <s v="2d Action Plan Active"/>
    <x v="4"/>
    <s v="DARS-NIC-359603-D2Q6M-v2.2"/>
    <s v="Yes"/>
    <s v="Yes"/>
    <x v="0"/>
    <x v="56"/>
    <x v="0"/>
    <s v="No"/>
    <x v="6"/>
    <s v="Complex"/>
    <s v="Georgina Platt"/>
    <s v="Richard Langley"/>
    <s v="No"/>
    <s v="Emma Russell"/>
    <d v="2017-04-27T15:34:56"/>
    <d v="2017-04-20T11:35:59"/>
    <m/>
    <s v=""/>
    <d v="2017-01-30T00:00:00"/>
    <x v="0"/>
  </r>
  <r>
    <s v="fdd913cc-1e19-e611-8107-1458d043a570"/>
    <s v="qNYDKBaM2egv8NhKKngKBAw/U8YYFUxd/ITUqHABNaJNW7tW+UmC8wU8huLurW3UFeK9Wt8v9mcrDu4X1L6+sQ=="/>
    <d v="2016-08-02T09:49:29"/>
    <s v="DARS-NIC-35961-P3N0N-v0"/>
    <s v="Demetrios Stefanou"/>
    <x v="323"/>
    <s v="With Customer"/>
    <x v="0"/>
    <m/>
    <s v="1c Application In Progress"/>
    <s v="1c Application In Progress"/>
    <x v="4"/>
    <s v="DARS-NIC-35961-P3N0N-v0.0"/>
    <s v="Yes"/>
    <s v="No"/>
    <x v="0"/>
    <x v="0"/>
    <x v="0"/>
    <s v="No"/>
    <x v="15"/>
    <s v=""/>
    <s v=""/>
    <s v=""/>
    <s v="Yes"/>
    <s v="Joanna Rose"/>
    <d v="2016-08-02T09:49:29"/>
    <d v="2016-05-13T15:24:43"/>
    <m/>
    <s v=""/>
    <m/>
    <x v="0"/>
  </r>
  <r>
    <s v="18f17027-061c-e611-80f9-3863bb358e28"/>
    <s v="dwz3zDyZ2+k+B+LASS+7eVs64N+luNM9xh6TSJzN17vEINWAV9H+EUscvTxXekPRKDQGc8cJVvImgo6QwIApOw=="/>
    <d v="2017-03-28T15:09:22"/>
    <s v="DARS-NIC-359651-H3R1P-v2"/>
    <s v="Data Migration"/>
    <x v="18"/>
    <s v="With HSCIC"/>
    <x v="0"/>
    <m/>
    <s v="1c Application In Progress"/>
    <s v="2c Initial Assessment"/>
    <x v="0"/>
    <s v="DARS-NIC-359651-H3R1P-v0.0"/>
    <s v="No"/>
    <s v="No"/>
    <x v="0"/>
    <x v="0"/>
    <x v="0"/>
    <s v="No"/>
    <x v="6"/>
    <s v=""/>
    <s v=""/>
    <s v=""/>
    <s v="Yes"/>
    <s v="Emma Russell"/>
    <d v="2017-03-28T15:09:22"/>
    <d v="2016-05-17T08:05:46"/>
    <m/>
    <s v=""/>
    <d v="2017-04-10T00:00:00"/>
    <x v="0"/>
  </r>
  <r>
    <s v="9080f964-3285-4248-b7aa-76f91bc06536"/>
    <s v="xE8kp7aSY87rV+Nxj9z+hr8ViYwAfhnuDhtnq10Xi6b3b6wAdzBIQ669GFz2cWZrm4j5CvESP8Sm/JDaYJNk4Q=="/>
    <d v="2017-03-28T15:09:23"/>
    <s v="DARS-NIC-359651-H3R1P-v2"/>
    <s v="Jenny Kurinczuk"/>
    <x v="57"/>
    <s v="With HSCIC"/>
    <x v="0"/>
    <m/>
    <s v="2c Initial Assessment"/>
    <s v="2c Initial Assessment"/>
    <x v="0"/>
    <s v="DARS-NIC-359651-H3R1P-v0.1"/>
    <s v="No"/>
    <s v="No"/>
    <x v="0"/>
    <x v="0"/>
    <x v="0"/>
    <s v="No"/>
    <x v="1"/>
    <s v="Complex"/>
    <s v="Vicki Hartley"/>
    <s v="Dave Cronin"/>
    <s v="Yes"/>
    <s v="Emma Russell"/>
    <d v="2017-03-28T15:09:23"/>
    <d v="2016-05-17T10:00:38"/>
    <m/>
    <s v=""/>
    <d v="2017-04-10T00:00:00"/>
    <x v="0"/>
  </r>
  <r>
    <s v="c017184f-4844-4f06-9954-054aa7a26b70"/>
    <s v="h1GXLNfiyQle+J9elwnVGQQnVHBmgIHze7ZRnocCKcY6Y2jhEvS/k0YEAtViAxxaNuTKoyDAN19Nx9193IlFVw=="/>
    <d v="2017-03-28T15:09:22"/>
    <s v="DARS-NIC-359651-H3R1P-v2"/>
    <s v="Jenny Kurinczuk"/>
    <x v="57"/>
    <s v="With HSCIC"/>
    <x v="0"/>
    <m/>
    <s v="2c Initial Assessment"/>
    <s v="2c Initial Assessment"/>
    <x v="0"/>
    <s v="DARS-NIC-359651-H3R1P-v0.2"/>
    <s v="No"/>
    <s v="No"/>
    <x v="0"/>
    <x v="0"/>
    <x v="0"/>
    <s v="No"/>
    <x v="1"/>
    <s v="Complex"/>
    <s v="Vicki Hartley"/>
    <s v="Dave Cronin"/>
    <s v="Yes"/>
    <s v="Emma Russell"/>
    <d v="2017-03-28T15:09:22"/>
    <d v="2016-05-17T13:04:20"/>
    <m/>
    <s v=""/>
    <d v="2017-04-10T00:00:00"/>
    <x v="0"/>
  </r>
  <r>
    <s v="37338071-4538-474c-bdcd-b65418b880bd"/>
    <s v="B9Kse5nXrdeBo2RL8HoqO161e5BlVHwSi70MzyZMMm+2baYHDV2Z1aJxBT9arWOu1FsZ82h8khopyTEBukgrkg=="/>
    <d v="2017-03-28T15:09:23"/>
    <s v="DARS-NIC-359651-H3R1P-v2"/>
    <s v="Jenny Kurinczuk"/>
    <x v="57"/>
    <s v="With HSCIC"/>
    <x v="0"/>
    <d v="2017-03-31T00:00:00"/>
    <s v="2c Initial Assessment"/>
    <s v="2c Initial Assessment"/>
    <x v="0"/>
    <s v="DARS-NIC-359651-H3R1P-v0.3"/>
    <s v="No"/>
    <s v="No"/>
    <x v="0"/>
    <x v="0"/>
    <x v="0"/>
    <s v="No"/>
    <x v="1"/>
    <s v="Complex"/>
    <s v="Vicki Hartley"/>
    <s v="Dave Cronin"/>
    <s v="Yes"/>
    <s v="Emma Russell"/>
    <d v="2017-03-28T15:09:23"/>
    <d v="2016-05-18T12:49:31"/>
    <m/>
    <s v=""/>
    <d v="2017-04-10T00:00:00"/>
    <x v="0"/>
  </r>
  <r>
    <s v="23b168ef-b5d9-4d1f-9b55-acb39704e770"/>
    <s v="pEV5lBjgG4tU1FgEheMKBgVWp4VbUaY+aCVVy7p3GW4a4dThnU3m+lHDIYYDoP0T84STTEqS5ZRaeSIGkx/Ysg=="/>
    <d v="2017-03-28T15:09:23"/>
    <s v="DARS-NIC-359651-H3R1P-v2"/>
    <s v="Jenny Kurinczuk"/>
    <x v="57"/>
    <s v="With HSCIC"/>
    <x v="0"/>
    <d v="2017-03-31T00:00:00"/>
    <s v="2c Initial Assessment"/>
    <s v="2c Initial Assessment"/>
    <x v="0"/>
    <s v="DARS-NIC-359651-H3R1P-v0.4"/>
    <s v="No"/>
    <s v="No"/>
    <x v="0"/>
    <x v="0"/>
    <x v="0"/>
    <s v="No"/>
    <x v="1"/>
    <s v="Complex"/>
    <s v="Vicki Hartley"/>
    <s v="Dave Cronin"/>
    <s v="Yes"/>
    <s v="Emma Russell"/>
    <d v="2017-03-28T15:09:23"/>
    <d v="2016-06-03T14:19:46"/>
    <m/>
    <s v=""/>
    <d v="2017-04-10T00:00:00"/>
    <x v="0"/>
  </r>
  <r>
    <s v="7b790e84-0058-4316-9c48-2d477a8c9d9e"/>
    <s v="UXV7ANAbwfNt+A+6Up6L4vpx9bVWW44kYAi1vtt432scWswrpSrEf45E+K7Ut8QcFhYdRS/mU/2hjEZSneUIsA=="/>
    <d v="2017-03-28T15:09:22"/>
    <s v="DARS-NIC-359651-H3R1P-v2"/>
    <s v="Jenny Kurinczuk"/>
    <x v="57"/>
    <s v="With HSCIC"/>
    <x v="0"/>
    <d v="2017-03-31T00:00:00"/>
    <s v="5a DSA Active"/>
    <s v="2c Initial Assessment"/>
    <x v="1"/>
    <s v="DARS-NIC-359651-H3R1P-v0.5"/>
    <s v="No"/>
    <s v="No"/>
    <x v="0"/>
    <x v="0"/>
    <x v="13"/>
    <s v="No"/>
    <x v="1"/>
    <s v="Complex"/>
    <s v="Vicki Hartley"/>
    <s v="Dave Cronin"/>
    <s v="Yes"/>
    <s v="Emma Russell"/>
    <d v="2017-03-28T15:09:22"/>
    <d v="2016-06-03T14:20:35"/>
    <d v="2016-08-23T00:00:00"/>
    <s v=""/>
    <d v="2017-04-10T00:00:00"/>
    <x v="1"/>
  </r>
  <r>
    <s v="02a186c3-1ec3-428b-a7ff-7ed21ea5b228"/>
    <s v="psbPhLL4g/kT6Xna4Be1q4i1N212cG/eazzcn8bx3HbgZyxCAjRVIm+r3fxc3cvneyFyyjRsR7yp4Zf7QsVq3g=="/>
    <d v="2017-03-28T15:09:23"/>
    <s v="DARS-NIC-359651-H3R1P-v2"/>
    <s v="Jenny Kurinczuk"/>
    <x v="57"/>
    <s v="With HSCIC"/>
    <x v="0"/>
    <m/>
    <s v="1c Application In Progress"/>
    <s v="2c Initial Assessment"/>
    <x v="0"/>
    <s v="DARS-NIC-359651-H3R1P-v1.0"/>
    <s v="No"/>
    <s v="No"/>
    <x v="0"/>
    <x v="0"/>
    <x v="0"/>
    <s v="No"/>
    <x v="1"/>
    <s v="Complex"/>
    <s v="Vicki Hartley"/>
    <s v="Dave Cronin"/>
    <s v="Yes"/>
    <s v="Emma Russell"/>
    <d v="2017-03-28T15:09:23"/>
    <d v="2016-08-15T11:51:09"/>
    <m/>
    <s v=""/>
    <d v="2017-04-10T00:00:00"/>
    <x v="0"/>
  </r>
  <r>
    <s v="0b496692-e72e-4726-8188-4c94edf806fd"/>
    <s v="jmu2QiUhvIPa+9D8tuM/FMqOJ1s1D6LvrA4GlgOYViHbUQf0lX1cAdiQ0cOEmTuB6fCdWksudq4Q+dgrNiwp5w=="/>
    <d v="2017-03-28T15:09:23"/>
    <s v="DARS-NIC-359651-H3R1P-v2"/>
    <s v="Jenny Kurinczuk"/>
    <x v="57"/>
    <s v="With HSCIC"/>
    <x v="0"/>
    <d v="2017-03-31T00:00:00"/>
    <s v="2c Initial Assessment"/>
    <s v="2c Initial Assessment"/>
    <x v="0"/>
    <s v="DARS-NIC-359651-H3R1P-v1.1"/>
    <s v="No"/>
    <s v="No"/>
    <x v="0"/>
    <x v="255"/>
    <x v="0"/>
    <s v="No"/>
    <x v="1"/>
    <s v="Complex"/>
    <s v="Vicki Hartley"/>
    <s v="Dave Cronin"/>
    <s v="Yes"/>
    <s v="Emma Russell"/>
    <d v="2017-03-28T15:09:23"/>
    <d v="2016-08-15T11:53:46"/>
    <m/>
    <s v=""/>
    <d v="2017-04-10T00:00:00"/>
    <x v="0"/>
  </r>
  <r>
    <s v="fb9d1f3a-c1a4-456d-891e-944dda32121d"/>
    <s v="mqWRSBDOHP91vM4CLup32PtNGT6f5qBakeLQCDXrhrHqH+mjjLaknKoC1IXZnJefp7xJsnMx+D+85MBRrb1AQA=="/>
    <d v="2017-04-07T09:57:11"/>
    <s v="DARS-NIC-359651-H3R1P-v2"/>
    <s v="Jenny Kurinczuk"/>
    <x v="57"/>
    <s v="With HSCIC"/>
    <x v="0"/>
    <d v="2017-03-31T00:00:00"/>
    <s v="5a DSA Active"/>
    <s v="2c Initial Assessment"/>
    <x v="3"/>
    <s v="DARS-NIC-359651-H3R1P-v1.2"/>
    <s v="No"/>
    <s v="No"/>
    <x v="0"/>
    <x v="255"/>
    <x v="132"/>
    <s v="No"/>
    <x v="1"/>
    <s v="Complex"/>
    <s v="Vicki Hartley"/>
    <s v="Dave Cronin"/>
    <s v="Yes"/>
    <s v="Emma Russell"/>
    <d v="2017-04-07T09:57:11"/>
    <d v="2016-08-15T12:26:29"/>
    <d v="2016-08-23T00:00:00"/>
    <s v=""/>
    <d v="2017-04-10T00:00:00"/>
    <x v="1"/>
  </r>
  <r>
    <s v="01de78e1-1826-49b3-ba72-db43cf61cefe"/>
    <s v="J7U3lUTVHdPy5exii08S601EfLg8G8tKs5stY6pHsiLjdhOtSfNU0JPYUqSo+aAixL9qqOLxMLxHB/RPYrhv2Q=="/>
    <d v="2017-03-28T15:09:46"/>
    <s v="DARS-NIC-359651-H3R1P-v2"/>
    <s v="Jenny Kurinczuk"/>
    <x v="57"/>
    <s v="With HSCIC"/>
    <x v="0"/>
    <m/>
    <s v="1c Application In Progress"/>
    <s v="2c Initial Assessment"/>
    <x v="0"/>
    <s v="DARS-NIC-359651-H3R1P-v2.0"/>
    <s v="No"/>
    <s v="No"/>
    <x v="0"/>
    <x v="255"/>
    <x v="0"/>
    <s v="No"/>
    <x v="1"/>
    <s v="Complex"/>
    <s v="Vicki Hartley"/>
    <s v="Dave Cronin"/>
    <s v="Yes"/>
    <s v="Emma Russell"/>
    <d v="2017-03-28T15:09:46"/>
    <d v="2017-03-21T08:32:37"/>
    <m/>
    <s v=""/>
    <d v="2017-04-10T00:00:00"/>
    <x v="0"/>
  </r>
  <r>
    <s v="d32a8920-26ff-444a-b283-2e23f3a68ace"/>
    <s v="TXVJ003hjOVjbhYZPep4Uln0YXB4XUh1xoBP4Zi8QAosXwnrgS8pUMH5iZOsxX3fSyICpBPD37wgLluakgDiiA=="/>
    <d v="2017-04-20T11:49:59"/>
    <s v="DARS-NIC-359651-H3R1P-v2"/>
    <s v="Jenny Kurinczuk"/>
    <x v="57"/>
    <s v="With HSCIC"/>
    <x v="0"/>
    <d v="2018-04-01T00:00:00"/>
    <s v="2c Initial Assessment"/>
    <s v="2c Initial Assessment"/>
    <x v="4"/>
    <s v="DARS-NIC-359651-H3R1P-v2.1"/>
    <s v="Yes"/>
    <s v="No"/>
    <x v="0"/>
    <x v="79"/>
    <x v="0"/>
    <s v="No"/>
    <x v="1"/>
    <s v="Medium"/>
    <s v="Julia Webb"/>
    <s v="Louise Dunn"/>
    <s v="Yes"/>
    <s v="Emma Russell"/>
    <d v="2017-04-20T11:49:59"/>
    <d v="2017-03-28T15:09:30"/>
    <m/>
    <s v=""/>
    <d v="2017-04-10T00:00:00"/>
    <x v="0"/>
  </r>
  <r>
    <s v="9afd4255-f6e1-e511-80f5-3863bb363030"/>
    <s v="GdKjj3fD3QhInydJ5UGbKqKynQQn6Mm/DUvziZ3VXkQE24BoaRcmWMqpV8iTq8MHKRgwTv8jejownohtnvB0Fg=="/>
    <d v="2016-03-15T11:32:52"/>
    <s v="DARS-NIC-359670-Y7L3F-v0"/>
    <s v="Adriana Castelli"/>
    <x v="15"/>
    <s v="With HSCIC"/>
    <x v="1"/>
    <m/>
    <s v=""/>
    <s v="1a Enquiry"/>
    <x v="7"/>
    <s v="DARS-NIC-359670-Y7L3F-v0.0"/>
    <s v=""/>
    <s v="Yes"/>
    <x v="1"/>
    <x v="0"/>
    <x v="0"/>
    <s v="No"/>
    <x v="1"/>
    <s v=""/>
    <s v=""/>
    <s v=""/>
    <s v="Yes"/>
    <s v=""/>
    <d v="2016-03-15T11:32:52"/>
    <d v="2016-03-04T10:46:23"/>
    <m/>
    <s v=""/>
    <m/>
    <x v="0"/>
  </r>
  <r>
    <s v="e537e093-f8e1-e511-80f7-3863bb357fa0"/>
    <s v="dNGBoKemEoJbcqm7rylFZEz0O6iqq20TtyvQYG4JV7j+L5ozK2rYf/wd2EhK7p4QahrTMRE9WuTWiZC74LJ96Q=="/>
    <d v="2017-04-03T16:05:10"/>
    <s v="DARS-NIC-359692-Q4X1C-v2"/>
    <s v="Mick Gumley"/>
    <x v="324"/>
    <s v="With Customer"/>
    <x v="0"/>
    <d v="2016-08-31T00:00:00"/>
    <s v=""/>
    <s v="1c Application In Progress"/>
    <x v="1"/>
    <s v="DARS-NIC-359692-Q4X1C-v0.0"/>
    <s v="No"/>
    <s v="Yes"/>
    <x v="0"/>
    <x v="0"/>
    <x v="30"/>
    <s v="No"/>
    <x v="8"/>
    <s v=""/>
    <s v="Helen Buckels"/>
    <s v=""/>
    <s v="No"/>
    <s v="Alexandra Day"/>
    <d v="2017-04-03T16:05:10"/>
    <d v="2016-03-04T11:02:31"/>
    <d v="2016-10-06T00:00:00"/>
    <s v=""/>
    <m/>
    <x v="0"/>
  </r>
  <r>
    <s v="8ef0bbf8-cc9f-4906-9cd3-7d0437085879"/>
    <s v="bheS/o+eZDgmctEpxWCYCwG0uUEKN9XgUCNhCoGnHkav5sRrJWZVmOqHK6rET5xESniwdqqUUhA9K3+bQzdCIA=="/>
    <d v="2017-04-03T16:05:11"/>
    <s v="DARS-NIC-359692-Q4X1C-v2"/>
    <s v="Mick Gumley"/>
    <x v="324"/>
    <s v="With Customer"/>
    <x v="0"/>
    <d v="2016-08-31T00:00:00"/>
    <s v="1c Application In Progress"/>
    <s v="1c Application In Progress"/>
    <x v="0"/>
    <s v="DARS-NIC-359692-Q4X1C-v1.0"/>
    <s v="No"/>
    <s v="Yes"/>
    <x v="0"/>
    <x v="0"/>
    <x v="0"/>
    <s v="No"/>
    <x v="8"/>
    <s v=""/>
    <s v="Helen Buckels"/>
    <s v=""/>
    <s v="No"/>
    <s v="Alexandra Day"/>
    <d v="2017-04-03T16:05:11"/>
    <d v="2016-06-27T13:25:47"/>
    <m/>
    <s v=""/>
    <m/>
    <x v="0"/>
  </r>
  <r>
    <s v="0ddb7e7f-93c2-4fb2-bb1f-3e3364a01f20"/>
    <s v="YRRO2rvvo6q/oD6xji4IFLFatarEKH4utN+QHoIU/tR5og/beW5jabjOOdvGO2HalaFIEOZDZahRGdf5IZ9mIQ=="/>
    <d v="2017-04-03T16:05:10"/>
    <s v="DARS-NIC-359692-Q4X1C-v2"/>
    <s v="Mick Gumley"/>
    <x v="324"/>
    <s v="With Customer"/>
    <x v="0"/>
    <d v="2016-08-31T00:00:00"/>
    <s v="2c Initial Assessment"/>
    <s v="1c Application In Progress"/>
    <x v="0"/>
    <s v="DARS-NIC-359692-Q4X1C-v1.1"/>
    <s v="No"/>
    <s v="Yes"/>
    <x v="0"/>
    <x v="167"/>
    <x v="0"/>
    <s v="No"/>
    <x v="8"/>
    <s v=""/>
    <s v="Carla Howgate"/>
    <s v="Dave Cronin"/>
    <s v="No"/>
    <s v="Alexandra Day"/>
    <d v="2017-04-03T16:05:10"/>
    <d v="2016-07-15T10:32:16"/>
    <m/>
    <s v=""/>
    <m/>
    <x v="0"/>
  </r>
  <r>
    <s v="bfd6a045-4ae1-44f4-817e-f9af3570db7c"/>
    <s v="hEQ3gRk/6b2KTutAXb7p8/sRxxJpbeC6po6wC/cMuVXk1BbcT4avv8K7KO5UQrEpFgawCTr8hdRMyk3t8P6h+A=="/>
    <d v="2017-04-03T16:05:11"/>
    <s v="DARS-NIC-359692-Q4X1C-v2"/>
    <s v="Mick Gumley"/>
    <x v="324"/>
    <s v="With Customer"/>
    <x v="0"/>
    <d v="2016-08-31T00:00:00"/>
    <s v="2c Initial Assessment"/>
    <s v="1c Application In Progress"/>
    <x v="0"/>
    <s v="DARS-NIC-359692-Q4X1C-v1.2"/>
    <s v="No"/>
    <s v="Yes"/>
    <x v="0"/>
    <x v="167"/>
    <x v="0"/>
    <s v="No"/>
    <x v="8"/>
    <s v=""/>
    <s v="Carla Howgate"/>
    <s v="Dave Cronin"/>
    <s v="No"/>
    <s v="Alexandra Day"/>
    <d v="2017-04-03T16:05:11"/>
    <d v="2016-07-27T09:09:45"/>
    <m/>
    <s v=""/>
    <m/>
    <x v="0"/>
  </r>
  <r>
    <s v="d48a991a-4ce7-42fb-a00d-877d78f97bc7"/>
    <s v="+Xm5ATcPyuVIY/S05g9UXQyIccZeiPxDuv+sYOmAxApl47aG3PzqH4O3pR3KDo8rnvprHrA6e2rErulAgrUk/A=="/>
    <d v="2017-04-03T16:05:11"/>
    <s v="DARS-NIC-359692-Q4X1C-v2"/>
    <s v="Mick Gumley"/>
    <x v="324"/>
    <s v="With Customer"/>
    <x v="0"/>
    <d v="2016-08-31T00:00:00"/>
    <s v="2c Initial Assessment"/>
    <s v="1c Application In Progress"/>
    <x v="0"/>
    <s v="DARS-NIC-359692-Q4X1C-v1.3"/>
    <s v="No"/>
    <s v="Yes"/>
    <x v="0"/>
    <x v="167"/>
    <x v="0"/>
    <s v="No"/>
    <x v="8"/>
    <s v=""/>
    <s v="Carla Howgate"/>
    <s v="Dave Cronin"/>
    <s v="No"/>
    <s v="Alexandra Day"/>
    <d v="2017-04-03T16:05:11"/>
    <d v="2016-08-03T09:59:53"/>
    <m/>
    <s v=""/>
    <m/>
    <x v="0"/>
  </r>
  <r>
    <s v="8f2ebf6c-7ac1-4db4-8546-2f279cfb7e2c"/>
    <s v="DSWURE/8/4e0rnF/8NMjiQAqpaMvTOz5hqz7b5lW5siCEfC0RBhP2PxosygG2RGYjGg6rlrpxYN14HaflU8lTA=="/>
    <d v="2017-04-03T16:05:10"/>
    <s v="DARS-NIC-359692-Q4X1C-v2"/>
    <s v="Mick Gumley"/>
    <x v="324"/>
    <s v="With Customer"/>
    <x v="0"/>
    <d v="2016-08-31T00:00:00"/>
    <s v="2c Initial Assessment"/>
    <s v="1c Application In Progress"/>
    <x v="0"/>
    <s v="DARS-NIC-359692-Q4X1C-v1.4"/>
    <s v="No"/>
    <s v="Yes"/>
    <x v="0"/>
    <x v="167"/>
    <x v="0"/>
    <s v="No"/>
    <x v="8"/>
    <s v=""/>
    <s v="Carla Howgate"/>
    <s v="Dave Cronin"/>
    <s v="No"/>
    <s v="Alexandra Day"/>
    <d v="2017-04-03T16:05:10"/>
    <d v="2016-08-23T11:04:19"/>
    <m/>
    <s v=""/>
    <m/>
    <x v="0"/>
  </r>
  <r>
    <s v="d61577cd-fa65-4771-b4d8-bf1c76bca81b"/>
    <s v="PeerZLJtR0dELZdyz3mIQm+aYsDZfnf6TM5tf1xXDZN/WFbxbrqj5J07mU/YGiqjGcTDF7azf7duNloXLRFwJQ=="/>
    <d v="2017-04-03T16:05:11"/>
    <s v="DARS-NIC-359692-Q4X1C-v2"/>
    <s v="Mick Gumley"/>
    <x v="324"/>
    <s v="With Customer"/>
    <x v="0"/>
    <d v="2017-08-31T00:00:00"/>
    <s v="2c Initial Assessment"/>
    <s v="1c Application In Progress"/>
    <x v="0"/>
    <s v="DARS-NIC-359692-Q4X1C-v1.5"/>
    <s v="No"/>
    <s v="Yes"/>
    <x v="0"/>
    <x v="167"/>
    <x v="0"/>
    <s v="No"/>
    <x v="8"/>
    <s v=""/>
    <s v="Carla Howgate"/>
    <s v="Dave Cronin"/>
    <s v="No"/>
    <s v="Alexandra Day"/>
    <d v="2017-04-03T16:05:11"/>
    <d v="2016-08-31T13:48:41"/>
    <m/>
    <s v="Release 2.3"/>
    <m/>
    <x v="0"/>
  </r>
  <r>
    <s v="3bfdac79-d987-4a4b-90b3-faa121c48e25"/>
    <s v="1/JlgztfxDRCdm7aIKaeFOIHHBVzespxhdzG3toq8Re4ewhX/ZYzdWOJJdwcKu6Hp7MciLPxbB5/5CKBEOyzDg=="/>
    <d v="2017-04-03T16:05:11"/>
    <s v="DARS-NIC-359692-Q4X1C-v2"/>
    <s v="Mick Gumley"/>
    <x v="324"/>
    <s v="With Customer"/>
    <x v="0"/>
    <d v="2017-08-31T00:00:00"/>
    <s v="2c Initial Assessment"/>
    <s v="1c Application In Progress"/>
    <x v="0"/>
    <s v="DARS-NIC-359692-Q4X1C-v1.6"/>
    <s v="No"/>
    <s v="Yes"/>
    <x v="0"/>
    <x v="167"/>
    <x v="0"/>
    <s v="No"/>
    <x v="8"/>
    <s v=""/>
    <s v="Carla Howgate"/>
    <s v="Dave Cronin"/>
    <s v="No"/>
    <s v="Alexandra Day"/>
    <d v="2017-04-03T16:05:11"/>
    <d v="2016-09-12T10:21:52"/>
    <m/>
    <s v="Release 2.3"/>
    <m/>
    <x v="0"/>
  </r>
  <r>
    <s v="5e45aef4-85d9-4e67-8950-6f7f18279c82"/>
    <s v="6byPnno3ullRu0FYxrXkXPQBNLs+ywzF97Sj4Ey/4V+kSTpr2s5nF7RzZZTi9q8eCbKaIJ+YVAr79KF3HhmAIg=="/>
    <d v="2017-04-18T13:57:14"/>
    <s v="DARS-NIC-359692-Q4X1C-v2"/>
    <s v="Mick Gumley"/>
    <x v="324"/>
    <s v="With Customer"/>
    <x v="0"/>
    <d v="2017-08-31T00:00:00"/>
    <s v="5a DSA Active"/>
    <s v="1c Application In Progress"/>
    <x v="2"/>
    <s v="DARS-NIC-359692-Q4X1C-v1.7"/>
    <s v="No"/>
    <s v="Yes"/>
    <x v="0"/>
    <x v="167"/>
    <x v="60"/>
    <s v="No"/>
    <x v="8"/>
    <s v=""/>
    <s v="Carla Howgate"/>
    <s v="Dave Cronin"/>
    <s v="No"/>
    <s v="Alexandra Day"/>
    <d v="2017-04-18T13:57:14"/>
    <d v="2016-09-20T06:25:52"/>
    <d v="2016-10-06T00:00:00"/>
    <s v="Release 2.3"/>
    <m/>
    <x v="1"/>
  </r>
  <r>
    <s v="564523d6-48cf-4f40-81c9-450e267fd5c8"/>
    <s v="1lVqXNXKGEUiT2eqHWNvgRd+aO/v5ru6x2ik1l7nSnamMMKQ1KNPZIUpkqpWtP8pINUt1jDP8q6iVe6nLsphRw=="/>
    <d v="2017-04-18T13:30:38"/>
    <s v="DARS-NIC-359692-Q4X1C-v2"/>
    <s v="Mick Gumley"/>
    <x v="324"/>
    <s v="With Customer"/>
    <x v="0"/>
    <m/>
    <s v="1c Application In Progress"/>
    <s v="1c Application In Progress"/>
    <x v="4"/>
    <s v="DARS-NIC-359692-Q4X1C-v2.0"/>
    <s v="Yes"/>
    <s v="Yes"/>
    <x v="0"/>
    <x v="167"/>
    <x v="0"/>
    <s v="No"/>
    <x v="8"/>
    <s v=""/>
    <s v="Carla Howgate"/>
    <s v="Dave Cronin"/>
    <s v="No"/>
    <s v="Alexandra Day"/>
    <d v="2017-04-18T13:30:38"/>
    <d v="2017-04-03T16:04:38"/>
    <m/>
    <s v="Release 2.3"/>
    <m/>
    <x v="0"/>
  </r>
  <r>
    <s v="045a809a-4fe4-e511-8104-1458d043a750"/>
    <s v="qLqY9YjGcKqjL1Nnh+eASW11db1vQZVfnGEsqr8Q+W5tbqAVp1k38DqRadxQ7ZfARF8jGB+4yWTTOmoPusDOEw=="/>
    <d v="2017-04-27T10:59:28"/>
    <s v="DARS-NIC-359940-W1R7B-v2"/>
    <s v="Nadeem Fazal"/>
    <x v="268"/>
    <s v="With Customer"/>
    <x v="0"/>
    <d v="2016-04-30T00:00:00"/>
    <s v=""/>
    <s v="2d Action Plan Active"/>
    <x v="1"/>
    <s v="DARS-NIC-359940-W1R7B-v0.0"/>
    <s v="No"/>
    <s v="Yes"/>
    <x v="0"/>
    <x v="0"/>
    <x v="108"/>
    <s v="No"/>
    <x v="1"/>
    <s v=""/>
    <s v="Adam Grindrod"/>
    <s v=""/>
    <s v="No"/>
    <s v="Gillian Wright"/>
    <d v="2017-04-27T10:59:28"/>
    <d v="2016-03-07T10:30:28"/>
    <d v="2016-12-21T00:00:00"/>
    <s v=""/>
    <d v="2017-03-24T00:00:00"/>
    <x v="0"/>
  </r>
  <r>
    <s v="f22fb54f-38aa-4403-8f08-199f7865a722"/>
    <s v="YYQd31QURtNdHDDfKTORpgq88sHwR0YyjST2gaHokpA6oeGZv0Mda5ge1BIyhDq7QzmYkoc5UgvAIgYOCarvTg=="/>
    <d v="2017-04-27T10:59:28"/>
    <s v="DARS-NIC-359940-W1R7B-v2"/>
    <s v="Nadeem Fazal"/>
    <x v="268"/>
    <s v="With Customer"/>
    <x v="0"/>
    <m/>
    <s v="1c Application In Progress"/>
    <s v="2d Action Plan Active"/>
    <x v="0"/>
    <s v="DARS-NIC-359940-W1R7B-v1.0"/>
    <s v="No"/>
    <s v="Yes"/>
    <x v="0"/>
    <x v="0"/>
    <x v="0"/>
    <s v="No"/>
    <x v="1"/>
    <s v=""/>
    <s v="Adam Grindrod"/>
    <s v="Jennifer Redman"/>
    <s v="No"/>
    <s v="Gillian Wright"/>
    <d v="2017-04-27T10:59:28"/>
    <d v="2016-08-04T10:38:28"/>
    <m/>
    <s v=""/>
    <d v="2017-03-24T00:00:00"/>
    <x v="0"/>
  </r>
  <r>
    <s v="dc9f40f8-3c1a-44e3-b17d-82372a6a6a84"/>
    <s v="jYmtmlT0kSbnL5DaXON5EIXBWnDzEji41Bry6owuRNWNyLcmi4Jud3KYlV9uOAZNM0rc9ij5eABIf5WG1JNeOg=="/>
    <d v="2017-04-27T10:59:28"/>
    <s v="DARS-NIC-359940-W1R7B-v2"/>
    <s v="James Chal"/>
    <x v="268"/>
    <s v="With Customer"/>
    <x v="0"/>
    <m/>
    <s v="2c Initial Assessment"/>
    <s v="2d Action Plan Active"/>
    <x v="0"/>
    <s v="DARS-NIC-359940-W1R7B-v1.1"/>
    <s v="No"/>
    <s v="Yes"/>
    <x v="0"/>
    <x v="270"/>
    <x v="0"/>
    <s v="No"/>
    <x v="1"/>
    <s v=""/>
    <s v="Emma Lawler"/>
    <s v="Jennifer Donald"/>
    <s v="No"/>
    <s v="Gillian Wright"/>
    <d v="2017-04-27T10:59:28"/>
    <d v="2016-08-05T10:50:17"/>
    <m/>
    <s v=""/>
    <d v="2017-03-24T00:00:00"/>
    <x v="0"/>
  </r>
  <r>
    <s v="ab425fd8-882f-4486-81e2-57eba94f40d1"/>
    <s v="MqygPzWfcdZrE05l6pkQB2DXdoK34M/arSZTJrV8m5eZ2du6haAY35DXUgbCi8YXgwOboS7xWUYdSoscD1iZpw=="/>
    <d v="2017-04-27T10:59:28"/>
    <s v="DARS-NIC-359940-W1R7B-v2"/>
    <s v="James Chal"/>
    <x v="268"/>
    <s v="With Customer"/>
    <x v="0"/>
    <d v="2017-10-31T00:00:00"/>
    <s v="2c Initial Assessment"/>
    <s v="2d Action Plan Active"/>
    <x v="0"/>
    <s v="DARS-NIC-359940-W1R7B-v1.10"/>
    <s v="No"/>
    <s v="Yes"/>
    <x v="0"/>
    <x v="270"/>
    <x v="0"/>
    <s v="No"/>
    <x v="1"/>
    <s v=""/>
    <s v="Emma Lawler"/>
    <s v="Jennifer Donald"/>
    <s v="No"/>
    <s v="Gillian Wright"/>
    <d v="2017-04-27T10:59:28"/>
    <d v="2016-11-16T09:21:23"/>
    <m/>
    <s v="Release 2.3"/>
    <d v="2017-03-24T00:00:00"/>
    <x v="0"/>
  </r>
  <r>
    <s v="93fa8983-47df-40c2-9f03-7e212a992503"/>
    <s v="506PZ2IgcEktJXnXo8i3pmyuzhnSJRLvj4H91Zq8Mlu01D/4xqlPQYQAKRdBvJx2nV5hDFu/WPM9aS/D17lm7A=="/>
    <d v="2017-04-27T10:59:28"/>
    <s v="DARS-NIC-359940-W1R7B-v2"/>
    <s v="James Chal"/>
    <x v="268"/>
    <s v="With Customer"/>
    <x v="0"/>
    <d v="2017-03-31T00:00:00"/>
    <s v="2c Initial Assessment"/>
    <s v="2d Action Plan Active"/>
    <x v="0"/>
    <s v="DARS-NIC-359940-W1R7B-v1.11"/>
    <s v="No"/>
    <s v="Yes"/>
    <x v="0"/>
    <x v="270"/>
    <x v="0"/>
    <s v="No"/>
    <x v="1"/>
    <s v=""/>
    <s v="Emma Lawler"/>
    <s v="Jennifer Donald"/>
    <s v="No"/>
    <s v="Gillian Wright"/>
    <d v="2017-04-27T10:59:28"/>
    <d v="2016-11-25T11:40:33"/>
    <m/>
    <s v="Release 2.3"/>
    <d v="2017-03-24T00:00:00"/>
    <x v="0"/>
  </r>
  <r>
    <s v="af8f4ec3-56ea-4e34-8d3a-b0673b213880"/>
    <s v="gBN4s4VdSfKGU7OWZfIhPu/6zlQWthVrmyYrWHwmPuvW3xlKHUI0d+brtPY/DHjZUsV7xruYNEwv4IWFjEAEiA=="/>
    <d v="2017-04-27T10:59:29"/>
    <s v="DARS-NIC-359940-W1R7B-v2"/>
    <s v="James Chal"/>
    <x v="268"/>
    <s v="With Customer"/>
    <x v="0"/>
    <d v="2017-03-31T00:00:00"/>
    <s v="5a DSA Active"/>
    <s v="2d Action Plan Active"/>
    <x v="3"/>
    <s v="DARS-NIC-359940-W1R7B-v1.12"/>
    <s v="No"/>
    <s v="Yes"/>
    <x v="0"/>
    <x v="270"/>
    <x v="145"/>
    <s v="No"/>
    <x v="1"/>
    <s v=""/>
    <s v="Emma Lawler"/>
    <s v="Jennifer Donald"/>
    <s v="No"/>
    <s v="Gillian Wright"/>
    <d v="2017-04-27T10:59:29"/>
    <d v="2016-12-05T14:23:38"/>
    <d v="2016-12-21T00:00:00"/>
    <s v="Release 2.3"/>
    <d v="2017-03-24T00:00:00"/>
    <x v="1"/>
  </r>
  <r>
    <s v="b37d0422-5e77-4f34-83c8-dad891ba36c4"/>
    <s v="0gVpF/2jVqaIxaoiiHfzUHXvpwdfYTKs9QfJSCFedQgtB9Jd1CH9lgYiBGl5Jk1CfzGYnlImsqMxbf1HugxPhg=="/>
    <d v="2017-04-27T10:59:29"/>
    <s v="DARS-NIC-359940-W1R7B-v2"/>
    <s v="James Chal"/>
    <x v="268"/>
    <s v="With Customer"/>
    <x v="0"/>
    <m/>
    <s v="2c Initial Assessment"/>
    <s v="2d Action Plan Active"/>
    <x v="0"/>
    <s v="DARS-NIC-359940-W1R7B-v1.2"/>
    <s v="No"/>
    <s v="Yes"/>
    <x v="0"/>
    <x v="270"/>
    <x v="0"/>
    <s v="No"/>
    <x v="1"/>
    <s v=""/>
    <s v="Emma Lawler"/>
    <s v="Jennifer Donald"/>
    <s v="No"/>
    <s v="Gillian Wright"/>
    <d v="2017-04-27T10:59:29"/>
    <d v="2016-08-08T11:49:10"/>
    <m/>
    <s v=""/>
    <d v="2017-03-24T00:00:00"/>
    <x v="0"/>
  </r>
  <r>
    <s v="40adea87-c555-45cf-b86c-8abbafede319"/>
    <s v="47HBv223MeaydTWCrVeWNGtmvOq4M9wARFagMhSBiQjss5AJYjf8k5+RU8k3e+zCNjvryY1T+bQwO01+1StYRg=="/>
    <d v="2017-04-27T10:59:29"/>
    <s v="DARS-NIC-359940-W1R7B-v2"/>
    <s v="James Chal"/>
    <x v="268"/>
    <s v="With Customer"/>
    <x v="0"/>
    <m/>
    <s v="2a Case Admin Check"/>
    <s v="2d Action Plan Active"/>
    <x v="0"/>
    <s v="DARS-NIC-359940-W1R7B-v1.3"/>
    <s v="No"/>
    <s v="Yes"/>
    <x v="0"/>
    <x v="270"/>
    <x v="0"/>
    <s v="No"/>
    <x v="1"/>
    <s v=""/>
    <s v="Emma Lawler"/>
    <s v="Jennifer Donald"/>
    <s v="No"/>
    <s v="Gillian Wright"/>
    <d v="2017-04-27T10:59:29"/>
    <d v="2016-08-11T15:21:09"/>
    <m/>
    <s v=""/>
    <d v="2017-03-24T00:00:00"/>
    <x v="0"/>
  </r>
  <r>
    <s v="425abb5e-9a08-476e-a589-3bdea35a5dc5"/>
    <s v="olRmZGhy1OnKgwTBulyKK4K5dxOIIcCo/CpKzvFKkC2lK3U08trNvM/fZctFzjzfotjGdCdiPqQr/gTYhHd7OQ=="/>
    <d v="2017-04-27T10:59:28"/>
    <s v="DARS-NIC-359940-W1R7B-v2"/>
    <s v="James Chal"/>
    <x v="268"/>
    <s v="With Customer"/>
    <x v="0"/>
    <m/>
    <s v="2a Case Admin Check"/>
    <s v="2d Action Plan Active"/>
    <x v="0"/>
    <s v="DARS-NIC-359940-W1R7B-v1.4"/>
    <s v="No"/>
    <s v="Yes"/>
    <x v="0"/>
    <x v="270"/>
    <x v="0"/>
    <s v="No"/>
    <x v="1"/>
    <s v=""/>
    <s v="Emma Lawler"/>
    <s v="Jennifer Donald"/>
    <s v="No"/>
    <s v="Gillian Wright"/>
    <d v="2017-04-27T10:59:28"/>
    <d v="2016-08-24T13:45:00"/>
    <m/>
    <s v=""/>
    <d v="2017-03-24T00:00:00"/>
    <x v="0"/>
  </r>
  <r>
    <s v="6ed1addc-33a9-48d7-8835-d22707ad6255"/>
    <s v="RreWJ+hgvw0mPupCfHe56FysysfB1KlrytcIVZCR+vrCuF3am7vvLbmhHll+X+xtwyh5lbrbL8vNNGyDHMoumw=="/>
    <d v="2017-04-27T10:59:29"/>
    <s v="DARS-NIC-359940-W1R7B-v2"/>
    <s v="James Chal"/>
    <x v="268"/>
    <s v="With Customer"/>
    <x v="0"/>
    <m/>
    <s v="2a Case Admin Check"/>
    <s v="2d Action Plan Active"/>
    <x v="0"/>
    <s v="DARS-NIC-359940-W1R7B-v1.5"/>
    <s v="No"/>
    <s v="Yes"/>
    <x v="0"/>
    <x v="270"/>
    <x v="0"/>
    <s v="No"/>
    <x v="1"/>
    <s v=""/>
    <s v="Emma Lawler"/>
    <s v="Jennifer Donald"/>
    <s v="No"/>
    <s v="Gillian Wright"/>
    <d v="2017-04-27T10:59:29"/>
    <d v="2016-08-24T13:46:20"/>
    <m/>
    <s v=""/>
    <d v="2017-03-24T00:00:00"/>
    <x v="0"/>
  </r>
  <r>
    <s v="3bd7618f-34e2-43be-913d-fa0c84b7cc87"/>
    <s v="SFdGjHAVezqfuWTEZP+VWrFDzn9x1PXlkInyTenafyYjtQuFR2TKEC74oauMeIvtVPR7eYp30YNd9oYo3Gvilw=="/>
    <d v="2017-04-27T10:59:29"/>
    <s v="DARS-NIC-359940-W1R7B-v2"/>
    <s v="James Chal"/>
    <x v="268"/>
    <s v="With Customer"/>
    <x v="0"/>
    <m/>
    <s v="2a Case Admin Check"/>
    <s v="2d Action Plan Active"/>
    <x v="0"/>
    <s v="DARS-NIC-359940-W1R7B-v1.6"/>
    <s v="No"/>
    <s v="Yes"/>
    <x v="0"/>
    <x v="270"/>
    <x v="0"/>
    <s v="No"/>
    <x v="1"/>
    <s v=""/>
    <s v="Emma Lawler"/>
    <s v="Jennifer Donald"/>
    <s v="No"/>
    <s v="Gillian Wright"/>
    <d v="2017-04-27T10:59:29"/>
    <d v="2016-08-24T13:46:49"/>
    <m/>
    <s v=""/>
    <d v="2017-03-24T00:00:00"/>
    <x v="0"/>
  </r>
  <r>
    <s v="3995a280-f1f9-45da-ad9a-03a39ff77841"/>
    <s v="3L9WMgMEP9pnxjI4m900mzHc/xUP7JY/bnKnTh9hOMp/FbAu2hZIQtIGr8AVEHjhsK+z6V2SMQqjsZI68Ht5Zw=="/>
    <d v="2017-04-27T10:59:28"/>
    <s v="DARS-NIC-359940-W1R7B-v2"/>
    <s v="James Chal"/>
    <x v="268"/>
    <s v="With Customer"/>
    <x v="0"/>
    <m/>
    <s v="2c Initial Assessment"/>
    <s v="2d Action Plan Active"/>
    <x v="0"/>
    <s v="DARS-NIC-359940-W1R7B-v1.7"/>
    <s v="No"/>
    <s v="Yes"/>
    <x v="0"/>
    <x v="270"/>
    <x v="0"/>
    <s v="No"/>
    <x v="1"/>
    <s v=""/>
    <s v="Emma Lawler"/>
    <s v="Jennifer Donald"/>
    <s v="No"/>
    <s v="Gillian Wright"/>
    <d v="2017-04-27T10:59:28"/>
    <d v="2016-08-24T15:00:50"/>
    <m/>
    <s v=""/>
    <d v="2017-03-24T00:00:00"/>
    <x v="0"/>
  </r>
  <r>
    <s v="1fa8b4cf-1948-4841-9394-e2291c43fce7"/>
    <s v="3+97q3hbekIZU7zMps1KIVW9k3nrZbb0D1hCyKZxdeAnnDNdVtBdESm17/oH6+r8ibZ+DnaHnA2ClqOwVxuEPg=="/>
    <d v="2017-04-27T10:59:29"/>
    <s v="DARS-NIC-359940-W1R7B-v2"/>
    <s v="James Chal"/>
    <x v="268"/>
    <s v="With Customer"/>
    <x v="0"/>
    <d v="2017-10-31T00:00:00"/>
    <s v="2c Initial Assessment"/>
    <s v="2d Action Plan Active"/>
    <x v="0"/>
    <s v="DARS-NIC-359940-W1R7B-v1.8"/>
    <s v="No"/>
    <s v="Yes"/>
    <x v="0"/>
    <x v="270"/>
    <x v="0"/>
    <s v="No"/>
    <x v="1"/>
    <s v=""/>
    <s v="Emma Lawler"/>
    <s v="Jennifer Donald"/>
    <s v="No"/>
    <s v="Gillian Wright"/>
    <d v="2017-04-27T10:59:29"/>
    <d v="2016-09-08T15:32:48"/>
    <m/>
    <s v="Release 2.3"/>
    <d v="2017-03-24T00:00:00"/>
    <x v="0"/>
  </r>
  <r>
    <s v="3ffa9fff-2414-4f80-9ba3-f8432359c862"/>
    <s v="5veShncY33jAXUABQ86IGK2gKqlOgZUchjL8JJcv9t4v+nlT7tAgqf/pdsZGKJ/e+TBmwaj+U6yE2/+xDwf3dg=="/>
    <d v="2017-04-27T10:59:29"/>
    <s v="DARS-NIC-359940-W1R7B-v2"/>
    <s v="James Chal"/>
    <x v="268"/>
    <s v="With Customer"/>
    <x v="0"/>
    <d v="2017-10-31T00:00:00"/>
    <s v="2c Initial Assessment"/>
    <s v="2d Action Plan Active"/>
    <x v="0"/>
    <s v="DARS-NIC-359940-W1R7B-v1.9"/>
    <s v="No"/>
    <s v="Yes"/>
    <x v="0"/>
    <x v="270"/>
    <x v="0"/>
    <s v="No"/>
    <x v="1"/>
    <s v=""/>
    <s v="Emma Lawler"/>
    <s v="Jennifer Donald"/>
    <s v="No"/>
    <s v="Gillian Wright"/>
    <d v="2017-04-27T10:59:29"/>
    <d v="2016-10-24T16:25:13"/>
    <m/>
    <s v="Release 2.3"/>
    <d v="2017-03-24T00:00:00"/>
    <x v="0"/>
  </r>
  <r>
    <s v="53ea2e22-9905-43d0-aad1-402948b94010"/>
    <s v="k3Q0Jqtxs7kyPIikR16pRQ+dXBCmnJOeMYc7tBhTiu6NnFT4N/AXDVsfVdciLJA6q3BXKA2JiQgMPkqatyaLYw=="/>
    <d v="2017-04-27T10:59:28"/>
    <s v="DARS-NIC-359940-W1R7B-v2"/>
    <s v="James Chal"/>
    <x v="268"/>
    <s v="With Customer"/>
    <x v="0"/>
    <m/>
    <s v="1c Application In Progress"/>
    <s v="2d Action Plan Active"/>
    <x v="0"/>
    <s v="DARS-NIC-359940-W1R7B-v2.0"/>
    <s v="No"/>
    <s v="Yes"/>
    <x v="0"/>
    <x v="270"/>
    <x v="0"/>
    <s v="No"/>
    <x v="1"/>
    <s v=""/>
    <s v="Emma Lawler"/>
    <s v="Jennifer Donald"/>
    <s v="No"/>
    <s v="Gillian Wright"/>
    <d v="2017-04-27T10:59:28"/>
    <d v="2017-03-22T15:21:43"/>
    <m/>
    <s v="Release 2.3"/>
    <d v="2017-03-24T00:00:00"/>
    <x v="0"/>
  </r>
  <r>
    <s v="c7d42da9-0724-4ce9-93a8-eec0cd69ac95"/>
    <s v="vDzCP+1MG88SEgKef3ih48+8yiWXAZ8ixlriw9hh01YS3JWClhw+xTyLHUruMULzZT5b4P2TqaiqoJzZJ/GlaQ=="/>
    <d v="2017-04-27T11:00:54"/>
    <s v="DARS-NIC-359940-W1R7B-v2"/>
    <s v="James Chal"/>
    <x v="268"/>
    <s v="With Customer"/>
    <x v="0"/>
    <d v="2017-06-30T00:00:00"/>
    <s v="2c Initial Assessment"/>
    <s v="2d Action Plan Active"/>
    <x v="0"/>
    <s v="DARS-NIC-359940-W1R7B-v2.1"/>
    <s v="No"/>
    <s v="Yes"/>
    <x v="0"/>
    <x v="125"/>
    <x v="0"/>
    <s v="No"/>
    <x v="1"/>
    <s v="Complex"/>
    <s v="Georgina Platt"/>
    <s v="Louise Dunn"/>
    <s v="No"/>
    <s v="Gillian Wright"/>
    <d v="2017-04-27T11:00:54"/>
    <d v="2017-03-22T18:20:00"/>
    <m/>
    <s v="Release 2.3"/>
    <d v="2017-03-24T00:00:00"/>
    <x v="0"/>
  </r>
  <r>
    <s v="6fe9c999-9e35-4e97-9a25-a46000e485a3"/>
    <s v="DvP+eHURIQD4TmqB92V8exI7IzSdfezWHQEK+gxJtBnKSYomqeZVs5UscrFqQphfx5Ag46fw+TceVhISQIZCLQ=="/>
    <d v="2017-04-27T11:00:54"/>
    <s v="DARS-NIC-359940-W1R7B-v2"/>
    <s v="James Chal"/>
    <x v="268"/>
    <s v="With Customer"/>
    <x v="0"/>
    <d v="2017-06-30T00:00:00"/>
    <s v="2c Initial Assessment"/>
    <s v="2d Action Plan Active"/>
    <x v="4"/>
    <s v="DARS-NIC-359940-W1R7B-v2.2"/>
    <s v="Yes"/>
    <s v="Yes"/>
    <x v="0"/>
    <x v="125"/>
    <x v="0"/>
    <s v="No"/>
    <x v="1"/>
    <s v="Complex"/>
    <s v="Georgina Platt"/>
    <s v="Louise Dunn"/>
    <s v="No"/>
    <s v="Gillian Wright"/>
    <d v="2017-04-27T11:00:54"/>
    <d v="2017-04-27T10:59:06"/>
    <m/>
    <s v="Release 2.3"/>
    <d v="2017-03-24T00:00:00"/>
    <x v="0"/>
  </r>
  <r>
    <s v="26e04ed9-31d3-e611-80ff-5065f38bd5b1"/>
    <s v="RDmioLCk8knk1zo+cMwjjzFYMj7bXlNpaioqGbtVE/4zB1mfkrmRWf2DC5YER/wzM1wLOXopZeBmlBteHuKP9Q=="/>
    <d v="2017-04-19T15:02:30"/>
    <s v="DARS-NIC-360208-K1T4F-v0"/>
    <s v="Nikki Varvaropoulou"/>
    <x v="92"/>
    <s v="With Customer"/>
    <x v="0"/>
    <m/>
    <s v="1c Application In Progress"/>
    <s v="1c Application In Progress"/>
    <x v="4"/>
    <s v="DARS-NIC-360208-K1T4F-v0"/>
    <s v="Yes"/>
    <s v="No"/>
    <x v="0"/>
    <x v="0"/>
    <x v="0"/>
    <s v="No"/>
    <x v="9"/>
    <s v=""/>
    <s v=""/>
    <s v=""/>
    <s v="Yes"/>
    <s v="Alexandra Day"/>
    <d v="2017-04-19T15:02:30"/>
    <d v="2017-01-05T10:29:41"/>
    <m/>
    <s v=""/>
    <m/>
    <x v="0"/>
  </r>
  <r>
    <s v="75fd035d-92df-e511-80f5-3863bb363030"/>
    <s v="KTNMkSZzy2+idOkb6tyEfIin+hL3NwkEmZANitI9fVQuyIqf3t2fY0ODJGrID5blUOEEhZNncj6qp5igyqVEgw=="/>
    <d v="2017-04-07T09:57:11"/>
    <s v="DARS-NIC-360526-J8G5C-v1"/>
    <s v="Darren Smith"/>
    <x v="322"/>
    <s v="With Customer"/>
    <x v="0"/>
    <d v="2017-03-31T00:00:00"/>
    <s v="5a DSA Active"/>
    <s v="1c Application In Progress"/>
    <x v="3"/>
    <s v="DARS-NIC-360526-J8G5C-v0.0"/>
    <s v="No"/>
    <s v="Yes"/>
    <x v="0"/>
    <x v="271"/>
    <x v="203"/>
    <s v="No"/>
    <x v="6"/>
    <s v=""/>
    <s v="Dan Goodwin"/>
    <s v="Netta Hollings"/>
    <s v="Yes"/>
    <s v="Joanna Rose"/>
    <d v="2017-04-07T09:57:11"/>
    <d v="2016-03-01T09:45:43"/>
    <m/>
    <s v=""/>
    <m/>
    <x v="1"/>
  </r>
  <r>
    <s v="18240c46-3869-4203-9bcf-5d05eb072e9b"/>
    <s v="CRlpDXjUm+nEVnriU1a/NmaeDpaY11Q8rOsFaKYBVUP9e01mu1YDJLoaHDRZ039TGdHJaafFIdhrz1zJOUnbbA=="/>
    <d v="2017-03-30T11:21:42"/>
    <s v="DARS-NIC-360526-J8G5C-v1"/>
    <s v="Darren Smith"/>
    <x v="322"/>
    <s v="With Customer"/>
    <x v="0"/>
    <m/>
    <s v="1c Application In Progress"/>
    <s v="1c Application In Progress"/>
    <x v="4"/>
    <s v="DARS-NIC-360526-J8G5C-v1.0"/>
    <s v="Yes"/>
    <s v="Yes"/>
    <x v="0"/>
    <x v="271"/>
    <x v="0"/>
    <s v="No"/>
    <x v="6"/>
    <s v=""/>
    <s v="Dan Goodwin"/>
    <s v="Netta Hollings"/>
    <s v="Yes"/>
    <s v="Joanna Rose"/>
    <d v="2017-03-30T11:21:42"/>
    <d v="2017-03-09T16:40:29"/>
    <m/>
    <s v=""/>
    <m/>
    <x v="0"/>
  </r>
  <r>
    <s v="8215c2b5-fde1-e511-80f5-3863bb363030"/>
    <s v="yar8BXgvjKlgxKTooob+8sahJJDyociN3nde7RukAN/0QdkNQhAMf27eAzgs9e2WBnwAxOVMJPbAW6CAZ4osBA=="/>
    <d v="2016-08-02T09:49:29"/>
    <s v="DARS-NIC-360856-M9M8X-v1"/>
    <s v="Jennifer Huynh"/>
    <x v="52"/>
    <s v="With Customer"/>
    <x v="0"/>
    <d v="2016-03-30T00:00:00"/>
    <s v=""/>
    <s v="1c Application In Progress"/>
    <x v="3"/>
    <s v="DARS-NIC-360856-M9M8X-v0.0"/>
    <s v="No"/>
    <s v="Yes"/>
    <x v="0"/>
    <x v="0"/>
    <x v="101"/>
    <s v="No"/>
    <x v="12"/>
    <s v=""/>
    <s v=""/>
    <s v=""/>
    <s v="No"/>
    <s v="Joanna Rose"/>
    <d v="2016-08-02T09:49:29"/>
    <d v="2016-03-04T11:39:11"/>
    <m/>
    <s v=""/>
    <m/>
    <x v="0"/>
  </r>
  <r>
    <s v="a65a0a61-1870-4020-892d-9d0f6dad9f9d"/>
    <s v="y0W0NtLI3Ywn1duw1w8QNm4UvaJOiDFZ19liO/roquauilk35M+pSVMQp9XK5s5HqiefRXoeuAzRqcnptycRNQ=="/>
    <d v="2016-05-18T12:11:38"/>
    <s v="DARS-NIC-360856-M9M8X-v1"/>
    <s v="Jennifer Huynh"/>
    <x v="52"/>
    <s v="With Customer"/>
    <x v="0"/>
    <d v="2016-03-30T00:00:00"/>
    <s v=""/>
    <s v="1c Application In Progress"/>
    <x v="0"/>
    <s v="DARS-NIC-360856-M9M8X-v1.0"/>
    <s v=""/>
    <s v="Yes"/>
    <x v="0"/>
    <x v="0"/>
    <x v="0"/>
    <s v="No"/>
    <x v="12"/>
    <s v=""/>
    <s v=""/>
    <s v=""/>
    <s v="No"/>
    <s v="Joanna Rose"/>
    <d v="2016-05-18T12:11:38"/>
    <d v="2016-03-22T10:58:44"/>
    <m/>
    <s v=""/>
    <m/>
    <x v="0"/>
  </r>
  <r>
    <s v="6769f4e1-b686-4789-87a8-99dd6c610049"/>
    <s v="t9y9kdK1GOgkTLhCax/zJmmIY3xYnFXd2t24qarpLlZSPW0qpA4/VnFUbDDOI0oWuOREKHMniSO8SwfrxZ7yVw=="/>
    <d v="2016-05-18T12:11:38"/>
    <s v="DARS-NIC-360856-M9M8X-v1"/>
    <s v="Jennifer Huynh"/>
    <x v="52"/>
    <s v="With Customer"/>
    <x v="0"/>
    <d v="2016-03-30T00:00:00"/>
    <s v=""/>
    <s v="1c Application In Progress"/>
    <x v="0"/>
    <s v="DARS-NIC-360856-M9M8X-v1.1"/>
    <s v=""/>
    <s v="Yes"/>
    <x v="0"/>
    <x v="0"/>
    <x v="8"/>
    <s v="No"/>
    <x v="12"/>
    <s v=""/>
    <s v=""/>
    <s v=""/>
    <s v="No"/>
    <s v="Joanna Rose"/>
    <d v="2016-05-18T12:11:38"/>
    <d v="2016-03-22T11:00:32"/>
    <m/>
    <s v=""/>
    <m/>
    <x v="0"/>
  </r>
  <r>
    <s v="ce500d6c-d096-4016-ac96-cdbed8244340"/>
    <s v="dYeOPkzvB2HrxoY3RJClPXxCnnFPIln7SAISxZSEFKUdK5KFYRJnsq03QrZG1fjYeamkx6WRcqWOoDTDmmd95A=="/>
    <d v="2016-08-02T09:49:29"/>
    <s v="DARS-NIC-360856-M9M8X-v1"/>
    <s v="Jennifer Huynh"/>
    <x v="52"/>
    <s v="With Customer"/>
    <x v="0"/>
    <d v="2016-03-30T00:00:00"/>
    <s v=""/>
    <s v="1c Application In Progress"/>
    <x v="4"/>
    <s v="DARS-NIC-360856-M9M8X-v1.2"/>
    <s v="Yes"/>
    <s v="Yes"/>
    <x v="0"/>
    <x v="0"/>
    <x v="0"/>
    <s v="No"/>
    <x v="12"/>
    <s v=""/>
    <s v=""/>
    <s v=""/>
    <s v="No"/>
    <s v="Joanna Rose"/>
    <d v="2016-08-02T09:49:29"/>
    <d v="2016-03-24T14:45:58"/>
    <m/>
    <s v=""/>
    <m/>
    <x v="0"/>
  </r>
  <r>
    <s v="d54f3b44-f8e1-e511-8100-3863bb358f90"/>
    <s v="fkYNePHTKU2Wxzjot+1KzFIS+oRPrgDsPE2YUV4qMCeVjKWFtb8+A5g02Xqa+FpIMfCqSeEZjupEyk8d0F1XpQ=="/>
    <d v="2016-08-02T09:49:29"/>
    <s v="DARS-NIC-361343-G9Z4S-v3"/>
    <s v="Grant Stapleton"/>
    <x v="120"/>
    <s v="With Customer"/>
    <x v="0"/>
    <d v="2016-10-31T00:00:00"/>
    <s v=""/>
    <s v="1c Application In Progress"/>
    <x v="1"/>
    <s v="DARS-NIC-361343-G9Z4S-v0.0"/>
    <s v=""/>
    <s v="Yes"/>
    <x v="0"/>
    <x v="0"/>
    <x v="112"/>
    <s v="No"/>
    <x v="9"/>
    <s v=""/>
    <s v=""/>
    <s v=""/>
    <s v="No"/>
    <s v="Joanna Rose"/>
    <d v="2016-08-02T09:49:29"/>
    <d v="2016-03-04T11:00:13"/>
    <m/>
    <s v=""/>
    <m/>
    <x v="0"/>
  </r>
  <r>
    <s v="fcfd5a02-7015-4bb0-b818-b632108a9fad"/>
    <s v="ldaL+neeKvSXhkxtS03rW5siCeEvWRuPXYtcnj+nmoKMQAofgC80za3r4VmMr5nD0SMRWar+oEGgaO6M034qJw=="/>
    <d v="2016-07-28T06:53:07"/>
    <s v="DARS-NIC-361343-G9Z4S-v3"/>
    <s v="Grant Stapleton"/>
    <x v="120"/>
    <s v="With Customer"/>
    <x v="0"/>
    <d v="2016-10-31T00:00:00"/>
    <s v=""/>
    <s v="1c Application In Progress"/>
    <x v="0"/>
    <s v="DARS-NIC-361343-G9Z4S-v1.0"/>
    <s v=""/>
    <s v="Yes"/>
    <x v="0"/>
    <x v="0"/>
    <x v="0"/>
    <s v="No"/>
    <x v="9"/>
    <s v=""/>
    <s v=""/>
    <s v=""/>
    <s v="No"/>
    <s v="Joanna Rose"/>
    <d v="2016-07-28T06:53:07"/>
    <d v="2016-03-31T15:01:34"/>
    <m/>
    <s v=""/>
    <m/>
    <x v="0"/>
  </r>
  <r>
    <s v="2b871ea3-8140-4d71-bc9d-764d739f88a6"/>
    <s v="3UeyaSORiPrPqFvyhSjLIMcXQ0Nj91+aRJ+GRN049XxqpFfSVEMrQMuvYXc80Mzf6SZXJpZWVkouxvKZkw84tQ=="/>
    <d v="2016-08-02T09:49:29"/>
    <s v="DARS-NIC-361343-G9Z4S-v3"/>
    <s v="Grant Stapleton"/>
    <x v="120"/>
    <s v="With Customer"/>
    <x v="0"/>
    <d v="2016-10-31T00:00:00"/>
    <s v=""/>
    <s v="1c Application In Progress"/>
    <x v="1"/>
    <s v="DARS-NIC-361343-G9Z4S-v1.1"/>
    <s v=""/>
    <s v="Yes"/>
    <x v="0"/>
    <x v="0"/>
    <x v="115"/>
    <s v="No"/>
    <x v="9"/>
    <s v=""/>
    <s v=""/>
    <s v=""/>
    <s v="No"/>
    <s v="Joanna Rose"/>
    <d v="2016-08-02T09:49:29"/>
    <d v="2016-03-31T15:01:51"/>
    <m/>
    <s v=""/>
    <m/>
    <x v="0"/>
  </r>
  <r>
    <s v="3ef8a41f-92f9-434c-8616-a00b4626198b"/>
    <s v="xLw4P92RPYw6EHDRR59xYeP6huDE3OUuL7wrjzZVcz19ooooiIdrMHCszBHt4KQQ78m759GRONWASsve55eQXQ=="/>
    <d v="2016-07-28T06:53:07"/>
    <s v="DARS-NIC-361343-G9Z4S-v3"/>
    <s v="Grant Stapleton"/>
    <x v="120"/>
    <s v="With Customer"/>
    <x v="0"/>
    <d v="2016-10-31T00:00:00"/>
    <s v=""/>
    <s v="1c Application In Progress"/>
    <x v="0"/>
    <s v="DARS-NIC-361343-G9Z4S-v2.0"/>
    <s v=""/>
    <s v="Yes"/>
    <x v="0"/>
    <x v="0"/>
    <x v="0"/>
    <s v="No"/>
    <x v="9"/>
    <s v=""/>
    <s v=""/>
    <s v=""/>
    <s v="No"/>
    <s v="Joanna Rose"/>
    <d v="2016-07-28T06:53:07"/>
    <d v="2016-04-13T08:23:01"/>
    <m/>
    <s v=""/>
    <m/>
    <x v="0"/>
  </r>
  <r>
    <s v="0112429f-bb4c-48e6-9818-ae211933b526"/>
    <s v="zz+3EsAN4eLQaI6Z1tUnRmIKb25ILMHNXDAMWTT2RVR7SF/05VtdbBEzH4w6iGmF7sHMUu5otXTQPCXQL0ROow=="/>
    <d v="2017-02-07T10:03:58"/>
    <s v="DARS-NIC-361343-G9Z4S-v3"/>
    <s v="Grant Stapleton"/>
    <x v="120"/>
    <s v="With Customer"/>
    <x v="0"/>
    <d v="2016-10-31T00:00:00"/>
    <s v=""/>
    <s v="1c Application In Progress"/>
    <x v="3"/>
    <s v="DARS-NIC-361343-G9Z4S-v2.1"/>
    <s v="No"/>
    <s v="Yes"/>
    <x v="0"/>
    <x v="0"/>
    <x v="204"/>
    <s v="No"/>
    <x v="9"/>
    <s v=""/>
    <s v="Helen Buckels"/>
    <s v="Gaynor Dalton"/>
    <s v="No"/>
    <s v="Joanna Rose"/>
    <d v="2017-02-07T10:03:58"/>
    <d v="2016-04-13T08:23:17"/>
    <m/>
    <s v=""/>
    <m/>
    <x v="1"/>
  </r>
  <r>
    <s v="8c2d7268-4a8d-40c4-aafd-5b21a800e139"/>
    <s v="7BbdRXX4aeTA0SnhjeiyxGRZUpwroB4NBlNnOdIr+TB3vCsVMTeM/XRuoX6g1C331LurXKRg0TchCKLC30U+rQ=="/>
    <d v="2017-02-07T07:59:08"/>
    <s v="DARS-NIC-361343-G9Z4S-v3"/>
    <s v="Grant Stapleton"/>
    <x v="120"/>
    <s v="With Customer"/>
    <x v="0"/>
    <m/>
    <s v="1c Application In Progress"/>
    <s v="1c Application In Progress"/>
    <x v="4"/>
    <s v="DARS-NIC-361343-G9Z4S-v3.0"/>
    <s v="Yes"/>
    <s v="Yes"/>
    <x v="0"/>
    <x v="0"/>
    <x v="0"/>
    <s v="No"/>
    <x v="9"/>
    <s v=""/>
    <s v="Helen Buckels"/>
    <s v="Gaynor Dalton"/>
    <s v="No"/>
    <s v="Joanna Rose"/>
    <d v="2017-02-07T07:59:08"/>
    <d v="2016-07-28T06:52:52"/>
    <m/>
    <s v=""/>
    <m/>
    <x v="0"/>
  </r>
  <r>
    <s v="aad874a6-b712-4bcd-98af-2db8a2070ef5"/>
    <s v="AU8ZnrCLPQ9/XBlHk4B13LTMDHsg4InwE+duPFkDuSV/8UE13xGnNSERZq9U8U9ueWBHoimQil2G6xZ45wXPmA=="/>
    <d v="2017-03-20T08:56:04"/>
    <s v="DARS-NIC-36151-L1R4H-v0"/>
    <s v="Tracy Taylor"/>
    <x v="33"/>
    <s v="With HSCIC"/>
    <x v="0"/>
    <m/>
    <s v="1c Application In Progress"/>
    <s v="5a DSA Active"/>
    <x v="0"/>
    <s v="DARS-NIC-36151-L1R4H-v0.0"/>
    <s v="No"/>
    <s v="No"/>
    <x v="0"/>
    <x v="0"/>
    <x v="0"/>
    <s v="No"/>
    <x v="0"/>
    <s v="Medium"/>
    <s v=""/>
    <s v=""/>
    <s v="Yes"/>
    <s v="Tracy Taylor"/>
    <d v="2017-03-20T08:56:04"/>
    <d v="2017-01-03T16:19:12"/>
    <m/>
    <s v=""/>
    <d v="2017-01-06T00:00:00"/>
    <x v="0"/>
  </r>
  <r>
    <s v="c6b89c30-d2fc-48f1-b2d3-cd3a6467aeb0"/>
    <s v="h/KM8C4cXvVU2SEGr29uU3gG1qZeVAnRqg1WbDi/UGmugZniwCdfu/CSgCLflSBgF5T/xHrvw/MgjdRx+b+5Zg=="/>
    <d v="2017-03-20T08:56:04"/>
    <s v="DARS-NIC-36151-L1R4H-v0"/>
    <s v="Simon Hodsdon"/>
    <x v="33"/>
    <s v="With HSCIC"/>
    <x v="0"/>
    <d v="2017-05-31T00:00:00"/>
    <s v="2c Initial Assessment"/>
    <s v="5a DSA Active"/>
    <x v="0"/>
    <s v="DARS-NIC-36151-L1R4H-v0.1"/>
    <s v="No"/>
    <s v="No"/>
    <x v="0"/>
    <x v="130"/>
    <x v="0"/>
    <s v="No"/>
    <x v="0"/>
    <s v="Medium"/>
    <s v="Emma Lawler"/>
    <s v="Robyn Wilson"/>
    <s v="Yes"/>
    <s v="Tracy Taylor"/>
    <d v="2017-03-20T08:56:04"/>
    <d v="2017-01-06T16:57:46"/>
    <m/>
    <s v=""/>
    <d v="2017-01-06T00:00:00"/>
    <x v="0"/>
  </r>
  <r>
    <s v="8270d24e-2856-4609-97c9-a77a29aa89a2"/>
    <s v="jgct/HW1TwenEw+Sn/LH8U9vxVmaApA01jlBVdhIRCWoEcODBopumjRHsiMBgiveFBEpn7g/rN3gDMlleV/0+g=="/>
    <d v="2017-03-20T08:56:25"/>
    <s v="DARS-NIC-36151-L1R4H-v0"/>
    <s v="Simon Hodsdon"/>
    <x v="33"/>
    <s v="With HSCIC"/>
    <x v="0"/>
    <d v="2017-05-31T00:00:00"/>
    <s v="5a DSA Active"/>
    <s v="5a DSA Active"/>
    <x v="2"/>
    <s v="DARS-NIC-36151-L1R4H-v0.2"/>
    <s v="Yes"/>
    <s v="No"/>
    <x v="0"/>
    <x v="130"/>
    <x v="140"/>
    <s v="No"/>
    <x v="0"/>
    <s v="Medium"/>
    <s v="Emma Lawler"/>
    <s v="Robyn Wilson"/>
    <s v="Yes"/>
    <s v="Tracy Taylor"/>
    <d v="2017-03-20T08:56:25"/>
    <d v="2017-01-06T17:07:26"/>
    <d v="2017-03-20T00:00:00"/>
    <s v=""/>
    <d v="2017-01-06T00:00:00"/>
    <x v="1"/>
  </r>
  <r>
    <s v="5fdbccb7-fad5-458b-b4d6-2f31035574bb"/>
    <s v="E2onWOiTgveRBV9C7Gps7W/EGIo+a3d6ynlnru0aTn2oEoz6339MWsE5nhSbAUvlw9UT+00fWCrVMg4w5KDxJg=="/>
    <d v="2016-08-02T09:49:30"/>
    <s v="DARS-NIC-36188-W1M7X-v0"/>
    <s v="Jamie Churchley"/>
    <x v="63"/>
    <s v="With Customer"/>
    <x v="0"/>
    <m/>
    <s v=""/>
    <s v="1c Application In Progress"/>
    <x v="4"/>
    <s v="DARS-NIC-36188-W1M7X-v0.0"/>
    <s v="Yes"/>
    <s v="No"/>
    <x v="0"/>
    <x v="0"/>
    <x v="0"/>
    <s v="No"/>
    <x v="6"/>
    <s v=""/>
    <s v="DARS Online"/>
    <s v="DARS Online"/>
    <s v="Yes"/>
    <s v=""/>
    <d v="2016-08-02T09:49:30"/>
    <d v="2016-05-13T09:22:05"/>
    <m/>
    <s v=""/>
    <m/>
    <x v="0"/>
  </r>
  <r>
    <s v="d917df98-fae8-e511-8105-1458d043a750"/>
    <s v="jtbm3+eJ/JwciojyV89NKSSYq9h3uofUys6VKFKYlCUhA1jFEqFePG2Gk5cudG4jIJjQu9XpaIQfcztnDOocKA=="/>
    <d v="2016-05-13T11:33:28"/>
    <s v="DARS-NIC-361919-B1M3R-v0"/>
    <s v="Thomas Phillips"/>
    <x v="13"/>
    <s v="With HSCIC"/>
    <x v="0"/>
    <d v="2016-12-31T00:00:00"/>
    <s v=""/>
    <s v="5a DSA Active"/>
    <x v="0"/>
    <s v="DARS-NIC-361919-B1M3R-v0.0"/>
    <s v=""/>
    <s v="Yes"/>
    <x v="0"/>
    <x v="0"/>
    <x v="0"/>
    <s v="No"/>
    <x v="1"/>
    <s v=""/>
    <s v=""/>
    <s v=""/>
    <s v="Yes"/>
    <s v="Joanna Rose"/>
    <d v="2016-05-13T11:33:28"/>
    <d v="2016-03-13T09:04:32"/>
    <m/>
    <s v=""/>
    <m/>
    <x v="0"/>
  </r>
  <r>
    <s v="a9b92223-a83a-45cf-8fac-b4407a92b46e"/>
    <s v="xbGB99Ajma4OywVV3ahXIVRP+BqAXkDh2dERqPnTVxxAkDvxLY8JReZ7pqEMtIOXSSapfNpmQswNQZs2KWxPlw=="/>
    <d v="2017-01-01T00:00:30"/>
    <s v="DARS-NIC-361919-B1M3R-v0"/>
    <s v="Thomas Phillips"/>
    <x v="13"/>
    <s v="With HSCIC"/>
    <x v="0"/>
    <d v="2016-12-31T00:00:00"/>
    <s v=""/>
    <s v="5a DSA Active"/>
    <x v="3"/>
    <s v="DARS-NIC-361919-B1M3R-v0.1"/>
    <s v="Yes"/>
    <s v="Yes"/>
    <x v="0"/>
    <x v="0"/>
    <x v="17"/>
    <s v="No"/>
    <x v="1"/>
    <s v=""/>
    <s v="Dan Goodwin"/>
    <s v="Dave Cronin"/>
    <s v="Yes"/>
    <s v="Joanna Rose"/>
    <d v="2017-01-01T00:00:30"/>
    <d v="2016-03-17T11:02:36"/>
    <m/>
    <s v=""/>
    <m/>
    <x v="0"/>
  </r>
  <r>
    <s v="6457edec-f3e1-e511-8104-1458d043a750"/>
    <s v="EfJRtbP4Ivi/t7QH6bIQiqjJx0dqUvZDYMHwsOeqAJfxFsKdh24NATT0vv3B9IQPU7daKNolmIHUfC2SJw3UEA=="/>
    <d v="2016-09-06T10:09:52"/>
    <s v="DARS-NIC-362236-V8R5S-v0"/>
    <s v="Corinna Petre"/>
    <x v="15"/>
    <s v="With HSCIC"/>
    <x v="0"/>
    <d v="2016-09-01T00:00:00"/>
    <s v=""/>
    <s v="5a DSA Active"/>
    <x v="1"/>
    <s v="DARS-NIC-362236-V8R5S-v0.0"/>
    <s v="Yes"/>
    <s v="Yes"/>
    <x v="0"/>
    <x v="0"/>
    <x v="7"/>
    <s v="No"/>
    <x v="1"/>
    <s v=""/>
    <s v="Alexandra Day"/>
    <s v=""/>
    <s v="No"/>
    <s v="Joanna Rose"/>
    <d v="2016-09-06T10:09:52"/>
    <d v="2016-03-04T10:29:08"/>
    <d v="2016-09-06T00:00:00"/>
    <s v=""/>
    <m/>
    <x v="0"/>
  </r>
  <r>
    <s v="de437eaf-f2e1-e511-80f7-3863bb357fa0"/>
    <s v="OE2GohIFTlkMQZlgvUbnHHOjAAZoaVibK5F9HAiTWgW7oiQmr5VQjOyNOv1tBooxg3yVR+W7SD/anPclpZtAPQ=="/>
    <d v="2017-04-08T11:28:36"/>
    <s v="DARS-NIC-362650-W7M3Y-v1"/>
    <s v="Nitin Kolhe"/>
    <x v="107"/>
    <s v="With Customer"/>
    <x v="0"/>
    <d v="2016-11-30T00:00:00"/>
    <s v=""/>
    <s v="1c Application In Progress"/>
    <x v="0"/>
    <s v="DARS-NIC-362650-W7M3Y-v0.0"/>
    <s v=""/>
    <s v="Yes"/>
    <x v="0"/>
    <x v="0"/>
    <x v="7"/>
    <s v="No"/>
    <x v="5"/>
    <s v=""/>
    <s v=""/>
    <s v=""/>
    <s v="No"/>
    <s v="Joanna Rose"/>
    <d v="2017-04-08T11:28:36"/>
    <d v="2016-03-04T10:20:16"/>
    <m/>
    <s v=""/>
    <m/>
    <x v="0"/>
  </r>
  <r>
    <s v="ad3a9523-42e6-4777-9168-663f449b2e06"/>
    <s v="HrGN1Fy75aiKsWhaRGeHLp4i+4l+9P+IPe8CbTYqxE4K55IGXtXGn/gj4mK2Xi7wQkPlSMhr/3MWVxn9s8os+g=="/>
    <d v="2017-04-08T11:28:47"/>
    <s v="DARS-NIC-362650-W7M3Y-v1"/>
    <s v="Nitin Kolhe"/>
    <x v="107"/>
    <s v="With Customer"/>
    <x v="0"/>
    <d v="2016-11-30T00:00:00"/>
    <s v=""/>
    <s v="1c Application In Progress"/>
    <x v="3"/>
    <s v="DARS-NIC-362650-W7M3Y-v0.1"/>
    <s v="No"/>
    <s v="Yes"/>
    <x v="0"/>
    <x v="0"/>
    <x v="91"/>
    <s v="No"/>
    <x v="5"/>
    <s v=""/>
    <s v="Adam Grindrod"/>
    <s v=""/>
    <s v="No"/>
    <s v="Joanna Rose"/>
    <d v="2017-04-08T11:28:47"/>
    <d v="2016-03-12T10:22:03"/>
    <m/>
    <s v=""/>
    <m/>
    <x v="0"/>
  </r>
  <r>
    <s v="92eea7bc-c085-4275-ab4a-b6f53de58bfd"/>
    <s v="+qtAVX1XQWMmNsHsejqRcFx/kZzFlUFwZpHDlc/w27wwnprb0pWeMwZ0RR2t/wTFLRBE34VUkh0XgTugddzYhg=="/>
    <d v="2017-04-08T11:33:52"/>
    <s v="DARS-NIC-362650-W7M3Y-v1"/>
    <s v="Nitin Kolhe"/>
    <x v="107"/>
    <s v="With Customer"/>
    <x v="0"/>
    <m/>
    <s v="1c Application In Progress"/>
    <s v="1c Application In Progress"/>
    <x v="4"/>
    <s v="DARS-NIC-362650-W7M3Y-v1.0"/>
    <s v="Yes"/>
    <s v="Yes"/>
    <x v="0"/>
    <x v="0"/>
    <x v="0"/>
    <s v="No"/>
    <x v="5"/>
    <s v=""/>
    <s v="Adam Grindrod"/>
    <s v="Jennifer Redman"/>
    <s v="No"/>
    <s v="Joanna Rose"/>
    <d v="2017-04-08T11:33:52"/>
    <d v="2017-04-08T11:28:14"/>
    <m/>
    <s v=""/>
    <m/>
    <x v="0"/>
  </r>
  <r>
    <s v="96985149-2119-e611-8107-1458d043a570"/>
    <s v="lgLcHKB21UKiC68UIy83CC/fiPNda0YfjywJcl9FnrwCWmVhZrhRXXqvX7sNhj1CbcJcKFAJ1zdDbdQL3Fdl9w=="/>
    <d v="2016-08-02T09:49:30"/>
    <s v="DARS-NIC-36265-S0W8L-v0"/>
    <s v="Michael Levin"/>
    <x v="3"/>
    <s v="With Customer"/>
    <x v="0"/>
    <m/>
    <s v="1c Application In Progress"/>
    <s v="1c Application In Progress"/>
    <x v="4"/>
    <s v="DARS-NIC-36265-S0W8L-v0.0"/>
    <s v="Yes"/>
    <s v="No"/>
    <x v="0"/>
    <x v="0"/>
    <x v="0"/>
    <s v="No"/>
    <x v="1"/>
    <s v=""/>
    <s v=""/>
    <s v=""/>
    <s v="Yes"/>
    <s v="Joanna Rose"/>
    <d v="2016-08-02T09:49:30"/>
    <d v="2016-05-13T15:42:25"/>
    <m/>
    <s v=""/>
    <m/>
    <x v="0"/>
  </r>
  <r>
    <s v="64fc617d-08e2-e511-80f5-3863bb363030"/>
    <s v="FCZQ1k6pAGI2TALJLHCSFZ9dtBxEISV7Ufkyk0la954DmWkDXwK0++qfyGVh+lCUmBeQZ+5KEtQxfL0LTWcpWQ=="/>
    <d v="2016-07-15T11:50:38"/>
    <s v="DARS-NIC-363250-Y4W6C-v0"/>
    <s v="Emma Adams"/>
    <x v="18"/>
    <s v="With HSCIC"/>
    <x v="1"/>
    <m/>
    <s v=""/>
    <s v="1a Enquiry"/>
    <x v="7"/>
    <s v="DARS-NIC-363250-Y4W6C-v0.0"/>
    <s v=""/>
    <s v="Yes"/>
    <x v="1"/>
    <x v="0"/>
    <x v="0"/>
    <s v="No"/>
    <x v="6"/>
    <s v=""/>
    <s v=""/>
    <s v=""/>
    <s v="Yes"/>
    <s v=""/>
    <d v="2016-07-15T11:50:38"/>
    <d v="2016-03-04T12:56:21"/>
    <m/>
    <s v=""/>
    <m/>
    <x v="0"/>
  </r>
  <r>
    <s v="612a469a-f8e1-e511-80f7-3863bb357fa0"/>
    <s v="RsIsnGcanPy1BFNMXDOhUKgPRpWmM4L/CCrsudvMKlESTn2iDYLQBb6oFaAjA4sobjfI3XKfEPyk/s7bme0vDw=="/>
    <d v="2016-08-02T09:49:30"/>
    <s v="DARS-NIC-363259-M1X8F-v0"/>
    <s v="Chris Parkin"/>
    <x v="56"/>
    <s v="With HSCIC"/>
    <x v="0"/>
    <d v="2016-07-31T00:00:00"/>
    <s v=""/>
    <s v="5a DSA Active"/>
    <x v="3"/>
    <s v="DARS-NIC-363259-M1X8F-v0.0"/>
    <s v="Yes"/>
    <s v="Yes"/>
    <x v="0"/>
    <x v="118"/>
    <x v="80"/>
    <s v="No"/>
    <x v="3"/>
    <s v=""/>
    <s v="Helen Buckels"/>
    <s v="Richard Langley"/>
    <s v="No"/>
    <s v="Joanna Rose"/>
    <d v="2016-08-02T09:49:30"/>
    <d v="2016-03-04T11:02:46"/>
    <m/>
    <s v=""/>
    <d v="2015-11-14T00:00:00"/>
    <x v="0"/>
  </r>
  <r>
    <s v="567e4598-216e-41b9-a5a0-3c80a5ca6afd"/>
    <s v="pTYQDxyH8DWOsm7+FMzyV5nPMz4zxiMxB1CE/rl7PvcOzoXJliqe5rRl+CWtkqDe8bHfPlc4vwgz/IeO67ftgw=="/>
    <d v="2016-08-18T08:55:39"/>
    <s v="DARS-NIC-36330-T1X0F-v0"/>
    <s v="Matt Whitston"/>
    <x v="18"/>
    <s v="With Customer"/>
    <x v="0"/>
    <m/>
    <s v=""/>
    <s v="1c Application In Progress"/>
    <x v="4"/>
    <s v="DARS-NIC-36330-T1X0F-v0.0"/>
    <s v="Yes"/>
    <s v="No"/>
    <x v="0"/>
    <x v="0"/>
    <x v="0"/>
    <s v="No"/>
    <x v="6"/>
    <s v=""/>
    <s v="DARS Online"/>
    <s v="DARS Online"/>
    <s v="Yes"/>
    <s v=""/>
    <d v="2016-08-18T08:55:39"/>
    <d v="2016-05-13T13:54:49"/>
    <m/>
    <s v=""/>
    <m/>
    <x v="0"/>
  </r>
  <r>
    <s v="e92802d2-2319-e611-8107-1458d043a570"/>
    <s v="npP4vyJemDLjuVKuIlUGPUPxklQ+OEzcYTXF+LPgXR9RVVfCE+r4bKkLU2WP0YOA+UU0oysXJ/nJtHAHO1Jqwg=="/>
    <d v="2016-08-02T09:49:30"/>
    <s v="DARS-NIC-36335-Y6R2X-v0"/>
    <s v="Natalie Eugene"/>
    <x v="265"/>
    <s v="With HSCIC"/>
    <x v="0"/>
    <m/>
    <s v=""/>
    <s v="1b Enquiry Answered"/>
    <x v="4"/>
    <s v="DARS-NIC-36335-Y6R2X-v0.0"/>
    <s v="Yes"/>
    <s v="No"/>
    <x v="0"/>
    <x v="0"/>
    <x v="0"/>
    <s v="No"/>
    <x v="1"/>
    <s v=""/>
    <s v=""/>
    <s v=""/>
    <s v="Yes"/>
    <s v="Joanna Rose"/>
    <d v="2016-08-02T09:49:30"/>
    <d v="2016-05-13T16:00:33"/>
    <m/>
    <s v=""/>
    <m/>
    <x v="0"/>
  </r>
  <r>
    <s v="7168d7bb-f3e1-e511-80f7-3863bb357fa0"/>
    <s v="YvI2V8JLNJbczKm6Z0pxF92SLjTGWsRWO5shfJ2wy4L3TbHbT9bL7P9uIBPwqvLjKlogCZZ8sCume/awl1l6nA=="/>
    <d v="2016-08-02T09:49:30"/>
    <s v="DARS-NIC-363387-Z9J7S-v0"/>
    <s v="Chris Rolfe"/>
    <x v="113"/>
    <s v="With HSCIC"/>
    <x v="0"/>
    <d v="2016-04-12T00:00:00"/>
    <s v=""/>
    <s v="5a DSA Active"/>
    <x v="3"/>
    <s v="DARS-NIC-363387-Z9J7S-v0.0"/>
    <s v="Yes"/>
    <s v="Yes"/>
    <x v="0"/>
    <x v="0"/>
    <x v="8"/>
    <s v="No"/>
    <x v="6"/>
    <s v=""/>
    <s v="Alexandra Day"/>
    <s v=""/>
    <s v="No"/>
    <s v="Joanna Rose"/>
    <d v="2016-08-02T09:49:30"/>
    <d v="2016-03-04T10:27:51"/>
    <m/>
    <s v=""/>
    <m/>
    <x v="0"/>
  </r>
  <r>
    <s v="b3baf765-91df-e511-80fe-3863bb358f90"/>
    <s v="z1m/zsmNj0bYvwclt60IcOWk2YIKwuJsRYcR1+iXYb1+qf2w6mXnObMgvAxG254cCt+95vGqLlLOiaFFKXqfSQ=="/>
    <d v="2016-09-12T12:33:16"/>
    <s v="DARS-NIC-363464-J4F8N-v0"/>
    <s v="James Thompson"/>
    <x v="325"/>
    <s v="With HSCIC"/>
    <x v="0"/>
    <m/>
    <s v=""/>
    <s v="5a DSA Active"/>
    <x v="0"/>
    <s v="DARS-NIC-363464-J4F8N-v0.0"/>
    <s v=""/>
    <s v="Yes"/>
    <x v="0"/>
    <x v="272"/>
    <x v="0"/>
    <s v="No"/>
    <x v="11"/>
    <s v=""/>
    <s v="Adam Grindrod"/>
    <s v="Richard Langley"/>
    <s v="No"/>
    <s v="Joanna Rose"/>
    <d v="2016-09-12T12:33:16"/>
    <d v="2016-03-01T09:38:50"/>
    <m/>
    <s v=""/>
    <d v="2015-07-06T00:00:00"/>
    <x v="0"/>
  </r>
  <r>
    <s v="3772fe37-c8d1-4623-b639-5593e6c42e4c"/>
    <s v="K2FvNXCxda5WZWs9RK5O6Bm9IKhgGNLaFhQGlBKCMxOJQJTEafIScgCLc2el2TVbh4HvuBKn68VIPNMrmql20w=="/>
    <d v="2016-09-12T12:33:16"/>
    <s v="DARS-NIC-363464-J4F8N-v0"/>
    <s v="James Thompson"/>
    <x v="325"/>
    <s v="With HSCIC"/>
    <x v="0"/>
    <d v="2017-04-30T00:00:00"/>
    <s v="2c Initial Assessment"/>
    <s v="5a DSA Active"/>
    <x v="0"/>
    <s v="DARS-NIC-363464-J4F8N-v0.1"/>
    <s v="No"/>
    <s v="Yes"/>
    <x v="0"/>
    <x v="272"/>
    <x v="0"/>
    <s v="No"/>
    <x v="11"/>
    <s v=""/>
    <s v="Adam Grindrod"/>
    <s v="Richard Langley"/>
    <s v="No"/>
    <s v="Joanna Rose"/>
    <d v="2016-09-12T12:33:16"/>
    <d v="2016-04-20T12:36:13"/>
    <m/>
    <s v=""/>
    <d v="2015-07-06T00:00:00"/>
    <x v="0"/>
  </r>
  <r>
    <s v="0a1ff245-bd69-47c7-85cf-e0a5bd0c5d9d"/>
    <s v="XXv3BCR2/fihc/D82ndLUMmADSoC6h+aA42WnZs9jjF3CkqyTS501lRZLP5AfnKF3t3v4Xf9tzjf6beang/e4Q=="/>
    <d v="2016-09-12T12:33:16"/>
    <s v="DARS-NIC-363464-J4F8N-v0"/>
    <s v="James Thompson"/>
    <x v="325"/>
    <s v="With HSCIC"/>
    <x v="0"/>
    <d v="2017-07-31T00:00:00"/>
    <s v="2c Initial Assessment"/>
    <s v="5a DSA Active"/>
    <x v="0"/>
    <s v="DARS-NIC-363464-J4F8N-v0.2"/>
    <s v="No"/>
    <s v="Yes"/>
    <x v="0"/>
    <x v="272"/>
    <x v="0"/>
    <s v="No"/>
    <x v="11"/>
    <s v=""/>
    <s v="Adam Grindrod"/>
    <s v="Richard Langley"/>
    <s v="No"/>
    <s v="Joanna Rose"/>
    <d v="2016-09-12T12:33:16"/>
    <d v="2016-06-27T10:02:35"/>
    <m/>
    <s v=""/>
    <d v="2015-07-06T00:00:00"/>
    <x v="0"/>
  </r>
  <r>
    <s v="8fa1443f-dd04-45db-b6fa-ae2b6368706f"/>
    <s v="/9WIswlD/x4Y0L3i7BWDe5HuJPBynFc9RY5tpiRiLfyxELhVJsgz0xrNGIAlHcmZ0VfV71qNm01YwfvvraNMaQ=="/>
    <d v="2016-09-12T12:33:40"/>
    <s v="DARS-NIC-363464-J4F8N-v0"/>
    <s v="James Thompson"/>
    <x v="325"/>
    <s v="With HSCIC"/>
    <x v="0"/>
    <d v="2017-08-31T00:00:00"/>
    <s v="5a DSA Active"/>
    <s v="5a DSA Active"/>
    <x v="2"/>
    <s v="DARS-NIC-363464-J4F8N-v0.3"/>
    <s v="Yes"/>
    <s v="Yes"/>
    <x v="0"/>
    <x v="272"/>
    <x v="36"/>
    <s v="No"/>
    <x v="11"/>
    <s v=""/>
    <s v="Adam Grindrod"/>
    <s v="Richard Langley"/>
    <s v="No"/>
    <s v="Joanna Rose"/>
    <d v="2016-09-12T12:33:40"/>
    <d v="2016-07-26T13:07:13"/>
    <d v="2016-09-12T00:00:00"/>
    <s v=""/>
    <d v="2015-07-06T00:00:00"/>
    <x v="1"/>
  </r>
  <r>
    <s v="bb8c8fda-fae1-e511-8104-1458d043a750"/>
    <s v="YEPMBuSiFNrbOKlDVAr11lOaFbOHrA5EmxNpIg9Jjm91VFHVEsaL2Fw0K3BnkMe9zmsAfAUvTDkbfBjHlT47lA=="/>
    <d v="2016-10-14T10:54:26"/>
    <s v="DARS-NIC-363469-Y5Z3J-v1"/>
    <s v="Robert Finnin"/>
    <x v="63"/>
    <s v="With Customer"/>
    <x v="0"/>
    <d v="2016-09-30T00:00:00"/>
    <s v=""/>
    <s v="2d Action Plan Active"/>
    <x v="3"/>
    <s v="DARS-NIC-363469-Y5Z3J-v0.0"/>
    <s v="No"/>
    <s v="Yes"/>
    <x v="0"/>
    <x v="118"/>
    <x v="25"/>
    <s v="No"/>
    <x v="6"/>
    <s v=""/>
    <s v="Richard Webster"/>
    <s v=""/>
    <s v="No"/>
    <s v="Emma Russell"/>
    <d v="2016-10-14T10:54:26"/>
    <d v="2016-03-04T11:18:49"/>
    <m/>
    <s v=""/>
    <d v="2016-10-04T00:00:00"/>
    <x v="0"/>
  </r>
  <r>
    <s v="67dd680b-05e9-49cd-a684-f2ba135bf56d"/>
    <s v="RFHHDPaM2acKucI46EmCkXiC19pPTJY4bR6nmj7qyw5ZMc+3zPz61v+M0VESCT11tWhzUoKUKt4WySndFRYY+g=="/>
    <d v="2016-10-14T10:54:26"/>
    <s v="DARS-NIC-363469-Y5Z3J-v1"/>
    <s v="Robert Finnin"/>
    <x v="63"/>
    <s v="With Customer"/>
    <x v="0"/>
    <m/>
    <s v="1c Application In Progress"/>
    <s v="2d Action Plan Active"/>
    <x v="0"/>
    <s v="DARS-NIC-363469-Y5Z3J-v1.0"/>
    <s v="No"/>
    <s v="Yes"/>
    <x v="0"/>
    <x v="118"/>
    <x v="0"/>
    <s v="No"/>
    <x v="6"/>
    <s v=""/>
    <s v="Richard Webster"/>
    <s v="Jennifer Redman"/>
    <s v="No"/>
    <s v="Emma Russell"/>
    <d v="2016-10-14T10:54:26"/>
    <d v="2016-09-29T15:21:29"/>
    <m/>
    <s v=""/>
    <d v="2016-10-04T00:00:00"/>
    <x v="0"/>
  </r>
  <r>
    <s v="489c07e0-f132-42a9-9682-5c81cadd026f"/>
    <s v="z7ACCcdn1yOohr4vBdPQ9me5hWBjuQfvwvGBOYLtUweMHCZ30Q9Lt1CF2BYos33rD/A4YcgTQ80a37D/V0gzkg=="/>
    <d v="2016-10-14T10:54:42"/>
    <s v="DARS-NIC-363469-Y5Z3J-v1"/>
    <s v="Robert Finnin"/>
    <x v="63"/>
    <s v="With Customer"/>
    <x v="0"/>
    <m/>
    <s v="2c Initial Assessment"/>
    <s v="2d Action Plan Active"/>
    <x v="0"/>
    <s v="DARS-NIC-363469-Y5Z3J-v1.1"/>
    <s v="No"/>
    <s v="Yes"/>
    <x v="0"/>
    <x v="25"/>
    <x v="0"/>
    <s v="No"/>
    <x v="6"/>
    <s v=""/>
    <s v="Emma Lawler"/>
    <s v="Jennifer Redman"/>
    <s v="No"/>
    <s v="Emma Russell"/>
    <d v="2016-10-14T10:54:42"/>
    <d v="2016-09-30T14:10:36"/>
    <m/>
    <s v=""/>
    <d v="2016-10-04T00:00:00"/>
    <x v="0"/>
  </r>
  <r>
    <s v="d1b8874d-bc55-4bd5-8bad-833c05e0693b"/>
    <s v="s8vvXX889tgSJglYwr4sZyl87u/28SgJif+c0szl88sKeDOMDtGzSSVIRkrcjE7NUF1HUDaqpZ2ocoRCGVLYFg=="/>
    <d v="2017-04-28T08:32:37"/>
    <s v="DARS-NIC-363469-Y5Z3J-v1"/>
    <s v="Robert Finnin"/>
    <x v="63"/>
    <s v="With Customer"/>
    <x v="0"/>
    <m/>
    <s v="2c Initial Assessment"/>
    <s v="2d Action Plan Active"/>
    <x v="4"/>
    <s v="DARS-NIC-363469-Y5Z3J-v1.2"/>
    <s v="Yes"/>
    <s v="Yes"/>
    <x v="0"/>
    <x v="25"/>
    <x v="0"/>
    <s v="No"/>
    <x v="6"/>
    <s v=""/>
    <s v="Amanda Parkin"/>
    <s v="Jennifer Donald"/>
    <s v="No"/>
    <s v="Emma Russell"/>
    <d v="2017-04-28T08:32:37"/>
    <d v="2016-10-14T10:54:30"/>
    <m/>
    <s v=""/>
    <d v="2016-10-04T00:00:00"/>
    <x v="0"/>
  </r>
  <r>
    <s v="4a6a43c8-5c22-e611-80ea-5065f38a99f1"/>
    <s v="4bQcqBnBGVM/f55ZxZv5dH0pxEIre7aY/ch1wxKF3e2MjzqwthX/ydV4itHVEaxqC6f7xThl+6/PfeDdmh8Lgw=="/>
    <d v="2016-07-13T11:54:45"/>
    <s v="DARS-NIC-363607-Y4N8Q-v0"/>
    <s v="Jake Parsons"/>
    <x v="24"/>
    <s v="With HSCIC"/>
    <x v="0"/>
    <m/>
    <s v="1c Application In Progress"/>
    <s v="5a DSA Active"/>
    <x v="0"/>
    <s v="DARS-NIC-363607-Y4N8Q-v0.0"/>
    <s v="No"/>
    <s v="No"/>
    <x v="0"/>
    <x v="0"/>
    <x v="0"/>
    <s v="No"/>
    <x v="7"/>
    <s v=""/>
    <s v=""/>
    <s v=""/>
    <s v="Yes"/>
    <s v="Alexandra Day"/>
    <d v="2016-07-13T11:54:45"/>
    <d v="2016-05-25T09:41:05"/>
    <m/>
    <s v=""/>
    <m/>
    <x v="0"/>
  </r>
  <r>
    <s v="00357dbc-c17e-4711-8242-bb39b4d5a762"/>
    <s v="BfRPtZPHtBWkuk+6Fjj4VglwOc7PO0MjQG0BLHVNh3/sPR/017H1k1vgJNx78tG4pGVPKt0fy+NZNmlAUH8ULA=="/>
    <d v="2016-07-13T11:54:45"/>
    <s v="DARS-NIC-363607-Y4N8Q-v0"/>
    <s v="Jake Parsons"/>
    <x v="24"/>
    <s v="With HSCIC"/>
    <x v="0"/>
    <m/>
    <s v="2a Case Admin Check"/>
    <s v="5a DSA Active"/>
    <x v="0"/>
    <s v="DARS-NIC-363607-Y4N8Q-v0.1"/>
    <s v="No"/>
    <s v="No"/>
    <x v="0"/>
    <x v="0"/>
    <x v="0"/>
    <s v="No"/>
    <x v="7"/>
    <s v=""/>
    <s v="Nicola Bootland"/>
    <s v=""/>
    <s v="Yes"/>
    <s v="Alexandra Day"/>
    <d v="2016-07-13T11:54:45"/>
    <d v="2016-06-17T13:21:16"/>
    <m/>
    <s v=""/>
    <m/>
    <x v="0"/>
  </r>
  <r>
    <s v="299bedbb-95f5-41f5-ac18-b139f1487edc"/>
    <s v="fqabTAjaf6qY+RRnQ2OH9kvxC+AYWkSbKTUlohsXn9be5OIVQneRqNCskOK9ja35q9A89/F6vGE0Qh3S1FTN8Q=="/>
    <d v="2016-07-13T11:54:45"/>
    <s v="DARS-NIC-363607-Y4N8Q-v0"/>
    <s v="Jake Parsons"/>
    <x v="24"/>
    <s v="With HSCIC"/>
    <x v="0"/>
    <m/>
    <s v="1c Application In Progress"/>
    <s v="5a DSA Active"/>
    <x v="0"/>
    <s v="DARS-NIC-363607-Y4N8Q-v0.2"/>
    <s v="No"/>
    <s v="No"/>
    <x v="0"/>
    <x v="0"/>
    <x v="0"/>
    <s v="No"/>
    <x v="7"/>
    <s v=""/>
    <s v="Nicola Bootland"/>
    <s v=""/>
    <s v="Yes"/>
    <s v="Alexandra Day"/>
    <d v="2016-07-13T11:54:45"/>
    <d v="2016-06-17T13:51:26"/>
    <m/>
    <s v=""/>
    <m/>
    <x v="0"/>
  </r>
  <r>
    <s v="85f44c82-06d5-4476-b034-296d36eef641"/>
    <s v="29FCwqa5rzE5XEo0gzGa5scS+44KNMtHgiZD7/aHTWy9c4i5cuQkZPvBo3lzEf5mkxXY+8IjPE5Rmdioi32yCQ=="/>
    <d v="2016-07-13T11:54:45"/>
    <s v="DARS-NIC-363607-Y4N8Q-v0"/>
    <s v="Jake Parsons"/>
    <x v="24"/>
    <s v="With HSCIC"/>
    <x v="0"/>
    <d v="2015-12-31T00:00:00"/>
    <s v="2c Initial Assessment"/>
    <s v="5a DSA Active"/>
    <x v="0"/>
    <s v="DARS-NIC-363607-Y4N8Q-v0.3"/>
    <s v="No"/>
    <s v="No"/>
    <x v="0"/>
    <x v="67"/>
    <x v="0"/>
    <s v="No"/>
    <x v="7"/>
    <s v=""/>
    <s v="Nicola Bootland"/>
    <s v=""/>
    <s v="Yes"/>
    <s v="Alexandra Day"/>
    <d v="2016-07-13T11:54:45"/>
    <d v="2016-06-17T14:36:19"/>
    <m/>
    <s v=""/>
    <m/>
    <x v="0"/>
  </r>
  <r>
    <s v="fbe30fbc-1705-4efc-9f21-bafb447a4fe7"/>
    <s v="WMMNTdz0lSyAJxe9E65CVhIkBhSAHX8PdbWUDtmvtRyi+M2BQgZyxmIC/uBsIyikXyqbjBwWlPmUCVJ6kmWzQg=="/>
    <d v="2016-09-14T10:39:37"/>
    <s v="DARS-NIC-363607-Y4N8Q-v0"/>
    <s v="Jake Parsons"/>
    <x v="24"/>
    <s v="With HSCIC"/>
    <x v="0"/>
    <d v="2015-12-31T00:00:00"/>
    <s v="5a DSA Active"/>
    <s v="5a DSA Active"/>
    <x v="3"/>
    <s v="DARS-NIC-363607-Y4N8Q-v0.4"/>
    <s v="Yes"/>
    <s v="No"/>
    <x v="0"/>
    <x v="67"/>
    <x v="13"/>
    <s v="No"/>
    <x v="7"/>
    <s v=""/>
    <s v="Richard Webster"/>
    <s v=""/>
    <s v="Yes"/>
    <s v="Alexandra Day"/>
    <d v="2016-09-14T10:39:37"/>
    <d v="2016-06-17T15:15:45"/>
    <m/>
    <s v=""/>
    <m/>
    <x v="1"/>
  </r>
  <r>
    <s v="57db8676-791b-e611-80fa-3863bb359f00"/>
    <s v="LmL4LERAKQOr4BofOaHSxBCyyaXcFWh+Q4V3xIb90nNtmppjK6eAVynvUrGBWOd7H4Ic8gJpXGteDSYcQuWHjg=="/>
    <d v="2016-10-13T12:49:04"/>
    <s v="DARS-NIC-36360-Q7H8V-v0"/>
    <s v="Farah Al-Beidh"/>
    <x v="3"/>
    <s v="With Customer"/>
    <x v="0"/>
    <m/>
    <s v="1c Application In Progress"/>
    <s v="2d Action Plan Active"/>
    <x v="0"/>
    <s v="DARS-NIC-36360-Q7H8V-v0.0"/>
    <s v="No"/>
    <s v="No"/>
    <x v="0"/>
    <x v="0"/>
    <x v="0"/>
    <s v="No"/>
    <x v="1"/>
    <s v=""/>
    <s v=""/>
    <s v=""/>
    <s v="Yes"/>
    <s v="Emma Russell"/>
    <d v="2016-10-13T12:49:04"/>
    <d v="2016-05-16T15:18:43"/>
    <m/>
    <s v=""/>
    <d v="2016-06-07T00:00:00"/>
    <x v="0"/>
  </r>
  <r>
    <s v="be4cdda7-127f-4931-a653-7724985b43ce"/>
    <s v="rIeK1e3d/G4fzE+IIsa4/Z+y+T5x/jmK3pHwQ9MUYt1kENPqZ2TxsdQM6FM2sri6EfnEDPsFmcqSgyKB7PRvuw=="/>
    <d v="2016-10-13T12:49:04"/>
    <s v="DARS-NIC-36360-Q7H8V-v0"/>
    <s v="Farah Al-Beidh"/>
    <x v="3"/>
    <s v="With Customer"/>
    <x v="0"/>
    <m/>
    <s v="2a Case Admin Check"/>
    <s v="2d Action Plan Active"/>
    <x v="0"/>
    <s v="DARS-NIC-36360-Q7H8V-v0.1"/>
    <s v="No"/>
    <s v="No"/>
    <x v="0"/>
    <x v="0"/>
    <x v="0"/>
    <s v="No"/>
    <x v="1"/>
    <s v=""/>
    <s v=""/>
    <s v=""/>
    <s v="Yes"/>
    <s v="Emma Russell"/>
    <d v="2016-10-13T12:49:04"/>
    <d v="2016-05-23T12:42:40"/>
    <m/>
    <s v=""/>
    <d v="2016-06-07T00:00:00"/>
    <x v="0"/>
  </r>
  <r>
    <s v="8f01079a-09b8-48fd-9b5e-6fe6881358a8"/>
    <s v="qvcSH6aZPfQ1D0b1Qoc7ocW0n07PZ9sNkL25Mmc1lvt7DnccigLyIvdsNS4Jlc7eIzaFm4ebH7txslOCv+XiVQ=="/>
    <d v="2016-10-13T12:49:04"/>
    <s v="DARS-NIC-36360-Q7H8V-v0"/>
    <s v="Farah Al-Beidh"/>
    <x v="3"/>
    <s v="With Customer"/>
    <x v="0"/>
    <d v="2017-10-01T00:00:00"/>
    <s v="2c Initial Assessment"/>
    <s v="2d Action Plan Active"/>
    <x v="0"/>
    <s v="DARS-NIC-36360-Q7H8V-v0.10"/>
    <s v="No"/>
    <s v="No"/>
    <x v="0"/>
    <x v="5"/>
    <x v="0"/>
    <s v="No"/>
    <x v="1"/>
    <s v="Complex"/>
    <s v="Georgina Platt"/>
    <s v="Louise Dunn"/>
    <s v="Yes"/>
    <s v="Emma Russell"/>
    <d v="2016-10-13T12:49:04"/>
    <d v="2016-06-23T09:30:50"/>
    <m/>
    <s v=""/>
    <d v="2016-06-07T00:00:00"/>
    <x v="0"/>
  </r>
  <r>
    <s v="4d22be98-6017-4600-8b66-58dd4d3df91f"/>
    <s v="ad2JMKtYxV7ONRj674N3O1eiZ9wsW/rz4sHQrhmIiRncTHdJVOoBSX2n587W6YyOmi5eq9robimf80jYMT8Z6Q=="/>
    <d v="2016-10-13T12:49:04"/>
    <s v="DARS-NIC-36360-Q7H8V-v0"/>
    <s v="Farah Al-Beidh"/>
    <x v="3"/>
    <s v="With Customer"/>
    <x v="0"/>
    <d v="2017-10-01T00:00:00"/>
    <s v="2c Initial Assessment"/>
    <s v="2d Action Plan Active"/>
    <x v="0"/>
    <s v="DARS-NIC-36360-Q7H8V-v0.11"/>
    <s v="No"/>
    <s v="No"/>
    <x v="0"/>
    <x v="5"/>
    <x v="0"/>
    <s v="No"/>
    <x v="1"/>
    <s v="Complex"/>
    <s v="Georgina Platt"/>
    <s v="Louise Dunn"/>
    <s v="Yes"/>
    <s v="Emma Russell"/>
    <d v="2016-10-13T12:49:04"/>
    <d v="2016-09-15T14:57:55"/>
    <m/>
    <s v=""/>
    <d v="2016-06-07T00:00:00"/>
    <x v="0"/>
  </r>
  <r>
    <s v="19522ee8-9e72-4326-9bba-e74ade424deb"/>
    <s v="5liKsPpPhMqIcrT92aam2dxvreRwaAjmQG/tZqtl3ivWIrazoNYcpm7ZgGtyY6sy5DDCCXpBYTLymydk/5X/DQ=="/>
    <d v="2016-10-13T12:49:04"/>
    <s v="DARS-NIC-36360-Q7H8V-v0"/>
    <s v="Farah Al-Beidh"/>
    <x v="3"/>
    <s v="With Customer"/>
    <x v="0"/>
    <d v="2017-10-01T00:00:00"/>
    <s v="2c Initial Assessment"/>
    <s v="2d Action Plan Active"/>
    <x v="0"/>
    <s v="DARS-NIC-36360-Q7H8V-v0.12"/>
    <s v="No"/>
    <s v="No"/>
    <x v="0"/>
    <x v="5"/>
    <x v="0"/>
    <s v="No"/>
    <x v="1"/>
    <s v="Complex"/>
    <s v="Georgina Platt"/>
    <s v="Louise Dunn"/>
    <s v="Yes"/>
    <s v="Emma Russell"/>
    <d v="2016-10-13T12:49:04"/>
    <d v="2016-09-19T16:36:32"/>
    <m/>
    <s v=""/>
    <d v="2016-06-07T00:00:00"/>
    <x v="0"/>
  </r>
  <r>
    <s v="38423ca3-e964-4cd7-b8fa-8350d3c092d3"/>
    <s v="ULHQbMk3dAwBtKe4/O1liQJ6O1gG3qSPXcEzbrfR/k9CYKXCIcCtqjZ9lhxIDD2Z1pK/tg7SxwmaGb5XvJCNWA=="/>
    <d v="2016-10-13T12:49:57"/>
    <s v="DARS-NIC-36360-Q7H8V-v0"/>
    <s v="Farah Al-Beidh"/>
    <x v="3"/>
    <s v="With Customer"/>
    <x v="0"/>
    <d v="2017-10-01T00:00:00"/>
    <s v="2c Initial Assessment"/>
    <s v="2d Action Plan Active"/>
    <x v="0"/>
    <s v="DARS-NIC-36360-Q7H8V-v0.13"/>
    <s v="No"/>
    <s v="No"/>
    <x v="0"/>
    <x v="5"/>
    <x v="0"/>
    <s v="No"/>
    <x v="1"/>
    <s v="Complex"/>
    <s v="Georgina Platt"/>
    <s v="Louise Dunn"/>
    <s v="Yes"/>
    <s v="Emma Russell"/>
    <d v="2016-10-13T12:49:57"/>
    <d v="2016-09-26T12:19:25"/>
    <m/>
    <s v=""/>
    <d v="2016-06-07T00:00:00"/>
    <x v="0"/>
  </r>
  <r>
    <s v="cc6c506f-f5fa-482b-9663-966d88de69b2"/>
    <s v="ZaXP9RDe3IpXWrQGltNp0cLrTuCZZNtb1G6AdM5DD95/6wBBgpxZg4gzEseu160IOJpsgu+An3iBsAFrwv1OHQ=="/>
    <d v="2017-01-04T14:55:38"/>
    <s v="DARS-NIC-36360-Q7H8V-v0"/>
    <s v="Farah Al-Beidh"/>
    <x v="3"/>
    <s v="With Customer"/>
    <x v="0"/>
    <d v="2017-10-01T00:00:00"/>
    <s v="2c Initial Assessment"/>
    <s v="2d Action Plan Active"/>
    <x v="6"/>
    <s v="DARS-NIC-36360-Q7H8V-v0.14"/>
    <s v="Yes"/>
    <s v="No"/>
    <x v="0"/>
    <x v="5"/>
    <x v="0"/>
    <s v="No"/>
    <x v="1"/>
    <s v="Complex"/>
    <s v="Georgina Platt"/>
    <s v="Louise Dunn"/>
    <s v="Yes"/>
    <s v="Emma Russell"/>
    <d v="2017-01-04T14:55:38"/>
    <d v="2016-10-13T12:49:29"/>
    <d v="2017-01-04T00:00:00"/>
    <s v=""/>
    <d v="2016-06-07T00:00:00"/>
    <x v="0"/>
  </r>
  <r>
    <s v="6f88e4fd-59a8-46fa-ac85-3cdeec00402d"/>
    <s v="3Q0JihnuNUtA58ykeHaFoafzbpmW7Gw7/CuyIrzJ4uaCekLjlXrq3j3aezTkNQZB6y5tx2nSk3Sn4wn3thoBSw=="/>
    <d v="2016-10-13T12:49:04"/>
    <s v="DARS-NIC-36360-Q7H8V-v0"/>
    <s v="Farah Al-Beidh"/>
    <x v="3"/>
    <s v="With Customer"/>
    <x v="0"/>
    <m/>
    <s v="1c Application In Progress"/>
    <s v="2d Action Plan Active"/>
    <x v="0"/>
    <s v="DARS-NIC-36360-Q7H8V-v0.2"/>
    <s v="No"/>
    <s v="No"/>
    <x v="0"/>
    <x v="0"/>
    <x v="0"/>
    <s v="No"/>
    <x v="1"/>
    <s v=""/>
    <s v=""/>
    <s v=""/>
    <s v="Yes"/>
    <s v="Emma Russell"/>
    <d v="2016-10-13T12:49:04"/>
    <d v="2016-05-23T14:34:04"/>
    <m/>
    <s v=""/>
    <d v="2016-06-07T00:00:00"/>
    <x v="0"/>
  </r>
  <r>
    <s v="ccc88527-a6c5-496e-b2eb-14d2f2a4001e"/>
    <s v="FMBgpvTCoS1ve7ntWDb+zgzNGDZkcYXlHS3jfWfwENUZ31l6QtVZjHRiudXBDrZnsdtE8p+X5F5Ft7aN8gTALw=="/>
    <d v="2016-10-13T12:49:04"/>
    <s v="DARS-NIC-36360-Q7H8V-v0"/>
    <s v="Farah Al-Beidh"/>
    <x v="3"/>
    <s v="With Customer"/>
    <x v="0"/>
    <m/>
    <s v="2a Case Admin Check"/>
    <s v="2d Action Plan Active"/>
    <x v="0"/>
    <s v="DARS-NIC-36360-Q7H8V-v0.3"/>
    <s v="No"/>
    <s v="No"/>
    <x v="0"/>
    <x v="0"/>
    <x v="0"/>
    <s v="No"/>
    <x v="1"/>
    <s v=""/>
    <s v=""/>
    <s v=""/>
    <s v="Yes"/>
    <s v="Emma Russell"/>
    <d v="2016-10-13T12:49:04"/>
    <d v="2016-05-25T15:53:45"/>
    <m/>
    <s v=""/>
    <d v="2016-06-07T00:00:00"/>
    <x v="0"/>
  </r>
  <r>
    <s v="4906bbcf-4f7e-49a6-a8e8-74f9c8c3ea44"/>
    <s v="h08J8dk0vYfK/90/VE/OGWXiqHMmeH+OGdjPccFwM/ma1MmxnI3wysPUGrBtE0XiGIHMcenTb5cG1EE1o2GwOQ=="/>
    <d v="2016-10-13T12:49:04"/>
    <s v="DARS-NIC-36360-Q7H8V-v0"/>
    <s v="Farah Al-Beidh"/>
    <x v="3"/>
    <s v="With Customer"/>
    <x v="0"/>
    <m/>
    <s v="1c Application In Progress"/>
    <s v="2d Action Plan Active"/>
    <x v="0"/>
    <s v="DARS-NIC-36360-Q7H8V-v0.4"/>
    <s v="No"/>
    <s v="No"/>
    <x v="0"/>
    <x v="0"/>
    <x v="0"/>
    <s v="No"/>
    <x v="1"/>
    <s v=""/>
    <s v=""/>
    <s v=""/>
    <s v="Yes"/>
    <s v="Emma Russell"/>
    <d v="2016-10-13T12:49:04"/>
    <d v="2016-05-27T10:31:16"/>
    <m/>
    <s v=""/>
    <d v="2016-06-07T00:00:00"/>
    <x v="0"/>
  </r>
  <r>
    <s v="9150ff93-5bd9-472f-9b68-f5cf48eca70d"/>
    <s v="bkvWGZjFXD3D/jPJluCt3e8n3hmjKj8joKVqnYIC51Mp47egswo6c2vievhEANULR6RLPJiDhP7Pmlh7e8Uwbw=="/>
    <d v="2016-10-13T12:49:04"/>
    <s v="DARS-NIC-36360-Q7H8V-v0"/>
    <s v="Farah Al-Beidh"/>
    <x v="3"/>
    <s v="With Customer"/>
    <x v="0"/>
    <m/>
    <s v="2a Case Admin Check"/>
    <s v="2d Action Plan Active"/>
    <x v="0"/>
    <s v="DARS-NIC-36360-Q7H8V-v0.5"/>
    <s v="No"/>
    <s v="No"/>
    <x v="0"/>
    <x v="0"/>
    <x v="0"/>
    <s v="No"/>
    <x v="1"/>
    <s v=""/>
    <s v=""/>
    <s v=""/>
    <s v="Yes"/>
    <s v="Emma Russell"/>
    <d v="2016-10-13T12:49:04"/>
    <d v="2016-05-27T13:42:03"/>
    <m/>
    <s v=""/>
    <d v="2016-06-07T00:00:00"/>
    <x v="0"/>
  </r>
  <r>
    <s v="feece72b-a6e2-4336-9287-57ba4d465648"/>
    <s v="t3RNwh4iEVhHPcg93hnad72CwUMGEyAGePZr7WZ20z1UAE+L0b0JQ1Cc8IeGB1tojoNVcYlsR+5CRUSia7xtjA=="/>
    <d v="2016-10-13T12:49:04"/>
    <s v="DARS-NIC-36360-Q7H8V-v0"/>
    <s v="Farah Al-Beidh"/>
    <x v="3"/>
    <s v="With Customer"/>
    <x v="0"/>
    <m/>
    <s v="1c Application In Progress"/>
    <s v="2d Action Plan Active"/>
    <x v="0"/>
    <s v="DARS-NIC-36360-Q7H8V-v0.6"/>
    <s v="No"/>
    <s v="No"/>
    <x v="0"/>
    <x v="0"/>
    <x v="0"/>
    <s v="No"/>
    <x v="1"/>
    <s v=""/>
    <s v=""/>
    <s v=""/>
    <s v="Yes"/>
    <s v="Emma Russell"/>
    <d v="2016-10-13T12:49:04"/>
    <d v="2016-06-01T08:27:13"/>
    <m/>
    <s v=""/>
    <d v="2016-06-07T00:00:00"/>
    <x v="0"/>
  </r>
  <r>
    <s v="b159a377-398b-4091-b1d1-56c408ce530f"/>
    <s v="CyD2zZ8AGQwGQGsh6+YUImC1dc6UUKN/iDT4hWUFwJjsZ6+tEjQMXmEVsD3ahfPvkI7VgUbwC5QpWG8EN/QBOA=="/>
    <d v="2016-10-13T12:49:04"/>
    <s v="DARS-NIC-36360-Q7H8V-v0"/>
    <s v="Farah Al-Beidh"/>
    <x v="3"/>
    <s v="With Customer"/>
    <x v="0"/>
    <m/>
    <s v="2c Initial Assessment"/>
    <s v="2d Action Plan Active"/>
    <x v="0"/>
    <s v="DARS-NIC-36360-Q7H8V-v0.7"/>
    <s v="No"/>
    <s v="No"/>
    <x v="0"/>
    <x v="5"/>
    <x v="0"/>
    <s v="No"/>
    <x v="1"/>
    <s v="Complex"/>
    <s v="Georgina Platt"/>
    <s v="Gaynor Dalton"/>
    <s v="Yes"/>
    <s v="Emma Russell"/>
    <d v="2016-10-13T12:49:04"/>
    <d v="2016-06-01T13:49:18"/>
    <m/>
    <s v=""/>
    <d v="2016-06-07T00:00:00"/>
    <x v="0"/>
  </r>
  <r>
    <s v="8efd1b2d-436e-4b8e-b097-a24c2385dd26"/>
    <s v="v3wKmZsoLLNLC3sMkBFuiSbDeMP9ooWHEZSMfL6p5u7TYaAlJIB4u+JMw/2vac5ckmKshjyzgopyFt/3D4SzXw=="/>
    <d v="2016-10-13T12:49:04"/>
    <s v="DARS-NIC-36360-Q7H8V-v0"/>
    <s v="Farah Al-Beidh"/>
    <x v="3"/>
    <s v="With Customer"/>
    <x v="0"/>
    <m/>
    <s v="2d Action Plan Active"/>
    <s v="2d Action Plan Active"/>
    <x v="0"/>
    <s v="DARS-NIC-36360-Q7H8V-v0.8"/>
    <s v="No"/>
    <s v="No"/>
    <x v="0"/>
    <x v="5"/>
    <x v="0"/>
    <s v="No"/>
    <x v="1"/>
    <s v="Complex"/>
    <s v="Georgina Platt"/>
    <s v="Gaynor Dalton"/>
    <s v="Yes"/>
    <s v="Emma Russell"/>
    <d v="2016-10-13T12:49:04"/>
    <d v="2016-06-15T16:44:52"/>
    <m/>
    <s v=""/>
    <d v="2016-06-07T00:00:00"/>
    <x v="0"/>
  </r>
  <r>
    <s v="8d03437e-6f7c-492d-891b-b537ced9ddb1"/>
    <s v="TTXwpvy8PmFlFqr0fSmzK4ebuJCdMOf7HQFEK5U//sV7zJjicVx6XPYBnyG+MdcnrH6QU1fk1vjwf8Ee3sV08Q=="/>
    <d v="2016-10-13T12:49:04"/>
    <s v="DARS-NIC-36360-Q7H8V-v0"/>
    <s v="Farah Al-Beidh"/>
    <x v="3"/>
    <s v="With Customer"/>
    <x v="0"/>
    <m/>
    <s v="2c Initial Assessment"/>
    <s v="2d Action Plan Active"/>
    <x v="0"/>
    <s v="DARS-NIC-36360-Q7H8V-v0.9"/>
    <s v="No"/>
    <s v="No"/>
    <x v="0"/>
    <x v="5"/>
    <x v="0"/>
    <s v="No"/>
    <x v="1"/>
    <s v="Complex"/>
    <s v="Georgina Platt"/>
    <s v="Gaynor Dalton"/>
    <s v="Yes"/>
    <s v="Emma Russell"/>
    <d v="2016-10-13T12:49:04"/>
    <d v="2016-06-20T12:30:19"/>
    <m/>
    <s v=""/>
    <d v="2016-06-07T00:00:00"/>
    <x v="0"/>
  </r>
  <r>
    <s v="a13ed58f-08e2-e511-8100-3863bb358f90"/>
    <s v="iRFL4utrjfJVB5WnPt386LL6lCq+tMSCqSeDjBB+cMKQWoMVVY0TIEZB0/eF7OlS6UHdtxsbGJPdyys6mFSqGA=="/>
    <d v="2016-03-15T11:32:53"/>
    <s v="DARS-NIC-363984-S9Z4N-v0"/>
    <s v="Gail Bell"/>
    <x v="1"/>
    <s v="With HSCIC"/>
    <x v="1"/>
    <m/>
    <s v=""/>
    <s v="1a Enquiry"/>
    <x v="7"/>
    <s v="DARS-NIC-363984-S9Z4N-v0.0"/>
    <s v=""/>
    <s v="Yes"/>
    <x v="1"/>
    <x v="0"/>
    <x v="0"/>
    <s v="No"/>
    <x v="1"/>
    <s v=""/>
    <s v=""/>
    <s v=""/>
    <s v="Yes"/>
    <s v=""/>
    <d v="2016-03-15T11:32:53"/>
    <d v="2016-03-04T12:56:52"/>
    <m/>
    <s v=""/>
    <m/>
    <x v="0"/>
  </r>
  <r>
    <s v="008cb3a4-08e2-e511-8100-3863bb358f90"/>
    <s v="RkVJhPruSaiNi5WGvgXe0WrNaCt7/7oMwf9cCB3qFX5WaiJ/lEVttAxJbRg14f0eNPAVgNYfkp8NjvWAPZh6LA=="/>
    <d v="2016-10-31T15:54:24"/>
    <s v="DARS-NIC-364555-D5G8B-v0"/>
    <s v="Paul Stewart"/>
    <x v="176"/>
    <s v="With HSCIC"/>
    <x v="1"/>
    <m/>
    <s v=""/>
    <s v=""/>
    <x v="0"/>
    <s v="DARS-NIC-364555-D5G8B-v0.0"/>
    <s v=""/>
    <s v="Yes"/>
    <x v="1"/>
    <x v="0"/>
    <x v="0"/>
    <s v="No"/>
    <x v="5"/>
    <s v=""/>
    <s v=""/>
    <s v=""/>
    <s v="Yes"/>
    <s v=""/>
    <d v="2016-10-31T15:54:24"/>
    <d v="2016-03-04T12:57:27"/>
    <m/>
    <s v=""/>
    <m/>
    <x v="0"/>
  </r>
  <r>
    <s v="0c950010-d406-4786-9a88-4ab01fe919cf"/>
    <s v="s3pd1sW7ucoBrB0GL1nUwj0neHGSiCFHq9vLuaqCHonuJRX7TjvB0q+IYvvwTKe0eJ5NsW1KyL/Lytgf6x++Wg=="/>
    <d v="2017-04-04T09:48:30"/>
    <s v="DARS-NIC-36455-Y6H8W-v0"/>
    <s v="Tracy Taylor"/>
    <x v="326"/>
    <s v="With HSCIC"/>
    <x v="0"/>
    <m/>
    <s v="1c Application In Progress"/>
    <s v="5a DSA Active"/>
    <x v="0"/>
    <s v="DARS-NIC-36455-Y6H8W-v0.0"/>
    <s v="No"/>
    <s v="No"/>
    <x v="0"/>
    <x v="0"/>
    <x v="0"/>
    <s v="No"/>
    <x v="0"/>
    <s v="Medium"/>
    <s v=""/>
    <s v=""/>
    <s v="Yes"/>
    <s v="Tracy Taylor"/>
    <d v="2017-04-04T09:48:30"/>
    <d v="2017-01-03T16:20:32"/>
    <m/>
    <s v=""/>
    <d v="2017-01-06T00:00:00"/>
    <x v="0"/>
  </r>
  <r>
    <s v="a76e7f08-cbeb-4882-906d-2a7487b359c7"/>
    <s v="RL85qLJZTVbM7zUYSKjqdgody+GqqenkjsPjs03eVp2e1woMjf1fS8kCHgbwpwC6ANWaOv0mfRPgkbcsAOQQlQ=="/>
    <d v="2017-04-04T09:48:30"/>
    <s v="DARS-NIC-36455-Y6H8W-v0"/>
    <s v="Del Herridge"/>
    <x v="326"/>
    <s v="With HSCIC"/>
    <x v="0"/>
    <d v="2017-05-31T00:00:00"/>
    <s v="2c Initial Assessment"/>
    <s v="5a DSA Active"/>
    <x v="0"/>
    <s v="DARS-NIC-36455-Y6H8W-v0.1"/>
    <s v="No"/>
    <s v="No"/>
    <x v="0"/>
    <x v="130"/>
    <x v="0"/>
    <s v="No"/>
    <x v="0"/>
    <s v="Medium"/>
    <s v="Emma Lawler"/>
    <s v="Robyn Wilson"/>
    <s v="Yes"/>
    <s v="Tracy Taylor"/>
    <d v="2017-04-04T09:48:30"/>
    <d v="2017-01-06T17:17:03"/>
    <m/>
    <s v=""/>
    <d v="2017-01-06T00:00:00"/>
    <x v="0"/>
  </r>
  <r>
    <s v="1efe363b-4e66-44b7-b243-f8b813f20bb5"/>
    <s v="myLjmK/Pd/FBnW7qn/UDSEeiOy6K9PeTG3G+nLd0U0KqXieeTWXyffPJHRmKkmbGJELjITxRnkHSpDtuZTy7hg=="/>
    <d v="2017-04-04T09:48:47"/>
    <s v="DARS-NIC-36455-Y6H8W-v0"/>
    <s v="Del Herridge"/>
    <x v="326"/>
    <s v="With HSCIC"/>
    <x v="0"/>
    <d v="2017-05-31T00:00:00"/>
    <s v="5a DSA Active"/>
    <s v="5a DSA Active"/>
    <x v="2"/>
    <s v="DARS-NIC-36455-Y6H8W-v0.2"/>
    <s v="Yes"/>
    <s v="No"/>
    <x v="0"/>
    <x v="130"/>
    <x v="205"/>
    <s v="No"/>
    <x v="0"/>
    <s v="Medium"/>
    <s v="Emma Lawler"/>
    <s v="Robyn Wilson"/>
    <s v="Yes"/>
    <s v="Tracy Taylor"/>
    <d v="2017-04-04T09:48:47"/>
    <d v="2017-01-06T17:28:57"/>
    <d v="2017-04-04T00:00:00"/>
    <s v=""/>
    <d v="2017-01-06T00:00:00"/>
    <x v="1"/>
  </r>
  <r>
    <s v="0be5e095-08e2-e511-8100-3863bb358f90"/>
    <s v="Ypaqx5/iXb3btHWiR6/pmOvJW9M/OaKNkpplBusD+wVQoYNwIIENJrVi369hPV8wfX69iaS5IpX/wZP8d038Qw=="/>
    <d v="2016-10-31T15:54:24"/>
    <s v="DARS-NIC-364568-H3H2G-v0"/>
    <s v="Magda Laskawiec"/>
    <x v="44"/>
    <s v="With HSCIC"/>
    <x v="1"/>
    <m/>
    <s v=""/>
    <s v=""/>
    <x v="0"/>
    <s v="DARS-NIC-364568-H3H2G-v0.0"/>
    <s v=""/>
    <s v="Yes"/>
    <x v="1"/>
    <x v="0"/>
    <x v="0"/>
    <s v="No"/>
    <x v="10"/>
    <s v=""/>
    <s v=""/>
    <s v=""/>
    <s v="Yes"/>
    <s v=""/>
    <d v="2016-10-31T15:54:24"/>
    <d v="2016-03-04T12:57:02"/>
    <m/>
    <s v=""/>
    <m/>
    <x v="0"/>
  </r>
  <r>
    <s v="a1b0df99-08e2-e511-8104-1458d043a750"/>
    <s v="+rfTmHcMY9wn2FkPdFFgDcZTetc0hbKS6SEBwUyswYoE4RrAMizqBHm6gwtVCmNu3uI87IazHUx8HFEgjYUH6g=="/>
    <d v="2016-10-31T15:54:24"/>
    <s v="DARS-NIC-364574-X5J3N-v0"/>
    <s v="Elizabeth Brettell"/>
    <x v="8"/>
    <s v="With HSCIC"/>
    <x v="1"/>
    <m/>
    <s v=""/>
    <s v=""/>
    <x v="0"/>
    <s v="DARS-NIC-364574-X5J3N-v0.0"/>
    <s v=""/>
    <s v="Yes"/>
    <x v="1"/>
    <x v="0"/>
    <x v="0"/>
    <s v="No"/>
    <x v="1"/>
    <s v=""/>
    <s v=""/>
    <s v=""/>
    <s v="Yes"/>
    <s v=""/>
    <d v="2016-10-31T15:54:24"/>
    <d v="2016-03-04T12:57:13"/>
    <m/>
    <s v=""/>
    <m/>
    <x v="0"/>
  </r>
  <r>
    <s v="fd482f1c-f6e1-e511-80f7-3863bb357fa0"/>
    <s v="gcnjMY2dFdJ5W6glNuY21qpQ2/+RrfmA+7BwEbnbzk7BJlbGnT3mSSkconlqhZByWFncRPvqKl4wiUMuOqSx4w=="/>
    <d v="2016-10-31T15:54:24"/>
    <s v="DARS-NIC-364597-G1G7Q-v0"/>
    <s v="Chris Rolfe"/>
    <x v="113"/>
    <s v="With HSCIC"/>
    <x v="1"/>
    <m/>
    <s v=""/>
    <s v=""/>
    <x v="0"/>
    <s v="DARS-NIC-364597-G1G7Q-v0.0"/>
    <s v=""/>
    <s v="Yes"/>
    <x v="1"/>
    <x v="0"/>
    <x v="0"/>
    <s v="No"/>
    <x v="6"/>
    <s v=""/>
    <s v=""/>
    <s v=""/>
    <s v="Yes"/>
    <s v=""/>
    <d v="2016-10-31T15:54:24"/>
    <d v="2016-03-04T10:44:51"/>
    <m/>
    <s v=""/>
    <m/>
    <x v="0"/>
  </r>
  <r>
    <s v="d7d54c9f-f7e1-e511-80f7-3863bb357fa0"/>
    <s v="c0b0HWRnrAAwgAfCCOFmD0QQcWNQgUISv9K7NuywlUaSbv6llZodmN+LPUpbxmE10yWr+RDS6YVU+F7CZS0d0A=="/>
    <d v="2017-03-16T08:49:49"/>
    <s v="DARS-NIC-365623-T3W4S-v1"/>
    <s v="Isabelle Hunt"/>
    <x v="9"/>
    <s v="With Customer"/>
    <x v="0"/>
    <d v="2016-10-21T00:00:00"/>
    <s v=""/>
    <s v="4e With Customer To Sign DSA"/>
    <x v="3"/>
    <s v="DARS-NIC-365623-T3W4S-v0.0"/>
    <s v="No"/>
    <s v="Yes"/>
    <x v="0"/>
    <x v="0"/>
    <x v="30"/>
    <s v="No"/>
    <x v="1"/>
    <s v=""/>
    <s v="Emma Lawler"/>
    <s v=""/>
    <s v="No"/>
    <s v="Emma Russell"/>
    <d v="2017-03-16T08:49:49"/>
    <d v="2016-03-04T10:55:41"/>
    <m/>
    <s v=""/>
    <d v="2016-12-08T00:00:00"/>
    <x v="0"/>
  </r>
  <r>
    <s v="22f70e4e-ee32-4a94-a98d-b51f468f965f"/>
    <s v="zfK3ASCpNLcCo1qdbGJsI3EJw+mPhvzajVFcNipBV4dEtgXdWPWPPZV4gIPYjeP8Gsm1aqVk8f1SwVnKHDEdkA=="/>
    <d v="2017-03-16T08:49:49"/>
    <s v="DARS-NIC-365623-T3W4S-v1"/>
    <s v="Isabelle Hunt"/>
    <x v="9"/>
    <s v="With Customer"/>
    <x v="0"/>
    <m/>
    <s v="1c Application In Progress"/>
    <s v="4e With Customer To Sign DSA"/>
    <x v="0"/>
    <s v="DARS-NIC-365623-T3W4S-v1.0"/>
    <s v="No"/>
    <s v="Yes"/>
    <x v="0"/>
    <x v="0"/>
    <x v="0"/>
    <s v="No"/>
    <x v="1"/>
    <s v=""/>
    <s v="Emma Lawler"/>
    <s v="Jennifer Redman"/>
    <s v="No"/>
    <s v="Emma Russell"/>
    <d v="2017-03-16T08:49:49"/>
    <d v="2016-12-02T11:06:55"/>
    <m/>
    <s v=""/>
    <d v="2016-12-08T00:00:00"/>
    <x v="0"/>
  </r>
  <r>
    <s v="e556fc56-2880-4e0c-ba73-bae633f831df"/>
    <s v="sl2BjRkiDsKCkbXiuraJvYeZttyrLhWSJHeBusELsMJnGXnMgHy/cie+j5mxI1kruz7+8p42+DqExFz/nXyuZQ=="/>
    <d v="2017-03-16T08:49:49"/>
    <s v="DARS-NIC-365623-T3W4S-v1"/>
    <s v="Isabelle Hunt"/>
    <x v="9"/>
    <s v="With Customer"/>
    <x v="0"/>
    <d v="2017-12-31T00:00:00"/>
    <s v="2c Initial Assessment"/>
    <s v="4e With Customer To Sign DSA"/>
    <x v="0"/>
    <s v="DARS-NIC-365623-T3W4S-v1.1"/>
    <s v="No"/>
    <s v="Yes"/>
    <x v="0"/>
    <x v="65"/>
    <x v="0"/>
    <s v="No"/>
    <x v="1"/>
    <s v="Complex"/>
    <s v="Dan Goodwin"/>
    <s v="Dave Cronin"/>
    <s v="No"/>
    <s v="Emma Russell"/>
    <d v="2017-03-16T08:49:49"/>
    <d v="2016-12-02T11:36:01"/>
    <m/>
    <s v="Release 2.3"/>
    <d v="2016-12-08T00:00:00"/>
    <x v="0"/>
  </r>
  <r>
    <s v="4c652ec0-424b-4b97-bdad-47d9190331f8"/>
    <s v="dX2klIompFeCM33k+qSsrHiXbyJtRYg3iEAlRMVWCDYgdfKbHwya639yT+mRpsWIFtSj0q0KUcR3xWTGSQ5buA=="/>
    <d v="2017-03-16T08:49:49"/>
    <s v="DARS-NIC-365623-T3W4S-v1"/>
    <s v="Isabelle Hunt"/>
    <x v="9"/>
    <s v="With Customer"/>
    <x v="0"/>
    <d v="2017-12-31T00:00:00"/>
    <s v="2c Initial Assessment"/>
    <s v="4e With Customer To Sign DSA"/>
    <x v="0"/>
    <s v="DARS-NIC-365623-T3W4S-v1.2"/>
    <s v="No"/>
    <s v="Yes"/>
    <x v="0"/>
    <x v="65"/>
    <x v="0"/>
    <s v="No"/>
    <x v="1"/>
    <s v="Complex"/>
    <s v="Dan Goodwin"/>
    <s v="Dave Cronin"/>
    <s v="No"/>
    <s v="Emma Russell"/>
    <d v="2017-03-16T08:49:49"/>
    <d v="2016-12-12T13:16:48"/>
    <m/>
    <s v="Release 2.3"/>
    <d v="2016-12-08T00:00:00"/>
    <x v="0"/>
  </r>
  <r>
    <s v="1cae4416-9464-4984-94d3-8849fc02c1c2"/>
    <s v="uQzJHdjclkWY/Y08khWxdZGjDs9u3lxixIaSXR87fYkS0YwouilT5rPvbx8Me25fUqZAuqntEVXtffrdQhKBOA=="/>
    <d v="2017-03-16T08:49:49"/>
    <s v="DARS-NIC-365623-T3W4S-v1"/>
    <s v="Isabelle Hunt"/>
    <x v="9"/>
    <s v="With Customer"/>
    <x v="0"/>
    <d v="2017-12-31T00:00:00"/>
    <s v="2c Initial Assessment"/>
    <s v="4e With Customer To Sign DSA"/>
    <x v="0"/>
    <s v="DARS-NIC-365623-T3W4S-v1.3"/>
    <s v="No"/>
    <s v="Yes"/>
    <x v="0"/>
    <x v="65"/>
    <x v="0"/>
    <s v="No"/>
    <x v="1"/>
    <s v="Complex"/>
    <s v="Dan Goodwin"/>
    <s v="Dave Cronin"/>
    <s v="No"/>
    <s v="Emma Russell"/>
    <d v="2017-03-16T08:49:49"/>
    <d v="2016-12-21T10:18:23"/>
    <m/>
    <s v="Release 2.3"/>
    <d v="2016-12-08T00:00:00"/>
    <x v="0"/>
  </r>
  <r>
    <s v="f2638894-ea88-4724-9db2-cd45ba6fd42d"/>
    <s v="3PKYSa3oyEyKdj6esbceJvSgO0RxIGN3mP7YCjOf99YzfRU7TQ9YOVdKN0w3V0Nh6tBsanZ6/0mykTnGgY7NMg=="/>
    <d v="2017-03-16T08:50:00"/>
    <s v="DARS-NIC-365623-T3W4S-v1"/>
    <s v="Isabelle Hunt"/>
    <x v="9"/>
    <s v="With Customer"/>
    <x v="0"/>
    <d v="2017-12-31T00:00:00"/>
    <s v="4e With Customer To Sign DSA"/>
    <s v="4e With Customer To Sign DSA"/>
    <x v="4"/>
    <s v="DARS-NIC-365623-T3W4S-v1.4"/>
    <s v="Yes"/>
    <s v="Yes"/>
    <x v="0"/>
    <x v="65"/>
    <x v="0"/>
    <s v="No"/>
    <x v="1"/>
    <s v="Complex"/>
    <s v="Dan Goodwin"/>
    <s v="Kimberley Watson"/>
    <s v="No"/>
    <s v="Emma Russell"/>
    <d v="2017-03-16T08:50:00"/>
    <d v="2016-12-21T14:50:13"/>
    <m/>
    <s v=""/>
    <d v="2016-12-08T00:00:00"/>
    <x v="0"/>
  </r>
  <r>
    <s v="69156a40-fbe1-e511-80f5-3863bb363030"/>
    <s v="wJeG183Wq6JkZr5X1ERkeGVc6J+4rNuo+NrUW1vNdN9LG1dUjnI+P5I4sQxk+Roi/mPEkuvoDIqUKq0hp1E0Lw=="/>
    <d v="2016-10-31T15:54:24"/>
    <s v="DARS-NIC-366103-V5L5J-v0"/>
    <s v="Janany Shanmugarajah"/>
    <x v="130"/>
    <s v="With HSCIC"/>
    <x v="1"/>
    <m/>
    <s v=""/>
    <s v=""/>
    <x v="0"/>
    <s v="DARS-NIC-366103-V5L5J-v0.0"/>
    <s v=""/>
    <s v="Yes"/>
    <x v="1"/>
    <x v="0"/>
    <x v="0"/>
    <s v="No"/>
    <x v="3"/>
    <s v=""/>
    <s v=""/>
    <s v=""/>
    <s v="Yes"/>
    <s v=""/>
    <d v="2016-10-31T15:54:24"/>
    <d v="2016-03-04T11:21:35"/>
    <m/>
    <s v=""/>
    <m/>
    <x v="0"/>
  </r>
  <r>
    <s v="d61ef236-fbe1-e511-8104-1458d043a750"/>
    <s v="3WKZqqOyRgTMJ4HTVJ62PM+KUrcqInF0kGHFJ1W+ORr71FPe/s7ZwB41Qiy/uEKIArF3D7zNldA4JY+QfyMGIw=="/>
    <d v="2017-03-31T12:16:38"/>
    <s v="DARS-NIC-366210-V2H5M-v2"/>
    <s v="Carol Propper"/>
    <x v="3"/>
    <s v="With Customer"/>
    <x v="0"/>
    <d v="2016-06-30T00:00:00"/>
    <s v=""/>
    <s v="1c Application In Progress"/>
    <x v="1"/>
    <s v="DARS-NIC-366210-V2H5M-v0.0"/>
    <s v="No"/>
    <s v="Yes"/>
    <x v="0"/>
    <x v="0"/>
    <x v="7"/>
    <s v="No"/>
    <x v="1"/>
    <s v=""/>
    <s v="Richard Webster"/>
    <s v=""/>
    <s v="No"/>
    <s v="Emma Russell"/>
    <d v="2017-03-31T12:16:38"/>
    <d v="2016-03-04T11:21:24"/>
    <d v="2016-11-10T00:00:00"/>
    <s v=""/>
    <m/>
    <x v="0"/>
  </r>
  <r>
    <s v="01f11b22-f7d1-47f3-b131-3cbd4176b350"/>
    <s v="MpvzfLfhG0ypA0tk1DaHwQMRKmsuQ/oEPWGIC0HhghXL810sFB31x3ogJjmQU4P5Nftv7DLmyaB3nE53rn23kQ=="/>
    <d v="2017-03-31T12:16:38"/>
    <s v="DARS-NIC-366210-V2H5M-v2"/>
    <s v="Carol Propper"/>
    <x v="3"/>
    <s v="With Customer"/>
    <x v="0"/>
    <d v="2016-06-30T00:00:00"/>
    <s v="1c Application In Progress"/>
    <s v="1c Application In Progress"/>
    <x v="0"/>
    <s v="DARS-NIC-366210-V2H5M-v1.0"/>
    <s v="No"/>
    <s v="Yes"/>
    <x v="0"/>
    <x v="0"/>
    <x v="0"/>
    <s v="No"/>
    <x v="1"/>
    <s v=""/>
    <s v="Richard Webster"/>
    <s v=""/>
    <s v="No"/>
    <s v="Emma Russell"/>
    <d v="2017-03-31T12:16:38"/>
    <d v="2016-06-06T15:41:53"/>
    <m/>
    <s v=""/>
    <m/>
    <x v="0"/>
  </r>
  <r>
    <s v="28c2ea36-2d12-4879-8d41-c5694a52f53b"/>
    <s v="FS8HJAMmn6gQBD8xtJg5Q5xMkKhCUXmtRAGSWhGUgQ4c3Nssgjuvbx0gwrTgCyiHHgu4FtvgYeUN2Z3KMHR+jQ=="/>
    <d v="2017-03-31T12:16:38"/>
    <s v="DARS-NIC-366210-V2H5M-v2"/>
    <s v="Carol Propper"/>
    <x v="3"/>
    <s v="With Customer"/>
    <x v="0"/>
    <d v="2016-06-30T00:00:00"/>
    <s v="1c Application In Progress"/>
    <s v="1c Application In Progress"/>
    <x v="0"/>
    <s v="DARS-NIC-366210-V2H5M-v1.1"/>
    <s v="No"/>
    <s v="Yes"/>
    <x v="0"/>
    <x v="0"/>
    <x v="0"/>
    <s v="No"/>
    <x v="1"/>
    <s v=""/>
    <s v="Richard Webster"/>
    <s v=""/>
    <s v="No"/>
    <s v="Emma Russell"/>
    <d v="2017-03-31T12:16:38"/>
    <d v="2016-06-24T13:17:24"/>
    <m/>
    <s v=""/>
    <m/>
    <x v="0"/>
  </r>
  <r>
    <s v="1bedf949-1117-42a3-bac1-faa32631b86a"/>
    <s v="CrQO7LIGMJpfd2QwsDLzJkarMbPGIQcYsXyApIn/rUZobb1fxw+oTdwoE11b56aWl4bIiPSshrTJ6nCmrr+Rvw=="/>
    <d v="2017-03-31T12:16:38"/>
    <s v="DARS-NIC-366210-V2H5M-v2"/>
    <s v="Carol Propper"/>
    <x v="3"/>
    <s v="With Customer"/>
    <x v="0"/>
    <d v="2016-06-30T00:00:00"/>
    <s v="1c Application In Progress"/>
    <s v="1c Application In Progress"/>
    <x v="0"/>
    <s v="DARS-NIC-366210-V2H5M-v1.2"/>
    <s v="No"/>
    <s v="Yes"/>
    <x v="0"/>
    <x v="0"/>
    <x v="0"/>
    <s v="No"/>
    <x v="1"/>
    <s v=""/>
    <s v="Richard Webster"/>
    <s v=""/>
    <s v="No"/>
    <s v="Emma Russell"/>
    <d v="2017-03-31T12:16:38"/>
    <d v="2016-06-28T08:35:27"/>
    <m/>
    <s v=""/>
    <m/>
    <x v="0"/>
  </r>
  <r>
    <s v="e49c93a7-6c45-48c9-9313-ba497e6019c3"/>
    <s v="gBkDQhwcO9ejckWjmYlStK9tLXjCz+QKRL/ABMxki/eA6SDrD1q95watVA4iwgfOhkc5snn6GcoKbgmuYebiWw=="/>
    <d v="2017-03-31T12:16:38"/>
    <s v="DARS-NIC-366210-V2H5M-v2"/>
    <s v="Carol Propper"/>
    <x v="3"/>
    <s v="With Customer"/>
    <x v="0"/>
    <d v="2016-06-30T00:00:00"/>
    <s v="2c Initial Assessment"/>
    <s v="1c Application In Progress"/>
    <x v="0"/>
    <s v="DARS-NIC-366210-V2H5M-v1.3"/>
    <s v="No"/>
    <s v="Yes"/>
    <x v="0"/>
    <x v="124"/>
    <x v="0"/>
    <s v="No"/>
    <x v="1"/>
    <s v=""/>
    <s v="Richard Webster"/>
    <s v="Gaynor Dalton"/>
    <s v="No"/>
    <s v="Emma Russell"/>
    <d v="2017-03-31T12:16:38"/>
    <d v="2016-07-04T11:32:27"/>
    <m/>
    <s v=""/>
    <m/>
    <x v="0"/>
  </r>
  <r>
    <s v="7f6c611f-383b-4829-a216-9fa22ffd0455"/>
    <s v="1lSUo7yLaS26oD+6PbdqNus0nICKoKDpWsb9y6WEvDs4ZnrViVMffT1xOEWna1oWv4Z3Tp17K8u9p5Ibk6EeWw=="/>
    <d v="2017-03-31T12:16:38"/>
    <s v="DARS-NIC-366210-V2H5M-v2"/>
    <s v="Carol Propper"/>
    <x v="3"/>
    <s v="With Customer"/>
    <x v="0"/>
    <d v="2016-06-30T00:00:00"/>
    <s v="2c Initial Assessment"/>
    <s v="1c Application In Progress"/>
    <x v="0"/>
    <s v="DARS-NIC-366210-V2H5M-v1.4"/>
    <s v="No"/>
    <s v="Yes"/>
    <x v="0"/>
    <x v="124"/>
    <x v="0"/>
    <s v="No"/>
    <x v="1"/>
    <s v=""/>
    <s v="Richard Webster"/>
    <s v="Gaynor Dalton"/>
    <s v="No"/>
    <s v="Emma Russell"/>
    <d v="2017-03-31T12:16:38"/>
    <d v="2016-07-13T13:52:24"/>
    <m/>
    <s v=""/>
    <m/>
    <x v="0"/>
  </r>
  <r>
    <s v="8245ad6d-6f58-4c5b-bd9e-c855dbdfb3aa"/>
    <s v="QPWfoBtD92Q/bIOPanfX3c30qcUDc672/8KuhqZL6YZJB5AWFept1LwwZmkYW/EjRmXMvRSNW/a2ZxXIY3T/zw=="/>
    <d v="2017-03-31T12:16:38"/>
    <s v="DARS-NIC-366210-V2H5M-v2"/>
    <s v="Carol Propper"/>
    <x v="3"/>
    <s v="With Customer"/>
    <x v="0"/>
    <d v="2018-12-31T00:00:00"/>
    <s v="2c Initial Assessment"/>
    <s v="1c Application In Progress"/>
    <x v="0"/>
    <s v="DARS-NIC-366210-V2H5M-v1.5"/>
    <s v="No"/>
    <s v="Yes"/>
    <x v="0"/>
    <x v="124"/>
    <x v="0"/>
    <s v="No"/>
    <x v="1"/>
    <s v=""/>
    <s v="Richard Webster"/>
    <s v="Gaynor Dalton"/>
    <s v="No"/>
    <s v="Emma Russell"/>
    <d v="2017-03-31T12:16:38"/>
    <d v="2016-07-20T13:44:30"/>
    <m/>
    <s v=""/>
    <m/>
    <x v="0"/>
  </r>
  <r>
    <s v="669c3539-6ffa-46f8-a07c-cf080806fd22"/>
    <s v="EXV20peXFmfqnd4QT75aq4aDi4uBstlL6hkfCFgQBe9q8vWX9JcVTVyLqK8LYzjcNXRU+2Az6ln4fDFXIo9a4w=="/>
    <d v="2017-03-31T12:16:38"/>
    <s v="DARS-NIC-366210-V2H5M-v2"/>
    <s v="Carol Propper"/>
    <x v="3"/>
    <s v="With Customer"/>
    <x v="0"/>
    <d v="2018-12-31T00:00:00"/>
    <s v="2c Initial Assessment"/>
    <s v="1c Application In Progress"/>
    <x v="0"/>
    <s v="DARS-NIC-366210-V2H5M-v1.6"/>
    <s v="No"/>
    <s v="Yes"/>
    <x v="0"/>
    <x v="124"/>
    <x v="0"/>
    <s v="No"/>
    <x v="1"/>
    <s v=""/>
    <s v="Richard Webster"/>
    <s v="Gaynor Dalton"/>
    <s v="No"/>
    <s v="Emma Russell"/>
    <d v="2017-03-31T12:16:38"/>
    <d v="2016-08-08T11:14:14"/>
    <m/>
    <s v=""/>
    <m/>
    <x v="0"/>
  </r>
  <r>
    <s v="cbe75a34-4de0-496b-a058-5161eb153dc0"/>
    <s v="PCsX+EErDVM4jb0n7jiZnKrq4zn6izjgAnvn/KI4W478ZPjMOi0PYJYMgMbr3TnOXPQHf9Ao74N5o0gNdT3IcA=="/>
    <d v="2017-03-31T12:17:52"/>
    <s v="DARS-NIC-366210-V2H5M-v2"/>
    <s v="Carol Propper"/>
    <x v="3"/>
    <s v="With Customer"/>
    <x v="0"/>
    <d v="2017-06-30T00:00:00"/>
    <s v="5a DSA Active"/>
    <s v="1c Application In Progress"/>
    <x v="2"/>
    <s v="DARS-NIC-366210-V2H5M-v1.7"/>
    <s v="No"/>
    <s v="Yes"/>
    <x v="0"/>
    <x v="124"/>
    <x v="206"/>
    <s v="No"/>
    <x v="1"/>
    <s v=""/>
    <s v="Richard Webster"/>
    <s v="Gaynor Dalton"/>
    <s v="No"/>
    <s v="Emma Russell"/>
    <d v="2017-03-31T12:17:52"/>
    <d v="2016-08-19T09:43:50"/>
    <d v="2016-11-10T00:00:00"/>
    <s v=""/>
    <m/>
    <x v="1"/>
  </r>
  <r>
    <s v="fffc5156-b6ac-413e-ac17-c2ec238de334"/>
    <s v="BAcvzZxezAgRzZY0A8UxpgkLl4MS+/GSs4lAgrIqM9g76TAWKhZwIW1t8xIqnJMm/5nxp3QuEVmahwZCfLFNrQ=="/>
    <d v="2017-03-31T12:18:24"/>
    <s v="DARS-NIC-366210-V2H5M-v2"/>
    <s v="Carol Propper"/>
    <x v="3"/>
    <s v="With Customer"/>
    <x v="0"/>
    <m/>
    <s v="1c Application In Progress"/>
    <s v="1c Application In Progress"/>
    <x v="4"/>
    <s v="DARS-NIC-366210-V2H5M-v2.0"/>
    <s v="Yes"/>
    <s v="Yes"/>
    <x v="0"/>
    <x v="124"/>
    <x v="0"/>
    <s v="No"/>
    <x v="1"/>
    <s v=""/>
    <s v="Richard Webster"/>
    <s v="Gaynor Dalton"/>
    <s v="No"/>
    <s v="Emma Russell"/>
    <d v="2017-03-31T12:18:24"/>
    <d v="2017-03-31T12:16:19"/>
    <m/>
    <s v=""/>
    <m/>
    <x v="0"/>
  </r>
  <r>
    <s v="5ef96d0f-5d9f-e611-80f8-5065f38bd5b1"/>
    <s v="xLTMPpObKUk7q8pKD+RG5zOy5OV32oXd6pCzwesJdtpuHlKD4FmUyz29DojdvH/JAk+Hn8YSHwJc+9l/z/Q5Eg=="/>
    <d v="2017-04-11T11:02:40"/>
    <s v="DARS-NIC-366216-Z9H9Q-v2"/>
    <s v="Duncan Gillespie"/>
    <x v="53"/>
    <s v="With Customer"/>
    <x v="0"/>
    <m/>
    <s v="1c Application In Progress"/>
    <s v="2d Action Plan Active"/>
    <x v="0"/>
    <s v="DARS-NIC-366216-Z9H9Q-v0"/>
    <s v="No"/>
    <s v="No"/>
    <x v="0"/>
    <x v="0"/>
    <x v="0"/>
    <s v="No"/>
    <x v="1"/>
    <s v=""/>
    <s v=""/>
    <s v=""/>
    <s v="Yes"/>
    <s v="Emma Russell"/>
    <d v="2017-04-11T11:02:40"/>
    <d v="2016-10-31T11:27:59"/>
    <m/>
    <s v=""/>
    <d v="2017-03-24T00:00:00"/>
    <x v="0"/>
  </r>
  <r>
    <s v="2bfe9930-ea15-4613-a3de-d7f0b8d416a1"/>
    <s v="LyHHqJmmVN2YPljtAEpm40h8RkZjIF7TxYWOAPkGyyHiFI/SQ26uVE1s+HV603zgsz2S9I5SfIhOHCDO9gneaQ=="/>
    <d v="2017-04-11T11:02:40"/>
    <s v="DARS-NIC-366216-Z9H9Q-v2"/>
    <s v="Duncan Gillespie"/>
    <x v="53"/>
    <s v="With Customer"/>
    <x v="0"/>
    <d v="2016-11-30T00:00:00"/>
    <s v="2c Initial Assessment"/>
    <s v="2d Action Plan Active"/>
    <x v="0"/>
    <s v="DARS-NIC-366216-Z9H9Q-v0.1"/>
    <s v="No"/>
    <s v="No"/>
    <x v="0"/>
    <x v="88"/>
    <x v="0"/>
    <s v="No"/>
    <x v="1"/>
    <s v=""/>
    <s v="Vicki Hartley"/>
    <s v="Gaynor Dalton"/>
    <s v="Yes"/>
    <s v="Emma Russell"/>
    <d v="2017-04-11T11:02:40"/>
    <d v="2016-10-31T12:21:44"/>
    <m/>
    <s v=""/>
    <d v="2017-03-24T00:00:00"/>
    <x v="0"/>
  </r>
  <r>
    <s v="77973c46-249f-46d8-bafe-f124d485e727"/>
    <s v="lnFvoJ3ac6+At/vOKJy4JNjvBlG4V68OClW2blI6nxqjPemWtDKNYftoxk6j59yYgD2tCL8Wkb72eHGJDk0bYw=="/>
    <d v="2017-04-11T11:02:40"/>
    <s v="DARS-NIC-366216-Z9H9Q-v2"/>
    <s v="Duncan Gillespie"/>
    <x v="53"/>
    <s v="With Customer"/>
    <x v="0"/>
    <d v="2016-11-30T00:00:00"/>
    <s v="5a DSA Active"/>
    <s v="2d Action Plan Active"/>
    <x v="1"/>
    <s v="DARS-NIC-366216-Z9H9Q-v0.2"/>
    <s v="No"/>
    <s v="No"/>
    <x v="0"/>
    <x v="88"/>
    <x v="207"/>
    <s v="No"/>
    <x v="1"/>
    <s v=""/>
    <s v="Vicki Hartley"/>
    <s v="Gaynor Dalton"/>
    <s v="Yes"/>
    <s v="Emma Russell"/>
    <d v="2017-04-11T11:02:40"/>
    <d v="2016-10-31T12:26:02"/>
    <d v="2017-02-22T00:00:00"/>
    <s v=""/>
    <d v="2017-03-24T00:00:00"/>
    <x v="1"/>
  </r>
  <r>
    <s v="7215062c-66f0-4d2c-a805-a0be5fbed50d"/>
    <s v="z08iw3NKVmfdGpGhVP20P1XOPLpBTH3lKf8o9bPf5dblujPpE+Oxj24z3gBvR7XQLQtotitytqlFt2iiBYL3fQ=="/>
    <d v="2017-04-11T11:02:40"/>
    <s v="DARS-NIC-366216-Z9H9Q-v2"/>
    <s v="Duncan Gillespie"/>
    <x v="53"/>
    <s v="With Customer"/>
    <x v="0"/>
    <m/>
    <s v="1c Application In Progress"/>
    <s v="2d Action Plan Active"/>
    <x v="0"/>
    <s v="DARS-NIC-366216-Z9H9Q-v1.0"/>
    <s v="No"/>
    <s v="No"/>
    <x v="0"/>
    <x v="88"/>
    <x v="0"/>
    <s v="No"/>
    <x v="1"/>
    <s v=""/>
    <s v="Vicki Hartley"/>
    <s v="Gaynor Dalton"/>
    <s v="Yes"/>
    <s v="Emma Russell"/>
    <d v="2017-04-11T11:02:40"/>
    <d v="2016-11-02T13:51:17"/>
    <d v="2016-11-02T00:00:00"/>
    <s v=""/>
    <d v="2017-03-24T00:00:00"/>
    <x v="0"/>
  </r>
  <r>
    <s v="77e2067c-f98d-4e32-8307-01f2a165194a"/>
    <s v="OdNeY+9u5M5NCxFkfsOfV14dFrwXHI6Q4oBsKrcr4fD6jy963iYdg3MWBwLo6hbZe177tL5EJ9zfFKzEeolpcg=="/>
    <d v="2017-04-11T11:02:40"/>
    <s v="DARS-NIC-366216-Z9H9Q-v2"/>
    <s v="Duncan Gillespie"/>
    <x v="53"/>
    <s v="With Customer"/>
    <x v="0"/>
    <d v="2019-11-30T00:00:00"/>
    <s v="2c Initial Assessment"/>
    <s v="2d Action Plan Active"/>
    <x v="0"/>
    <s v="DARS-NIC-366216-Z9H9Q-v1.1"/>
    <s v="No"/>
    <s v="No"/>
    <x v="0"/>
    <x v="190"/>
    <x v="0"/>
    <s v="No"/>
    <x v="1"/>
    <s v="Medium"/>
    <s v="Dan Goodwin"/>
    <s v="Dave Cronin"/>
    <s v="Yes"/>
    <s v="Emma Russell"/>
    <d v="2017-04-11T11:02:40"/>
    <d v="2016-11-22T15:22:08"/>
    <d v="2016-11-02T00:00:00"/>
    <s v="Release 2.3"/>
    <d v="2017-03-24T00:00:00"/>
    <x v="0"/>
  </r>
  <r>
    <s v="a3e5225d-08fb-4431-b3c5-3daa06be1bc4"/>
    <s v="SUMygtQULdwaX58uNyagJwp5d7OYc6ySP1oZF3z5Rt3Cg9UqOFcm92e07G0iPSUqfBPq+XlsVDVpyyxZ+04+OA=="/>
    <d v="2017-04-11T11:02:40"/>
    <s v="DARS-NIC-366216-Z9H9Q-v2"/>
    <s v="Duncan Gillespie"/>
    <x v="53"/>
    <s v="With Customer"/>
    <x v="0"/>
    <d v="2017-02-28T00:00:00"/>
    <s v="5a DSA Active"/>
    <s v="2d Action Plan Active"/>
    <x v="3"/>
    <s v="DARS-NIC-366216-Z9H9Q-v1.2"/>
    <s v="No"/>
    <s v="No"/>
    <x v="0"/>
    <x v="190"/>
    <x v="43"/>
    <s v="No"/>
    <x v="1"/>
    <s v="Medium"/>
    <s v="Dan Goodwin"/>
    <s v="Dave Cronin"/>
    <s v="Yes"/>
    <s v="Emma Russell"/>
    <d v="2017-04-11T11:02:40"/>
    <d v="2016-12-12T09:31:47"/>
    <d v="2017-02-22T00:00:00"/>
    <s v="Release 2.3"/>
    <d v="2017-03-24T00:00:00"/>
    <x v="1"/>
  </r>
  <r>
    <s v="24b31091-893c-48a1-bcdf-69df25023365"/>
    <s v="zePDA+mZ2+q7fiU7CyMWk6XAlKHj8AmRczooo8OKk2ypdEujMqk2MaBp1bACmDxwtPUwzyE0zqHj64YjKcyv5w=="/>
    <d v="2017-04-11T11:02:40"/>
    <s v="DARS-NIC-366216-Z9H9Q-v2"/>
    <s v="Duncan Gillespie"/>
    <x v="53"/>
    <s v="With Customer"/>
    <x v="0"/>
    <m/>
    <s v="1c Application In Progress"/>
    <s v="2d Action Plan Active"/>
    <x v="0"/>
    <s v="DARS-NIC-366216-Z9H9Q-v2.0"/>
    <s v="No"/>
    <s v="No"/>
    <x v="0"/>
    <x v="190"/>
    <x v="0"/>
    <s v="No"/>
    <x v="1"/>
    <s v="Medium"/>
    <s v="Dan Goodwin"/>
    <s v="Dave Cronin"/>
    <s v="Yes"/>
    <s v="Emma Russell"/>
    <d v="2017-04-11T11:02:40"/>
    <d v="2017-03-06T15:19:06"/>
    <m/>
    <s v="Release 2.3"/>
    <d v="2017-03-24T00:00:00"/>
    <x v="0"/>
  </r>
  <r>
    <s v="f7fa2be2-6bca-452a-b8d7-76cd9c096b8e"/>
    <s v="ov6nzxKcvnJ72TDc1jMtrX5gmS7ytBCaDuJ54Q5F51ybzuqlSDF7X7eMwL2B9leVaTJuINE07S+2LmNKVWb/fA=="/>
    <d v="2017-04-11T11:02:40"/>
    <s v="DARS-NIC-366216-Z9H9Q-v2"/>
    <s v="Duncan Gillespie"/>
    <x v="53"/>
    <s v="With Customer"/>
    <x v="0"/>
    <d v="2018-02-28T00:00:00"/>
    <s v="2c Initial Assessment"/>
    <s v="2d Action Plan Active"/>
    <x v="0"/>
    <s v="DARS-NIC-366216-Z9H9Q-v2.1"/>
    <s v="No"/>
    <s v="No"/>
    <x v="0"/>
    <x v="125"/>
    <x v="0"/>
    <s v="No"/>
    <x v="1"/>
    <s v="Complex"/>
    <s v="Elizabeth Flaherty"/>
    <s v="Richard Langley"/>
    <s v="Yes"/>
    <s v="Emma Russell"/>
    <d v="2017-04-11T11:02:40"/>
    <d v="2017-03-06T15:48:42"/>
    <m/>
    <s v="Release 2.3"/>
    <d v="2017-03-24T00:00:00"/>
    <x v="0"/>
  </r>
  <r>
    <s v="9897c3a7-201d-42e7-b5e3-ce328d605b9f"/>
    <s v="KZSo2GuzUYwqsbwZwcPnaSfFSLAo8SHMmMlXi2c9TDTCqIHV9C9FQeDbOrcif6NPpOcKlxe4uoYGTu7a0b3T8w=="/>
    <d v="2017-04-11T11:03:34"/>
    <s v="DARS-NIC-366216-Z9H9Q-v2"/>
    <s v="Duncan Gillespie"/>
    <x v="53"/>
    <s v="With Customer"/>
    <x v="0"/>
    <d v="2018-02-28T00:00:00"/>
    <s v="2c Initial Assessment"/>
    <s v="2d Action Plan Active"/>
    <x v="0"/>
    <s v="DARS-NIC-366216-Z9H9Q-v2.2"/>
    <s v="No"/>
    <s v="No"/>
    <x v="0"/>
    <x v="125"/>
    <x v="0"/>
    <s v="No"/>
    <x v="1"/>
    <s v="Complex"/>
    <s v="Elizabeth Flaherty"/>
    <s v="Richard Langley"/>
    <s v="Yes"/>
    <s v="Emma Russell"/>
    <d v="2017-04-11T11:03:34"/>
    <d v="2017-04-06T12:01:50"/>
    <m/>
    <s v=""/>
    <d v="2017-03-24T00:00:00"/>
    <x v="0"/>
  </r>
  <r>
    <s v="5efce744-2c44-4e98-8972-bdc8b9bad902"/>
    <s v="/omk7jgj2DNbW5oUo7evnh2MNFj6NI+GuEtvlghgviKaYL7ZopFl5SdO+DTELYWsg2b/M1OrhM9RLqfOPztKgQ=="/>
    <d v="2017-04-11T11:03:34"/>
    <s v="DARS-NIC-366216-Z9H9Q-v2"/>
    <s v="Duncan Gillespie"/>
    <x v="53"/>
    <s v="With Customer"/>
    <x v="0"/>
    <d v="2018-02-28T00:00:00"/>
    <s v="2c Initial Assessment"/>
    <s v="2d Action Plan Active"/>
    <x v="4"/>
    <s v="DARS-NIC-366216-Z9H9Q-v2.3"/>
    <s v="Yes"/>
    <s v="No"/>
    <x v="0"/>
    <x v="125"/>
    <x v="0"/>
    <s v="No"/>
    <x v="1"/>
    <s v="Complex"/>
    <s v="Elizabeth Flaherty"/>
    <s v="Richard Langley"/>
    <s v="Yes"/>
    <s v="Emma Russell"/>
    <d v="2017-04-11T11:03:34"/>
    <d v="2017-04-11T11:02:25"/>
    <m/>
    <s v=""/>
    <d v="2017-03-24T00:00:00"/>
    <x v="0"/>
  </r>
  <r>
    <s v="7935eff0-c00b-4a21-ae60-2348a57691d0"/>
    <s v="JJt/frVgGkG0r96ukvD1zz3Pj5gAtMI46C7BsdgZIO4Xjrlqt9QaAQrVN9iflHEScGeLc6vEFV5wnoxGnh8Kzg=="/>
    <d v="2016-08-02T09:49:30"/>
    <s v="DARS-NIC-36662-G8F6R-v0"/>
    <s v="Helen Barratt"/>
    <x v="1"/>
    <s v="With Customer"/>
    <x v="0"/>
    <m/>
    <s v=""/>
    <s v="1c Application In Progress"/>
    <x v="4"/>
    <s v="DARS-NIC-36662-G8F6R-v0.0"/>
    <s v="Yes"/>
    <s v="No"/>
    <x v="0"/>
    <x v="0"/>
    <x v="0"/>
    <s v="No"/>
    <x v="1"/>
    <s v=""/>
    <s v="DARS Online"/>
    <s v="DARS Online"/>
    <s v="Yes"/>
    <s v=""/>
    <d v="2016-08-02T09:49:30"/>
    <d v="2016-05-16T14:40:13"/>
    <m/>
    <s v=""/>
    <m/>
    <x v="0"/>
  </r>
  <r>
    <s v="bad9253d-5c23-479a-a337-fa9b44b8c61e"/>
    <s v="L6TKXT0mVPpKLsaxVNhfQOL/2WR7/fqxGoz++pokfKb61g5ildEkT02NH8BzN0IrhhPcpi6KhQrNMri4oP7o7Q=="/>
    <d v="2017-03-27T09:06:54"/>
    <s v="DARS-NIC-36666-D1M2K-v1"/>
    <s v="Tracy Taylor"/>
    <x v="68"/>
    <s v="With Customer"/>
    <x v="0"/>
    <m/>
    <s v="1c Application In Progress"/>
    <s v="1c Application In Progress"/>
    <x v="0"/>
    <s v="DARS-NIC-36666-D1M2K-v0.0"/>
    <s v="No"/>
    <s v="No"/>
    <x v="0"/>
    <x v="0"/>
    <x v="0"/>
    <s v="No"/>
    <x v="0"/>
    <s v="Medium"/>
    <s v=""/>
    <s v=""/>
    <s v="Yes"/>
    <s v="Tracy Taylor"/>
    <d v="2017-03-27T09:06:54"/>
    <d v="2017-01-03T16:21:57"/>
    <m/>
    <s v=""/>
    <m/>
    <x v="0"/>
  </r>
  <r>
    <s v="de7f72a4-ab12-475a-9a47-700eea370738"/>
    <s v="Pe2xDON2WxzFmUk154U1ZPCLIEJjz6hiX1nyo6GPfpNuhJMibyxU0emKCdAtRYEuSpvfIe1NjaWIhNrFEvVJ1w=="/>
    <d v="2017-03-27T09:06:53"/>
    <s v="DARS-NIC-36666-D1M2K-v1"/>
    <s v="Jenny Bowers"/>
    <x v="68"/>
    <s v="With Customer"/>
    <x v="0"/>
    <d v="2017-05-31T00:00:00"/>
    <s v="2c Initial Assessment"/>
    <s v="1c Application In Progress"/>
    <x v="0"/>
    <s v="DARS-NIC-36666-D1M2K-v0.1"/>
    <s v="No"/>
    <s v="No"/>
    <x v="0"/>
    <x v="130"/>
    <x v="0"/>
    <s v="No"/>
    <x v="0"/>
    <s v="Medium"/>
    <s v="Emma Lawler"/>
    <s v="Robyn Wilson"/>
    <s v="Yes"/>
    <s v="Tracy Taylor"/>
    <d v="2017-03-27T09:06:53"/>
    <d v="2017-01-06T17:39:14"/>
    <m/>
    <s v=""/>
    <m/>
    <x v="0"/>
  </r>
  <r>
    <s v="294d869a-1a7e-420b-bd75-8badbe0ef4dd"/>
    <s v="lC5mBzgSvkZK4imip4ll6+JxQK2UQgdxBzuT4V566w0PjJ9EMRvdTtdRfVdG749gjpMC5AN9ErNLymIZtVCA2g=="/>
    <d v="2017-03-27T09:06:54"/>
    <s v="DARS-NIC-36666-D1M2K-v1"/>
    <s v="Jenny Bowers"/>
    <x v="68"/>
    <s v="With Customer"/>
    <x v="0"/>
    <d v="2017-05-31T00:00:00"/>
    <s v="5a DSA Active"/>
    <s v="1c Application In Progress"/>
    <x v="2"/>
    <s v="DARS-NIC-36666-D1M2K-v0.2"/>
    <s v="No"/>
    <s v="No"/>
    <x v="0"/>
    <x v="130"/>
    <x v="154"/>
    <s v="No"/>
    <x v="0"/>
    <s v="Medium"/>
    <s v="Emma Lawler"/>
    <s v="Robyn Wilson"/>
    <s v="Yes"/>
    <s v="Tracy Taylor"/>
    <d v="2017-03-27T09:06:54"/>
    <d v="2017-01-06T17:46:59"/>
    <d v="2017-02-02T00:00:00"/>
    <s v=""/>
    <m/>
    <x v="1"/>
  </r>
  <r>
    <s v="7b8b8f51-7208-4f00-a722-95d98fd58fc6"/>
    <s v="8HcgDNdt2eUu7a0wkXD2l5d7FvUumbDyaktQIsBS/cOs5N57neri0f9j3XqT4LwKwFF5Ah2LzHZMxmWWFGlvXg=="/>
    <d v="2017-03-27T09:06:54"/>
    <s v="DARS-NIC-36666-D1M2K-v1"/>
    <s v="Jenny Bowers"/>
    <x v="68"/>
    <s v="With Customer"/>
    <x v="0"/>
    <m/>
    <s v="1c Application In Progress"/>
    <s v="1c Application In Progress"/>
    <x v="0"/>
    <s v="DARS-NIC-36666-D1M2K-v1.0"/>
    <s v="No"/>
    <s v="No"/>
    <x v="0"/>
    <x v="130"/>
    <x v="0"/>
    <s v="No"/>
    <x v="0"/>
    <s v="Medium"/>
    <s v="Emma Lawler"/>
    <s v="Robyn Wilson"/>
    <s v="Yes"/>
    <s v="Tracy Taylor"/>
    <d v="2017-03-27T09:06:54"/>
    <d v="2017-03-24T13:48:31"/>
    <m/>
    <s v=""/>
    <m/>
    <x v="0"/>
  </r>
  <r>
    <s v="086aa388-1501-4928-9df8-dea08775d224"/>
    <s v="w0IV+rPGTze+UrUCCnQv/2J1dW++Pj2plf2iY3dJsE3xrQsuU26iieRnizlvGnYRS/Ivjy70wGPNTnc9jSk6ig=="/>
    <d v="2017-03-27T09:07:26"/>
    <s v="DARS-NIC-36666-D1M2K-v1"/>
    <s v="Jenny Bowers"/>
    <x v="68"/>
    <s v="With Customer"/>
    <x v="0"/>
    <m/>
    <s v="1c Application In Progress"/>
    <s v="1c Application In Progress"/>
    <x v="0"/>
    <s v="DARS-NIC-36666-D1M2K-v1.1"/>
    <s v="No"/>
    <s v="No"/>
    <x v="0"/>
    <x v="130"/>
    <x v="0"/>
    <s v="No"/>
    <x v="0"/>
    <s v="Medium"/>
    <s v="Emma Lawler"/>
    <s v="Robyn Wilson"/>
    <s v="Yes"/>
    <s v="Tracy Taylor"/>
    <d v="2017-03-27T09:07:26"/>
    <d v="2017-03-24T13:52:39"/>
    <m/>
    <s v=""/>
    <m/>
    <x v="0"/>
  </r>
  <r>
    <s v="548b820d-7f13-467c-8551-51284503c4ae"/>
    <s v="thTmc+caRR0sF/B3MighAwct0hzcQl/1yES6Q7L3mNLdtjj1ial9HRXuCJ56/qdHUcZEKWpT/UQ8Z7qRAcOHrg=="/>
    <d v="2017-03-27T09:08:06"/>
    <s v="DARS-NIC-36666-D1M2K-v1"/>
    <s v="Jenny Bowers"/>
    <x v="68"/>
    <s v="With Customer"/>
    <x v="0"/>
    <m/>
    <s v="1c Application In Progress"/>
    <s v="1c Application In Progress"/>
    <x v="4"/>
    <s v="DARS-NIC-36666-D1M2K-v1.2"/>
    <s v="Yes"/>
    <s v="No"/>
    <x v="0"/>
    <x v="130"/>
    <x v="0"/>
    <s v="No"/>
    <x v="0"/>
    <s v="Complex"/>
    <s v="Emma Lawler"/>
    <s v="Robyn Wilson"/>
    <s v="Yes"/>
    <s v="Tracy Taylor"/>
    <d v="2017-03-27T09:08:06"/>
    <d v="2017-03-27T09:07:02"/>
    <m/>
    <s v=""/>
    <m/>
    <x v="0"/>
  </r>
  <r>
    <s v="12cbe3e4-40e8-e511-8101-3863bb358f90"/>
    <s v="yY3koi6ATa8zzFE3bJfQR7KhmtZteOhW1HBF6YmiJxCPU4PWWLeaQR1URoZBMQ6dQ4yL9uX8ovUEwg2/fHmEpQ=="/>
    <d v="2017-04-27T13:21:55"/>
    <s v="DARS-NIC-366845-Q1F0Q-v1"/>
    <s v="Andrew Judge"/>
    <x v="57"/>
    <s v="With HSCIC"/>
    <x v="0"/>
    <m/>
    <s v=""/>
    <s v="5a DSA Active"/>
    <x v="0"/>
    <s v="DARS-NIC-366845-Q1F0Q-v0.0"/>
    <s v=""/>
    <s v="Yes"/>
    <x v="0"/>
    <x v="258"/>
    <x v="0"/>
    <s v="No"/>
    <x v="1"/>
    <s v="Complex"/>
    <s v="Amanda Parkin"/>
    <s v="Dave Cronin"/>
    <s v="No"/>
    <s v="Emma Russell"/>
    <d v="2017-04-27T13:21:55"/>
    <d v="2016-03-12T10:55:13"/>
    <m/>
    <s v=""/>
    <d v="2017-04-04T00:00:00"/>
    <x v="0"/>
  </r>
  <r>
    <s v="0f51a9e3-8db6-4b74-a1d7-94a27c075f55"/>
    <s v="lwWduHZEqi+fVBD8QvIOqH1PTzoEWY0A1SexNJfLPrtjwcpc0tLkzbMCVb8R/iNZ4UXEa0E3VT5jycOSXLo3CQ=="/>
    <d v="2017-04-27T13:21:55"/>
    <s v="DARS-NIC-366845-Q1F0Q-v1"/>
    <s v="Andrew Judge"/>
    <x v="57"/>
    <s v="With HSCIC"/>
    <x v="0"/>
    <m/>
    <s v=""/>
    <s v="5a DSA Active"/>
    <x v="0"/>
    <s v="DARS-NIC-366845-Q1F0Q-v0.1"/>
    <s v=""/>
    <s v="Yes"/>
    <x v="0"/>
    <x v="258"/>
    <x v="0"/>
    <s v="No"/>
    <x v="1"/>
    <s v="Complex"/>
    <s v="Amanda Parkin"/>
    <s v="Dave Cronin"/>
    <s v="No"/>
    <s v="Emma Russell"/>
    <d v="2017-04-27T13:21:55"/>
    <d v="2016-04-20T10:24:49"/>
    <m/>
    <s v=""/>
    <d v="2017-04-04T00:00:00"/>
    <x v="0"/>
  </r>
  <r>
    <s v="bdf2b61b-3680-423b-af52-44f26ffba5e4"/>
    <s v="07Hi6qY8W1wMV4Bzfr9DuP+efV6rHOumlDaXWb57NV68tDoNQnupDyMHcUOGndXxrz2qcz5bo0oOYJ6CuCJfuA=="/>
    <d v="2017-04-27T13:21:55"/>
    <s v="DARS-NIC-366845-Q1F0Q-v1"/>
    <s v="Andrew Judge"/>
    <x v="57"/>
    <s v="With HSCIC"/>
    <x v="0"/>
    <m/>
    <s v="2c Initial Assessment"/>
    <s v="5a DSA Active"/>
    <x v="0"/>
    <s v="DARS-NIC-366845-Q1F0Q-v0.10"/>
    <s v="No"/>
    <s v="Yes"/>
    <x v="0"/>
    <x v="258"/>
    <x v="0"/>
    <s v="No"/>
    <x v="1"/>
    <s v="Complex"/>
    <s v="Nicola Bootland"/>
    <s v="Dave Cronin"/>
    <s v="Yes"/>
    <s v="Emma Russell"/>
    <d v="2017-04-27T13:21:55"/>
    <d v="2016-05-26T14:32:07"/>
    <m/>
    <s v=""/>
    <d v="2017-04-04T00:00:00"/>
    <x v="0"/>
  </r>
  <r>
    <s v="daaec14c-67e2-4efe-b8c9-9c5f62eec8bd"/>
    <s v="PQO/AhPes1bPERaYVHA1PoZxoCjGEwxIAhazVlcRD/TUtlDQPO94R3cA5yXgFNkkmVK1MfX1I214byLQbsTNzw=="/>
    <d v="2017-04-27T13:21:55"/>
    <s v="DARS-NIC-366845-Q1F0Q-v1"/>
    <s v="Andrew Judge"/>
    <x v="57"/>
    <s v="With HSCIC"/>
    <x v="0"/>
    <m/>
    <s v="2a Case Admin Check"/>
    <s v="5a DSA Active"/>
    <x v="0"/>
    <s v="DARS-NIC-366845-Q1F0Q-v0.11"/>
    <s v="No"/>
    <s v="Yes"/>
    <x v="0"/>
    <x v="258"/>
    <x v="0"/>
    <s v="No"/>
    <x v="1"/>
    <s v="Complex"/>
    <s v="Nicola Bootland"/>
    <s v="Dave Cronin"/>
    <s v="Yes"/>
    <s v="Emma Russell"/>
    <d v="2017-04-27T13:21:55"/>
    <d v="2016-06-03T08:28:17"/>
    <m/>
    <s v=""/>
    <d v="2017-04-04T00:00:00"/>
    <x v="0"/>
  </r>
  <r>
    <s v="9da886b2-69b5-4302-85cf-416c5aa2f1de"/>
    <s v="M6uYZeWMzI2em6SqNtUW5cpYOodWAymZWl/C9QxAojJ2RyxrPJ9gu5RwIfxvBgyKfIdo42ruwHsV4D4N2pgDNw=="/>
    <d v="2017-04-27T13:21:55"/>
    <s v="DARS-NIC-366845-Q1F0Q-v1"/>
    <s v="Andrew Judge"/>
    <x v="57"/>
    <s v="With HSCIC"/>
    <x v="0"/>
    <m/>
    <s v="1c Application In Progress"/>
    <s v="5a DSA Active"/>
    <x v="0"/>
    <s v="DARS-NIC-366845-Q1F0Q-v0.12"/>
    <s v="No"/>
    <s v="Yes"/>
    <x v="0"/>
    <x v="258"/>
    <x v="0"/>
    <s v="No"/>
    <x v="1"/>
    <s v="Complex"/>
    <s v="Nicola Bootland"/>
    <s v="Dave Cronin"/>
    <s v="Yes"/>
    <s v="Emma Russell"/>
    <d v="2017-04-27T13:21:55"/>
    <d v="2016-06-08T09:01:55"/>
    <m/>
    <s v=""/>
    <d v="2017-04-04T00:00:00"/>
    <x v="0"/>
  </r>
  <r>
    <s v="c46529c7-77ff-4d82-840b-c9fb68970a1d"/>
    <s v="QJ8BJJk8f3/QIyVQl+N3i/WuGohcoVM196AP7o5goc1I55n9Nsf+cSqdn+g5GTyTHxWU7R9gNlU7G49tvKzXlQ=="/>
    <d v="2017-04-27T13:21:55"/>
    <s v="DARS-NIC-366845-Q1F0Q-v1"/>
    <s v="Andrew Judge"/>
    <x v="57"/>
    <s v="With HSCIC"/>
    <x v="0"/>
    <m/>
    <s v="2a Case Admin Check"/>
    <s v="5a DSA Active"/>
    <x v="0"/>
    <s v="DARS-NIC-366845-Q1F0Q-v0.13"/>
    <s v="No"/>
    <s v="Yes"/>
    <x v="0"/>
    <x v="258"/>
    <x v="0"/>
    <s v="No"/>
    <x v="1"/>
    <s v="Complex"/>
    <s v="Nicola Bootland"/>
    <s v="Dave Cronin"/>
    <s v="Yes"/>
    <s v="Emma Russell"/>
    <d v="2017-04-27T13:21:55"/>
    <d v="2016-06-08T09:03:51"/>
    <m/>
    <s v=""/>
    <d v="2017-04-04T00:00:00"/>
    <x v="0"/>
  </r>
  <r>
    <s v="d7ce2a70-1937-4920-98ae-ec2e05e2f466"/>
    <s v="iKNdKoSR3StF9qcqyiZgukprz4ttwP6elUhh9tk1TEGM0XJ0RtFxd9wx2W1AhOMBLZQA/613a+e/DjPpi9iG7Q=="/>
    <d v="2017-04-27T13:21:55"/>
    <s v="DARS-NIC-366845-Q1F0Q-v1"/>
    <s v="Andrew Judge"/>
    <x v="57"/>
    <s v="With HSCIC"/>
    <x v="0"/>
    <m/>
    <s v="1c Application In Progress"/>
    <s v="5a DSA Active"/>
    <x v="0"/>
    <s v="DARS-NIC-366845-Q1F0Q-v0.14"/>
    <s v="No"/>
    <s v="Yes"/>
    <x v="0"/>
    <x v="258"/>
    <x v="0"/>
    <s v="No"/>
    <x v="1"/>
    <s v="Complex"/>
    <s v="Nicola Bootland"/>
    <s v="Dave Cronin"/>
    <s v="Yes"/>
    <s v="Emma Russell"/>
    <d v="2017-04-27T13:21:55"/>
    <d v="2016-06-08T09:05:50"/>
    <m/>
    <s v=""/>
    <d v="2017-04-04T00:00:00"/>
    <x v="0"/>
  </r>
  <r>
    <s v="a188cc3b-67db-45d3-8ad5-df7ae35193ad"/>
    <s v="hkUoeEyglm+kYybRAdaBNcjjRVKAbqMr8ZybGYLRn+rdLaujxk0uuvbBNwoZf3IL6KgBLSLoZ0B4q3V2LKUusA=="/>
    <d v="2017-04-27T13:21:55"/>
    <s v="DARS-NIC-366845-Q1F0Q-v1"/>
    <s v="Andrew Judge"/>
    <x v="57"/>
    <s v="With HSCIC"/>
    <x v="0"/>
    <m/>
    <s v="1c Application In Progress"/>
    <s v="5a DSA Active"/>
    <x v="0"/>
    <s v="DARS-NIC-366845-Q1F0Q-v0.15"/>
    <s v="No"/>
    <s v="Yes"/>
    <x v="0"/>
    <x v="258"/>
    <x v="0"/>
    <s v="No"/>
    <x v="1"/>
    <s v="Complex"/>
    <s v="Nicola Bootland"/>
    <s v="Dave Cronin"/>
    <s v="Yes"/>
    <s v="Emma Russell"/>
    <d v="2017-04-27T13:21:55"/>
    <d v="2016-08-31T15:02:13"/>
    <m/>
    <s v=""/>
    <d v="2017-04-04T00:00:00"/>
    <x v="0"/>
  </r>
  <r>
    <s v="ca57cea0-53ea-4d43-85ed-a143d56c3378"/>
    <s v="ABvRGK4IicZ45Ouuqur8FLpyHqLroxAcJiK9QjjVZ/mRU86Qwxb1ZTLf9j6lQ3uCeVKyi70gjP1sBGv+sWWAhQ=="/>
    <d v="2017-04-27T13:21:55"/>
    <s v="DARS-NIC-366845-Q1F0Q-v1"/>
    <s v="Andrew Judge"/>
    <x v="57"/>
    <s v="With HSCIC"/>
    <x v="0"/>
    <m/>
    <s v="1c Application In Progress"/>
    <s v="5a DSA Active"/>
    <x v="0"/>
    <s v="DARS-NIC-366845-Q1F0Q-v0.16"/>
    <s v="No"/>
    <s v="Yes"/>
    <x v="0"/>
    <x v="258"/>
    <x v="0"/>
    <s v="No"/>
    <x v="1"/>
    <s v="Complex"/>
    <s v="Nicola Bootland"/>
    <s v="Dave Cronin"/>
    <s v="Yes"/>
    <s v="Emma Russell"/>
    <d v="2017-04-27T13:21:55"/>
    <d v="2016-09-01T14:52:05"/>
    <m/>
    <s v=""/>
    <d v="2017-04-04T00:00:00"/>
    <x v="0"/>
  </r>
  <r>
    <s v="be2b0088-501b-4bad-abe2-33a26244dd98"/>
    <s v="1r8/rSMA8Lbef2YjsO7AdSXRxQt+f/k/bzLpkQfV010phxnV/gA9sHmKauRAdCcOfQOda9mwfesv8bwG5h+T0g=="/>
    <d v="2017-04-27T13:21:55"/>
    <s v="DARS-NIC-366845-Q1F0Q-v1"/>
    <s v="Andrew Judge"/>
    <x v="57"/>
    <s v="With HSCIC"/>
    <x v="0"/>
    <m/>
    <s v="2c Initial Assessment"/>
    <s v="5a DSA Active"/>
    <x v="0"/>
    <s v="DARS-NIC-366845-Q1F0Q-v0.17"/>
    <s v="No"/>
    <s v="Yes"/>
    <x v="0"/>
    <x v="101"/>
    <x v="0"/>
    <s v="No"/>
    <x v="1"/>
    <s v="Complex"/>
    <s v="Amanda Parkin"/>
    <s v="Dave Cronin"/>
    <s v="Yes"/>
    <s v="Emma Russell"/>
    <d v="2017-04-27T13:21:55"/>
    <d v="2016-09-26T09:03:35"/>
    <m/>
    <s v=""/>
    <d v="2017-04-04T00:00:00"/>
    <x v="0"/>
  </r>
  <r>
    <s v="9b8decc3-aff2-45ae-bf10-e664c0fef0d0"/>
    <s v="ubLY86rpP59Hjs5sOTT9TtHWS1DNcF4I/5z6epBhtJ6kYxzofXLzvEhzS2bAF70W8Pxsp5tpVgIQvRVtb45vFA=="/>
    <d v="2017-04-27T13:21:45"/>
    <s v="DARS-NIC-366845-Q1F0Q-v1"/>
    <s v="Andrew Judge"/>
    <x v="57"/>
    <s v="With HSCIC"/>
    <x v="0"/>
    <d v="2017-11-30T00:00:00"/>
    <s v="5a DSA Active"/>
    <s v="5a DSA Active"/>
    <x v="1"/>
    <s v="DARS-NIC-366845-Q1F0Q-v0.18"/>
    <s v="No"/>
    <s v="Yes"/>
    <x v="0"/>
    <x v="101"/>
    <x v="100"/>
    <s v="No"/>
    <x v="1"/>
    <s v="Complex"/>
    <s v="Amanda Parkin"/>
    <s v="Dave Cronin"/>
    <s v="Yes"/>
    <s v="Emma Russell"/>
    <d v="2017-04-27T13:21:45"/>
    <d v="2016-10-04T12:31:41"/>
    <d v="2017-04-27T00:00:00"/>
    <s v=""/>
    <d v="2017-04-04T00:00:00"/>
    <x v="1"/>
  </r>
  <r>
    <s v="f5b1fe16-9be5-42b6-85bc-82596c62cc05"/>
    <s v="/o/3TI6uoisAUfYlS8qtfslSOqguHRmvMOmbDl95zazyyaQbxuLMaiS6iWvMNUhAuQUJ4Gju/9Ea8x8AhF2h3g=="/>
    <d v="2017-04-27T13:21:55"/>
    <s v="DARS-NIC-366845-Q1F0Q-v1"/>
    <s v="Andrew Judge"/>
    <x v="57"/>
    <s v="With HSCIC"/>
    <x v="0"/>
    <m/>
    <s v=""/>
    <s v="5a DSA Active"/>
    <x v="0"/>
    <s v="DARS-NIC-366845-Q1F0Q-v0.2"/>
    <s v=""/>
    <s v="Yes"/>
    <x v="0"/>
    <x v="258"/>
    <x v="0"/>
    <s v="No"/>
    <x v="1"/>
    <s v="Complex"/>
    <s v="Amanda Parkin"/>
    <s v="Dave Cronin"/>
    <s v="No"/>
    <s v="Emma Russell"/>
    <d v="2017-04-27T13:21:55"/>
    <d v="2016-04-20T12:36:03"/>
    <m/>
    <s v=""/>
    <d v="2017-04-04T00:00:00"/>
    <x v="0"/>
  </r>
  <r>
    <s v="aed1b4d3-bf44-4ce6-aa90-305775670739"/>
    <s v="oIJQRckrZTzUCGOCcOs4qZBjkF5r9TCidtyqsIAVecge3aoM6Q67EFJRbw/zV2vWoyJLrMvcDx6NNqjv4WJ0oQ=="/>
    <d v="2017-04-27T13:21:55"/>
    <s v="DARS-NIC-366845-Q1F0Q-v1"/>
    <s v="Andrew Judge"/>
    <x v="57"/>
    <s v="With HSCIC"/>
    <x v="0"/>
    <m/>
    <s v=""/>
    <s v="5a DSA Active"/>
    <x v="0"/>
    <s v="DARS-NIC-366845-Q1F0Q-v0.3"/>
    <s v=""/>
    <s v="Yes"/>
    <x v="0"/>
    <x v="258"/>
    <x v="0"/>
    <s v="No"/>
    <x v="1"/>
    <s v="Complex"/>
    <s v="Amanda Parkin"/>
    <s v="Dave Cronin"/>
    <s v="Yes"/>
    <s v="Emma Russell"/>
    <d v="2017-04-27T13:21:55"/>
    <d v="2016-04-25T11:11:54"/>
    <m/>
    <s v=""/>
    <d v="2017-04-04T00:00:00"/>
    <x v="0"/>
  </r>
  <r>
    <s v="d95b508a-0943-4241-8fff-8a5fb2b4a50b"/>
    <s v="D+PVgxT8XDA0NmhNPtlKCzRlYJxc3RPhnMKrk94QjRcxeHLZs8lNujCQKy5X4OUOExkuM3Til6GTWlZldaqneQ=="/>
    <d v="2017-04-27T13:21:55"/>
    <s v="DARS-NIC-366845-Q1F0Q-v1"/>
    <s v="Lydia Underdown"/>
    <x v="57"/>
    <s v="With HSCIC"/>
    <x v="0"/>
    <m/>
    <s v=""/>
    <s v="5a DSA Active"/>
    <x v="0"/>
    <s v="DARS-NIC-366845-Q1F0Q-v0.4"/>
    <s v=""/>
    <s v="Yes"/>
    <x v="0"/>
    <x v="258"/>
    <x v="0"/>
    <s v="No"/>
    <x v="1"/>
    <s v="Complex"/>
    <s v="Nicola Bootland"/>
    <s v="Dave Cronin"/>
    <s v="Yes"/>
    <s v="Emma Russell"/>
    <d v="2017-04-27T13:21:55"/>
    <d v="2016-04-26T11:30:43"/>
    <m/>
    <s v=""/>
    <d v="2017-04-04T00:00:00"/>
    <x v="0"/>
  </r>
  <r>
    <s v="4f8dbd4a-74d5-4ed7-bcd6-a7abd1647fb3"/>
    <s v="GfvYRuDiOnc316VNoAxGsLcuC0oL6CqM5a9KBYFknM1fhwCn1HPhe5OnMh5ssTBK0vFOGYpIP1dMDsl6hlzvVQ=="/>
    <d v="2017-04-27T13:21:55"/>
    <s v="DARS-NIC-366845-Q1F0Q-v1"/>
    <s v="Lydia Underdown"/>
    <x v="57"/>
    <s v="With HSCIC"/>
    <x v="0"/>
    <m/>
    <s v=""/>
    <s v="5a DSA Active"/>
    <x v="0"/>
    <s v="DARS-NIC-366845-Q1F0Q-v0.5"/>
    <s v=""/>
    <s v="Yes"/>
    <x v="0"/>
    <x v="258"/>
    <x v="0"/>
    <s v="No"/>
    <x v="1"/>
    <s v="Complex"/>
    <s v="Nicola Bootland"/>
    <s v="Dave Cronin"/>
    <s v="Yes"/>
    <s v="Emma Russell"/>
    <d v="2017-04-27T13:21:55"/>
    <d v="2016-04-27T16:00:34"/>
    <m/>
    <s v=""/>
    <d v="2017-04-04T00:00:00"/>
    <x v="0"/>
  </r>
  <r>
    <s v="158487ea-01dc-48de-bd77-5398e5e02d31"/>
    <s v="yXYWFwFD8AcgsXnh43YPIltSwwswoATlkJ7AcZevJ7RXlqcfM4lHcUtjB0CjjXfMgJwiJpUjKf4I6elfAK0odw=="/>
    <d v="2017-04-27T13:21:55"/>
    <s v="DARS-NIC-366845-Q1F0Q-v1"/>
    <s v="Lydia Underdown"/>
    <x v="57"/>
    <s v="With HSCIC"/>
    <x v="0"/>
    <m/>
    <s v=""/>
    <s v="5a DSA Active"/>
    <x v="0"/>
    <s v="DARS-NIC-366845-Q1F0Q-v0.6"/>
    <s v="No"/>
    <s v="Yes"/>
    <x v="0"/>
    <x v="258"/>
    <x v="0"/>
    <s v="No"/>
    <x v="1"/>
    <s v="Complex"/>
    <s v="Nicola Bootland"/>
    <s v="Dave Cronin"/>
    <s v="Yes"/>
    <s v="Emma Russell"/>
    <d v="2017-04-27T13:21:55"/>
    <d v="2016-04-28T10:26:44"/>
    <m/>
    <s v=""/>
    <d v="2017-04-04T00:00:00"/>
    <x v="0"/>
  </r>
  <r>
    <s v="2d9398d6-32c3-42a4-9ce5-8565e021b213"/>
    <s v="27HWKGLLVLinD4BC7bPLRRrmMIjBoehrU2VTCxP6dNVOCZLkgB+m0P5tARE+LVzwVjq+dMcYRg0lTT/w4Sg4qw=="/>
    <d v="2017-04-27T13:21:55"/>
    <s v="DARS-NIC-366845-Q1F0Q-v1"/>
    <s v="Andrew Judge"/>
    <x v="57"/>
    <s v="With HSCIC"/>
    <x v="0"/>
    <m/>
    <s v="2c Initial Assessment"/>
    <s v="5a DSA Active"/>
    <x v="0"/>
    <s v="DARS-NIC-366845-Q1F0Q-v0.7"/>
    <s v="No"/>
    <s v="Yes"/>
    <x v="0"/>
    <x v="258"/>
    <x v="0"/>
    <s v="No"/>
    <x v="1"/>
    <s v="Complex"/>
    <s v="Nicola Bootland"/>
    <s v="Dave Cronin"/>
    <s v="Yes"/>
    <s v="Emma Russell"/>
    <d v="2017-04-27T13:21:55"/>
    <d v="2016-05-11T11:19:41"/>
    <m/>
    <s v=""/>
    <d v="2017-04-04T00:00:00"/>
    <x v="0"/>
  </r>
  <r>
    <s v="c4ff98b0-29f5-450b-895d-10d7ddb6e45d"/>
    <s v="JvMqhbR+1S2Eo7O3maBFxmaVZYrGPSApBDwxmG38/o9NJqXzOXx0gYiIz3uPjGhLC9RoVY/3ANbzYhly/HPFsw=="/>
    <d v="2017-04-27T13:21:55"/>
    <s v="DARS-NIC-366845-Q1F0Q-v1"/>
    <s v="Andrew Judge"/>
    <x v="57"/>
    <s v="With HSCIC"/>
    <x v="0"/>
    <m/>
    <s v="2c Initial Assessment"/>
    <s v="5a DSA Active"/>
    <x v="0"/>
    <s v="DARS-NIC-366845-Q1F0Q-v0.8"/>
    <s v="No"/>
    <s v="Yes"/>
    <x v="0"/>
    <x v="258"/>
    <x v="0"/>
    <s v="No"/>
    <x v="1"/>
    <s v="Complex"/>
    <s v="Nicola Bootland"/>
    <s v="Dave Cronin"/>
    <s v="Yes"/>
    <s v="Emma Russell"/>
    <d v="2017-04-27T13:21:55"/>
    <d v="2016-05-19T15:55:06"/>
    <m/>
    <s v=""/>
    <d v="2017-04-04T00:00:00"/>
    <x v="0"/>
  </r>
  <r>
    <s v="a3616de3-03d7-41b8-b23d-f46c11e230b8"/>
    <s v="qB8OYnIwlMKMlq9XJPWr1jq5za9bBPryJzTXAN0U6oDJrAIwk60qDOdValtF3Kz7vD5ifNbcNczYaqg8Y4wCTA=="/>
    <d v="2017-04-27T13:21:55"/>
    <s v="DARS-NIC-366845-Q1F0Q-v1"/>
    <s v="Andrew Judge"/>
    <x v="57"/>
    <s v="With HSCIC"/>
    <x v="0"/>
    <m/>
    <s v="2c Initial Assessment"/>
    <s v="5a DSA Active"/>
    <x v="0"/>
    <s v="DARS-NIC-366845-Q1F0Q-v0.9"/>
    <s v="No"/>
    <s v="Yes"/>
    <x v="0"/>
    <x v="258"/>
    <x v="0"/>
    <s v="No"/>
    <x v="1"/>
    <s v="Complex"/>
    <s v="Nicola Bootland"/>
    <s v="Dave Cronin"/>
    <s v="Yes"/>
    <s v="Emma Russell"/>
    <d v="2017-04-27T13:21:55"/>
    <d v="2016-05-24T15:38:21"/>
    <m/>
    <s v=""/>
    <d v="2017-04-04T00:00:00"/>
    <x v="0"/>
  </r>
  <r>
    <s v="17f69c81-efde-4c1e-828a-5ca7ff528ae8"/>
    <s v="eIzajow7ndCu7n2fcSrCo/wmWxHDavumt9NuVdzueOaVTsfZkYYdYhQY0BF3JPFnI35jbbbqOE7hgenfMycjmw=="/>
    <d v="2017-04-27T13:21:55"/>
    <s v="DARS-NIC-366845-Q1F0Q-v1"/>
    <s v="Andrew Judge"/>
    <x v="57"/>
    <s v="With HSCIC"/>
    <x v="0"/>
    <m/>
    <s v="1c Application In Progress"/>
    <s v="5a DSA Active"/>
    <x v="0"/>
    <s v="DARS-NIC-366845-Q1F0Q-v1.0"/>
    <s v="No"/>
    <s v="Yes"/>
    <x v="0"/>
    <x v="0"/>
    <x v="0"/>
    <s v="No"/>
    <x v="1"/>
    <s v="Complex"/>
    <s v="Amanda Parkin"/>
    <s v="Dave Cronin"/>
    <s v="Yes"/>
    <s v="Emma Russell"/>
    <d v="2017-04-27T13:21:55"/>
    <d v="2017-04-04T12:00:14"/>
    <m/>
    <s v=""/>
    <d v="2017-04-04T00:00:00"/>
    <x v="0"/>
  </r>
  <r>
    <s v="10f080f9-dedd-4615-8c1f-add8c9d40683"/>
    <s v="2tWW2ygI0UncQydvV48kcmV1vcSbVXIUm2hJFyLbh4xXqwXQu+OpNP7X0W7N1m6qNqgpNdkSXABK91+8C3cxTg=="/>
    <d v="2017-04-27T13:21:55"/>
    <s v="DARS-NIC-366845-Q1F0Q-v1"/>
    <s v="Andrew Judge"/>
    <x v="57"/>
    <s v="With HSCIC"/>
    <x v="0"/>
    <d v="2017-11-30T00:00:00"/>
    <s v="2c Initial Assessment"/>
    <s v="5a DSA Active"/>
    <x v="0"/>
    <s v="DARS-NIC-366845-Q1F0Q-v1.1"/>
    <s v="No"/>
    <s v="Yes"/>
    <x v="0"/>
    <x v="234"/>
    <x v="0"/>
    <s v="No"/>
    <x v="1"/>
    <s v="Complex"/>
    <s v="Vicki Hartley"/>
    <s v="Dave Cronin"/>
    <s v="Yes"/>
    <s v="Emma Russell"/>
    <d v="2017-04-27T13:21:55"/>
    <d v="2017-04-04T12:57:05"/>
    <m/>
    <s v=""/>
    <d v="2017-04-04T00:00:00"/>
    <x v="0"/>
  </r>
  <r>
    <s v="e3f3d9b1-55ab-4f2b-a54d-36e1656d6a98"/>
    <s v="dls6q8CHoMgz35PdZY/99I4iSH9+98RMrjaFdmRLhzW1XWhBW3r0TtsC3kq56+emPPbjN8zSLaQD+GKxh1Hqgw=="/>
    <d v="2017-04-27T13:23:00"/>
    <s v="DARS-NIC-366845-Q1F0Q-v1"/>
    <s v="Andrew Judge"/>
    <x v="57"/>
    <s v="With HSCIC"/>
    <x v="0"/>
    <d v="2017-11-30T00:00:00"/>
    <s v="5a DSA Active"/>
    <s v="5a DSA Active"/>
    <x v="2"/>
    <s v="DARS-NIC-366845-Q1F0Q-v1.2"/>
    <s v="Yes"/>
    <s v="Yes"/>
    <x v="0"/>
    <x v="234"/>
    <x v="188"/>
    <s v="No"/>
    <x v="1"/>
    <s v="Complex"/>
    <s v="Vicki Hartley"/>
    <s v="Dave Cronin"/>
    <s v="Yes"/>
    <s v="Emma Russell"/>
    <d v="2017-04-27T13:23:00"/>
    <d v="2017-04-05T14:06:56"/>
    <d v="2017-04-27T00:00:00"/>
    <s v=""/>
    <d v="2017-04-04T00:00:00"/>
    <x v="1"/>
  </r>
  <r>
    <s v="d6803c6b-0e8d-4c27-b8ba-5e27fb6c6571"/>
    <s v="KqTOb0cfh5skLIdj/4ZaoRQ8w7ixjFC/SnDiuV7CdySbKHkHjQOcnKZMFfQHedIkltqs+RzU98CuWKZ9lO9b5w=="/>
    <d v="2016-08-02T09:49:30"/>
    <s v="DARS-NIC-36684-V2V1Y-v0"/>
    <s v="Juliette Malley"/>
    <x v="314"/>
    <s v="With Customer"/>
    <x v="0"/>
    <m/>
    <s v=""/>
    <s v="1c Application In Progress"/>
    <x v="4"/>
    <s v="DARS-NIC-36684-V2V1Y-v0.0"/>
    <s v="Yes"/>
    <s v="No"/>
    <x v="0"/>
    <x v="0"/>
    <x v="0"/>
    <s v="No"/>
    <x v="1"/>
    <s v=""/>
    <s v="DARS Online"/>
    <s v="DARS Online"/>
    <s v="Yes"/>
    <s v=""/>
    <d v="2016-08-02T09:49:30"/>
    <d v="2016-05-16T15:08:20"/>
    <m/>
    <s v=""/>
    <m/>
    <x v="0"/>
  </r>
  <r>
    <s v="f2e481dd-52f6-e511-8102-3863bb358f90"/>
    <s v="k/6gi1gfSsahyowBtK6DWbO/TqTAqz0+2SDj6wFVHge127eoDJ9G7wJA+GByaEaIVZqjrcQfez2bXfbjK4sjFQ=="/>
    <d v="2016-08-30T10:39:38"/>
    <s v="DARS-NIC-366913-C2V5F-v0"/>
    <s v="Adam Smith"/>
    <x v="1"/>
    <s v="With HSCIC"/>
    <x v="0"/>
    <d v="2019-01-31T00:00:00"/>
    <s v=""/>
    <s v="5a DSA Active"/>
    <x v="2"/>
    <s v="DARS-NIC-366913-C2V5F-v0.0"/>
    <s v="Yes"/>
    <s v="Yes"/>
    <x v="0"/>
    <x v="118"/>
    <x v="80"/>
    <s v="No"/>
    <x v="1"/>
    <s v=""/>
    <s v="Helen Buckels"/>
    <s v="Jennifer Donald"/>
    <s v="Yes"/>
    <s v="Joanna Rose"/>
    <d v="2016-08-30T10:39:38"/>
    <d v="2016-03-30T08:39:15"/>
    <m/>
    <s v=""/>
    <d v="2015-11-14T00:00:00"/>
    <x v="0"/>
  </r>
  <r>
    <s v="26b8c60d-d1e5-e511-8100-3863bb358f90"/>
    <s v="vwz6dh+LopwOzkP7hE0liG1wT0OJzyfr1tBOqYThEoHqgol9p1ATDnsQ2M7FMnFPJjI78eeBP3uzQTsu7zU5/g=="/>
    <d v="2017-01-10T09:50:26"/>
    <s v="DARS-NIC-367152-K6Y1D-v2"/>
    <s v="Dominic Shaw"/>
    <x v="150"/>
    <s v="With HSCIC"/>
    <x v="0"/>
    <d v="2016-09-30T00:00:00"/>
    <s v=""/>
    <s v="5a DSA Active"/>
    <x v="0"/>
    <s v="DARS-NIC-367152-K6Y1D-v0.0"/>
    <s v=""/>
    <s v="Yes"/>
    <x v="0"/>
    <x v="0"/>
    <x v="0"/>
    <s v="No"/>
    <x v="11"/>
    <s v=""/>
    <s v=""/>
    <s v=""/>
    <s v="No"/>
    <s v="Joanna Rose"/>
    <d v="2017-01-10T09:50:26"/>
    <d v="2016-03-09T08:29:38"/>
    <m/>
    <s v=""/>
    <d v="2017-01-06T00:00:00"/>
    <x v="0"/>
  </r>
  <r>
    <s v="94a7a1c5-bbae-4fe3-8cab-a0f9bd43123f"/>
    <s v="0X6vq9/AZ/g5JVQ4NoD/bv9qmRhCHeoQEb7hxLBFc+QgzbTproj15AZXbimAAfK04wLJcKU/x/Wh2IpU5Z2LUQ=="/>
    <d v="2017-01-10T09:50:26"/>
    <s v="DARS-NIC-367152-K6Y1D-v2"/>
    <s v="Dominic Shaw"/>
    <x v="150"/>
    <s v="With HSCIC"/>
    <x v="0"/>
    <d v="2016-09-30T00:00:00"/>
    <s v=""/>
    <s v="5a DSA Active"/>
    <x v="0"/>
    <s v="DARS-NIC-367152-K6Y1D-v0.1"/>
    <s v=""/>
    <s v="Yes"/>
    <x v="0"/>
    <x v="0"/>
    <x v="0"/>
    <s v="No"/>
    <x v="11"/>
    <s v=""/>
    <s v=""/>
    <s v=""/>
    <s v="No"/>
    <s v="Joanna Rose"/>
    <d v="2017-01-10T09:50:26"/>
    <d v="2016-03-24T10:26:13"/>
    <m/>
    <s v=""/>
    <d v="2017-01-06T00:00:00"/>
    <x v="0"/>
  </r>
  <r>
    <s v="cb949671-f0e1-4a94-b2fc-a6ab07287837"/>
    <s v="XTZKAIdaI4R99CbxbCQvu41DK74wm5GK1rv4SdPZ96ZiikaP6el3kY69VUjFIuC87p5Mo9hHnpDW4wi0bJMkPA=="/>
    <d v="2017-01-10T09:50:26"/>
    <s v="DARS-NIC-367152-K6Y1D-v2"/>
    <s v="Dominic Shaw"/>
    <x v="150"/>
    <s v="With HSCIC"/>
    <x v="0"/>
    <d v="2016-09-30T00:00:00"/>
    <s v=""/>
    <s v="5a DSA Active"/>
    <x v="1"/>
    <s v="DARS-NIC-367152-K6Y1D-v0.2"/>
    <s v="No"/>
    <s v="Yes"/>
    <x v="0"/>
    <x v="0"/>
    <x v="8"/>
    <s v="No"/>
    <x v="11"/>
    <s v=""/>
    <s v="Richard Webster"/>
    <s v=""/>
    <s v="No"/>
    <s v="Joanna Rose"/>
    <d v="2017-01-10T09:50:26"/>
    <d v="2016-03-24T10:26:23"/>
    <d v="2017-01-06T00:00:00"/>
    <s v=""/>
    <d v="2017-01-06T00:00:00"/>
    <x v="0"/>
  </r>
  <r>
    <s v="0633bacf-565d-4873-850e-b5de6b5daf05"/>
    <s v="M520zDekw0apqB/2l7/bkU+69EIOYbfMeN7jZYCHKqj4u5ux04yfcEzknXeCA6QOEz2Nl5dRM8LfPIkrHZd4lA=="/>
    <d v="2017-01-10T09:50:26"/>
    <s v="DARS-NIC-367152-K6Y1D-v2"/>
    <s v="Dominic Shaw"/>
    <x v="150"/>
    <s v="With HSCIC"/>
    <x v="0"/>
    <m/>
    <s v="1c Application In Progress"/>
    <s v="5a DSA Active"/>
    <x v="0"/>
    <s v="DARS-NIC-367152-K6Y1D-v1.0"/>
    <s v="No"/>
    <s v="Yes"/>
    <x v="0"/>
    <x v="0"/>
    <x v="0"/>
    <s v="No"/>
    <x v="11"/>
    <s v=""/>
    <s v="Richard Webster"/>
    <s v="Jennifer Redman"/>
    <s v="No"/>
    <s v="Joanna Rose"/>
    <d v="2017-01-10T09:50:26"/>
    <d v="2016-07-21T08:14:24"/>
    <m/>
    <s v=""/>
    <d v="2017-01-06T00:00:00"/>
    <x v="0"/>
  </r>
  <r>
    <s v="77b86c86-c453-427d-a5a0-8de753273e3c"/>
    <s v="4jjgvs9eWWtsXjiv6xbTsKSOiopK5Eb9IYkbWaEuG4TWiSue3li5YAKcQWPi/ZZYscCYcGpWSoi5kF4tNf6WVA=="/>
    <d v="2017-01-10T09:50:26"/>
    <s v="DARS-NIC-367152-K6Y1D-v2"/>
    <s v="Afroditi Pekou"/>
    <x v="150"/>
    <s v="With HSCIC"/>
    <x v="0"/>
    <m/>
    <s v="2c Initial Assessment"/>
    <s v="5a DSA Active"/>
    <x v="0"/>
    <s v="DARS-NIC-367152-K6Y1D-v1.1"/>
    <s v="No"/>
    <s v="Yes"/>
    <x v="0"/>
    <x v="249"/>
    <x v="0"/>
    <s v="No"/>
    <x v="11"/>
    <s v=""/>
    <s v="Richard Webster"/>
    <s v="Richard Langley"/>
    <s v="No"/>
    <s v="Joanna Rose"/>
    <d v="2017-01-10T09:50:26"/>
    <d v="2016-08-18T12:58:58"/>
    <m/>
    <s v=""/>
    <d v="2017-01-06T00:00:00"/>
    <x v="0"/>
  </r>
  <r>
    <s v="8c8ed771-293f-4b3f-aa74-a59fbe9e55e3"/>
    <s v="ZeOF2zQVQD3fiMk72OrGLE5lx6EVloaXlp6W7Mxw2uMwxdGDIegsFYJS8XDHWpC5CgD63sT2D3Z8QG+UcRRfJw=="/>
    <d v="2017-01-10T09:50:26"/>
    <s v="DARS-NIC-367152-K6Y1D-v2"/>
    <s v="Rebecca Mottram"/>
    <x v="21"/>
    <s v="With HSCIC"/>
    <x v="0"/>
    <m/>
    <s v="2c Initial Assessment"/>
    <s v="5a DSA Active"/>
    <x v="0"/>
    <s v="DARS-NIC-367152-K6Y1D-v1.2"/>
    <s v="No"/>
    <s v="Yes"/>
    <x v="0"/>
    <x v="249"/>
    <x v="0"/>
    <s v="No"/>
    <x v="1"/>
    <s v=""/>
    <s v="Richard Webster"/>
    <s v="Richard Langley"/>
    <s v="No"/>
    <s v="Joanna Rose"/>
    <d v="2017-01-10T09:50:26"/>
    <d v="2016-09-16T08:39:41"/>
    <m/>
    <s v=""/>
    <d v="2017-01-06T00:00:00"/>
    <x v="0"/>
  </r>
  <r>
    <s v="5cb8d54e-f5e8-440b-b759-c1c12c81ede3"/>
    <s v="9t8oZjjJzwf1RyW4YFJ9kttPqSvgF6Sm0QzRLaYj+g+fBXjNQ77hUpWpufdczmuq60x7g1ClvbdUShTDp0Dv2w=="/>
    <d v="2017-01-10T09:50:26"/>
    <s v="DARS-NIC-367152-K6Y1D-v2"/>
    <s v="Rebecca Mottram"/>
    <x v="21"/>
    <s v="With HSCIC"/>
    <x v="0"/>
    <m/>
    <s v="2c Initial Assessment"/>
    <s v="5a DSA Active"/>
    <x v="0"/>
    <s v="DARS-NIC-367152-K6Y1D-v1.3"/>
    <s v="No"/>
    <s v="Yes"/>
    <x v="0"/>
    <x v="249"/>
    <x v="0"/>
    <s v="No"/>
    <x v="1"/>
    <s v=""/>
    <s v="Richard Webster"/>
    <s v="Richard Langley"/>
    <s v="No"/>
    <s v="Joanna Rose"/>
    <d v="2017-01-10T09:50:26"/>
    <d v="2016-10-19T15:29:21"/>
    <m/>
    <s v=""/>
    <d v="2017-01-06T00:00:00"/>
    <x v="0"/>
  </r>
  <r>
    <s v="cd315c5e-a5a0-4bd5-b3e1-075d17c7c4fd"/>
    <s v="56YXb2D/rWebcjttnJtJq1Ne8yBbl9xtbtISGFik9oo6CJh5215TrA3lIChP0MaB+ziY3cDMmvbdQmHRWyCkGQ=="/>
    <d v="2017-01-10T09:50:26"/>
    <s v="DARS-NIC-367152-K6Y1D-v2"/>
    <s v="Rebecca Mottram"/>
    <x v="21"/>
    <s v="With HSCIC"/>
    <x v="0"/>
    <d v="2017-09-30T00:00:00"/>
    <s v="2c Initial Assessment"/>
    <s v="5a DSA Active"/>
    <x v="0"/>
    <s v="DARS-NIC-367152-K6Y1D-v1.4"/>
    <s v="No"/>
    <s v="Yes"/>
    <x v="0"/>
    <x v="249"/>
    <x v="0"/>
    <s v="No"/>
    <x v="1"/>
    <s v=""/>
    <s v="Richard Webster"/>
    <s v="Richard Langley"/>
    <s v="No"/>
    <s v="Joanna Rose"/>
    <d v="2017-01-10T09:50:26"/>
    <d v="2016-12-06T17:01:44"/>
    <m/>
    <s v=""/>
    <d v="2017-01-06T00:00:00"/>
    <x v="0"/>
  </r>
  <r>
    <s v="d7171c5d-826f-4a63-8d76-bd06ac1ec05f"/>
    <s v="a70IFpeMe62tR89CykHInBXMuiYAfEOPhSXh6/d1678vpEoAbkBjI9bsQj+hVMvdV3KmOYTYJc7Vflyy7dl5cQ=="/>
    <d v="2017-01-10T09:50:40"/>
    <s v="DARS-NIC-367152-K6Y1D-v2"/>
    <s v="Rebecca Mottram"/>
    <x v="21"/>
    <s v="With HSCIC"/>
    <x v="0"/>
    <d v="2017-09-30T00:00:00"/>
    <s v="5a DSA Active"/>
    <s v="5a DSA Active"/>
    <x v="1"/>
    <s v="DARS-NIC-367152-K6Y1D-v1.5"/>
    <s v="No"/>
    <s v="Yes"/>
    <x v="0"/>
    <x v="249"/>
    <x v="208"/>
    <s v="No"/>
    <x v="1"/>
    <s v=""/>
    <s v="Richard Webster"/>
    <s v="Richard Langley"/>
    <s v="No"/>
    <s v="Joanna Rose"/>
    <d v="2017-01-10T09:50:40"/>
    <d v="2016-12-12T13:35:05"/>
    <d v="2017-01-10T00:00:00"/>
    <s v=""/>
    <d v="2017-01-06T00:00:00"/>
    <x v="1"/>
  </r>
  <r>
    <s v="f4c4c997-4e0f-4063-bd6a-41232bb3bfbe"/>
    <s v="Mt/81IKAl1/NONdzsy/53k3qmnWOwSz0GHbqqL++7NnNKTXSaVX+DsF60oUYEuZfsgLAc1oAQp0+sBt+oJ3gSw=="/>
    <d v="2017-01-10T09:50:26"/>
    <s v="DARS-NIC-367152-K6Y1D-v2"/>
    <s v="Rebecca Mottram"/>
    <x v="21"/>
    <s v="With HSCIC"/>
    <x v="0"/>
    <m/>
    <s v="1c Application In Progress"/>
    <s v="5a DSA Active"/>
    <x v="0"/>
    <s v="DARS-NIC-367152-K6Y1D-v2.0"/>
    <s v="No"/>
    <s v="Yes"/>
    <x v="0"/>
    <x v="249"/>
    <x v="0"/>
    <s v="No"/>
    <x v="1"/>
    <s v=""/>
    <s v="Richard Webster"/>
    <s v="Richard Langley"/>
    <s v="No"/>
    <s v="Joanna Rose"/>
    <d v="2017-01-10T09:50:26"/>
    <d v="2017-01-06T11:45:11"/>
    <m/>
    <s v=""/>
    <d v="2017-01-06T00:00:00"/>
    <x v="0"/>
  </r>
  <r>
    <s v="687364cf-fe84-4373-9ec2-e0a4d88583ea"/>
    <s v="iITbI7UxbKO4tSkrLozM5AKsRT1fZt98FDoNt8UrXuhAZhO5o6bf+UGmA6fbbQGTQmEkYQPIlwLWmZ9UlUgvdg=="/>
    <d v="2017-01-10T09:50:27"/>
    <s v="DARS-NIC-367152-K6Y1D-v2"/>
    <s v="Rebecca Mottram"/>
    <x v="21"/>
    <s v="With HSCIC"/>
    <x v="0"/>
    <d v="2017-09-30T00:00:00"/>
    <s v="2c Initial Assessment"/>
    <s v="5a DSA Active"/>
    <x v="0"/>
    <s v="DARS-NIC-367152-K6Y1D-v2.1"/>
    <s v="No"/>
    <s v="Yes"/>
    <x v="0"/>
    <x v="130"/>
    <x v="0"/>
    <s v="No"/>
    <x v="1"/>
    <s v=""/>
    <s v="Richard Webster"/>
    <s v="Richard Langley"/>
    <s v="No"/>
    <s v="Joanna Rose"/>
    <d v="2017-01-10T09:50:27"/>
    <d v="2017-01-06T11:49:58"/>
    <m/>
    <s v=""/>
    <d v="2017-01-06T00:00:00"/>
    <x v="0"/>
  </r>
  <r>
    <s v="99cf924e-a4b8-4526-924a-9d8327054b2b"/>
    <s v="jEbGGvMGicJ1aA4dDMmkN7Pk+SED6VJ6hOGCdL4FUIR00dbTChYMsiWH3j+y0eZz2LcTE/yh+94oCovwJpStYA=="/>
    <d v="2017-01-10T09:50:45"/>
    <s v="DARS-NIC-367152-K6Y1D-v2"/>
    <s v="Majorie Allen"/>
    <x v="21"/>
    <s v="With HSCIC"/>
    <x v="0"/>
    <d v="2017-09-30T00:00:00"/>
    <s v="5a DSA Active"/>
    <s v="5a DSA Active"/>
    <x v="2"/>
    <s v="DARS-NIC-367152-K6Y1D-v2.2"/>
    <s v="Yes"/>
    <s v="Yes"/>
    <x v="0"/>
    <x v="130"/>
    <x v="152"/>
    <s v="No"/>
    <x v="1"/>
    <s v=""/>
    <s v="Richard Webster"/>
    <s v="Richard Langley"/>
    <s v="No"/>
    <s v="Joanna Rose"/>
    <d v="2017-01-10T09:50:45"/>
    <d v="2017-01-06T13:35:59"/>
    <d v="2017-01-10T00:00:00"/>
    <s v=""/>
    <d v="2017-01-06T00:00:00"/>
    <x v="1"/>
  </r>
  <r>
    <s v="ae5ac0ed-b81d-e611-80fa-3863bb359f00"/>
    <s v="L5OfWZKnqJuEaFqZmwNL/f4f69D0SY9YInB0Gb4MoOuVNgxYry40p3NbUKN2M2AXDmSv0pYlaU0QPz2Fhg34eQ=="/>
    <d v="2017-04-21T09:33:20"/>
    <s v="DARS-NIC-36716-S2S3Q-v1"/>
    <s v="Jenny Bowers"/>
    <x v="68"/>
    <s v="With HSCIC"/>
    <x v="0"/>
    <m/>
    <s v=""/>
    <s v="5a DSA Active"/>
    <x v="0"/>
    <s v="DARS-NIC-36716-S2S3Q-v0.0"/>
    <s v="No"/>
    <s v="No"/>
    <x v="0"/>
    <x v="0"/>
    <x v="0"/>
    <s v="No"/>
    <x v="0"/>
    <s v=""/>
    <s v="Adam Grindrod"/>
    <s v=""/>
    <s v="Yes"/>
    <s v="Emma Russell"/>
    <d v="2017-04-21T09:33:20"/>
    <d v="2016-05-19T11:58:00"/>
    <m/>
    <s v=""/>
    <d v="2016-12-22T00:00:00"/>
    <x v="0"/>
  </r>
  <r>
    <s v="5d57d250-4ccf-4dc9-b499-7caf5d6bea52"/>
    <s v="OysV2D9vxNRJwCnARgCOAx+Afb1e+xj+wOO+uA4naWP7ZRjGwRS+NKKDnho2cqfKxBe+Wmij+/6wOxNzrYGy3g=="/>
    <d v="2017-04-21T09:33:21"/>
    <s v="DARS-NIC-36716-S2S3Q-v1"/>
    <s v="Jenny Bowers"/>
    <x v="68"/>
    <s v="With HSCIC"/>
    <x v="0"/>
    <m/>
    <s v="2a Case Admin Check"/>
    <s v="5a DSA Active"/>
    <x v="0"/>
    <s v="DARS-NIC-36716-S2S3Q-v0.1"/>
    <s v="No"/>
    <s v="No"/>
    <x v="0"/>
    <x v="0"/>
    <x v="0"/>
    <s v="No"/>
    <x v="0"/>
    <s v=""/>
    <s v="Adam Grindrod"/>
    <s v=""/>
    <s v="Yes"/>
    <s v="Emma Russell"/>
    <d v="2017-04-21T09:33:21"/>
    <d v="2016-05-19T11:58:13"/>
    <m/>
    <s v=""/>
    <d v="2016-12-22T00:00:00"/>
    <x v="0"/>
  </r>
  <r>
    <s v="10873280-7408-404c-bf7e-8046da367564"/>
    <s v="Gw/GErxNLInALNSlZMOwh4m84qSLyQMsgjZh5XmGUKYr/LR+O9L7nkW99uAOCbg5uadAV702b5YqPTR2bPCzdA=="/>
    <d v="2017-04-21T09:33:21"/>
    <s v="DARS-NIC-36716-S2S3Q-v1"/>
    <s v="Jenny Bowers"/>
    <x v="68"/>
    <s v="With HSCIC"/>
    <x v="0"/>
    <m/>
    <s v="1c Application In Progress"/>
    <s v="5a DSA Active"/>
    <x v="0"/>
    <s v="DARS-NIC-36716-S2S3Q-v0.2"/>
    <s v="No"/>
    <s v="No"/>
    <x v="0"/>
    <x v="0"/>
    <x v="0"/>
    <s v="No"/>
    <x v="0"/>
    <s v=""/>
    <s v="Adam Grindrod"/>
    <s v=""/>
    <s v="Yes"/>
    <s v="Emma Russell"/>
    <d v="2017-04-21T09:33:21"/>
    <d v="2016-05-20T08:59:31"/>
    <m/>
    <s v=""/>
    <d v="2016-12-22T00:00:00"/>
    <x v="0"/>
  </r>
  <r>
    <s v="52c30e82-bd58-4133-9a28-5fb8e10ac7a2"/>
    <s v="tfKxj4mV9Z1sJk3yqtu9PWMvFWoUg72AkvBltFU0rJq3+fxHXWH2GlEZrIhwK3Xne2sKddYSwhUpml9FfqwdJw=="/>
    <d v="2017-04-21T09:33:21"/>
    <s v="DARS-NIC-36716-S2S3Q-v1"/>
    <s v="Jenny Bowers"/>
    <x v="68"/>
    <s v="With HSCIC"/>
    <x v="0"/>
    <d v="2016-08-31T00:00:00"/>
    <s v="2c Initial Assessment"/>
    <s v="5a DSA Active"/>
    <x v="0"/>
    <s v="DARS-NIC-36716-S2S3Q-v0.3"/>
    <s v="No"/>
    <s v="No"/>
    <x v="0"/>
    <x v="181"/>
    <x v="0"/>
    <s v="No"/>
    <x v="0"/>
    <s v=""/>
    <s v="Adam Grindrod"/>
    <s v=""/>
    <s v="Yes"/>
    <s v="Emma Russell"/>
    <d v="2017-04-21T09:33:21"/>
    <d v="2016-05-20T09:29:20"/>
    <m/>
    <s v=""/>
    <d v="2016-12-22T00:00:00"/>
    <x v="0"/>
  </r>
  <r>
    <s v="8e0d2fc3-c415-4ac5-b95e-afcd1751e8d8"/>
    <s v="N2klbPC7YtNPkJJiKGU4CeL2X5VD12nnax6J4Devol4PEIAmSCpVKOcDJDYvw3MoqRSIgqr8zi0AxAsLep+9vg=="/>
    <d v="2017-04-21T09:33:13"/>
    <s v="DARS-NIC-36716-S2S3Q-v1"/>
    <s v="Jenny Bowers"/>
    <x v="68"/>
    <s v="With HSCIC"/>
    <x v="0"/>
    <d v="2017-03-31T00:00:00"/>
    <s v="5a DSA Active"/>
    <s v="5a DSA Active"/>
    <x v="1"/>
    <s v="DARS-NIC-36716-S2S3Q-v0.4"/>
    <s v="No"/>
    <s v="No"/>
    <x v="0"/>
    <x v="181"/>
    <x v="114"/>
    <s v="No"/>
    <x v="0"/>
    <s v=""/>
    <s v="Adam Grindrod"/>
    <s v="Richard Langley"/>
    <s v="No"/>
    <s v="Emma Russell"/>
    <d v="2017-04-21T09:33:13"/>
    <d v="2016-05-20T09:38:41"/>
    <d v="2017-04-21T00:00:00"/>
    <s v=""/>
    <d v="2016-12-22T00:00:00"/>
    <x v="1"/>
  </r>
  <r>
    <s v="46c6f413-26e9-498f-9b7b-5146969f3e7d"/>
    <s v="f1FfjeNeKSA5VOjOAN0uQJ5bUlTj05y40c/TedSfsQWRuyezW1Q0UzUP6tTwnD0U6j6+MEWX9BEzrKTZB4hjvA=="/>
    <d v="2017-04-21T09:33:21"/>
    <s v="DARS-NIC-36716-S2S3Q-v1"/>
    <s v="Jenny Bowers"/>
    <x v="68"/>
    <s v="With HSCIC"/>
    <x v="0"/>
    <m/>
    <s v="1c Application In Progress"/>
    <s v="5a DSA Active"/>
    <x v="0"/>
    <s v="DARS-NIC-36716-S2S3Q-v1.0"/>
    <s v="No"/>
    <s v="No"/>
    <x v="0"/>
    <x v="181"/>
    <x v="0"/>
    <s v="No"/>
    <x v="0"/>
    <s v=""/>
    <s v="Adam Grindrod"/>
    <s v="Richard Langley"/>
    <s v="No"/>
    <s v="Emma Russell"/>
    <d v="2017-04-21T09:33:21"/>
    <d v="2016-12-13T13:41:35"/>
    <m/>
    <s v=""/>
    <d v="2016-12-22T00:00:00"/>
    <x v="0"/>
  </r>
  <r>
    <s v="a78493d4-d9af-4b18-a61a-ea393ffc67a6"/>
    <s v="HsFTJrsdgqaf/W9uICe1vmAXClbGH2vViP1QZrVWGx1pElVI8HlI0bmZo0FUzDaG0faqh+idS4NqQ7eLv2BxWw=="/>
    <d v="2017-04-21T09:33:21"/>
    <s v="DARS-NIC-36716-S2S3Q-v1"/>
    <s v="Jenny Bowers"/>
    <x v="68"/>
    <s v="With HSCIC"/>
    <x v="0"/>
    <m/>
    <s v="2c Initial Assessment"/>
    <s v="5a DSA Active"/>
    <x v="0"/>
    <s v="DARS-NIC-36716-S2S3Q-v1.1"/>
    <s v="No"/>
    <s v="No"/>
    <x v="0"/>
    <x v="68"/>
    <x v="0"/>
    <s v="No"/>
    <x v="0"/>
    <s v="Medium"/>
    <s v="Amanda Parkin"/>
    <s v="Richard Langley"/>
    <s v="No"/>
    <s v="Emma Russell"/>
    <d v="2017-04-21T09:33:21"/>
    <d v="2016-12-19T14:22:50"/>
    <m/>
    <s v=""/>
    <d v="2016-12-22T00:00:00"/>
    <x v="0"/>
  </r>
  <r>
    <s v="8730d7bd-0349-4563-8d77-45357b271152"/>
    <s v="Y4KaEDRXtwz/dYj3HhVlTDUDuSI/pwO2DRzD9NrgGw2WAAikuCUcdtzobFw4oEJOAbChBNPlGuU0kJS/7PBstg=="/>
    <d v="2017-04-21T09:33:20"/>
    <s v="DARS-NIC-36716-S2S3Q-v1"/>
    <s v="Jenny Bowers"/>
    <x v="68"/>
    <s v="With HSCIC"/>
    <x v="0"/>
    <m/>
    <s v="2c Initial Assessment"/>
    <s v="5a DSA Active"/>
    <x v="0"/>
    <s v="DARS-NIC-36716-S2S3Q-v1.2"/>
    <s v="No"/>
    <s v="No"/>
    <x v="0"/>
    <x v="68"/>
    <x v="0"/>
    <s v="No"/>
    <x v="0"/>
    <s v="Medium"/>
    <s v="Amanda Parkin"/>
    <s v="Richard Langley"/>
    <s v="No"/>
    <s v="Emma Russell"/>
    <d v="2017-04-21T09:33:20"/>
    <d v="2017-01-17T09:58:27"/>
    <m/>
    <s v=""/>
    <d v="2016-12-22T00:00:00"/>
    <x v="0"/>
  </r>
  <r>
    <s v="38282437-90ce-483d-ab84-b64d0a1d70b2"/>
    <s v="tSSramzf+gVYpSjL8hjtneOwu+atVQLA6uGmfXB9p4qbvGuavlkh5Dhm8mytRYdk4TDq2bPje4KXDWb64NQwHg=="/>
    <d v="2017-04-21T09:33:21"/>
    <s v="DARS-NIC-36716-S2S3Q-v1"/>
    <s v="Jenny Bowers"/>
    <x v="68"/>
    <s v="With HSCIC"/>
    <x v="0"/>
    <m/>
    <s v="2c Initial Assessment"/>
    <s v="5a DSA Active"/>
    <x v="0"/>
    <s v="DARS-NIC-36716-S2S3Q-v1.3"/>
    <s v="No"/>
    <s v="No"/>
    <x v="0"/>
    <x v="68"/>
    <x v="0"/>
    <s v="No"/>
    <x v="0"/>
    <s v="Medium"/>
    <s v="Amanda Parkin"/>
    <s v="Richard Langley"/>
    <s v="No"/>
    <s v="Emma Russell"/>
    <d v="2017-04-21T09:33:21"/>
    <d v="2017-01-17T09:59:10"/>
    <m/>
    <s v=""/>
    <d v="2016-12-22T00:00:00"/>
    <x v="0"/>
  </r>
  <r>
    <s v="36474577-90e7-4e36-a503-d51ce79cdd1a"/>
    <s v="7Vs/9BULHyEi6ySVvQmaKd34rL4CZbnU8e+161l5d3+72D2kPtXQAjsyRv7djW7pgPajEvZLJCSVB/LO99xOqg=="/>
    <d v="2017-04-21T09:33:21"/>
    <s v="DARS-NIC-36716-S2S3Q-v1"/>
    <s v="Jenny Bowers"/>
    <x v="68"/>
    <s v="With HSCIC"/>
    <x v="0"/>
    <m/>
    <s v="2c Initial Assessment"/>
    <s v="5a DSA Active"/>
    <x v="0"/>
    <s v="DARS-NIC-36716-S2S3Q-v1.4"/>
    <s v="No"/>
    <s v="No"/>
    <x v="0"/>
    <x v="68"/>
    <x v="0"/>
    <s v="No"/>
    <x v="0"/>
    <s v="Medium"/>
    <s v="Amanda Parkin"/>
    <s v="Richard Langley"/>
    <s v="No"/>
    <s v="Emma Russell"/>
    <d v="2017-04-21T09:33:21"/>
    <d v="2017-01-26T10:16:15"/>
    <m/>
    <s v=""/>
    <d v="2016-12-22T00:00:00"/>
    <x v="0"/>
  </r>
  <r>
    <s v="f29c4089-3a8b-48c0-a469-a0056081fb37"/>
    <s v="M0v/s4Qy11OVVaGMyPznSMMIHZ9NaS0BTw209CQq2fzBSyyuuS0by2ovxkND9Sm/CpsJGcMXRKJcFUgHTq6zjQ=="/>
    <d v="2017-04-21T09:33:21"/>
    <s v="DARS-NIC-36716-S2S3Q-v1"/>
    <s v="Jenny Bowers"/>
    <x v="68"/>
    <s v="With HSCIC"/>
    <x v="0"/>
    <d v="2018-03-31T00:00:00"/>
    <s v="2c Initial Assessment"/>
    <s v="5a DSA Active"/>
    <x v="0"/>
    <s v="DARS-NIC-36716-S2S3Q-v1.5"/>
    <s v="No"/>
    <s v="No"/>
    <x v="0"/>
    <x v="68"/>
    <x v="0"/>
    <s v="No"/>
    <x v="0"/>
    <s v="Medium"/>
    <s v="Amanda Parkin"/>
    <s v="Richard Langley"/>
    <s v="No"/>
    <s v="Emma Russell"/>
    <d v="2017-04-21T09:33:21"/>
    <d v="2017-01-26T14:15:34"/>
    <m/>
    <s v=""/>
    <d v="2016-12-22T00:00:00"/>
    <x v="0"/>
  </r>
  <r>
    <s v="e59ed453-a04b-4666-96a4-e9a430647e27"/>
    <s v="QCw2OjjkV/KvYSPh0LHchGSEWQFHK9euMBMIhowj8QMBXAgI4ve8K0lAE9x8CCcxG/EXozWvwit8BCXisfVY6g=="/>
    <d v="2017-04-21T09:33:45"/>
    <s v="DARS-NIC-36716-S2S3Q-v1"/>
    <s v="Jenny Bowers"/>
    <x v="68"/>
    <s v="With HSCIC"/>
    <x v="0"/>
    <d v="2018-03-31T00:00:00"/>
    <s v="5a DSA Active"/>
    <s v="5a DSA Active"/>
    <x v="2"/>
    <s v="DARS-NIC-36716-S2S3Q-v1.6"/>
    <s v="Yes"/>
    <s v="No"/>
    <x v="0"/>
    <x v="68"/>
    <x v="37"/>
    <s v="No"/>
    <x v="0"/>
    <s v="Medium"/>
    <s v="Amanda Parkin"/>
    <s v="Duncan Easton"/>
    <s v="No"/>
    <s v="Emma Russell"/>
    <d v="2017-04-21T09:33:45"/>
    <d v="2017-03-02T09:50:42"/>
    <d v="2017-04-21T00:00:00"/>
    <s v=""/>
    <d v="2016-12-22T00:00:00"/>
    <x v="1"/>
  </r>
  <r>
    <s v="6afd21fe-2ca3-46ad-9c24-724ab992bb1e"/>
    <s v="knMbHNlWaehKLik03DumJmCk6joFbbn8KrE1GoLfd17iS7khWtD3JwSfvE9V3gn9d7BIqWUVpb0Ore5XIQxXXw=="/>
    <d v="2017-04-27T15:45:03"/>
    <s v="DARS-NIC-36724-F3F7N-v1"/>
    <s v="Tracy Taylor"/>
    <x v="203"/>
    <s v="With HSCIC"/>
    <x v="0"/>
    <m/>
    <s v="1c Application In Progress"/>
    <s v="3a With DAO"/>
    <x v="0"/>
    <s v="DARS-NIC-36724-F3F7N-v0.0"/>
    <s v="No"/>
    <s v="No"/>
    <x v="0"/>
    <x v="0"/>
    <x v="0"/>
    <s v="No"/>
    <x v="0"/>
    <s v="Medium"/>
    <s v=""/>
    <s v=""/>
    <s v="Yes"/>
    <s v="Emma Russell"/>
    <d v="2017-04-27T15:45:03"/>
    <d v="2017-01-03T16:23:29"/>
    <m/>
    <s v=""/>
    <d v="2017-03-10T00:00:00"/>
    <x v="0"/>
  </r>
  <r>
    <s v="3b1e433d-bf6c-476c-a102-999208b9fde2"/>
    <s v="21RX2A6L5fwvYyjEyJra6QOZab9z9Cn4t4j/g0jj0VDaWtxg1amDlPOyHG+1lxrLc5WimPml2DOw6uPLO4er0g=="/>
    <d v="2017-04-27T15:45:03"/>
    <s v="DARS-NIC-36724-F3F7N-v1"/>
    <s v="Inge Pye"/>
    <x v="203"/>
    <s v="With HSCIC"/>
    <x v="0"/>
    <d v="2017-05-31T00:00:00"/>
    <s v="2c Initial Assessment"/>
    <s v="3a With DAO"/>
    <x v="0"/>
    <s v="DARS-NIC-36724-F3F7N-v0.1"/>
    <s v="No"/>
    <s v="No"/>
    <x v="0"/>
    <x v="130"/>
    <x v="0"/>
    <s v="No"/>
    <x v="0"/>
    <s v="Medium"/>
    <s v="Emma Lawler"/>
    <s v="Robyn Wilson"/>
    <s v="Yes"/>
    <s v="Emma Russell"/>
    <d v="2017-04-27T15:45:03"/>
    <d v="2017-01-06T18:00:37"/>
    <m/>
    <s v=""/>
    <d v="2017-03-10T00:00:00"/>
    <x v="0"/>
  </r>
  <r>
    <s v="edafbadd-0f75-4294-813b-ad9daafcbe63"/>
    <s v="jLDkxKlYhozng8HgTvK308U8bl44NCg0VFivsvKPFYGCM1gourCgxICvKfECwmjO90z4UW304sY+++XiUJ1sbQ=="/>
    <d v="2017-04-27T15:45:03"/>
    <s v="DARS-NIC-36724-F3F7N-v1"/>
    <s v="Inge Pye"/>
    <x v="203"/>
    <s v="With HSCIC"/>
    <x v="0"/>
    <d v="2017-05-31T00:00:00"/>
    <s v="5a DSA Active"/>
    <s v="3a With DAO"/>
    <x v="2"/>
    <s v="DARS-NIC-36724-F3F7N-v0.2"/>
    <s v="No"/>
    <s v="No"/>
    <x v="0"/>
    <x v="130"/>
    <x v="149"/>
    <s v="No"/>
    <x v="0"/>
    <s v="Medium"/>
    <s v="Emma Lawler"/>
    <s v="Robyn Wilson"/>
    <s v="Yes"/>
    <s v="Emma Russell"/>
    <d v="2017-04-27T15:45:03"/>
    <d v="2017-01-06T18:12:20"/>
    <d v="2017-01-31T00:00:00"/>
    <s v=""/>
    <d v="2017-03-10T00:00:00"/>
    <x v="1"/>
  </r>
  <r>
    <s v="4ad218d9-cc15-4d0d-bd2b-674f2edaa836"/>
    <s v="QR3nUtNbqOpRYMhdGOQJlMbL+u91+GvToPLMphiONCWJQHYtzKEmAgUbbW2X0E+lbLlsd1cGuw/omiuYazq0JQ=="/>
    <d v="2017-04-27T15:45:03"/>
    <s v="DARS-NIC-36724-F3F7N-v1"/>
    <s v="Inge Pye"/>
    <x v="203"/>
    <s v="With HSCIC"/>
    <x v="0"/>
    <m/>
    <s v="1c Application In Progress"/>
    <s v="3a With DAO"/>
    <x v="0"/>
    <s v="DARS-NIC-36724-F3F7N-v1.0"/>
    <s v="No"/>
    <s v="No"/>
    <x v="0"/>
    <x v="130"/>
    <x v="0"/>
    <s v="No"/>
    <x v="0"/>
    <s v="Medium"/>
    <s v="Emma Lawler"/>
    <s v="Robyn Wilson"/>
    <s v="Yes"/>
    <s v="Emma Russell"/>
    <d v="2017-04-27T15:45:03"/>
    <d v="2017-03-07T14:32:57"/>
    <m/>
    <s v=""/>
    <d v="2017-03-10T00:00:00"/>
    <x v="0"/>
  </r>
  <r>
    <s v="158210cb-a110-4604-b6e6-9b19cbe7c06f"/>
    <s v="7mc0acrmX3ZdIe5P4MowznCwivh85skuvt4+4l0OyejQJvTokR67Iq/wZ66KHP7VjAT3wznwZY+Alp/JT3aDCQ=="/>
    <d v="2017-04-27T15:45:22"/>
    <s v="DARS-NIC-36724-F3F7N-v1"/>
    <s v="Inge Pye"/>
    <x v="203"/>
    <s v="With HSCIC"/>
    <x v="0"/>
    <d v="2018-05-31T00:00:00"/>
    <s v="2c Initial Assessment"/>
    <s v="3a With DAO"/>
    <x v="0"/>
    <s v="DARS-NIC-36724-F3F7N-v1.1"/>
    <s v="No"/>
    <s v="No"/>
    <x v="0"/>
    <x v="273"/>
    <x v="0"/>
    <s v="No"/>
    <x v="0"/>
    <s v="Complex"/>
    <s v="Alexandra Day"/>
    <s v="Robyn Wilson"/>
    <s v="Yes"/>
    <s v="Emma Russell"/>
    <d v="2017-04-27T15:45:22"/>
    <d v="2017-03-09T10:53:53"/>
    <m/>
    <s v=""/>
    <d v="2017-03-10T00:00:00"/>
    <x v="0"/>
  </r>
  <r>
    <s v="d9d2bc77-e2f0-49dd-8b77-ed84deb90893"/>
    <s v="33eeEFqECp5PJSOE192tTB4pwxroaxsivBpWenHogH8nvioU97XlmqUKpBtD8yOT6mu2saC1idEyMw0H0lAsgw=="/>
    <d v="2017-04-27T15:45:22"/>
    <s v="DARS-NIC-36724-F3F7N-v1"/>
    <s v="Inge Pye"/>
    <x v="203"/>
    <s v="With HSCIC"/>
    <x v="0"/>
    <d v="2018-05-31T00:00:00"/>
    <s v="3a With DAO"/>
    <s v="3a With DAO"/>
    <x v="4"/>
    <s v="DARS-NIC-36724-F3F7N-v1.2"/>
    <s v="Yes"/>
    <s v="No"/>
    <x v="0"/>
    <x v="273"/>
    <x v="0"/>
    <s v="No"/>
    <x v="0"/>
    <s v="Complex"/>
    <s v="Alexandra Day"/>
    <s v="Robyn Wilson"/>
    <s v="Yes"/>
    <s v="Emma Russell"/>
    <d v="2017-04-27T15:45:22"/>
    <d v="2017-04-27T15:44:30"/>
    <m/>
    <s v=""/>
    <d v="2017-03-10T00:00:00"/>
    <x v="0"/>
  </r>
  <r>
    <s v="65f5bfe2-1a74-e611-80f1-5065f38bf2f1"/>
    <s v="vz5vsMD7cmkiWSLy1oCc34Pe4n4PplJwE8Z1CQl9TEAFb1CQ367xY380uVnRh/kZ3Cski+NltUtO8GB5ahD1bA=="/>
    <d v="2016-09-22T10:43:25"/>
    <s v="DARS-NIC-367480-T9K5W-v0"/>
    <s v="Steven Cain"/>
    <x v="272"/>
    <s v="With HSCIC"/>
    <x v="0"/>
    <m/>
    <s v="1c Application In Progress"/>
    <s v="5a DSA Active"/>
    <x v="0"/>
    <s v="DARS-NIC-367480-T9K5W-v0"/>
    <s v="No"/>
    <s v="No"/>
    <x v="0"/>
    <x v="0"/>
    <x v="0"/>
    <s v="No"/>
    <x v="6"/>
    <s v=""/>
    <s v="Amanda Parkin"/>
    <s v="Gaynor Dalton"/>
    <s v="Yes"/>
    <s v="Alexandra Day"/>
    <d v="2016-09-22T10:43:25"/>
    <d v="2016-09-06T10:15:55"/>
    <m/>
    <s v=""/>
    <d v="2016-09-06T00:00:00"/>
    <x v="0"/>
  </r>
  <r>
    <s v="c99241fc-ce16-458e-8f5a-3af306b36318"/>
    <s v="mGx4wKdZQdNjMWJ2GKFJmynGCaHElNwqvcBf3212jPc+LrGf8NeYNxdq1cXWVUc5V7kJHIKaNUXvkAwFSGKBOg=="/>
    <d v="2016-09-22T10:43:25"/>
    <s v="DARS-NIC-367480-T9K5W-v0"/>
    <s v="Steven Cain"/>
    <x v="272"/>
    <s v="With HSCIC"/>
    <x v="0"/>
    <m/>
    <s v="2c Initial Assessment"/>
    <s v="5a DSA Active"/>
    <x v="0"/>
    <s v="DARS-NIC-367480-T9K5W-v0.1"/>
    <s v="No"/>
    <s v="No"/>
    <x v="0"/>
    <x v="274"/>
    <x v="0"/>
    <s v="No"/>
    <x v="6"/>
    <s v=""/>
    <s v="Amanda Parkin"/>
    <s v="Gaynor Dalton"/>
    <s v="Yes"/>
    <s v="Alexandra Day"/>
    <d v="2016-09-22T10:43:25"/>
    <d v="2016-09-06T10:16:08"/>
    <m/>
    <s v=""/>
    <d v="2016-09-06T00:00:00"/>
    <x v="0"/>
  </r>
  <r>
    <s v="7a251e10-7ea1-402f-b4ab-256f84e7d8d3"/>
    <s v="hn+esyQkG1P8vkV+TLrKNxxACQ0MqdWm8lL3BoTfQu+Skw55GMa0zlyWJ7rz9Bad6OZ8B4UmZewerFqcaNaoxg=="/>
    <d v="2016-09-22T10:43:25"/>
    <s v="DARS-NIC-367480-T9K5W-v0"/>
    <s v="Steven Cain"/>
    <x v="272"/>
    <s v="With HSCIC"/>
    <x v="0"/>
    <m/>
    <s v="2c Initial Assessment"/>
    <s v="5a DSA Active"/>
    <x v="0"/>
    <s v="DARS-NIC-367480-T9K5W-v0.2"/>
    <s v="No"/>
    <s v="No"/>
    <x v="0"/>
    <x v="274"/>
    <x v="0"/>
    <s v="No"/>
    <x v="6"/>
    <s v=""/>
    <s v="Amanda Parkin"/>
    <s v="Gaynor Dalton"/>
    <s v="Yes"/>
    <s v="Alexandra Day"/>
    <d v="2016-09-22T10:43:25"/>
    <d v="2016-09-08T12:10:20"/>
    <m/>
    <s v=""/>
    <d v="2016-09-06T00:00:00"/>
    <x v="0"/>
  </r>
  <r>
    <s v="d67e19ca-6a31-4338-93f6-825e7b27b7e7"/>
    <s v="Rp1tHlZmfA1A1UX8olraZ5ytUZAc2A/Kmc402KzwRBgDFvRUoLiZB0kTbs8LK+LGXepv4H1jluITVc8W7skcZQ=="/>
    <d v="2016-09-23T12:54:35"/>
    <s v="DARS-NIC-367480-T9K5W-v0"/>
    <s v="Steven Cain"/>
    <x v="272"/>
    <s v="With HSCIC"/>
    <x v="0"/>
    <d v="2066-12-31T00:00:00"/>
    <s v="5a DSA Active"/>
    <s v="5a DSA Active"/>
    <x v="2"/>
    <s v="DARS-NIC-367480-T9K5W-v0.3"/>
    <s v="Yes"/>
    <s v="No"/>
    <x v="0"/>
    <x v="274"/>
    <x v="209"/>
    <s v="No"/>
    <x v="6"/>
    <s v=""/>
    <s v="Amanda Parkin"/>
    <s v="Gaynor Dalton"/>
    <s v="Yes"/>
    <s v="Alexandra Day"/>
    <d v="2016-09-23T12:54:35"/>
    <d v="2016-09-09T13:16:59"/>
    <d v="2016-09-22T00:00:00"/>
    <s v=""/>
    <d v="2016-09-06T00:00:00"/>
    <x v="1"/>
  </r>
  <r>
    <s v="34e49125-fbe1-e511-80f5-3863bb363030"/>
    <s v="shWk0TCSd6soFxW2qJtCRqsOjdKD2Fa8gwvxDzTEnwYlKsjosuZGzXmrYwg9fp69HYT3sLmGwajSaVECDMLkIA=="/>
    <d v="2017-03-28T06:15:38"/>
    <s v="DARS-NIC-368020-R5L2K-v2"/>
    <s v="Tim Dawson"/>
    <x v="327"/>
    <s v="With HSCIC"/>
    <x v="0"/>
    <d v="2016-10-31T00:00:00"/>
    <s v=""/>
    <s v="5a DSA Active"/>
    <x v="1"/>
    <s v="DARS-NIC-368020-R5L2K-v0.0"/>
    <s v="No"/>
    <s v="Yes"/>
    <x v="0"/>
    <x v="0"/>
    <x v="7"/>
    <s v="No"/>
    <x v="3"/>
    <s v=""/>
    <s v="Richard Webster"/>
    <s v=""/>
    <s v="No"/>
    <s v="Emma Russell"/>
    <d v="2017-03-28T06:15:38"/>
    <d v="2016-03-04T11:20:50"/>
    <d v="2016-12-15T00:00:00"/>
    <s v=""/>
    <d v="2017-03-07T00:00:00"/>
    <x v="0"/>
  </r>
  <r>
    <s v="13288296-0ea7-4466-a133-57bb716faeee"/>
    <s v="U9QCcLnjcFhXJO/3s3amCE0QJT3YJIfG5dHvG+LbRXz/JXaHNwfFAiLiK9T00c1VfDzV+jCTX2Zy5+gv/8Jttg=="/>
    <d v="2017-03-28T06:15:38"/>
    <s v="DARS-NIC-368020-R5L2K-v2"/>
    <s v="Tim Dawson"/>
    <x v="327"/>
    <s v="With HSCIC"/>
    <x v="0"/>
    <m/>
    <s v="1c Application In Progress"/>
    <s v="5a DSA Active"/>
    <x v="0"/>
    <s v="DARS-NIC-368020-R5L2K-v1.0"/>
    <s v="No"/>
    <s v="Yes"/>
    <x v="0"/>
    <x v="0"/>
    <x v="0"/>
    <s v="No"/>
    <x v="3"/>
    <s v=""/>
    <s v="Richard Webster"/>
    <s v="Jennifer Redman"/>
    <s v="No"/>
    <s v="Emma Russell"/>
    <d v="2017-03-28T06:15:38"/>
    <d v="2016-09-28T08:22:57"/>
    <m/>
    <s v=""/>
    <d v="2017-03-07T00:00:00"/>
    <x v="0"/>
  </r>
  <r>
    <s v="52bbb6d6-fe0b-4452-9527-5fa308c703d5"/>
    <s v="XnrZA81FBUMXtcp80XE/9fOoj9WZP/WFKVzYsmjxHRzBcBCJyBoIpVROM08UEd5OE1tLXwF1P1pYqEBgipYUOQ=="/>
    <d v="2017-03-28T06:15:38"/>
    <s v="DARS-NIC-368020-R5L2K-v2"/>
    <s v="Tim Dawson"/>
    <x v="327"/>
    <s v="With HSCIC"/>
    <x v="0"/>
    <d v="2017-10-31T00:00:00"/>
    <s v="2c Initial Assessment"/>
    <s v="5a DSA Active"/>
    <x v="0"/>
    <s v="DARS-NIC-368020-R5L2K-v1.1"/>
    <s v="No"/>
    <s v="Yes"/>
    <x v="0"/>
    <x v="275"/>
    <x v="0"/>
    <s v="No"/>
    <x v="3"/>
    <s v=""/>
    <s v="Nicola Bootland"/>
    <s v="Louise Dunn"/>
    <s v="No"/>
    <s v="Emma Russell"/>
    <d v="2017-03-28T06:15:38"/>
    <d v="2016-10-04T13:02:55"/>
    <m/>
    <s v=""/>
    <d v="2017-03-07T00:00:00"/>
    <x v="0"/>
  </r>
  <r>
    <s v="20d19ee5-ee13-4785-a01d-c2149c157b92"/>
    <s v="Sap1V+R6DCz8EcUME20xmwwb4WZXaqAdFTWPWRqsQ/7Mqg5gzyRYZA9wBUd9JNZWmQ7z8pbAYdqehIng5GKeQA=="/>
    <d v="2017-03-28T06:15:47"/>
    <s v="DARS-NIC-368020-R5L2K-v2"/>
    <s v="Tim Palmer"/>
    <x v="327"/>
    <s v="With HSCIC"/>
    <x v="0"/>
    <d v="2017-02-28T00:00:00"/>
    <s v="5a DSA Active"/>
    <s v="5a DSA Active"/>
    <x v="1"/>
    <s v="DARS-NIC-368020-R5L2K-v1.2"/>
    <s v="No"/>
    <s v="Yes"/>
    <x v="0"/>
    <x v="275"/>
    <x v="58"/>
    <s v="No"/>
    <x v="3"/>
    <s v=""/>
    <s v="Nicola Bootland"/>
    <s v="Louise Dunn"/>
    <s v="No"/>
    <s v="Emma Russell"/>
    <d v="2017-03-28T06:15:47"/>
    <d v="2016-10-25T16:34:47"/>
    <d v="2017-03-28T00:00:00"/>
    <s v=""/>
    <d v="2017-03-07T00:00:00"/>
    <x v="1"/>
  </r>
  <r>
    <s v="88521b16-3341-4e37-8831-ac27fee93ac8"/>
    <s v="zPHcpFIu5P1M6MjOOcRhmZ4DYean3pc4Q6hNMPwmBP7Qo6a5MhOaGmzy4YIc9WHRQoGdqVeE6dyYmBhIDh8rsA=="/>
    <d v="2017-03-28T06:15:39"/>
    <s v="DARS-NIC-368020-R5L2K-v2"/>
    <s v="Tim Palmer"/>
    <x v="327"/>
    <s v="With HSCIC"/>
    <x v="0"/>
    <m/>
    <s v="1c Application In Progress"/>
    <s v="5a DSA Active"/>
    <x v="0"/>
    <s v="DARS-NIC-368020-R5L2K-v2.0"/>
    <s v="No"/>
    <s v="Yes"/>
    <x v="0"/>
    <x v="275"/>
    <x v="0"/>
    <s v="No"/>
    <x v="3"/>
    <s v=""/>
    <s v="Nicola Bootland"/>
    <s v="Louise Dunn"/>
    <s v="No"/>
    <s v="Emma Russell"/>
    <d v="2017-03-28T06:15:39"/>
    <d v="2017-01-31T09:28:41"/>
    <m/>
    <s v=""/>
    <d v="2017-03-07T00:00:00"/>
    <x v="0"/>
  </r>
  <r>
    <s v="33aa7cfb-1d57-4b39-b475-026835e4ffc2"/>
    <s v="j+oYmSmULpv/A6BdKUyOwWE1sfcIklFXYwEfuiFjIXiGBGY0sTsQZNYBBD9iI2mv7iRDUUATRIJcQRYOG7bwCg=="/>
    <d v="2017-03-28T06:15:38"/>
    <s v="DARS-NIC-368020-R5L2K-v2"/>
    <s v="Tim Palmer"/>
    <x v="327"/>
    <s v="With HSCIC"/>
    <x v="0"/>
    <d v="2018-02-28T00:00:00"/>
    <s v="2c Initial Assessment"/>
    <s v="5a DSA Active"/>
    <x v="0"/>
    <s v="DARS-NIC-368020-R5L2K-v2.1"/>
    <s v="No"/>
    <s v="Yes"/>
    <x v="0"/>
    <x v="92"/>
    <x v="0"/>
    <s v="No"/>
    <x v="3"/>
    <s v=""/>
    <s v="Dan Goodwin"/>
    <s v="Louise Dunn"/>
    <s v="No"/>
    <s v="Emma Russell"/>
    <d v="2017-03-28T06:15:38"/>
    <d v="2017-03-03T14:02:53"/>
    <m/>
    <s v=""/>
    <d v="2017-03-07T00:00:00"/>
    <x v="0"/>
  </r>
  <r>
    <s v="c8031386-3225-4581-8492-91b404832dfd"/>
    <s v="TJT0PY9jiU9E/G+nN+4713od+AlA3Mf/BEa2094iX/TGHwwQZXj48o/zdu5v+qbis6iwbovC1ITwdS30PoctIQ=="/>
    <d v="2017-03-28T06:16:07"/>
    <s v="DARS-NIC-368020-R5L2K-v2"/>
    <s v="Tim Palmer"/>
    <x v="327"/>
    <s v="With HSCIC"/>
    <x v="0"/>
    <d v="2017-10-31T00:00:00"/>
    <s v="5a DSA Active"/>
    <s v="5a DSA Active"/>
    <x v="2"/>
    <s v="DARS-NIC-368020-R5L2K-v2.2"/>
    <s v="Yes"/>
    <s v="Yes"/>
    <x v="0"/>
    <x v="92"/>
    <x v="210"/>
    <s v="No"/>
    <x v="3"/>
    <s v=""/>
    <s v="Dan Goodwin"/>
    <s v="Louise Dunn"/>
    <s v="No"/>
    <s v="Emma Russell"/>
    <d v="2017-03-28T06:16:07"/>
    <d v="2017-03-09T11:42:26"/>
    <d v="2017-03-28T00:00:00"/>
    <s v=""/>
    <d v="2017-03-07T00:00:00"/>
    <x v="1"/>
  </r>
  <r>
    <s v="aa1f063d-f3e1-e511-8104-1458d043a750"/>
    <s v="dQ2Dytu9XzQrVCo0ZohsWI+TtEzLXjHNb6dFlzCFM5uN3cr10MwoxFguf1ImYm6qiY6QzpJIjTzyAl0WzvS64g=="/>
    <d v="2016-10-31T15:54:24"/>
    <s v="DARS-NIC-368132-X0G6S-v0"/>
    <s v="Chris Knee"/>
    <x v="98"/>
    <s v="With HSCIC"/>
    <x v="1"/>
    <m/>
    <s v=""/>
    <s v=""/>
    <x v="0"/>
    <s v="DARS-NIC-368132-X0G6S-v0.0"/>
    <s v=""/>
    <s v="Yes"/>
    <x v="1"/>
    <x v="0"/>
    <x v="0"/>
    <s v="No"/>
    <x v="3"/>
    <s v=""/>
    <s v=""/>
    <s v=""/>
    <s v="Yes"/>
    <s v=""/>
    <d v="2016-10-31T15:54:24"/>
    <d v="2016-03-04T10:24:16"/>
    <m/>
    <s v=""/>
    <m/>
    <x v="0"/>
  </r>
  <r>
    <s v="6d760b67-a7f8-e511-8106-1458d043a750"/>
    <s v="pNPaIbK6txUsEmelDx04GG7b7JoIYCtTyAgj5+sZgFj5QnQo87pGSDeCZiV48NO8RFsobjeMD/dE71cYYWpU/A=="/>
    <d v="2017-02-27T15:55:11"/>
    <s v="DARS-NIC-368233-L2N0W-v1"/>
    <s v="Sandra Kendal"/>
    <x v="328"/>
    <s v="With HSCIC"/>
    <x v="0"/>
    <d v="2016-10-31T00:00:00"/>
    <s v=""/>
    <s v="2c Initial Assessment"/>
    <x v="3"/>
    <s v="DARS-NIC-368233-L2N0W-v0.0"/>
    <s v="No"/>
    <s v="Yes"/>
    <x v="0"/>
    <x v="118"/>
    <x v="125"/>
    <s v="No"/>
    <x v="4"/>
    <s v=""/>
    <s v="Vicki Hartley"/>
    <s v="Gaynor Dalton"/>
    <s v="No"/>
    <s v="Emma Russell"/>
    <d v="2017-02-27T15:55:11"/>
    <d v="2016-04-02T07:49:21"/>
    <m/>
    <s v=""/>
    <d v="2016-10-26T00:00:00"/>
    <x v="0"/>
  </r>
  <r>
    <s v="20e9f4cb-d6c1-46aa-bd9f-d9a5e2185052"/>
    <s v="TrDP1r9NTc+rUvkB7fMMgM0yKCkkhc5aWrGNrbD0CCXv6qyJvTJuFSxERx62Q+9itjSibjqybQLExYFnqzeBlQ=="/>
    <d v="2017-02-27T15:55:11"/>
    <s v="DARS-NIC-368233-L2N0W-v1"/>
    <s v="Sandra Kendal"/>
    <x v="328"/>
    <s v="With HSCIC"/>
    <x v="0"/>
    <m/>
    <s v="1c Application In Progress"/>
    <s v="2c Initial Assessment"/>
    <x v="0"/>
    <s v="DARS-NIC-368233-L2N0W-v1.0"/>
    <s v="No"/>
    <s v="Yes"/>
    <x v="0"/>
    <x v="118"/>
    <x v="0"/>
    <s v="No"/>
    <x v="4"/>
    <s v=""/>
    <s v="Vicki Hartley"/>
    <s v="Gaynor Dalton"/>
    <s v="No"/>
    <s v="Emma Russell"/>
    <d v="2017-02-27T15:55:11"/>
    <d v="2016-09-05T09:13:35"/>
    <m/>
    <s v=""/>
    <d v="2016-10-26T00:00:00"/>
    <x v="0"/>
  </r>
  <r>
    <s v="b15f9d4d-7de9-4c01-a9ff-996f97c48988"/>
    <s v="SKuIBTlmdMzDIWP/Km+c/BkZWGCK7ehQ0qQkBB0GUqkMCBK02Td9rJRkXGjnubY1AhPjppyGiuLzdc7BSH2j/A=="/>
    <d v="2017-02-27T15:55:11"/>
    <s v="DARS-NIC-368233-L2N0W-v1"/>
    <s v="Sandra Kendal"/>
    <x v="328"/>
    <s v="With HSCIC"/>
    <x v="0"/>
    <d v="2017-10-31T00:00:00"/>
    <s v="2c Initial Assessment"/>
    <s v="2c Initial Assessment"/>
    <x v="0"/>
    <s v="DARS-NIC-368233-L2N0W-v1.1"/>
    <s v="No"/>
    <s v="Yes"/>
    <x v="0"/>
    <x v="184"/>
    <x v="0"/>
    <s v="No"/>
    <x v="4"/>
    <s v=""/>
    <s v="Adam Grindrod"/>
    <s v="Richard Langley"/>
    <s v="No"/>
    <s v="Emma Russell"/>
    <d v="2017-02-27T15:55:11"/>
    <d v="2016-10-20T14:20:35"/>
    <m/>
    <s v=""/>
    <d v="2016-10-26T00:00:00"/>
    <x v="0"/>
  </r>
  <r>
    <s v="2c265c0a-2dd1-48c6-8755-c0a6915d74b9"/>
    <s v="ekVYYSRK+qt768n+H+Gkz215Y1qvelDr2+k9vC8Mgl8IAdPlNON9ROLEo2gZ+R1GgqT5eifQFzSU0iWyoTm+SQ=="/>
    <d v="2017-02-27T15:55:11"/>
    <s v="DARS-NIC-368233-L2N0W-v1"/>
    <s v="Sandra Kendal"/>
    <x v="328"/>
    <s v="With HSCIC"/>
    <x v="0"/>
    <d v="2017-10-31T00:00:00"/>
    <s v="2c Initial Assessment"/>
    <s v="2c Initial Assessment"/>
    <x v="0"/>
    <s v="DARS-NIC-368233-L2N0W-v1.2"/>
    <s v="No"/>
    <s v="Yes"/>
    <x v="0"/>
    <x v="184"/>
    <x v="0"/>
    <s v="No"/>
    <x v="4"/>
    <s v=""/>
    <s v="Adam Grindrod"/>
    <s v="Richard Langley"/>
    <s v="No"/>
    <s v="Emma Russell"/>
    <d v="2017-02-27T15:55:11"/>
    <d v="2016-11-09T10:45:07"/>
    <m/>
    <s v=""/>
    <d v="2016-10-26T00:00:00"/>
    <x v="0"/>
  </r>
  <r>
    <s v="5b6f72af-10b7-4216-9b89-8630515029ac"/>
    <s v="Whj1rZ533oMmk4glbYD5aBym7540pDeyhealyDBZmx8i5R/vu9abQTNdXbb9cCJdXu7GXsO0j+iNoOXNoX8BAA=="/>
    <d v="2017-02-27T15:55:11"/>
    <s v="DARS-NIC-368233-L2N0W-v1"/>
    <s v="Sandra Kendal"/>
    <x v="328"/>
    <s v="With HSCIC"/>
    <x v="0"/>
    <d v="2017-10-31T00:00:00"/>
    <s v="2c Initial Assessment"/>
    <s v="2c Initial Assessment"/>
    <x v="0"/>
    <s v="DARS-NIC-368233-L2N0W-v1.3"/>
    <s v="No"/>
    <s v="Yes"/>
    <x v="0"/>
    <x v="184"/>
    <x v="0"/>
    <s v="No"/>
    <x v="4"/>
    <s v=""/>
    <s v="Richard Webster"/>
    <s v="Richard Langley"/>
    <s v="No"/>
    <s v="Emma Russell"/>
    <d v="2017-02-27T15:55:11"/>
    <d v="2016-12-12T11:12:56"/>
    <m/>
    <s v=""/>
    <d v="2016-10-26T00:00:00"/>
    <x v="0"/>
  </r>
  <r>
    <s v="537b2569-6bc4-49f0-9085-e5d347b84bd1"/>
    <s v="sY16Q8k7a5DISjtOPlWVDFkaXUqZCqjqNf03Qu7iR+IJNfRkEElwudEQ1LP/NWlK4OqDRPMfMH60kSMq8fxEHg=="/>
    <d v="2017-05-02T11:00:21"/>
    <s v="DARS-NIC-368233-L2N0W-v1"/>
    <s v="Sandra Kendal"/>
    <x v="328"/>
    <s v="With HSCIC"/>
    <x v="0"/>
    <d v="2017-10-31T00:00:00"/>
    <s v="2c Initial Assessment"/>
    <s v="2c Initial Assessment"/>
    <x v="4"/>
    <s v="DARS-NIC-368233-L2N0W-v1.4"/>
    <s v="Yes"/>
    <s v="Yes"/>
    <x v="0"/>
    <x v="184"/>
    <x v="0"/>
    <s v="No"/>
    <x v="4"/>
    <s v=""/>
    <s v="Richard Webster"/>
    <s v="Richard Langley"/>
    <s v="No"/>
    <s v="Emma Russell"/>
    <d v="2017-05-02T11:00:21"/>
    <d v="2017-02-27T15:25:13"/>
    <m/>
    <s v=""/>
    <d v="2016-10-26T00:00:00"/>
    <x v="0"/>
  </r>
  <r>
    <s v="22209c1c-fbe1-e511-80f5-3863bb363030"/>
    <s v="vjY74jFACYiundVzP5EpJbzXI1fDC539g0AcQR7oSTYH2/nlm0+n8+OqPnd+wepg/BInpFTVuvRSSjmH01R1/Q=="/>
    <d v="2017-03-15T13:11:02"/>
    <s v="DARS-NIC-368543-C3J4B-v1"/>
    <s v="Andrew Brittan"/>
    <x v="98"/>
    <s v="With HSCIC"/>
    <x v="0"/>
    <d v="2016-10-30T00:00:00"/>
    <s v=""/>
    <s v="5a DSA Active"/>
    <x v="0"/>
    <s v="DARS-NIC-368543-C3J4B-v0.0"/>
    <s v=""/>
    <s v="Yes"/>
    <x v="0"/>
    <x v="0"/>
    <x v="0"/>
    <s v="No"/>
    <x v="3"/>
    <s v=""/>
    <s v=""/>
    <s v=""/>
    <s v="No"/>
    <s v="Emma Russell"/>
    <d v="2017-03-15T13:11:02"/>
    <d v="2016-03-04T11:20:40"/>
    <m/>
    <s v=""/>
    <d v="2016-09-28T00:00:00"/>
    <x v="0"/>
  </r>
  <r>
    <s v="78f9382c-1a4b-470a-820f-c8c492378ec3"/>
    <s v="cZQkP1c/NDIPBT22R6p86Ps7hHwCCg70Eh8ViRUpZvRsxiNnNMQOtwjQhSIjNGBDfInkkal5z0Sv4HOVFz1ryg=="/>
    <d v="2017-03-15T13:11:02"/>
    <s v="DARS-NIC-368543-C3J4B-v1"/>
    <s v="Andrew Brittan"/>
    <x v="98"/>
    <s v="With HSCIC"/>
    <x v="0"/>
    <d v="2016-10-30T00:00:00"/>
    <s v=""/>
    <s v="5a DSA Active"/>
    <x v="0"/>
    <s v="DARS-NIC-368543-C3J4B-v0.1"/>
    <s v=""/>
    <s v="Yes"/>
    <x v="0"/>
    <x v="0"/>
    <x v="0"/>
    <s v="No"/>
    <x v="3"/>
    <s v=""/>
    <s v=""/>
    <s v=""/>
    <s v="No"/>
    <s v="Emma Russell"/>
    <d v="2017-03-15T13:11:02"/>
    <d v="2016-03-24T13:01:00"/>
    <m/>
    <s v=""/>
    <d v="2016-09-28T00:00:00"/>
    <x v="0"/>
  </r>
  <r>
    <s v="6e9a235c-9962-4d4c-9b29-67cd50b24b15"/>
    <s v="wc1LfRPWpmHu8sHL3YFyEv4tXIs3BFuP+Ro754dAviLR8IyouXqTrc5japRj7ixc93hGHwYwG6QTBOUGFEb9Wg=="/>
    <d v="2017-03-15T13:11:13"/>
    <s v="DARS-NIC-368543-C3J4B-v1"/>
    <s v="Andrew Brittan"/>
    <x v="98"/>
    <s v="With HSCIC"/>
    <x v="0"/>
    <d v="2016-10-30T00:00:00"/>
    <s v=""/>
    <s v="5a DSA Active"/>
    <x v="1"/>
    <s v="DARS-NIC-368543-C3J4B-v0.2"/>
    <s v="No"/>
    <s v="Yes"/>
    <x v="0"/>
    <x v="0"/>
    <x v="8"/>
    <s v="No"/>
    <x v="3"/>
    <s v=""/>
    <s v="Richard Webster"/>
    <s v=""/>
    <s v="No"/>
    <s v="Emma Russell"/>
    <d v="2017-03-15T13:11:13"/>
    <d v="2016-03-24T13:01:08"/>
    <d v="2017-03-15T00:00:00"/>
    <s v=""/>
    <d v="2016-09-28T00:00:00"/>
    <x v="0"/>
  </r>
  <r>
    <s v="b67a7095-16fa-4eb2-a256-af366638e784"/>
    <s v="9Q+u+WDeBL4tk+7QMjypRYPU1Dn8W2RgfcqM2GMoBUu3aEDso70wlsjtHViAqKE3oFa7XzJjRm7VCW8wITK61Q=="/>
    <d v="2017-03-15T13:11:02"/>
    <s v="DARS-NIC-368543-C3J4B-v1"/>
    <s v="Andrew Brittan"/>
    <x v="98"/>
    <s v="With HSCIC"/>
    <x v="0"/>
    <m/>
    <s v="1c Application In Progress"/>
    <s v="5a DSA Active"/>
    <x v="0"/>
    <s v="DARS-NIC-368543-C3J4B-v1.0"/>
    <s v="No"/>
    <s v="Yes"/>
    <x v="0"/>
    <x v="0"/>
    <x v="0"/>
    <s v="No"/>
    <x v="3"/>
    <s v=""/>
    <s v="Richard Webster"/>
    <s v="Jennifer Redman"/>
    <s v="No"/>
    <s v="Emma Russell"/>
    <d v="2017-03-15T13:11:02"/>
    <d v="2016-09-26T13:16:29"/>
    <m/>
    <s v=""/>
    <d v="2016-09-28T00:00:00"/>
    <x v="0"/>
  </r>
  <r>
    <s v="ce7bc326-2676-401d-94f4-c045abb89819"/>
    <s v="cuHOoDi6szN28CRUg2BlzEld4FdBZJVQnwa2rocfnHtGi080nr64tyhaw2NvtG6WfZrRUvQ6hFmxjHlBKdKztw=="/>
    <d v="2017-03-15T13:11:02"/>
    <s v="DARS-NIC-368543-C3J4B-v1"/>
    <s v="Andrew Brittan"/>
    <x v="98"/>
    <s v="With HSCIC"/>
    <x v="0"/>
    <d v="2017-10-31T00:00:00"/>
    <s v="2c Initial Assessment"/>
    <s v="5a DSA Active"/>
    <x v="0"/>
    <s v="DARS-NIC-368543-C3J4B-v1.1"/>
    <s v="No"/>
    <s v="Yes"/>
    <x v="0"/>
    <x v="101"/>
    <x v="0"/>
    <s v="No"/>
    <x v="3"/>
    <s v=""/>
    <s v="Carla Howgate"/>
    <s v="Dave Cronin"/>
    <s v="No"/>
    <s v="Emma Russell"/>
    <d v="2017-03-15T13:11:02"/>
    <d v="2016-09-26T14:23:58"/>
    <m/>
    <s v=""/>
    <d v="2016-09-28T00:00:00"/>
    <x v="0"/>
  </r>
  <r>
    <s v="41d29734-df46-451a-9ac5-0d4d0621c814"/>
    <s v="yvVsxDWd2VtfocHX55u7LQmr6YZ5Z4PjAp80o6cL8cQqsURQBSL/HFLAeYkuh/CbJJa80xcT674G1j/S7jbXrw=="/>
    <d v="2017-04-10T13:07:46"/>
    <s v="DARS-NIC-368543-C3J4B-v1"/>
    <s v="Andrew Brittan"/>
    <x v="98"/>
    <s v="With HSCIC"/>
    <x v="0"/>
    <d v="2017-10-31T00:00:00"/>
    <s v="2c Initial Assessment"/>
    <s v="5a DSA Active"/>
    <x v="0"/>
    <s v="DARS-NIC-368543-C3J4B-v1.2"/>
    <s v="No"/>
    <s v="Yes"/>
    <x v="0"/>
    <x v="101"/>
    <x v="0"/>
    <s v="No"/>
    <x v="3"/>
    <s v=""/>
    <s v="Carla Howgate"/>
    <s v="Dave Cronin"/>
    <s v="No"/>
    <s v="Emma Russell"/>
    <d v="2017-04-10T13:07:46"/>
    <d v="2016-11-01T15:33:15"/>
    <m/>
    <s v=""/>
    <d v="2016-09-28T00:00:00"/>
    <x v="0"/>
  </r>
  <r>
    <s v="78e8fc0c-bdf2-4bfa-a29a-166c4c1c50d3"/>
    <s v="MeaLjNiCzNv9IHS6Bk+ab6zVaBvZehv0XRiX+G+6Rxz/Kzn7dTH0/3QiDco7k0m8PPdOsmSapkDe4WFBnKuVGQ=="/>
    <d v="2017-04-10T13:07:50"/>
    <s v="DARS-NIC-368543-C3J4B-v1"/>
    <s v="Andrew Brittan"/>
    <x v="98"/>
    <s v="With HSCIC"/>
    <x v="0"/>
    <d v="2017-10-31T00:00:00"/>
    <s v="2c Initial Assessment"/>
    <s v="5a DSA Active"/>
    <x v="0"/>
    <s v="DARS-NIC-368543-C3J4B-v1.3"/>
    <s v="No"/>
    <s v="Yes"/>
    <x v="0"/>
    <x v="101"/>
    <x v="0"/>
    <s v="No"/>
    <x v="3"/>
    <s v=""/>
    <s v="Vicki Hartley"/>
    <s v="Louise Dunn"/>
    <s v="No"/>
    <s v="Emma Russell"/>
    <d v="2017-04-10T13:07:50"/>
    <d v="2016-11-08T13:29:17"/>
    <m/>
    <s v=""/>
    <d v="2016-09-28T00:00:00"/>
    <x v="0"/>
  </r>
  <r>
    <s v="3bdfe934-4258-419d-97f3-98019cd884b3"/>
    <s v="1muWqURNWtwuHm23j9kowHL/uV6akNeqU3kLD/dHbBParciQi+OVaBDXHjrOEUYBDog/rNB/fnuXOPO5NuWlOQ=="/>
    <d v="2017-04-10T13:07:50"/>
    <s v="DARS-NIC-368543-C3J4B-v1"/>
    <s v="Andrew Brittan"/>
    <x v="98"/>
    <s v="With HSCIC"/>
    <x v="0"/>
    <d v="2017-10-30T00:00:00"/>
    <s v="2c Initial Assessment"/>
    <s v="5a DSA Active"/>
    <x v="0"/>
    <s v="DARS-NIC-368543-C3J4B-v1.4"/>
    <s v="No"/>
    <s v="Yes"/>
    <x v="0"/>
    <x v="101"/>
    <x v="0"/>
    <s v="No"/>
    <x v="3"/>
    <s v=""/>
    <s v="Vicki Hartley"/>
    <s v="Louise Dunn"/>
    <s v="No"/>
    <s v="Emma Russell"/>
    <d v="2017-04-10T13:07:50"/>
    <d v="2016-12-01T11:24:52"/>
    <m/>
    <s v=""/>
    <d v="2016-09-28T00:00:00"/>
    <x v="0"/>
  </r>
  <r>
    <s v="89a8e7be-ffe8-4630-a629-52ad4259202b"/>
    <s v="xEKep1U1k1m9etkXjbpihgkAbCqlQYcy+9/5v/s7d7+1i131pKAkLqA79zms01PWeTfj6Q5HgngDPVjGPDOE+Q=="/>
    <d v="2017-04-10T13:07:50"/>
    <s v="DARS-NIC-368543-C3J4B-v1"/>
    <s v="Andrew Brittan"/>
    <x v="98"/>
    <s v="With HSCIC"/>
    <x v="0"/>
    <d v="2017-10-30T00:00:00"/>
    <s v="5a DSA Active"/>
    <s v="5a DSA Active"/>
    <x v="2"/>
    <s v="DARS-NIC-368543-C3J4B-v1.5"/>
    <s v="Yes"/>
    <s v="Yes"/>
    <x v="0"/>
    <x v="101"/>
    <x v="192"/>
    <s v="No"/>
    <x v="3"/>
    <s v=""/>
    <s v="Vicki Hartley"/>
    <s v="Louise Dunn"/>
    <s v="No"/>
    <s v="Emma Russell"/>
    <d v="2017-04-10T13:07:50"/>
    <d v="2017-01-31T15:07:43"/>
    <d v="2017-03-15T00:00:00"/>
    <s v=""/>
    <d v="2016-09-28T00:00:00"/>
    <x v="1"/>
  </r>
  <r>
    <s v="89c3ca9b-fd7d-4dfe-8ef7-75ebd48c6638"/>
    <s v="x67Gva1kn7ron1G5iScC+ewugi3uZpe7JUhb2cxMwJPWp4aqTGLB1Flcstjv9QPla3vBczYj2MYhx0GONyKjuA=="/>
    <d v="2017-05-02T08:56:22"/>
    <s v="DARS-NIC-36866-Q9F5W-v1"/>
    <s v="Tracy Taylor"/>
    <x v="245"/>
    <s v="With HSCIC"/>
    <x v="0"/>
    <m/>
    <s v="1c Application In Progress"/>
    <s v="3a With DAO"/>
    <x v="0"/>
    <s v="DARS-NIC-36866-Q9F5W-v0.0"/>
    <s v="No"/>
    <s v="No"/>
    <x v="0"/>
    <x v="0"/>
    <x v="0"/>
    <s v="No"/>
    <x v="0"/>
    <s v="Medium"/>
    <s v=""/>
    <s v=""/>
    <s v="Yes"/>
    <s v="Emma Russell"/>
    <d v="2017-05-02T08:56:22"/>
    <d v="2017-01-03T16:25:22"/>
    <m/>
    <s v=""/>
    <d v="2017-04-18T00:00:00"/>
    <x v="0"/>
  </r>
  <r>
    <s v="0da72fa4-6d28-4890-881c-ef30c9f5bb52"/>
    <s v="b0EIScGngh9hMOPB9mOCwyqE6riUygs2iBz7B1h2oGoUh6eEOnEmm+qpQUOfSbtka1T96OFXwd6pUzILJsNkjw=="/>
    <d v="2017-05-02T08:56:22"/>
    <s v="DARS-NIC-36866-Q9F5W-v1"/>
    <s v="Nicola Richmond"/>
    <x v="245"/>
    <s v="With HSCIC"/>
    <x v="0"/>
    <d v="2017-05-31T00:00:00"/>
    <s v="2c Initial Assessment"/>
    <s v="3a With DAO"/>
    <x v="0"/>
    <s v="DARS-NIC-36866-Q9F5W-v0.1"/>
    <s v="No"/>
    <s v="No"/>
    <x v="0"/>
    <x v="262"/>
    <x v="0"/>
    <s v="No"/>
    <x v="0"/>
    <s v="Medium"/>
    <s v="Tracy Taylor"/>
    <s v="Robyn Wilson"/>
    <s v="Yes"/>
    <s v="Emma Russell"/>
    <d v="2017-05-02T08:56:22"/>
    <d v="2017-01-07T10:51:27"/>
    <m/>
    <s v=""/>
    <d v="2017-04-18T00:00:00"/>
    <x v="0"/>
  </r>
  <r>
    <s v="0b6baccd-6ad5-4fc3-be81-2bdd7f7a9186"/>
    <s v="HN4tezr52G7WqJUBt9AAJ1UbuHyS0cX9szivJe/B+K7DbhSP8Pabthnw7o2A14oF/UzoXo6uZWScU7gsYvn5gw=="/>
    <d v="2017-05-02T08:56:22"/>
    <s v="DARS-NIC-36866-Q9F5W-v1"/>
    <s v="Nicola Richmond"/>
    <x v="245"/>
    <s v="With HSCIC"/>
    <x v="0"/>
    <d v="2017-05-31T00:00:00"/>
    <s v="5a DSA Active"/>
    <s v="3a With DAO"/>
    <x v="2"/>
    <s v="DARS-NIC-36866-Q9F5W-v0.2"/>
    <s v="No"/>
    <s v="No"/>
    <x v="0"/>
    <x v="262"/>
    <x v="130"/>
    <s v="No"/>
    <x v="0"/>
    <s v="Medium"/>
    <s v="Tracy Taylor"/>
    <s v="Robyn Wilson"/>
    <s v="Yes"/>
    <s v="Emma Russell"/>
    <d v="2017-05-02T08:56:22"/>
    <d v="2017-01-07T11:05:52"/>
    <d v="2017-02-10T00:00:00"/>
    <s v=""/>
    <d v="2017-04-18T00:00:00"/>
    <x v="1"/>
  </r>
  <r>
    <s v="19d75985-797a-4f52-88fb-c5ea4e21a786"/>
    <s v="/y2Q7dC6x0md59T1aT3ud0bIAdEU5tNt5xPjRBHRCsSL4GBKcfEx70Ol76bsYLjk0HXLQ9+CXePzYhkc9jV/qQ=="/>
    <d v="2017-05-02T08:56:22"/>
    <s v="DARS-NIC-36866-Q9F5W-v1"/>
    <s v="Nicola Richmond"/>
    <x v="245"/>
    <s v="With HSCIC"/>
    <x v="0"/>
    <m/>
    <s v="1c Application In Progress"/>
    <s v="3a With DAO"/>
    <x v="0"/>
    <s v="DARS-NIC-36866-Q9F5W-v1.0"/>
    <s v="No"/>
    <s v="No"/>
    <x v="0"/>
    <x v="0"/>
    <x v="0"/>
    <s v="No"/>
    <x v="0"/>
    <s v="Medium"/>
    <s v="Tracy Taylor"/>
    <s v="Robyn Wilson"/>
    <s v="Yes"/>
    <s v="Emma Russell"/>
    <d v="2017-05-02T08:56:22"/>
    <d v="2017-04-18T08:22:07"/>
    <m/>
    <s v=""/>
    <d v="2017-04-18T00:00:00"/>
    <x v="0"/>
  </r>
  <r>
    <s v="413a15d5-43df-457d-9cf1-b8768f04ec25"/>
    <s v="Gx/6m6bjzC6ct3Kj5/iXLOahKv4fxMg1k+Ou3sssgEX0wFZvvXe7OLY/7pOtwym1K4YW7N4kEqe6zpxBgGv0Nw=="/>
    <d v="2017-05-02T08:56:22"/>
    <s v="DARS-NIC-36866-Q9F5W-v1"/>
    <s v="Nicola Richmond"/>
    <x v="245"/>
    <s v="With HSCIC"/>
    <x v="0"/>
    <d v="2018-05-31T00:00:00"/>
    <s v="2c Initial Assessment"/>
    <s v="3a With DAO"/>
    <x v="0"/>
    <s v="DARS-NIC-36866-Q9F5W-v1.1"/>
    <s v="No"/>
    <s v="No"/>
    <x v="0"/>
    <x v="85"/>
    <x v="0"/>
    <s v="No"/>
    <x v="0"/>
    <s v="Medium"/>
    <s v="Alexandra Day"/>
    <s v="Robyn Wilson"/>
    <s v="Yes"/>
    <s v="Emma Russell"/>
    <d v="2017-05-02T08:56:22"/>
    <d v="2017-04-18T09:27:58"/>
    <m/>
    <s v=""/>
    <d v="2017-04-18T00:00:00"/>
    <x v="0"/>
  </r>
  <r>
    <s v="dac3d61f-e8ab-46ed-ab4d-e9cb1b6bd0ac"/>
    <s v="/honv1QxUemmpKv3sbg0nM5dV9yc8pTy45ogKUYSBx/h26W7o0g6VgAL2hJUbGMxIkQdsyDpxmxd3Pk6unvnaA=="/>
    <d v="2017-05-02T08:56:22"/>
    <s v="DARS-NIC-36866-Q9F5W-v1"/>
    <s v="Nicola Richmond"/>
    <x v="245"/>
    <s v="With HSCIC"/>
    <x v="0"/>
    <d v="2018-05-31T00:00:00"/>
    <s v="3a With DAO"/>
    <s v="3a With DAO"/>
    <x v="4"/>
    <s v="DARS-NIC-36866-Q9F5W-v1.2"/>
    <s v="Yes"/>
    <s v="No"/>
    <x v="0"/>
    <x v="85"/>
    <x v="0"/>
    <s v="No"/>
    <x v="0"/>
    <s v="Medium"/>
    <s v="Alexandra Day"/>
    <s v="Robyn Wilson"/>
    <s v="Yes"/>
    <s v="Emma Russell"/>
    <d v="2017-05-02T08:56:22"/>
    <d v="2017-05-02T08:55:42"/>
    <m/>
    <s v=""/>
    <d v="2017-04-18T00:00:00"/>
    <x v="0"/>
  </r>
  <r>
    <s v="3bbf9f07-f8e1-e511-80f7-3863bb357fa0"/>
    <s v="YPuMLRy9mXNfM2DAxRPV/6QIzo3hRY8B9X/U8osLVDV6wcPJsXXKitfZdS+LA800YjLXlV5o8PoL1wxMElKu2g=="/>
    <d v="2016-03-15T11:32:53"/>
    <s v="DARS-NIC-368694-D8G4M-v0"/>
    <s v="Heather Dorricott"/>
    <x v="48"/>
    <s v="With HSCIC"/>
    <x v="1"/>
    <m/>
    <s v=""/>
    <s v="1a Enquiry"/>
    <x v="7"/>
    <s v="DARS-NIC-368694-D8G4M-v0.0"/>
    <s v=""/>
    <s v="Yes"/>
    <x v="1"/>
    <x v="0"/>
    <x v="0"/>
    <s v="No"/>
    <x v="6"/>
    <s v=""/>
    <s v=""/>
    <s v=""/>
    <s v="No"/>
    <s v=""/>
    <d v="2016-03-15T11:32:53"/>
    <d v="2016-03-04T10:58:31"/>
    <m/>
    <s v=""/>
    <m/>
    <x v="0"/>
  </r>
  <r>
    <s v="d8badef0-b098-42ec-b903-1fb9374d9bd0"/>
    <s v="OXTBAjvNRoQ30nKbodWgDzUn3rSd/r9OJ3HOtTYrB2joa8h4XDcXGJrU7iUS7yOab6/ckm5qTDDbmB7NAOtIaw=="/>
    <d v="2016-09-28T14:18:44"/>
    <s v="DARS-NIC-36876-K2R9G-v0"/>
    <s v="Angus Ramsay"/>
    <x v="1"/>
    <s v="With Customer"/>
    <x v="1"/>
    <m/>
    <s v=""/>
    <s v="1c Application In Progress"/>
    <x v="4"/>
    <s v="DARS-NIC-36876-K2R9G-v0.0"/>
    <s v="Yes"/>
    <s v="No"/>
    <x v="1"/>
    <x v="0"/>
    <x v="0"/>
    <s v="No"/>
    <x v="1"/>
    <s v=""/>
    <s v="DARS Online"/>
    <s v="DARS Online"/>
    <s v="Yes"/>
    <s v=""/>
    <d v="2016-09-28T14:18:44"/>
    <d v="2016-05-17T11:28:27"/>
    <m/>
    <s v=""/>
    <m/>
    <x v="0"/>
  </r>
  <r>
    <s v="14fc5c4e-fd32-e611-80ed-5065f38a99f1"/>
    <s v="C0S5HiU0MGB/2h+NrbWiPFa7FAHkxqvoODeqeS4sIMkC6hLSaWGokuEOWLD5TFhFtZyPs4x3ODF4d+gKFkd5Og=="/>
    <d v="2016-11-09T13:09:54"/>
    <s v="DARS-NIC-36890-W8W7D-v0"/>
    <s v="Sally Watkins"/>
    <x v="329"/>
    <s v="With HSCIC"/>
    <x v="0"/>
    <m/>
    <s v=""/>
    <s v="5a DSA Active"/>
    <x v="0"/>
    <s v="DARS-NIC-36890-W8W7D-v0.0"/>
    <s v="No"/>
    <s v="No"/>
    <x v="0"/>
    <x v="0"/>
    <x v="0"/>
    <s v="No"/>
    <x v="0"/>
    <s v=""/>
    <s v="Dan Goodwin"/>
    <s v=""/>
    <s v="Yes"/>
    <s v="Joanna Rose"/>
    <d v="2016-11-09T13:09:54"/>
    <d v="2016-06-15T13:30:23"/>
    <m/>
    <s v=""/>
    <d v="2016-06-15T00:00:00"/>
    <x v="0"/>
  </r>
  <r>
    <s v="4d38def3-43e2-4bb8-a430-1286defc8c8e"/>
    <s v="0bxwwLIdlmHFjvEmcJZrgkPztuHZeVaMLxWqM7ClMJPWWoM7NiHcYn5Yxrp4Jf3ewpBNh1AvR7GcIHxPNvzv7Q=="/>
    <d v="2016-08-05T14:12:24"/>
    <s v="DARS-NIC-36890-W8W7D-v0"/>
    <s v="Sally Watkins"/>
    <x v="329"/>
    <s v="With HSCIC"/>
    <x v="0"/>
    <m/>
    <s v="2c Initial Assessment"/>
    <s v="5a DSA Active"/>
    <x v="0"/>
    <s v="DARS-NIC-36890-W8W7D-v0.1"/>
    <s v="No"/>
    <s v="No"/>
    <x v="0"/>
    <x v="21"/>
    <x v="0"/>
    <s v="No"/>
    <x v="0"/>
    <s v="Medium"/>
    <s v="Dan Goodwin"/>
    <s v="Dave Cronin"/>
    <s v="No"/>
    <s v="Joanna Rose"/>
    <d v="2016-08-05T14:12:24"/>
    <d v="2016-06-15T13:47:50"/>
    <m/>
    <s v=""/>
    <d v="2016-06-15T00:00:00"/>
    <x v="0"/>
  </r>
  <r>
    <s v="57f40814-b68c-4e8d-af03-ef24c9bda9b2"/>
    <s v="zBdbbc/J90fwdULrulh47LLWaMKI0kLCP+gPMy3qjbq+UrgcNB3J7mMPS+1IZOg2UbqlitJcl4VtmvDOo8V13g=="/>
    <d v="2017-04-01T00:00:18"/>
    <s v="DARS-NIC-36890-W8W7D-v0"/>
    <s v="Sally Watkins"/>
    <x v="329"/>
    <s v="With HSCIC"/>
    <x v="0"/>
    <d v="2017-03-31T00:00:00"/>
    <s v="5a DSA Active"/>
    <s v="5a DSA Active"/>
    <x v="3"/>
    <s v="DARS-NIC-36890-W8W7D-v0.2"/>
    <s v="Yes"/>
    <s v="No"/>
    <x v="0"/>
    <x v="21"/>
    <x v="74"/>
    <s v="No"/>
    <x v="0"/>
    <s v="Medium"/>
    <s v="Dan Goodwin"/>
    <s v="Dave Cronin"/>
    <s v="No"/>
    <s v="Joanna Rose"/>
    <d v="2017-04-01T00:00:18"/>
    <d v="2016-06-22T10:01:00"/>
    <d v="2016-08-05T00:00:00"/>
    <s v=""/>
    <d v="2016-06-15T00:00:00"/>
    <x v="1"/>
  </r>
  <r>
    <s v="89f07a29-c81d-e611-80fc-3863bb358e28"/>
    <s v="5+aVJTgARUKHaS4XJumXLH0fbEZvTwa5/2hq7+4U4jSvR+EV6xmGY5Aucj4vOYKm5i9IohJSFkvkIeSNj/Q6IQ=="/>
    <d v="2016-09-08T10:44:05"/>
    <s v="DARS-NIC-36930-G8M0Z-v0"/>
    <s v="Panayotis Ntourntoufis"/>
    <x v="17"/>
    <s v="With Customer"/>
    <x v="0"/>
    <m/>
    <s v="1c Application In Progress"/>
    <s v="1c Application In Progress"/>
    <x v="0"/>
    <s v="DARS-NIC-36930-G8M0Z-v0.0"/>
    <s v="No"/>
    <s v="No"/>
    <x v="0"/>
    <x v="0"/>
    <x v="0"/>
    <s v="No"/>
    <x v="5"/>
    <s v=""/>
    <s v=""/>
    <s v=""/>
    <s v="Yes"/>
    <s v="Joanna Rose"/>
    <d v="2016-09-08T10:44:05"/>
    <d v="2016-05-19T13:47:03"/>
    <m/>
    <s v=""/>
    <m/>
    <x v="0"/>
  </r>
  <r>
    <s v="f0007fae-7bc2-41e3-aef0-99f4043f1932"/>
    <s v="EvMnje6z0GVhUqUNrnSt1hz9zBX+uaSgSWtX8zX4GwkaKP0+QHA8aCvjGoCo8xuHXkzdJ+clcfU40sVzgq/USA=="/>
    <d v="2016-09-08T10:44:22"/>
    <s v="DARS-NIC-36930-G8M0Z-v0"/>
    <s v="Panayotis Ntourntoufis"/>
    <x v="17"/>
    <s v="With Customer"/>
    <x v="0"/>
    <m/>
    <s v="1c Application In Progress"/>
    <s v="1c Application In Progress"/>
    <x v="0"/>
    <s v="DARS-NIC-36930-G8M0Z-v0.1"/>
    <s v="No"/>
    <s v="No"/>
    <x v="0"/>
    <x v="0"/>
    <x v="0"/>
    <s v="No"/>
    <x v="5"/>
    <s v=""/>
    <s v=""/>
    <s v=""/>
    <s v="Yes"/>
    <s v="Joanna Rose"/>
    <d v="2016-09-08T10:44:22"/>
    <d v="2016-09-06T12:54:40"/>
    <m/>
    <s v=""/>
    <m/>
    <x v="0"/>
  </r>
  <r>
    <s v="895be1f7-bb66-4f2f-8302-59eea7e010dc"/>
    <s v="atRpF2J0IMUkEK7nUmFoMebkpXmJHv57aSW0N8z9exuIlSD4f+BdrEt5lh8KE5BCZ+MFheXoY0MaTM9+cYTbtA=="/>
    <d v="2016-11-21T23:06:42"/>
    <s v="DARS-NIC-36930-G8M0Z-v0"/>
    <s v="Panayotis Ntourntoufis"/>
    <x v="17"/>
    <s v="With Customer"/>
    <x v="0"/>
    <m/>
    <s v="1c Application In Progress"/>
    <s v="1c Application In Progress"/>
    <x v="4"/>
    <s v="DARS-NIC-36930-G8M0Z-v0.2"/>
    <s v="Yes"/>
    <s v="No"/>
    <x v="0"/>
    <x v="0"/>
    <x v="0"/>
    <s v="No"/>
    <x v="5"/>
    <s v=""/>
    <s v=""/>
    <s v=""/>
    <s v="Yes"/>
    <s v="Joanna Rose"/>
    <d v="2016-11-21T23:06:42"/>
    <d v="2016-09-08T10:44:07"/>
    <m/>
    <s v=""/>
    <m/>
    <x v="0"/>
  </r>
  <r>
    <s v="10e3ba42-f71c-e611-8107-1458d043a570"/>
    <s v="X4XfP+4/BuwQBi/B3JxieiT6R/AGC9EDWeWkcDqFJaYfH9PiU6sTW+MAB95YoNu1xCNrkqHBFCUOZBx5KAnkDQ=="/>
    <d v="2017-04-20T09:25:56"/>
    <s v="DARS-NIC-369348-H6H8B-v0"/>
    <s v="Adam Wilson"/>
    <x v="171"/>
    <s v="With HSCIC"/>
    <x v="0"/>
    <m/>
    <s v="1c Application In Progress"/>
    <s v="4b Approvals Group"/>
    <x v="0"/>
    <s v="DARS-NIC-369348-H6H8B-v0.0"/>
    <s v="No"/>
    <s v="No"/>
    <x v="0"/>
    <x v="0"/>
    <x v="0"/>
    <s v="No"/>
    <x v="1"/>
    <s v=""/>
    <s v=""/>
    <s v=""/>
    <s v="Yes"/>
    <s v="Emma Russell"/>
    <d v="2017-04-20T09:25:56"/>
    <d v="2016-05-18T12:51:45"/>
    <m/>
    <s v=""/>
    <d v="2017-02-14T00:00:00"/>
    <x v="0"/>
  </r>
  <r>
    <s v="b3775227-b991-4543-967f-ed565c0a2f24"/>
    <s v="0WNE7Xsj/fBkTD51PAHbqEd4RcXnJplAWZLjZJw3EncyB849ze5g3EqYFFF/uMf2NGhHjVRYJ5XGGwol7hp4Vw=="/>
    <d v="2017-04-20T09:25:57"/>
    <s v="DARS-NIC-369348-H6H8B-v0"/>
    <s v="Adam Wilson"/>
    <x v="171"/>
    <s v="With HSCIC"/>
    <x v="0"/>
    <m/>
    <s v="1c Application In Progress"/>
    <s v="4b Approvals Group"/>
    <x v="0"/>
    <s v="DARS-NIC-369348-H6H8B-v0.1"/>
    <s v="No"/>
    <s v="No"/>
    <x v="0"/>
    <x v="0"/>
    <x v="0"/>
    <s v="No"/>
    <x v="1"/>
    <s v=""/>
    <s v=""/>
    <s v=""/>
    <s v="Yes"/>
    <s v="Emma Russell"/>
    <d v="2017-04-20T09:25:57"/>
    <d v="2016-08-24T12:46:05"/>
    <m/>
    <s v=""/>
    <d v="2017-02-14T00:00:00"/>
    <x v="0"/>
  </r>
  <r>
    <s v="724187f7-cc0b-4552-bc4f-d437d40bfbec"/>
    <s v="55ahaQQ9pLaoGO16dbYzxtSKL5+mzYSprrGWhH654xGXUK0+FPdL98Y0d6RooA8qQ+aRR2Tz3x3MRQQ+btE8fg=="/>
    <d v="2017-04-20T09:25:57"/>
    <s v="DARS-NIC-369348-H6H8B-v0"/>
    <s v="Adam Wilson"/>
    <x v="171"/>
    <s v="With HSCIC"/>
    <x v="0"/>
    <m/>
    <s v="1c Application In Progress"/>
    <s v="4b Approvals Group"/>
    <x v="0"/>
    <s v="DARS-NIC-369348-H6H8B-v0.2"/>
    <s v="No"/>
    <s v="No"/>
    <x v="0"/>
    <x v="0"/>
    <x v="0"/>
    <s v="No"/>
    <x v="1"/>
    <s v=""/>
    <s v=""/>
    <s v=""/>
    <s v="Yes"/>
    <s v="Emma Russell"/>
    <d v="2017-04-20T09:25:57"/>
    <d v="2016-08-24T12:46:44"/>
    <m/>
    <s v=""/>
    <d v="2017-02-14T00:00:00"/>
    <x v="0"/>
  </r>
  <r>
    <s v="7b2b7900-a593-4b74-87ae-1c77f8ca97b5"/>
    <s v="B49VdJnoEJ31EfKasrdzdsQAp2VJS0oVxKsDT+WJFSU6cB4DtBAZ+BPEazwSesgVXHEpjJdqXZMFoIKc+U3/Uw=="/>
    <d v="2017-04-20T09:25:56"/>
    <s v="DARS-NIC-369348-H6H8B-v0"/>
    <s v="Adam Wilson"/>
    <x v="171"/>
    <s v="With HSCIC"/>
    <x v="0"/>
    <m/>
    <s v="2a Case Admin Check"/>
    <s v="4b Approvals Group"/>
    <x v="0"/>
    <s v="DARS-NIC-369348-H6H8B-v0.3"/>
    <s v="No"/>
    <s v="No"/>
    <x v="0"/>
    <x v="14"/>
    <x v="0"/>
    <s v="No"/>
    <x v="1"/>
    <s v=""/>
    <s v="Helen Buckels"/>
    <s v=""/>
    <s v="Yes"/>
    <s v="Emma Russell"/>
    <d v="2017-04-20T09:25:56"/>
    <d v="2016-08-24T15:20:21"/>
    <m/>
    <s v=""/>
    <d v="2017-02-14T00:00:00"/>
    <x v="0"/>
  </r>
  <r>
    <s v="a2d4a241-b1f8-4dcf-8884-fbea6d5581ee"/>
    <s v="ejQKFzlZjvwHQYv2cn8NH8n/4JO9vuW6Ybqyv+o2uwM9v0i3UNSd/cqPQjSt+h/NtfHSaIoHj4DmfHo8fL4DuQ=="/>
    <d v="2017-04-20T09:25:57"/>
    <s v="DARS-NIC-369348-H6H8B-v0"/>
    <s v="Adam Wilson"/>
    <x v="171"/>
    <s v="With HSCIC"/>
    <x v="0"/>
    <m/>
    <s v="2a Case Admin Check"/>
    <s v="4b Approvals Group"/>
    <x v="0"/>
    <s v="DARS-NIC-369348-H6H8B-v0.4"/>
    <s v="No"/>
    <s v="No"/>
    <x v="0"/>
    <x v="14"/>
    <x v="0"/>
    <s v="No"/>
    <x v="1"/>
    <s v=""/>
    <s v="Helen Buckels"/>
    <s v=""/>
    <s v="Yes"/>
    <s v="Emma Russell"/>
    <d v="2017-04-20T09:25:57"/>
    <d v="2016-08-26T09:18:55"/>
    <m/>
    <s v=""/>
    <d v="2017-02-14T00:00:00"/>
    <x v="0"/>
  </r>
  <r>
    <s v="a074a434-573e-4ded-a15a-fb8c6cb79f10"/>
    <s v="zgzeCkh46IYuPDDABDi830JFo43jY1GO+R5bd/AldIpZuiSdB3SXG53Y5wE706VG5Bq1+lXsBZXpmfweh4A6Hw=="/>
    <d v="2017-04-20T09:25:57"/>
    <s v="DARS-NIC-369348-H6H8B-v0"/>
    <s v="Adam Wilson"/>
    <x v="171"/>
    <s v="With HSCIC"/>
    <x v="0"/>
    <m/>
    <s v="2c Initial Assessment"/>
    <s v="4b Approvals Group"/>
    <x v="0"/>
    <s v="DARS-NIC-369348-H6H8B-v0.5"/>
    <s v="No"/>
    <s v="No"/>
    <x v="0"/>
    <x v="276"/>
    <x v="0"/>
    <s v="No"/>
    <x v="1"/>
    <s v=""/>
    <s v="Nicola Bootland"/>
    <s v="Richard Langley"/>
    <s v="Yes"/>
    <s v="Emma Russell"/>
    <d v="2017-04-20T09:25:57"/>
    <d v="2016-09-07T11:03:20"/>
    <m/>
    <s v=""/>
    <d v="2017-02-14T00:00:00"/>
    <x v="0"/>
  </r>
  <r>
    <s v="702abee3-b70d-4894-bf42-35fa3639743d"/>
    <s v="ZxIOP9gJXwmzcCQ8VyruBuT7+iXwav0G3JHWDOp5GATAtfKyEUmKkevS7edeKylt6UBii5ex25m7dTGHTUMDdA=="/>
    <d v="2017-04-20T09:25:56"/>
    <s v="DARS-NIC-369348-H6H8B-v0"/>
    <s v="Adam Wilson"/>
    <x v="171"/>
    <s v="With HSCIC"/>
    <x v="0"/>
    <m/>
    <s v="1c Application In Progress"/>
    <s v="4b Approvals Group"/>
    <x v="0"/>
    <s v="DARS-NIC-369348-H6H8B-v0.6"/>
    <s v="No"/>
    <s v="No"/>
    <x v="0"/>
    <x v="276"/>
    <x v="0"/>
    <s v="No"/>
    <x v="1"/>
    <s v="Complex"/>
    <s v="Nicola Bootland"/>
    <s v="Richard Langley"/>
    <s v="Yes"/>
    <s v="Emma Russell"/>
    <d v="2017-04-20T09:25:56"/>
    <d v="2016-10-05T09:39:47"/>
    <m/>
    <s v=""/>
    <d v="2017-02-14T00:00:00"/>
    <x v="0"/>
  </r>
  <r>
    <s v="5abbfe20-fa97-4806-81ad-67fe561ceeaf"/>
    <s v="6kzUCzSHYMh2QzHBiW5ovazRabo9kznjH4gQ/Wj88nRkBiWKVw2MbTOAyh24WMSF12hZXEucuHC0fWV+FkQJag=="/>
    <d v="2017-04-20T09:25:57"/>
    <s v="DARS-NIC-369348-H6H8B-v0"/>
    <s v="Adam Wilson"/>
    <x v="171"/>
    <s v="With HSCIC"/>
    <x v="0"/>
    <m/>
    <s v="2c Initial Assessment"/>
    <s v="4b Approvals Group"/>
    <x v="0"/>
    <s v="DARS-NIC-369348-H6H8B-v0.7"/>
    <s v="No"/>
    <s v="No"/>
    <x v="0"/>
    <x v="36"/>
    <x v="0"/>
    <s v="No"/>
    <x v="1"/>
    <s v="Complex"/>
    <s v="Richard Langley"/>
    <s v="Richard Langley"/>
    <s v="Yes"/>
    <s v="Emma Russell"/>
    <d v="2017-04-20T09:25:57"/>
    <d v="2017-02-14T15:17:35"/>
    <m/>
    <s v=""/>
    <d v="2017-02-14T00:00:00"/>
    <x v="0"/>
  </r>
  <r>
    <s v="861ad1cc-596e-4bbf-adf8-460035b346ae"/>
    <s v="iwXWUdw8zrd82gs2Jv/mv/3vQAYAXGE4cvGPhMOjjuaZbEvdx7LWiuKsFVEd6Icm3MAgIUQFz+8tNNUejTGEcQ=="/>
    <d v="2017-04-27T15:06:15"/>
    <s v="DARS-NIC-369348-H6H8B-v0"/>
    <s v="Adam Wilson"/>
    <x v="171"/>
    <s v="With HSCIC"/>
    <x v="0"/>
    <d v="2018-01-31T00:00:00"/>
    <s v="4b Approvals Group"/>
    <s v="4b Approvals Group"/>
    <x v="4"/>
    <s v="DARS-NIC-369348-H6H8B-v0.8"/>
    <s v="Yes"/>
    <s v="No"/>
    <x v="0"/>
    <x v="36"/>
    <x v="0"/>
    <s v="No"/>
    <x v="1"/>
    <s v="Complex"/>
    <s v="Richard Langley"/>
    <s v="Richard Langley"/>
    <s v="Yes"/>
    <s v="Emma Russell"/>
    <d v="2017-04-27T15:06:15"/>
    <d v="2017-02-14T15:40:37"/>
    <m/>
    <s v=""/>
    <d v="2017-02-14T00:00:00"/>
    <x v="0"/>
  </r>
  <r>
    <s v="48f80384-b10c-4c58-a837-6a63a1cfd52c"/>
    <s v="pxJ4hGOBqWIK9WykImRhzpkUAJ+3uYAHWJOsaJg5v47/2R1iWMVhDEqBWA1YEM4Al6+52cby7UyPAsdsYotqdw=="/>
    <d v="2016-09-05T12:42:24"/>
    <s v="DARS-NIC-36956-G4W4F-v0"/>
    <s v="Gary Luke"/>
    <x v="83"/>
    <s v="With Customer"/>
    <x v="0"/>
    <m/>
    <s v=""/>
    <s v="1c Application In Progress"/>
    <x v="0"/>
    <s v="DARS-NIC-36956-G4W4F-v0.0"/>
    <s v="No"/>
    <s v="No"/>
    <x v="0"/>
    <x v="0"/>
    <x v="0"/>
    <s v="No"/>
    <x v="13"/>
    <s v=""/>
    <s v="DARS Online"/>
    <s v="DARS Online"/>
    <s v="Yes"/>
    <s v="Alexandra Day"/>
    <d v="2016-09-05T12:42:24"/>
    <d v="2016-05-17T13:43:07"/>
    <m/>
    <s v=""/>
    <m/>
    <x v="0"/>
  </r>
  <r>
    <s v="a12e7040-af82-447b-80e1-3d65f31d9b00"/>
    <s v="z+qj5ix1qXqP1RPe9v5pRyft7Hksr3GGbtg2MCU+4i0jdhjeZaLQifMp2Bl2QzV3yF10yHxcRZv7c4lJ3jvaqw=="/>
    <d v="2016-09-05T12:42:24"/>
    <s v="DARS-NIC-36956-G4W4F-v0"/>
    <s v="Gary Luke"/>
    <x v="83"/>
    <s v="With Customer"/>
    <x v="0"/>
    <m/>
    <s v=""/>
    <s v="1c Application In Progress"/>
    <x v="0"/>
    <s v="DARS-NIC-36956-G4W4F-v0.1"/>
    <s v="No"/>
    <s v="No"/>
    <x v="0"/>
    <x v="0"/>
    <x v="0"/>
    <s v="No"/>
    <x v="13"/>
    <s v=""/>
    <s v="DARS Online"/>
    <s v="DARS Online"/>
    <s v="Yes"/>
    <s v="Alexandra Day"/>
    <d v="2016-09-05T12:42:24"/>
    <d v="2016-07-06T14:54:50"/>
    <m/>
    <s v=""/>
    <m/>
    <x v="0"/>
  </r>
  <r>
    <s v="3313a8ca-ee59-4360-846b-2f1ccf5657c1"/>
    <s v="sxuu3VS7iU7EgmJU0pVWIgssAiael0QShgRW5l8XTDNxV0l9mcqIFHWM0l/+lNRkDS7HIae8bUa/c+LF03/1Lg=="/>
    <d v="2016-09-05T12:42:24"/>
    <s v="DARS-NIC-36956-G4W4F-v0"/>
    <s v="Gary Luke"/>
    <x v="83"/>
    <s v="With Customer"/>
    <x v="0"/>
    <m/>
    <s v="1c Application In Progress"/>
    <s v="1c Application In Progress"/>
    <x v="0"/>
    <s v="DARS-NIC-36956-G4W4F-v0.2"/>
    <s v="No"/>
    <s v="No"/>
    <x v="0"/>
    <x v="0"/>
    <x v="0"/>
    <s v="No"/>
    <x v="13"/>
    <s v=""/>
    <s v="DARS Online"/>
    <s v="DARS Online"/>
    <s v="Yes"/>
    <s v="Alexandra Day"/>
    <d v="2016-09-05T12:42:24"/>
    <d v="2016-07-12T08:31:39"/>
    <m/>
    <s v=""/>
    <m/>
    <x v="0"/>
  </r>
  <r>
    <s v="5e30cffe-8c85-440f-aa80-976d0478ca4a"/>
    <s v="0BvAENoJe2ab6jL0CgXPetoAfAqrEsoBHWl9GEXR/X8O5hvwDeprm8bCAoZbblxr5vAkvlYxXwCEXPBrRpyLdA=="/>
    <d v="2016-09-05T12:42:24"/>
    <s v="DARS-NIC-36956-G4W4F-v0"/>
    <s v="Gary Luke"/>
    <x v="83"/>
    <s v="With Customer"/>
    <x v="0"/>
    <m/>
    <s v="1c Application In Progress"/>
    <s v="1c Application In Progress"/>
    <x v="0"/>
    <s v="DARS-NIC-36956-G4W4F-v0.3"/>
    <s v="No"/>
    <s v="No"/>
    <x v="0"/>
    <x v="0"/>
    <x v="0"/>
    <s v="No"/>
    <x v="13"/>
    <s v=""/>
    <s v="DARS Online"/>
    <s v="DARS Online"/>
    <s v="Yes"/>
    <s v="Alexandra Day"/>
    <d v="2016-09-05T12:42:24"/>
    <d v="2016-07-12T08:33:27"/>
    <m/>
    <s v=""/>
    <m/>
    <x v="0"/>
  </r>
  <r>
    <s v="1fc11d5f-fc00-4c92-a447-b01df2236002"/>
    <s v="27lCSfoCG/04k3Wq7vftXCVCgIHed3O3UfFDSqSY72MNhiqQSkhg3lCOJfFeIagVz/l6j3eQVyvf1mw2iXrj6Q=="/>
    <d v="2016-09-05T12:42:24"/>
    <s v="DARS-NIC-36956-G4W4F-v0"/>
    <s v="Gary Luke"/>
    <x v="83"/>
    <s v="With Customer"/>
    <x v="0"/>
    <m/>
    <s v="1c Application In Progress"/>
    <s v="1c Application In Progress"/>
    <x v="0"/>
    <s v="DARS-NIC-36956-G4W4F-v0.4"/>
    <s v="No"/>
    <s v="No"/>
    <x v="0"/>
    <x v="0"/>
    <x v="0"/>
    <s v="No"/>
    <x v="13"/>
    <s v=""/>
    <s v="DARS Online"/>
    <s v="DARS Online"/>
    <s v="Yes"/>
    <s v="Alexandra Day"/>
    <d v="2016-09-05T12:42:24"/>
    <d v="2016-07-12T10:34:14"/>
    <m/>
    <s v=""/>
    <m/>
    <x v="0"/>
  </r>
  <r>
    <s v="aa988340-9668-4484-a6d4-d5e3d11463b3"/>
    <s v="kWQrmL4swFWSioN5qOvhxNNovDaJPs9dGMcM9TAt/DMYyqYq5xC8EW2/bhwFxoQ70paTyQMDGoLh7l4BioZa0Q=="/>
    <d v="2016-09-05T12:42:24"/>
    <s v="DARS-NIC-36956-G4W4F-v0"/>
    <s v="Gary Luke"/>
    <x v="83"/>
    <s v="With Customer"/>
    <x v="0"/>
    <m/>
    <s v="2c Initial Assessment"/>
    <s v="1c Application In Progress"/>
    <x v="0"/>
    <s v="DARS-NIC-36956-G4W4F-v0.5"/>
    <s v="No"/>
    <s v="No"/>
    <x v="0"/>
    <x v="131"/>
    <x v="0"/>
    <s v="No"/>
    <x v="13"/>
    <s v=""/>
    <s v="Carla Howgate"/>
    <s v="Dave Cronin"/>
    <s v="Yes"/>
    <s v="Alexandra Day"/>
    <d v="2016-09-05T12:42:24"/>
    <d v="2016-07-12T10:36:06"/>
    <m/>
    <s v=""/>
    <m/>
    <x v="0"/>
  </r>
  <r>
    <s v="aed19c46-f7e2-4c37-bcb4-ee7726969f0e"/>
    <s v="V6BCBrOxAy629WIWgxhIiIm8A8BXH06jLjjo+P2cqiPdi2m1NTHF+7ggf/XuzOubJMyDTwIDCpxWEIjdNjSuWg=="/>
    <d v="2016-09-05T12:43:49"/>
    <s v="DARS-NIC-36956-G4W4F-v0"/>
    <s v="Gary Luke"/>
    <x v="83"/>
    <s v="With Customer"/>
    <x v="0"/>
    <m/>
    <s v="2a Case Admin Check"/>
    <s v="1c Application In Progress"/>
    <x v="0"/>
    <s v="DARS-NIC-36956-G4W4F-v0.6"/>
    <s v="No"/>
    <s v="No"/>
    <x v="0"/>
    <x v="131"/>
    <x v="0"/>
    <s v="No"/>
    <x v="13"/>
    <s v=""/>
    <s v="Carla Howgate"/>
    <s v="Dave Cronin"/>
    <s v="Yes"/>
    <s v="Alexandra Day"/>
    <d v="2016-09-05T12:43:49"/>
    <d v="2016-07-26T14:13:34"/>
    <m/>
    <s v=""/>
    <m/>
    <x v="0"/>
  </r>
  <r>
    <s v="58e54e94-b51f-49e2-b62c-76717db60161"/>
    <s v="WMRvbq+EKx0aDzraHf6OS45pNWyE7NoHDADMHt8cNQr9iXbOhCcjBhc6rfLj5bIg3KeIjDglYMAHEAF7l8hZbg=="/>
    <d v="2017-01-16T13:36:25"/>
    <s v="DARS-NIC-36956-G4W4F-v0"/>
    <s v="Gary Luke"/>
    <x v="83"/>
    <s v="With Customer"/>
    <x v="0"/>
    <m/>
    <s v="2a Case Admin Check"/>
    <s v="1c Application In Progress"/>
    <x v="4"/>
    <s v="DARS-NIC-36956-G4W4F-v0.7"/>
    <s v="Yes"/>
    <s v="No"/>
    <x v="0"/>
    <x v="131"/>
    <x v="0"/>
    <s v="No"/>
    <x v="13"/>
    <s v=""/>
    <s v="Carla Howgate"/>
    <s v="Dave Cronin"/>
    <s v="Yes"/>
    <s v="Alexandra Day"/>
    <d v="2017-01-16T13:36:25"/>
    <d v="2016-09-05T12:43:05"/>
    <m/>
    <s v=""/>
    <m/>
    <x v="0"/>
  </r>
  <r>
    <s v="b692421c-42e8-e511-80f6-3863bb363030"/>
    <s v="NpEEseqyAgclB7AjJ+8pfmegLkorncaTf7plaMAkLgpmRqzd00wgderEJU2ND1N3H1WdGucUgNRJ0WB/nki0xQ=="/>
    <d v="2017-02-23T12:42:30"/>
    <s v="DARS-NIC-369596-F6Q9V-v1"/>
    <s v="Lauren Bevan"/>
    <x v="220"/>
    <s v="With Customer"/>
    <x v="0"/>
    <d v="2017-01-31T00:00:00"/>
    <s v=""/>
    <s v="2d Action Plan Active"/>
    <x v="3"/>
    <s v="DARS-NIC-369596-F6Q9V-v0.0"/>
    <s v="No"/>
    <s v="Yes"/>
    <x v="0"/>
    <x v="0"/>
    <x v="25"/>
    <s v="No"/>
    <x v="2"/>
    <s v=""/>
    <s v="Dan Goodwin"/>
    <s v=""/>
    <s v="No"/>
    <s v="Emma Russell"/>
    <d v="2017-02-23T12:42:30"/>
    <d v="2016-03-12T11:03:58"/>
    <m/>
    <s v=""/>
    <d v="2017-01-31T00:00:00"/>
    <x v="0"/>
  </r>
  <r>
    <s v="1547ff3c-84b9-47db-8593-728d239ac946"/>
    <s v="V1NupxUypYRuRPxRpJG4nij9lqEz8aEpvfSGv07mq1vVs/LcVcPFxdYLxzMS9WFvCXnGmGnCGTEuRRieOnqdZw=="/>
    <d v="2017-02-23T12:42:30"/>
    <s v="DARS-NIC-369596-F6Q9V-v1"/>
    <s v="Lauren Bevan"/>
    <x v="220"/>
    <s v="With Customer"/>
    <x v="0"/>
    <d v="2017-01-31T00:00:00"/>
    <s v="1c Application In Progress"/>
    <s v="2d Action Plan Active"/>
    <x v="0"/>
    <s v="DARS-NIC-369596-F6Q9V-v1.0"/>
    <s v="No"/>
    <s v="Yes"/>
    <x v="0"/>
    <x v="0"/>
    <x v="0"/>
    <s v="No"/>
    <x v="2"/>
    <s v=""/>
    <s v="Dan Goodwin"/>
    <s v="Gaynor Dalton"/>
    <s v="No"/>
    <s v="Emma Russell"/>
    <d v="2017-02-23T12:42:30"/>
    <d v="2016-06-27T15:11:01"/>
    <m/>
    <s v=""/>
    <d v="2017-01-31T00:00:00"/>
    <x v="0"/>
  </r>
  <r>
    <s v="d4c28146-adaf-4c47-a9f1-d5f530bc5890"/>
    <s v="zXMs+apZ+hxkPFBJ6BLT2ynE/Dpehbly21QlfcKr+444qolp8iWwimFRmSDupXYIKsQS/4GmE/HpEymDzaXc8w=="/>
    <d v="2017-02-23T12:42:30"/>
    <s v="DARS-NIC-369596-F6Q9V-v1"/>
    <s v="Lauren Bevan"/>
    <x v="220"/>
    <s v="With Customer"/>
    <x v="0"/>
    <d v="2018-02-28T00:00:00"/>
    <s v="2c Initial Assessment"/>
    <s v="2d Action Plan Active"/>
    <x v="0"/>
    <s v="DARS-NIC-369596-F6Q9V-v1.1"/>
    <s v="No"/>
    <s v="Yes"/>
    <x v="0"/>
    <x v="127"/>
    <x v="0"/>
    <s v="No"/>
    <x v="2"/>
    <s v="Medium"/>
    <s v="Emma Lawler"/>
    <s v="Gaynor Dalton"/>
    <s v="No"/>
    <s v="Emma Russell"/>
    <d v="2017-02-23T12:42:30"/>
    <d v="2017-01-26T08:25:14"/>
    <m/>
    <s v=""/>
    <d v="2017-01-31T00:00:00"/>
    <x v="0"/>
  </r>
  <r>
    <s v="109ebeb9-e987-4b4d-8bd1-b7241a0a42fd"/>
    <s v="aLFiarsW9/pjpO/U3SZ3H7/k8ptdSuPMlj7AZqD/jDHR8CT5m4zYRIKdPoaYwJcFSIYnw+Aa6dJ9bIrA4G66wA=="/>
    <d v="2017-02-23T12:43:10"/>
    <s v="DARS-NIC-369596-F6Q9V-v1"/>
    <s v="Lauren Bevan"/>
    <x v="220"/>
    <s v="With Customer"/>
    <x v="0"/>
    <d v="2018-02-28T00:00:00"/>
    <s v="2c Initial Assessment"/>
    <s v="2d Action Plan Active"/>
    <x v="0"/>
    <s v="DARS-NIC-369596-F6Q9V-v1.2"/>
    <s v="No"/>
    <s v="Yes"/>
    <x v="0"/>
    <x v="127"/>
    <x v="0"/>
    <s v="No"/>
    <x v="2"/>
    <s v="Medium"/>
    <s v="Emma Lawler"/>
    <s v="Louise Dunn"/>
    <s v="No"/>
    <s v="Emma Russell"/>
    <d v="2017-02-23T12:43:10"/>
    <d v="2017-02-02T12:19:24"/>
    <m/>
    <s v=""/>
    <d v="2017-01-31T00:00:00"/>
    <x v="0"/>
  </r>
  <r>
    <s v="7edb6bd9-e843-43d5-b390-4405434b8a9c"/>
    <s v="S03PxR+z5knn0UGRtAxz7i3KitjKCOrjxNO7QX6zFt9tF8QtJlRmz1JHfUiCVq3E6c57UsyCxzIo7a2U+ikz0w=="/>
    <d v="2017-05-02T12:58:45"/>
    <s v="DARS-NIC-369596-F6Q9V-v1"/>
    <s v="Lauren Bevan"/>
    <x v="220"/>
    <s v="With Customer"/>
    <x v="0"/>
    <d v="2018-04-30T00:00:00"/>
    <s v="2c Initial Assessment"/>
    <s v="2d Action Plan Active"/>
    <x v="4"/>
    <s v="DARS-NIC-369596-F6Q9V-v1.3"/>
    <s v="Yes"/>
    <s v="Yes"/>
    <x v="0"/>
    <x v="127"/>
    <x v="0"/>
    <s v="No"/>
    <x v="2"/>
    <s v="Medium"/>
    <s v="Matilda Koroveshi"/>
    <s v="Louise Dunn"/>
    <s v="No"/>
    <s v="Emma Russell"/>
    <d v="2017-05-02T12:58:45"/>
    <d v="2017-02-23T12:42:44"/>
    <m/>
    <s v=""/>
    <d v="2017-01-31T00:00:00"/>
    <x v="0"/>
  </r>
  <r>
    <s v="29377fd3-361c-e611-8107-1458d043a570"/>
    <s v="D9pR2IP2FtvOCJe22qvZnkAmod8SgXH0sAxo3/UFpyiULyrDZe9HL1VP3mF0Hpim+MHwhxs/P1TasoEwOJqPTg=="/>
    <d v="2016-09-20T14:56:09"/>
    <s v="DARS-NIC-36960-N6H2P-v0"/>
    <s v="Jane Wallis"/>
    <x v="18"/>
    <s v="With HSCIC"/>
    <x v="1"/>
    <m/>
    <s v=""/>
    <s v="5a DSA Active"/>
    <x v="0"/>
    <s v="DARS-NIC-36960-N6H2P-v0.0"/>
    <s v="No"/>
    <s v="No"/>
    <x v="1"/>
    <x v="0"/>
    <x v="0"/>
    <s v="No"/>
    <x v="6"/>
    <s v=""/>
    <s v=""/>
    <s v=""/>
    <s v="Yes"/>
    <s v="Matthew West"/>
    <d v="2016-09-20T14:56:09"/>
    <d v="2016-05-17T13:54:10"/>
    <m/>
    <s v=""/>
    <m/>
    <x v="0"/>
  </r>
  <r>
    <s v="108b42b8-96f5-458f-a88d-a4ce0a208745"/>
    <s v="wIhBFHUuZmexdm5pDPnasikSV2+iMdD1iLj8BxnnjDNGP+yNgnyh84z742ZcLXru3zfnGCKHkP7ae8DVKq21yQ=="/>
    <d v="2016-08-30T10:58:04"/>
    <s v="DARS-NIC-36960-N6H2P-v0"/>
    <s v="Jane Wallis"/>
    <x v="18"/>
    <s v="With HSCIC"/>
    <x v="1"/>
    <d v="2018-11-21T00:00:00"/>
    <s v="5a DSA Active"/>
    <s v="5a DSA Active"/>
    <x v="2"/>
    <s v="DARS-NIC-36960-N6H2P-v0.2"/>
    <s v="Yes"/>
    <s v="No"/>
    <x v="1"/>
    <x v="0"/>
    <x v="211"/>
    <s v="No"/>
    <x v="6"/>
    <s v=""/>
    <s v="Jennifer Redman"/>
    <s v=""/>
    <s v="Yes"/>
    <s v="Matthew West"/>
    <d v="2016-08-30T10:58:04"/>
    <d v="2016-05-18T12:05:29"/>
    <m/>
    <s v=""/>
    <m/>
    <x v="0"/>
  </r>
  <r>
    <s v="438206fc-f1e1-e511-80f5-3863bb363030"/>
    <s v="B7kbafqb/DvRsatruu1kSFW6SC4nEi6mnymrxBp7sYMFBloiyc4P/VGBlQTw4qVVXVs1kWIPiCMtWu0s0WHsEg=="/>
    <d v="2017-02-09T14:12:01"/>
    <s v="DARS-NIC-369748-C1Y0V-v0"/>
    <s v="Tom Hoe"/>
    <x v="1"/>
    <s v="With HSCIC"/>
    <x v="0"/>
    <d v="2017-01-31T00:00:00"/>
    <s v=""/>
    <s v="5a DSA Active"/>
    <x v="3"/>
    <s v="DARS-NIC-369748-C1Y0V-v0.0"/>
    <s v="Yes"/>
    <s v="Yes"/>
    <x v="0"/>
    <x v="0"/>
    <x v="4"/>
    <s v="No"/>
    <x v="1"/>
    <s v=""/>
    <s v="Dan Goodwin"/>
    <s v=""/>
    <s v="No"/>
    <s v="Joanna Rose"/>
    <d v="2017-02-09T14:12:01"/>
    <d v="2016-03-04T10:15:18"/>
    <m/>
    <s v=""/>
    <m/>
    <x v="0"/>
  </r>
  <r>
    <s v="e0951a6b-91df-e511-80f5-3863bb363030"/>
    <s v="FtT3KuZKh8RbxOLdTvwaFoPngfNPN86bZ/5At9mItR9S5EasSUooh+3eC5DJHLNrmFmz5ZKWOGPR/PhyjOrwTg=="/>
    <d v="2017-04-26T13:57:52"/>
    <s v="DARS-NIC-370078-G5F2V-v0"/>
    <s v="Victoria Scott"/>
    <x v="330"/>
    <s v="With Customer"/>
    <x v="0"/>
    <m/>
    <s v=""/>
    <s v="2d Action Plan Active"/>
    <x v="0"/>
    <s v="DARS-NIC-370078-G5F2V-v0.0"/>
    <s v=""/>
    <s v="No"/>
    <x v="0"/>
    <x v="0"/>
    <x v="0"/>
    <s v="No"/>
    <x v="0"/>
    <s v=""/>
    <s v=""/>
    <s v=""/>
    <s v="No"/>
    <s v="Emma Russell"/>
    <d v="2017-04-26T13:57:52"/>
    <d v="2016-03-01T09:39:00"/>
    <m/>
    <s v=""/>
    <d v="2016-10-17T00:00:00"/>
    <x v="0"/>
  </r>
  <r>
    <s v="345fe9f0-4875-4820-a252-9403b372cf99"/>
    <s v="AZBNu2Ge8cZo9A/Rm8sslXR6Xv/LC5TPDBrKEfBgu0NzdNcwU8v/fQLa0jWYJNFLsBUUnro9EtMUJUqFR9bS9Q=="/>
    <d v="2017-04-26T13:57:52"/>
    <s v="DARS-NIC-370078-G5F2V-v0"/>
    <s v="Victoria Scott"/>
    <x v="330"/>
    <s v="With Customer"/>
    <x v="0"/>
    <m/>
    <s v=""/>
    <s v="2d Action Plan Active"/>
    <x v="0"/>
    <s v="DARS-NIC-370078-G5F2V-v0.1"/>
    <s v=""/>
    <s v="No"/>
    <x v="0"/>
    <x v="0"/>
    <x v="0"/>
    <s v="No"/>
    <x v="0"/>
    <s v=""/>
    <s v=""/>
    <s v=""/>
    <s v="No"/>
    <s v="Emma Russell"/>
    <d v="2017-04-26T13:57:52"/>
    <d v="2016-03-22T14:21:12"/>
    <m/>
    <s v=""/>
    <d v="2016-10-17T00:00:00"/>
    <x v="0"/>
  </r>
  <r>
    <s v="04d15250-f2e5-46f2-928d-2fad6a3def44"/>
    <s v="IeCdemqzU2aSUmSegin+nvXWAa/KC9a+JpSduHpHeqBTClgvKdjA6Chef1tz6o2OU3ByFmstBStnAcumfrXHUw=="/>
    <d v="2017-04-26T13:57:52"/>
    <s v="DARS-NIC-370078-G5F2V-v0"/>
    <s v="Joan Olajide"/>
    <x v="330"/>
    <s v="With Customer"/>
    <x v="0"/>
    <d v="2017-07-20T00:00:00"/>
    <s v="2c Initial Assessment"/>
    <s v="2d Action Plan Active"/>
    <x v="0"/>
    <s v="DARS-NIC-370078-G5F2V-v0.10"/>
    <s v="No"/>
    <s v="No"/>
    <x v="0"/>
    <x v="277"/>
    <x v="0"/>
    <s v="No"/>
    <x v="0"/>
    <s v=""/>
    <s v="Georgina Platt"/>
    <s v="Richard Langley"/>
    <s v="No"/>
    <s v="Emma Russell"/>
    <d v="2017-04-26T13:57:52"/>
    <d v="2016-10-20T14:25:27"/>
    <m/>
    <s v=""/>
    <d v="2016-10-17T00:00:00"/>
    <x v="0"/>
  </r>
  <r>
    <s v="f8facdef-06ec-402b-9d32-77d16ec83d1e"/>
    <s v="32bBHkNkZBpj5w9hGmiSxzjSAACavXVYpAeSbCcY/eMVT8I3VboSm1rftcDcWVtGfB4VmG535iC/s+ZeI5SWDA=="/>
    <d v="2017-04-26T13:57:52"/>
    <s v="DARS-NIC-370078-G5F2V-v0"/>
    <s v="Joan Olajide"/>
    <x v="330"/>
    <s v="With Customer"/>
    <x v="0"/>
    <d v="2017-07-20T00:00:00"/>
    <s v="2c Initial Assessment"/>
    <s v="2d Action Plan Active"/>
    <x v="0"/>
    <s v="DARS-NIC-370078-G5F2V-v0.11"/>
    <s v="No"/>
    <s v="No"/>
    <x v="0"/>
    <x v="277"/>
    <x v="0"/>
    <s v="No"/>
    <x v="0"/>
    <s v=""/>
    <s v="Georgina Platt"/>
    <s v="Richard Langley"/>
    <s v="No"/>
    <s v="Emma Russell"/>
    <d v="2017-04-26T13:57:52"/>
    <d v="2016-11-25T11:47:32"/>
    <m/>
    <s v=""/>
    <d v="2016-10-17T00:00:00"/>
    <x v="0"/>
  </r>
  <r>
    <s v="37201f3e-5fd9-4e30-ab99-78bc50f7c7ae"/>
    <s v="EKHjSDZ9ctTX1KCPQxFYJ+js4Drd3RskfMoOlxeXa9s1ujZ8hFYJjMhldHpnXomkUCLQ/GqwPXJ2IUvQjJqtxg=="/>
    <d v="2017-04-26T13:58:15"/>
    <s v="DARS-NIC-370078-G5F2V-v0"/>
    <s v="Joan Olajide"/>
    <x v="330"/>
    <s v="With Customer"/>
    <x v="0"/>
    <d v="2017-07-20T00:00:00"/>
    <s v="2c Initial Assessment"/>
    <s v="2d Action Plan Active"/>
    <x v="4"/>
    <s v="DARS-NIC-370078-G5F2V-v0.12"/>
    <s v="Yes"/>
    <s v="No"/>
    <x v="0"/>
    <x v="277"/>
    <x v="0"/>
    <s v="No"/>
    <x v="0"/>
    <s v=""/>
    <s v="Georgina Platt"/>
    <s v="Richard Langley"/>
    <s v="No"/>
    <s v="Emma Russell"/>
    <d v="2017-04-26T13:58:15"/>
    <d v="2017-01-17T11:25:24"/>
    <d v="2017-04-26T00:00:00"/>
    <s v=""/>
    <d v="2016-10-17T00:00:00"/>
    <x v="0"/>
  </r>
  <r>
    <s v="c6495e78-0c7c-46b5-a603-e44a931bc238"/>
    <s v="LvkiD4WsOJGV+PtXFVsF6JCNYaMXWCzvQZuUKHDsl9YJtXNHE1Y6TmJoJ7zUVKI4N/F556cSmlpclflr5dXqSw=="/>
    <d v="2017-04-26T13:57:52"/>
    <s v="DARS-NIC-370078-G5F2V-v0"/>
    <s v="Joan Olajide"/>
    <x v="330"/>
    <s v="With Customer"/>
    <x v="0"/>
    <d v="2017-04-30T00:00:00"/>
    <s v="2c Initial Assessment"/>
    <s v="2d Action Plan Active"/>
    <x v="0"/>
    <s v="DARS-NIC-370078-G5F2V-v0.2"/>
    <s v="No"/>
    <s v="No"/>
    <x v="0"/>
    <x v="278"/>
    <x v="0"/>
    <s v="No"/>
    <x v="0"/>
    <s v=""/>
    <s v="Adam Grindrod"/>
    <s v=""/>
    <s v="No"/>
    <s v="Emma Russell"/>
    <d v="2017-04-26T13:57:52"/>
    <d v="2016-03-29T10:55:21"/>
    <m/>
    <s v=""/>
    <d v="2016-10-17T00:00:00"/>
    <x v="0"/>
  </r>
  <r>
    <s v="c4f15eac-b0d8-4f45-8799-5baae5e57a1a"/>
    <s v="BWb3IKvmBrYZJNFqykZMtUNGdPD+Q6BIQ0dpSkZYDrd5Y3gWr4QbVnZOyzjslRqzFJSbEaoG+BRYwEDyHSYUjw=="/>
    <d v="2017-04-26T13:57:52"/>
    <s v="DARS-NIC-370078-G5F2V-v0"/>
    <s v="Joan Olajide"/>
    <x v="330"/>
    <s v="With Customer"/>
    <x v="0"/>
    <d v="2017-04-30T00:00:00"/>
    <s v="2c Initial Assessment"/>
    <s v="2d Action Plan Active"/>
    <x v="0"/>
    <s v="DARS-NIC-370078-G5F2V-v0.3"/>
    <s v="No"/>
    <s v="No"/>
    <x v="0"/>
    <x v="278"/>
    <x v="0"/>
    <s v="No"/>
    <x v="0"/>
    <s v=""/>
    <s v="Adam Grindrod"/>
    <s v=""/>
    <s v="No"/>
    <s v="Emma Russell"/>
    <d v="2017-04-26T13:57:52"/>
    <d v="2016-05-19T13:30:51"/>
    <m/>
    <s v=""/>
    <d v="2016-10-17T00:00:00"/>
    <x v="0"/>
  </r>
  <r>
    <s v="a2ed5224-8195-463b-95a4-1f068be56e30"/>
    <s v="D8bLl39GTofTy2MIKJ1FjcrBvA/akS6k1aWkqknP1/4R3xrmcgmsp+U4MaDUva8hGXBnJ0p3vFYkj48orSLhmw=="/>
    <d v="2017-04-26T13:57:52"/>
    <s v="DARS-NIC-370078-G5F2V-v0"/>
    <s v="Joan Olajide"/>
    <x v="330"/>
    <s v="With Customer"/>
    <x v="0"/>
    <d v="2017-04-30T00:00:00"/>
    <s v="2c Initial Assessment"/>
    <s v="2d Action Plan Active"/>
    <x v="0"/>
    <s v="DARS-NIC-370078-G5F2V-v0.4"/>
    <s v="No"/>
    <s v="No"/>
    <x v="0"/>
    <x v="278"/>
    <x v="0"/>
    <s v="No"/>
    <x v="0"/>
    <s v=""/>
    <s v="Adam Grindrod"/>
    <s v=""/>
    <s v="No"/>
    <s v="Emma Russell"/>
    <d v="2017-04-26T13:57:52"/>
    <d v="2016-05-19T14:51:49"/>
    <m/>
    <s v=""/>
    <d v="2016-10-17T00:00:00"/>
    <x v="0"/>
  </r>
  <r>
    <s v="9ac90ccd-1701-41ff-ac63-9403500a4bc2"/>
    <s v="FKsxHm6vShszcUGTjXc14HUUTxCo98dT73aq8uq483iuPZup0SG4j6/tX5fAlCwPuqmM8D/V4NRre47ba5gvrg=="/>
    <d v="2017-04-26T13:57:52"/>
    <s v="DARS-NIC-370078-G5F2V-v0"/>
    <s v="Joan Olajide"/>
    <x v="330"/>
    <s v="With Customer"/>
    <x v="0"/>
    <d v="2017-04-30T00:00:00"/>
    <s v="2c Initial Assessment"/>
    <s v="2d Action Plan Active"/>
    <x v="0"/>
    <s v="DARS-NIC-370078-G5F2V-v0.5"/>
    <s v="No"/>
    <s v="No"/>
    <x v="0"/>
    <x v="278"/>
    <x v="0"/>
    <s v="No"/>
    <x v="0"/>
    <s v=""/>
    <s v="Adam Grindrod"/>
    <s v="Richard Langley"/>
    <s v="No"/>
    <s v="Emma Russell"/>
    <d v="2017-04-26T13:57:52"/>
    <d v="2016-06-09T14:38:15"/>
    <m/>
    <s v=""/>
    <d v="2016-10-17T00:00:00"/>
    <x v="0"/>
  </r>
  <r>
    <s v="b717fc55-b510-4dc4-bfd0-371b0b706d6d"/>
    <s v="TgCJJZTmAPJz9B5wTdNzngacgNfJb5SbVM+kCU+6YAs9K+m5pHczkUbWkPrOl+7MGtFFDL0i9w38O81AkWX+6w=="/>
    <d v="2017-04-26T13:57:52"/>
    <s v="DARS-NIC-370078-G5F2V-v0"/>
    <s v="Joan Olajide"/>
    <x v="330"/>
    <s v="With Customer"/>
    <x v="0"/>
    <d v="2017-07-20T00:00:00"/>
    <s v="1c Application In Progress"/>
    <s v="2d Action Plan Active"/>
    <x v="0"/>
    <s v="DARS-NIC-370078-G5F2V-v0.6"/>
    <s v="No"/>
    <s v="No"/>
    <x v="0"/>
    <x v="278"/>
    <x v="0"/>
    <s v="No"/>
    <x v="0"/>
    <s v=""/>
    <s v="Adam Grindrod"/>
    <s v="Richard Langley"/>
    <s v="No"/>
    <s v="Emma Russell"/>
    <d v="2017-04-26T13:57:52"/>
    <d v="2016-07-07T07:48:40"/>
    <m/>
    <s v=""/>
    <d v="2016-10-17T00:00:00"/>
    <x v="0"/>
  </r>
  <r>
    <s v="109e0e04-a0da-47e8-b460-db3665335ebf"/>
    <s v="9pIAeBaNEO/He+1Ao5kt+yKG8qFqUcDVedSqZ3BE+Vrtp7nVSDH3HEwZ1xf6kTXor/w/9OyzxrROLv39VGZKIw=="/>
    <d v="2017-04-26T13:57:52"/>
    <s v="DARS-NIC-370078-G5F2V-v0"/>
    <s v="Joan Olajide"/>
    <x v="330"/>
    <s v="With Customer"/>
    <x v="0"/>
    <d v="2017-07-20T00:00:00"/>
    <s v="1c Application In Progress"/>
    <s v="2d Action Plan Active"/>
    <x v="0"/>
    <s v="DARS-NIC-370078-G5F2V-v0.7"/>
    <s v="No"/>
    <s v="No"/>
    <x v="0"/>
    <x v="278"/>
    <x v="0"/>
    <s v="No"/>
    <x v="0"/>
    <s v=""/>
    <s v="Adam Grindrod"/>
    <s v="Richard Langley"/>
    <s v="No"/>
    <s v="Emma Russell"/>
    <d v="2017-04-26T13:57:52"/>
    <d v="2016-08-12T14:12:02"/>
    <m/>
    <s v=""/>
    <d v="2016-10-17T00:00:00"/>
    <x v="0"/>
  </r>
  <r>
    <s v="cb750fd6-7718-43c9-b7da-2b0ad056a327"/>
    <s v="mnDj8hkIbENS0H3JmbpDYPaur34k+Y0ngwJmBqCVObDXEk/o28bqHZxmc0QmrsbRNBqxloouDBSu0vjNY6ey7Q=="/>
    <d v="2017-04-26T13:57:52"/>
    <s v="DARS-NIC-370078-G5F2V-v0"/>
    <s v="Joan Olajide"/>
    <x v="330"/>
    <s v="With Customer"/>
    <x v="0"/>
    <d v="2017-07-20T00:00:00"/>
    <s v="1c Application In Progress"/>
    <s v="2d Action Plan Active"/>
    <x v="0"/>
    <s v="DARS-NIC-370078-G5F2V-v0.8"/>
    <s v="No"/>
    <s v="No"/>
    <x v="0"/>
    <x v="278"/>
    <x v="0"/>
    <s v="No"/>
    <x v="0"/>
    <s v=""/>
    <s v="Adam Grindrod"/>
    <s v="Richard Langley"/>
    <s v="No"/>
    <s v="Emma Russell"/>
    <d v="2017-04-26T13:57:52"/>
    <d v="2016-08-12T14:13:20"/>
    <m/>
    <s v=""/>
    <d v="2016-10-17T00:00:00"/>
    <x v="0"/>
  </r>
  <r>
    <s v="f428fa7a-a035-4448-9086-fca7bbd9f1b3"/>
    <s v="ZRbCE1DfBg2pbrrwHuTS5WKJUCxJYsTrS76Mrwt6QsmX5oZ2Wy6TWYIJlG4V20a0GRqJorULtdXul9ctczfXlQ=="/>
    <d v="2017-04-26T13:57:52"/>
    <s v="DARS-NIC-370078-G5F2V-v0"/>
    <s v="Joan Olajide"/>
    <x v="330"/>
    <s v="With Customer"/>
    <x v="0"/>
    <d v="2017-07-20T00:00:00"/>
    <s v="2c Initial Assessment"/>
    <s v="2d Action Plan Active"/>
    <x v="0"/>
    <s v="DARS-NIC-370078-G5F2V-v0.9"/>
    <s v="No"/>
    <s v="No"/>
    <x v="0"/>
    <x v="277"/>
    <x v="0"/>
    <s v="No"/>
    <x v="0"/>
    <s v=""/>
    <s v="Adam Grindrod"/>
    <s v="Richard Langley"/>
    <s v="No"/>
    <s v="Emma Russell"/>
    <d v="2017-04-26T13:57:52"/>
    <d v="2016-10-14T14:59:02"/>
    <m/>
    <s v=""/>
    <d v="2016-10-17T00:00:00"/>
    <x v="0"/>
  </r>
  <r>
    <s v="124c3227-7b02-4666-9bf4-dc1bf7785169"/>
    <s v="ItcEajhf99/mbvhDAiWl83Q8cIP+GtJSTbrGnby1WrEsK/pm/mqbjdAKj49JTSiRG/n/YWQtOa2gjv8Sv1r9fg=="/>
    <d v="2016-08-02T09:49:31"/>
    <s v="DARS-NIC-37034-G6L3Z-v0"/>
    <s v="Diane Havard"/>
    <x v="186"/>
    <s v="With Customer"/>
    <x v="0"/>
    <m/>
    <s v=""/>
    <s v="1c Application In Progress"/>
    <x v="4"/>
    <s v="DARS-NIC-37034-G6L3Z-v0.0"/>
    <s v="Yes"/>
    <s v="No"/>
    <x v="0"/>
    <x v="0"/>
    <x v="0"/>
    <s v="No"/>
    <x v="1"/>
    <s v=""/>
    <s v="DARS Online"/>
    <s v="DARS Online"/>
    <s v="Yes"/>
    <s v=""/>
    <d v="2016-08-02T09:49:31"/>
    <d v="2016-05-17T15:09:33"/>
    <m/>
    <s v=""/>
    <m/>
    <x v="0"/>
  </r>
  <r>
    <s v="d25830f0-b7cc-4f2d-9254-9d1bb5aadb83"/>
    <s v="ia1+dSWV8gePqK7eqob0UN5uZkiSdimxeJ8gIYzQMAkP6X6ofBfmhTe/fSeQkb44vnjLthkSZ66iy7RYRdF2eg=="/>
    <d v="2017-01-18T10:28:16"/>
    <s v="DARS-NIC-370530-K6B9K-v0"/>
    <s v="Tracy Taylor"/>
    <x v="331"/>
    <s v="With HSCIC"/>
    <x v="0"/>
    <m/>
    <s v="1c Application In Progress"/>
    <s v="5a DSA Active"/>
    <x v="0"/>
    <s v="DARS-NIC-370530-K6B9K-v0.0"/>
    <s v="No"/>
    <s v="No"/>
    <x v="0"/>
    <x v="0"/>
    <x v="0"/>
    <s v="No"/>
    <x v="0"/>
    <s v="Medium"/>
    <s v=""/>
    <s v=""/>
    <s v="Yes"/>
    <s v="Tracy Taylor"/>
    <d v="2017-01-18T10:28:16"/>
    <d v="2017-01-03T16:26:39"/>
    <m/>
    <s v=""/>
    <d v="2017-01-07T00:00:00"/>
    <x v="0"/>
  </r>
  <r>
    <s v="69175d54-6197-4208-819b-8822169cb017"/>
    <s v="vYmOfGXb4jHgUCJ6TjpWwMyE2Z+QXqXO0gycV6hrvccd/UbanP1WcAvjhYurbNdk+jD7ozEPzitONOeEex9y4g=="/>
    <d v="2017-01-18T10:28:16"/>
    <s v="DARS-NIC-370530-K6B9K-v0"/>
    <s v="Danika Barber"/>
    <x v="331"/>
    <s v="With HSCIC"/>
    <x v="0"/>
    <d v="2017-05-31T00:00:00"/>
    <s v="2c Initial Assessment"/>
    <s v="5a DSA Active"/>
    <x v="0"/>
    <s v="DARS-NIC-370530-K6B9K-v0.1"/>
    <s v="No"/>
    <s v="No"/>
    <x v="0"/>
    <x v="262"/>
    <x v="0"/>
    <s v="No"/>
    <x v="0"/>
    <s v="Medium"/>
    <s v="Tracy Taylor"/>
    <s v="Robyn Wilson"/>
    <s v="Yes"/>
    <s v="Tracy Taylor"/>
    <d v="2017-01-18T10:28:16"/>
    <d v="2017-01-07T11:50:12"/>
    <m/>
    <s v=""/>
    <d v="2017-01-07T00:00:00"/>
    <x v="0"/>
  </r>
  <r>
    <s v="af7ffd99-567f-4982-b548-2c56d8f42401"/>
    <s v="U+S6urOsXFH5euencuC8OeszH5KKmvwTCAs57d7CHHVvDkcRikpkpXM2XhCJxyp0FeUAZKt32sTq0gIEkW5lyg=="/>
    <d v="2017-01-18T10:28:27"/>
    <s v="DARS-NIC-370530-K6B9K-v0"/>
    <s v="Danika Barber"/>
    <x v="331"/>
    <s v="With HSCIC"/>
    <x v="0"/>
    <d v="2017-05-31T00:00:00"/>
    <s v="5a DSA Active"/>
    <s v="5a DSA Active"/>
    <x v="2"/>
    <s v="DARS-NIC-370530-K6B9K-v0.2"/>
    <s v="Yes"/>
    <s v="No"/>
    <x v="0"/>
    <x v="262"/>
    <x v="144"/>
    <s v="No"/>
    <x v="0"/>
    <s v="Medium"/>
    <s v="Tracy Taylor"/>
    <s v="Robyn Wilson"/>
    <s v="Yes"/>
    <s v="Tracy Taylor"/>
    <d v="2017-01-18T10:28:27"/>
    <d v="2017-01-07T12:02:00"/>
    <d v="2017-01-18T00:00:00"/>
    <s v=""/>
    <d v="2017-01-07T00:00:00"/>
    <x v="1"/>
  </r>
  <r>
    <s v="b697d1cd-c151-4c8f-9807-ab0b36e9b81e"/>
    <s v="BjVg+m3uAE5d5GEQ+daEOY37ue1EgtLPDWSZN/ByshtW0usT25zNYnioG/L6cvKA7+aV8+knQStaG4yrIm1Q+w=="/>
    <d v="2017-04-28T09:43:19"/>
    <s v="DARS-NIC-37060-F5M7B-v0"/>
    <s v="Tracy Taylor"/>
    <x v="42"/>
    <s v="With Customer"/>
    <x v="0"/>
    <m/>
    <s v="1c Application In Progress"/>
    <s v="4e With Customer To Sign DSA"/>
    <x v="0"/>
    <s v="DARS-NIC-37060-F5M7B-v0.0"/>
    <s v="No"/>
    <s v="No"/>
    <x v="0"/>
    <x v="0"/>
    <x v="0"/>
    <s v="No"/>
    <x v="0"/>
    <s v="Medium"/>
    <s v="Tracy Taylor"/>
    <s v=""/>
    <s v="Yes"/>
    <s v="Tracy Taylor"/>
    <d v="2017-04-28T09:43:19"/>
    <d v="2017-01-03T16:28:40"/>
    <m/>
    <s v=""/>
    <d v="2017-04-24T00:00:00"/>
    <x v="0"/>
  </r>
  <r>
    <s v="3a436f4e-cf4e-4c68-9456-7efcbebd7ae9"/>
    <s v="Oj0f48x/CuySPopw8quwILntakC3jNQPw02jBvc2kmAWtrz28UeWaNP1TwhL8cM1b0TCNV1S/9voXKzK/sRelg=="/>
    <d v="2017-04-28T09:43:19"/>
    <s v="DARS-NIC-37060-F5M7B-v0"/>
    <s v="David Lea"/>
    <x v="42"/>
    <s v="With Customer"/>
    <x v="0"/>
    <d v="2018-05-31T00:00:00"/>
    <s v="2c Initial Assessment"/>
    <s v="4e With Customer To Sign DSA"/>
    <x v="0"/>
    <s v="DARS-NIC-37060-F5M7B-v0.1"/>
    <s v="No"/>
    <s v="No"/>
    <x v="0"/>
    <x v="89"/>
    <x v="0"/>
    <s v="No"/>
    <x v="0"/>
    <s v="Medium"/>
    <s v="Tracy Taylor"/>
    <s v="Robyn Wilson"/>
    <s v="Yes"/>
    <s v="Tracy Taylor"/>
    <d v="2017-04-28T09:43:19"/>
    <d v="2017-04-24T13:33:10"/>
    <m/>
    <s v=""/>
    <d v="2017-04-24T00:00:00"/>
    <x v="0"/>
  </r>
  <r>
    <s v="99274b3a-345c-4747-83cc-a0c6ab99ccea"/>
    <s v="cMja/kxywRiJYLaT+QViSfVT2jqlkpeY0uRxq0byy5MKVgRmHxmZKiUwtojKtFP8uMel/fhCZOUTRXohQVsfeA=="/>
    <d v="2017-04-28T09:43:19"/>
    <s v="DARS-NIC-37060-F5M7B-v0"/>
    <s v="David Lea"/>
    <x v="42"/>
    <s v="With Customer"/>
    <x v="0"/>
    <d v="2018-05-31T00:00:00"/>
    <s v="4e With Customer To Sign DSA"/>
    <s v="4e With Customer To Sign DSA"/>
    <x v="4"/>
    <s v="DARS-NIC-37060-F5M7B-v0.2"/>
    <s v="Yes"/>
    <s v="No"/>
    <x v="0"/>
    <x v="89"/>
    <x v="0"/>
    <s v="No"/>
    <x v="0"/>
    <s v="Medium"/>
    <s v="Tracy Taylor"/>
    <s v="Robyn Wilson"/>
    <s v="Yes"/>
    <s v="Tracy Taylor"/>
    <d v="2017-04-28T09:43:19"/>
    <d v="2017-04-25T09:57:11"/>
    <m/>
    <s v=""/>
    <d v="2017-04-24T00:00:00"/>
    <x v="0"/>
  </r>
  <r>
    <s v="d2083102-f7e1-e511-8100-3863bb358f90"/>
    <s v="iAYbNchtgpK8B7t3xG0kZHgWwDoASXa84VycsjNSPTGCPCEBPTJkuEuaF8AxO0V85xxBFQWMuAl5seWSvZJ0IA=="/>
    <d v="2016-09-13T09:29:42"/>
    <s v="DARS-NIC-370641-K0J0T-v1"/>
    <s v="Matt Bown"/>
    <x v="197"/>
    <s v="With HSCIC"/>
    <x v="0"/>
    <d v="2016-04-01T00:00:00"/>
    <s v=""/>
    <s v="5a DSA Active"/>
    <x v="1"/>
    <s v="DARS-NIC-370641-K0J0T-v0.0"/>
    <s v="No"/>
    <s v="Yes"/>
    <x v="0"/>
    <x v="0"/>
    <x v="30"/>
    <s v="No"/>
    <x v="1"/>
    <s v=""/>
    <s v=""/>
    <s v=""/>
    <s v="No"/>
    <s v="Joanna Rose"/>
    <d v="2016-09-13T09:29:42"/>
    <d v="2016-03-04T10:51:13"/>
    <d v="2016-09-13T00:00:00"/>
    <s v=""/>
    <d v="2016-04-06T00:00:00"/>
    <x v="0"/>
  </r>
  <r>
    <s v="510331e2-9061-4aab-86fc-d7f57f1b22c0"/>
    <s v="K2NPSiFVZvlh/JXWXFENNLrD7UDhu1HB2CbzlxFENxhu3tpkqUwEEm41Lzgu9/Oz+eymr8tDoqodqmNmPI21HQ=="/>
    <d v="2016-09-13T09:29:20"/>
    <s v="DARS-NIC-370641-K0J0T-v1"/>
    <s v="Matt Bown"/>
    <x v="197"/>
    <s v="With HSCIC"/>
    <x v="0"/>
    <d v="2016-04-01T00:00:00"/>
    <s v=""/>
    <s v="5a DSA Active"/>
    <x v="0"/>
    <s v="DARS-NIC-370641-K0J0T-v1.0"/>
    <s v=""/>
    <s v="Yes"/>
    <x v="0"/>
    <x v="0"/>
    <x v="0"/>
    <s v="No"/>
    <x v="1"/>
    <s v=""/>
    <s v=""/>
    <s v=""/>
    <s v="No"/>
    <s v="Joanna Rose"/>
    <d v="2016-09-13T09:29:20"/>
    <d v="2016-03-30T12:13:42"/>
    <m/>
    <s v=""/>
    <d v="2016-04-06T00:00:00"/>
    <x v="0"/>
  </r>
  <r>
    <s v="11eaa3be-3ced-4506-a765-4bf2aaabd212"/>
    <s v="V1/30GXSl1FotjhrcsrSsRCsK0bkAyFknXHYLXNsfgdpZBgb1rSeuicXuHFRzGd36TzVE5/MlF5bCGysgBgkEg=="/>
    <d v="2016-09-13T09:29:19"/>
    <s v="DARS-NIC-370641-K0J0T-v1"/>
    <s v="Matt Bown"/>
    <x v="197"/>
    <s v="With HSCIC"/>
    <x v="0"/>
    <d v="2016-04-01T00:00:00"/>
    <s v="2c Initial Assessment"/>
    <s v="5a DSA Active"/>
    <x v="0"/>
    <s v="DARS-NIC-370641-K0J0T-v1.1"/>
    <s v="No"/>
    <s v="Yes"/>
    <x v="0"/>
    <x v="279"/>
    <x v="0"/>
    <s v="No"/>
    <x v="1"/>
    <s v="Complex"/>
    <s v="Emma Lawler"/>
    <s v=""/>
    <s v="Yes"/>
    <s v="Joanna Rose"/>
    <d v="2016-09-13T09:29:19"/>
    <d v="2016-03-30T12:13:54"/>
    <m/>
    <s v=""/>
    <d v="2016-04-06T00:00:00"/>
    <x v="0"/>
  </r>
  <r>
    <s v="13cd37e2-960c-41c9-9b55-9a4b5c2fa1b3"/>
    <s v="mbxIA+aRNf5WG2W3ca6FQETFjEWMpCp0Sm4sLnBz7/THFAeuVN8jplLG9j6+/I7YTEfohl77vlPar4fzeOXEeg=="/>
    <d v="2016-09-13T09:29:19"/>
    <s v="DARS-NIC-370641-K0J0T-v1"/>
    <s v="Matt Bown"/>
    <x v="197"/>
    <s v="With HSCIC"/>
    <x v="0"/>
    <d v="2016-04-01T00:00:00"/>
    <s v="2c Initial Assessment"/>
    <s v="5a DSA Active"/>
    <x v="0"/>
    <s v="DARS-NIC-370641-K0J0T-v1.2"/>
    <s v="No"/>
    <s v="Yes"/>
    <x v="0"/>
    <x v="279"/>
    <x v="0"/>
    <s v="No"/>
    <x v="1"/>
    <s v="Complex"/>
    <s v="Emma Lawler"/>
    <s v=""/>
    <s v="Yes"/>
    <s v="Joanna Rose"/>
    <d v="2016-09-13T09:29:19"/>
    <d v="2016-05-17T14:31:34"/>
    <m/>
    <s v=""/>
    <d v="2016-04-06T00:00:00"/>
    <x v="0"/>
  </r>
  <r>
    <s v="c586373f-64d4-4b91-adaf-773860c6ddf1"/>
    <s v="EANrVZt5XlJ9mIRywO3w3aOBuWiUQl/kVBRAUUxmFTjBj7DGejdnGUp7xFtaRDHRJXWMYS2Mx2iyS9ZbCDthJA=="/>
    <d v="2016-09-13T09:29:19"/>
    <s v="DARS-NIC-370641-K0J0T-v1"/>
    <s v="Matt Bown"/>
    <x v="197"/>
    <s v="With HSCIC"/>
    <x v="0"/>
    <d v="2016-04-01T00:00:00"/>
    <s v="2c Initial Assessment"/>
    <s v="5a DSA Active"/>
    <x v="0"/>
    <s v="DARS-NIC-370641-K0J0T-v1.3"/>
    <s v="No"/>
    <s v="Yes"/>
    <x v="0"/>
    <x v="279"/>
    <x v="0"/>
    <s v="No"/>
    <x v="1"/>
    <s v="Complex"/>
    <s v="Emma Lawler"/>
    <s v=""/>
    <s v="Yes"/>
    <s v="Joanna Rose"/>
    <d v="2016-09-13T09:29:19"/>
    <d v="2016-06-13T07:56:35"/>
    <m/>
    <s v=""/>
    <d v="2016-04-06T00:00:00"/>
    <x v="0"/>
  </r>
  <r>
    <s v="6fce15f1-bc73-4410-ac6a-ba1ad43f884a"/>
    <s v="ZyFtSCWVO6mwpdiabC5eTzv9W1IxQG92PQ6lrQjuVFPIpGbH7M9NyNpY4qiCt0LS4meDaE+VPCUAYzEBq91X8w=="/>
    <d v="2016-09-13T09:29:46"/>
    <s v="DARS-NIC-370641-K0J0T-v1"/>
    <s v="Matt Bown"/>
    <x v="197"/>
    <s v="With HSCIC"/>
    <x v="0"/>
    <d v="2017-07-01T00:00:00"/>
    <s v="5a DSA Active"/>
    <s v="5a DSA Active"/>
    <x v="2"/>
    <s v="DARS-NIC-370641-K0J0T-v1.4"/>
    <s v="Yes"/>
    <s v="Yes"/>
    <x v="0"/>
    <x v="279"/>
    <x v="87"/>
    <s v="No"/>
    <x v="1"/>
    <s v="Complex"/>
    <s v="Emma Lawler"/>
    <s v="Jennifer Donald"/>
    <s v="Yes"/>
    <s v="Joanna Rose"/>
    <d v="2016-09-13T09:29:46"/>
    <d v="2016-06-13T11:25:40"/>
    <d v="2016-09-13T00:00:00"/>
    <s v=""/>
    <d v="2016-04-06T00:00:00"/>
    <x v="1"/>
  </r>
  <r>
    <s v="b29842cd-b821-e611-80ea-5065f38a99f1"/>
    <s v="CjMvrEOlLnco76WhN0RDG7b+N/InTNjd3DHKc/U30rx3g291gW/ye8Y+5fLJ9GTJhZV4iovklRfgz5YdLt0gUw=="/>
    <d v="2016-06-23T12:28:28"/>
    <s v="DARS-NIC-37065-B7W2W-v0"/>
    <s v="Andy Billett"/>
    <x v="332"/>
    <s v="With Customer"/>
    <x v="0"/>
    <m/>
    <s v="1c Application In Progress"/>
    <s v="1c Application In Progress"/>
    <x v="0"/>
    <s v="DARS-NIC-37065-B7W2W-v0.0"/>
    <s v="No"/>
    <s v="No"/>
    <x v="0"/>
    <x v="0"/>
    <x v="0"/>
    <s v="No"/>
    <x v="0"/>
    <s v=""/>
    <s v=""/>
    <s v=""/>
    <s v="Yes"/>
    <s v="Alexandra Day"/>
    <d v="2016-06-23T12:28:28"/>
    <d v="2016-05-24T14:07:10"/>
    <m/>
    <s v=""/>
    <m/>
    <x v="0"/>
  </r>
  <r>
    <s v="2d181193-8317-4ec9-b301-0de2f1050a8e"/>
    <s v="+pOhY35N6K40S7nivpv7Iq5+RObxSwp4GSnjMA5uLl7ZaegWmhWO+zPNsnpu7WHhMcwKHMDhfJ6gNsexmvV4WQ=="/>
    <d v="2016-06-23T12:28:28"/>
    <s v="DARS-NIC-37065-B7W2W-v0"/>
    <s v="Andy Billett"/>
    <x v="332"/>
    <s v="With Customer"/>
    <x v="0"/>
    <m/>
    <s v="2a Case Admin Check"/>
    <s v="1c Application In Progress"/>
    <x v="0"/>
    <s v="DARS-NIC-37065-B7W2W-v0.1"/>
    <s v="No"/>
    <s v="No"/>
    <x v="0"/>
    <x v="87"/>
    <x v="0"/>
    <s v="No"/>
    <x v="0"/>
    <s v=""/>
    <s v="Amanda Parkin"/>
    <s v=""/>
    <s v="Yes"/>
    <s v="Alexandra Day"/>
    <d v="2016-06-23T12:28:28"/>
    <d v="2016-06-01T09:45:47"/>
    <m/>
    <s v=""/>
    <m/>
    <x v="0"/>
  </r>
  <r>
    <s v="e63d81e1-f2ec-4c99-9f2c-59f5c65bce01"/>
    <s v="6Vu9HnSR7HR+ZTprpYmAOXmVZgoVLhmV+2BZPqBoCuFC5RmJPdwDU66wuZH84eg6qeqpES0/upXvgRf5ZvwKkQ=="/>
    <d v="2016-06-23T12:28:28"/>
    <s v="DARS-NIC-37065-B7W2W-v0"/>
    <s v="Andy Billett"/>
    <x v="332"/>
    <s v="With Customer"/>
    <x v="0"/>
    <m/>
    <s v="2c Initial Assessment"/>
    <s v="1c Application In Progress"/>
    <x v="0"/>
    <s v="DARS-NIC-37065-B7W2W-v0.10"/>
    <s v="No"/>
    <s v="No"/>
    <x v="0"/>
    <x v="87"/>
    <x v="0"/>
    <s v="No"/>
    <x v="0"/>
    <s v=""/>
    <s v="Amanda Parkin"/>
    <s v=""/>
    <s v="Yes"/>
    <s v="Alexandra Day"/>
    <d v="2016-06-23T12:28:28"/>
    <d v="2016-06-16T14:00:00"/>
    <m/>
    <s v=""/>
    <m/>
    <x v="0"/>
  </r>
  <r>
    <s v="adb21569-2dfc-40da-a68f-5d61ddd41949"/>
    <s v="zHj4ohvI5nmZECg61TKj8fJ8FONt13bAaSS/7SLjttbB2/o6rJuGZ27peJJmBJDhPn8GgieJVoJLzAvlWnu5ew=="/>
    <d v="2016-06-23T12:28:43"/>
    <s v="DARS-NIC-37065-B7W2W-v0"/>
    <s v="Andy Billett"/>
    <x v="332"/>
    <s v="With Customer"/>
    <x v="0"/>
    <m/>
    <s v="2a Case Admin Check"/>
    <s v="1c Application In Progress"/>
    <x v="0"/>
    <s v="DARS-NIC-37065-B7W2W-v0.11"/>
    <s v="No"/>
    <s v="No"/>
    <x v="0"/>
    <x v="87"/>
    <x v="0"/>
    <s v="No"/>
    <x v="0"/>
    <s v=""/>
    <s v="Amanda Parkin"/>
    <s v=""/>
    <s v="Yes"/>
    <s v="Alexandra Day"/>
    <d v="2016-06-23T12:28:43"/>
    <d v="2016-06-17T09:42:12"/>
    <m/>
    <s v=""/>
    <m/>
    <x v="0"/>
  </r>
  <r>
    <s v="cc39e132-af57-43cc-b835-72a26010b568"/>
    <s v="PvSAacQx6H4/2D0S5U1S1zcycZod6nICDZtTOnM1msZ7YOLGTtXxrGCz9wtto1cgF7YWtY7ex+vTk4q7sfrNuQ=="/>
    <d v="2017-03-27T11:25:32"/>
    <s v="DARS-NIC-37065-B7W2W-v0"/>
    <s v="Andy Billett"/>
    <x v="332"/>
    <s v="With Customer"/>
    <x v="0"/>
    <m/>
    <s v="2a Case Admin Check"/>
    <s v="1c Application In Progress"/>
    <x v="4"/>
    <s v="DARS-NIC-37065-B7W2W-v0.12"/>
    <s v="Yes"/>
    <s v="No"/>
    <x v="0"/>
    <x v="87"/>
    <x v="0"/>
    <s v="No"/>
    <x v="0"/>
    <s v=""/>
    <s v="Amanda Parkin"/>
    <s v="Duncan Easton"/>
    <s v="Yes"/>
    <s v="Alexandra Day"/>
    <d v="2017-03-27T11:25:32"/>
    <d v="2016-06-23T12:28:33"/>
    <m/>
    <s v=""/>
    <m/>
    <x v="0"/>
  </r>
  <r>
    <s v="4b7014f7-8d25-479e-9ad9-ea9d766cf666"/>
    <s v="ulliiLo5NPWiPp4Gf1StJSioYQLMjtnJHn3qIbFGoJF0JlF+5g4KBoc2+BtXqaCOsXcE148Jr1u1u/GLKD9ftw=="/>
    <d v="2016-06-23T12:28:28"/>
    <s v="DARS-NIC-37065-B7W2W-v0"/>
    <s v="Andy Billett"/>
    <x v="332"/>
    <s v="With Customer"/>
    <x v="0"/>
    <m/>
    <s v="1c Application In Progress"/>
    <s v="1c Application In Progress"/>
    <x v="0"/>
    <s v="DARS-NIC-37065-B7W2W-v0.2"/>
    <s v="No"/>
    <s v="No"/>
    <x v="0"/>
    <x v="87"/>
    <x v="0"/>
    <s v="No"/>
    <x v="0"/>
    <s v=""/>
    <s v="Amanda Parkin"/>
    <s v=""/>
    <s v="Yes"/>
    <s v="Alexandra Day"/>
    <d v="2016-06-23T12:28:28"/>
    <d v="2016-06-01T10:12:33"/>
    <m/>
    <s v=""/>
    <m/>
    <x v="0"/>
  </r>
  <r>
    <s v="965ab74c-02e8-4de2-a148-2292c33f69a1"/>
    <s v="C7qjjP6/ROBOb6cuLX5hczxkp5onglpGBGlTgZuJGz+XeOMzFuJ9wTTlQohGDTiFY9R7C5fwacdszbCWzbFsAQ=="/>
    <d v="2016-06-23T12:28:28"/>
    <s v="DARS-NIC-37065-B7W2W-v0"/>
    <s v="Andy Billett"/>
    <x v="332"/>
    <s v="With Customer"/>
    <x v="0"/>
    <m/>
    <s v="2a Case Admin Check"/>
    <s v="1c Application In Progress"/>
    <x v="0"/>
    <s v="DARS-NIC-37065-B7W2W-v0.3"/>
    <s v="No"/>
    <s v="No"/>
    <x v="0"/>
    <x v="87"/>
    <x v="0"/>
    <s v="No"/>
    <x v="0"/>
    <s v=""/>
    <s v="Amanda Parkin"/>
    <s v=""/>
    <s v="Yes"/>
    <s v="Alexandra Day"/>
    <d v="2016-06-23T12:28:28"/>
    <d v="2016-06-01T12:13:09"/>
    <m/>
    <s v=""/>
    <m/>
    <x v="0"/>
  </r>
  <r>
    <s v="2a59759a-402b-4e20-aecf-bdafb37f9965"/>
    <s v="4EfSQHn+6NqJgorfzu+hMuMCE41yDkuh2cLL8RawsWRLYHQU6H1/ZA0iMQIr8fpl4UzPA1FXPpKMk8xd6CWElA=="/>
    <d v="2016-06-23T12:28:28"/>
    <s v="DARS-NIC-37065-B7W2W-v0"/>
    <s v="Andy Billett"/>
    <x v="332"/>
    <s v="With Customer"/>
    <x v="0"/>
    <m/>
    <s v="1c Application In Progress"/>
    <s v="1c Application In Progress"/>
    <x v="0"/>
    <s v="DARS-NIC-37065-B7W2W-v0.4"/>
    <s v="No"/>
    <s v="No"/>
    <x v="0"/>
    <x v="87"/>
    <x v="0"/>
    <s v="No"/>
    <x v="0"/>
    <s v=""/>
    <s v="Amanda Parkin"/>
    <s v=""/>
    <s v="Yes"/>
    <s v="Alexandra Day"/>
    <d v="2016-06-23T12:28:28"/>
    <d v="2016-06-01T12:37:58"/>
    <m/>
    <s v=""/>
    <m/>
    <x v="0"/>
  </r>
  <r>
    <s v="2bfa2090-b976-454b-be3b-a0ee7d06e7a3"/>
    <s v="cTTNZbnILc/HN6UI7Eb5LfuRdMUEyVOuF/jxPUq6WOc0K0H6KzP5wDTnPrWkxXg+ll3GSJRS8NaON+FB69mDhQ=="/>
    <d v="2016-06-23T12:28:28"/>
    <s v="DARS-NIC-37065-B7W2W-v0"/>
    <s v="Andy Billett"/>
    <x v="332"/>
    <s v="With Customer"/>
    <x v="0"/>
    <m/>
    <s v="2a Case Admin Check"/>
    <s v="1c Application In Progress"/>
    <x v="0"/>
    <s v="DARS-NIC-37065-B7W2W-v0.5"/>
    <s v="No"/>
    <s v="No"/>
    <x v="0"/>
    <x v="87"/>
    <x v="0"/>
    <s v="No"/>
    <x v="0"/>
    <s v=""/>
    <s v="Amanda Parkin"/>
    <s v=""/>
    <s v="Yes"/>
    <s v="Alexandra Day"/>
    <d v="2016-06-23T12:28:28"/>
    <d v="2016-06-01T12:38:05"/>
    <m/>
    <s v=""/>
    <m/>
    <x v="0"/>
  </r>
  <r>
    <s v="160708b5-f8b3-49f6-a866-e57cf46f7cb2"/>
    <s v="+w70rSOOSTTdaFUeK+6lnOgar2S0KjsxhyNF13rJBavVEfnA6xccf6ZOv0wbi/M0xUrxzdZxewv6My+cMSI0Sw=="/>
    <d v="2016-06-23T12:28:28"/>
    <s v="DARS-NIC-37065-B7W2W-v0"/>
    <s v="Andy Billett"/>
    <x v="332"/>
    <s v="With Customer"/>
    <x v="0"/>
    <m/>
    <s v="1c Application In Progress"/>
    <s v="1c Application In Progress"/>
    <x v="0"/>
    <s v="DARS-NIC-37065-B7W2W-v0.6"/>
    <s v="No"/>
    <s v="No"/>
    <x v="0"/>
    <x v="87"/>
    <x v="0"/>
    <s v="No"/>
    <x v="0"/>
    <s v=""/>
    <s v="Amanda Parkin"/>
    <s v=""/>
    <s v="Yes"/>
    <s v="Alexandra Day"/>
    <d v="2016-06-23T12:28:28"/>
    <d v="2016-06-01T12:38:12"/>
    <m/>
    <s v=""/>
    <m/>
    <x v="0"/>
  </r>
  <r>
    <s v="75ab160a-4cd1-43cd-bfde-39dc3e7226a6"/>
    <s v="x74SuV3T6HvJFHHJYOkTuqC3yLGN3jxCt4WmBsJjjAjn1z7oLKrPKxAlenZUdgAGmBo2Dx8eLm0VEbPP2rKSBw=="/>
    <d v="2016-06-23T12:28:28"/>
    <s v="DARS-NIC-37065-B7W2W-v0"/>
    <s v="Andy Billett"/>
    <x v="332"/>
    <s v="With Customer"/>
    <x v="0"/>
    <m/>
    <s v="2c Initial Assessment"/>
    <s v="1c Application In Progress"/>
    <x v="0"/>
    <s v="DARS-NIC-37065-B7W2W-v0.7"/>
    <s v="No"/>
    <s v="No"/>
    <x v="0"/>
    <x v="87"/>
    <x v="0"/>
    <s v="No"/>
    <x v="0"/>
    <s v=""/>
    <s v="Amanda Parkin"/>
    <s v=""/>
    <s v="Yes"/>
    <s v="Alexandra Day"/>
    <d v="2016-06-23T12:28:28"/>
    <d v="2016-06-01T13:49:41"/>
    <m/>
    <s v=""/>
    <m/>
    <x v="0"/>
  </r>
  <r>
    <s v="41ac1ac6-1314-4d0b-8ff6-44586a96d0e5"/>
    <s v="hUdc5C7v63ez7PKCJUU1WlIRqzRNkVnHLSqOLB0hA4ouBDBpdbHuHKitzuynaKeXX5GGJeX5P46b+7ZWO3d8GA=="/>
    <d v="2016-06-23T12:28:28"/>
    <s v="DARS-NIC-37065-B7W2W-v0"/>
    <s v="Andy Billett"/>
    <x v="332"/>
    <s v="With Customer"/>
    <x v="0"/>
    <m/>
    <s v="2c Initial Assessment"/>
    <s v="1c Application In Progress"/>
    <x v="0"/>
    <s v="DARS-NIC-37065-B7W2W-v0.8"/>
    <s v="No"/>
    <s v="No"/>
    <x v="0"/>
    <x v="87"/>
    <x v="0"/>
    <s v="No"/>
    <x v="0"/>
    <s v=""/>
    <s v="Amanda Parkin"/>
    <s v=""/>
    <s v="Yes"/>
    <s v="Alexandra Day"/>
    <d v="2016-06-23T12:28:28"/>
    <d v="2016-06-02T07:24:38"/>
    <m/>
    <s v=""/>
    <m/>
    <x v="0"/>
  </r>
  <r>
    <s v="13cb8501-b521-4eed-8580-48f8f6f0c26c"/>
    <s v="etx/yH1xAHtrdfxdmlE7+XsPXv14dbKGUZxEvrcnffuewL73MPaSiTV/5PTVP2F88XGL7yH3ZWlRB2XUsugD0w=="/>
    <d v="2016-06-23T12:28:28"/>
    <s v="DARS-NIC-37065-B7W2W-v0"/>
    <s v="Andy Billett"/>
    <x v="332"/>
    <s v="With Customer"/>
    <x v="0"/>
    <m/>
    <s v="2d Action Plan Active"/>
    <s v="1c Application In Progress"/>
    <x v="0"/>
    <s v="DARS-NIC-37065-B7W2W-v0.9"/>
    <s v="No"/>
    <s v="No"/>
    <x v="0"/>
    <x v="87"/>
    <x v="0"/>
    <s v="No"/>
    <x v="0"/>
    <s v=""/>
    <s v="Amanda Parkin"/>
    <s v=""/>
    <s v="Yes"/>
    <s v="Alexandra Day"/>
    <d v="2016-06-23T12:28:28"/>
    <d v="2016-06-09T12:16:40"/>
    <m/>
    <s v=""/>
    <m/>
    <x v="0"/>
  </r>
  <r>
    <s v="e8a7b8be-31e5-e511-8104-1458d043a750"/>
    <s v="Ki8xYbgO5IIV9uJB3V1Tmp5BKL51aRRgAd+5tgeCMPjwqmSRTWwXjgYSRa+IerFG/pIELYkDX5nim0sp3HjBUQ=="/>
    <d v="2017-01-10T11:44:51"/>
    <s v="DARS-NIC-370701-M8F1H-v0"/>
    <s v="Philip Brittain"/>
    <x v="13"/>
    <s v="With HSCIC"/>
    <x v="0"/>
    <d v="2016-06-30T00:00:00"/>
    <s v=""/>
    <s v="5a DSA Active"/>
    <x v="3"/>
    <s v="DARS-NIC-370701-M8F1H-v0.0"/>
    <s v="Yes"/>
    <s v="Yes"/>
    <x v="0"/>
    <x v="0"/>
    <x v="25"/>
    <s v="No"/>
    <x v="1"/>
    <s v=""/>
    <s v="Emma Lawler"/>
    <s v=""/>
    <s v="No"/>
    <s v="Joanna Rose"/>
    <d v="2017-01-10T11:44:51"/>
    <d v="2016-03-08T13:29:15"/>
    <m/>
    <s v=""/>
    <m/>
    <x v="0"/>
  </r>
  <r>
    <s v="795d7dc8-b728-e611-80e7-5065f38b06d1"/>
    <s v="gWfhQlT4vpAX7QLhGZECgm87em1GvCCEWjPvRlhRMJJRNJPD+h3cDv1C57Ytoj6WX5GXnSyL4sd+JhvaSglKaw=="/>
    <d v="2017-04-20T10:32:28"/>
    <s v="DARS-NIC-370749-W1R8Z-v1"/>
    <s v="Jonathan Miller"/>
    <x v="63"/>
    <s v="With Customer"/>
    <x v="0"/>
    <m/>
    <s v="1c Application In Progress"/>
    <s v="2d Action Plan Active"/>
    <x v="0"/>
    <s v="DARS-NIC-370749-W1R8Z-v0.0"/>
    <s v="No"/>
    <s v="No"/>
    <x v="0"/>
    <x v="0"/>
    <x v="0"/>
    <s v="No"/>
    <x v="6"/>
    <s v=""/>
    <s v=""/>
    <s v=""/>
    <s v="Yes"/>
    <s v="Emma Russell"/>
    <d v="2017-04-20T10:32:28"/>
    <d v="2016-06-02T11:47:36"/>
    <m/>
    <s v=""/>
    <d v="2017-03-13T00:00:00"/>
    <x v="0"/>
  </r>
  <r>
    <s v="53184d18-b7ef-4076-a676-fb433daf11a8"/>
    <s v="KIUql4JJlrV8Mfu7tRGkUoaj/lzZQILSe1ALm3LqY4WGJ+Kpp9xg2tg9OQvhsOFGuWzL8/8J+9ou7lRr2F3snQ=="/>
    <d v="2017-04-20T10:32:28"/>
    <s v="DARS-NIC-370749-W1R8Z-v1"/>
    <s v="Jonathan Miller"/>
    <x v="63"/>
    <s v="With Customer"/>
    <x v="0"/>
    <m/>
    <s v="2c Initial Assessment"/>
    <s v="2d Action Plan Active"/>
    <x v="0"/>
    <s v="DARS-NIC-370749-W1R8Z-v0.1"/>
    <s v="No"/>
    <s v="No"/>
    <x v="0"/>
    <x v="132"/>
    <x v="0"/>
    <s v="No"/>
    <x v="6"/>
    <s v=""/>
    <s v="Louise Dunn"/>
    <s v=""/>
    <s v="Yes"/>
    <s v="Emma Russell"/>
    <d v="2017-04-20T10:32:28"/>
    <d v="2016-06-06T10:06:49"/>
    <m/>
    <s v=""/>
    <d v="2017-03-13T00:00:00"/>
    <x v="0"/>
  </r>
  <r>
    <s v="a5cf8695-ee5a-4fff-bfc3-9393d486c1e7"/>
    <s v="BpzAe+xdawuUWa6l0LQBAossmOEQkOzt6JiuExADKiHxHDRtHGeoWzj790uq05WDizWNispmKpOZ+mdMTRkquA=="/>
    <d v="2017-04-20T10:32:28"/>
    <s v="DARS-NIC-370749-W1R8Z-v1"/>
    <s v="Jonathan Miller"/>
    <x v="63"/>
    <s v="With Customer"/>
    <x v="0"/>
    <d v="2015-12-31T00:00:00"/>
    <s v="5a DSA Active"/>
    <s v="2d Action Plan Active"/>
    <x v="3"/>
    <s v="DARS-NIC-370749-W1R8Z-v0.2"/>
    <s v="No"/>
    <s v="No"/>
    <x v="0"/>
    <x v="132"/>
    <x v="179"/>
    <s v="No"/>
    <x v="6"/>
    <s v=""/>
    <s v="Louise Dunn"/>
    <s v=""/>
    <s v="No"/>
    <s v="Emma Russell"/>
    <d v="2017-04-20T10:32:28"/>
    <d v="2016-06-06T10:26:06"/>
    <m/>
    <s v=""/>
    <d v="2017-03-13T00:00:00"/>
    <x v="1"/>
  </r>
  <r>
    <s v="2431424a-2d96-4e08-85e7-f0a734beca6f"/>
    <s v="VhSz6mCM9nS+KoUx/iW/XTH7QU8Y/fdRfG9I0jkwWpV4Bysa9iEz4i6hJ3Ljrpfw93/8AWU1Qcd7vhl1u+y1kg=="/>
    <d v="2017-04-20T10:32:28"/>
    <s v="DARS-NIC-370749-W1R8Z-v1"/>
    <s v="Jonathan Miller"/>
    <x v="63"/>
    <s v="With Customer"/>
    <x v="0"/>
    <d v="2015-12-31T00:00:00"/>
    <s v="1c Application In Progress"/>
    <s v="2d Action Plan Active"/>
    <x v="0"/>
    <s v="DARS-NIC-370749-W1R8Z-v1.0"/>
    <s v="No"/>
    <s v="No"/>
    <x v="0"/>
    <x v="132"/>
    <x v="0"/>
    <s v="No"/>
    <x v="6"/>
    <s v=""/>
    <s v="Louise Dunn"/>
    <s v="Richard Langley"/>
    <s v="No"/>
    <s v="Emma Russell"/>
    <d v="2017-04-20T10:32:28"/>
    <d v="2016-06-30T10:36:57"/>
    <m/>
    <s v=""/>
    <d v="2017-03-13T00:00:00"/>
    <x v="0"/>
  </r>
  <r>
    <s v="5786ace4-979c-4466-afff-0ca03640cf1e"/>
    <s v="7GfASxCmpvqyMwGMiy5eII3Ajs2hDD+bTc4WrpLhJVoMYNsd3NqcNMiBenwkzqC45cqC+ypL48KdKxd2SnIq+Q=="/>
    <d v="2017-04-20T10:32:40"/>
    <s v="DARS-NIC-370749-W1R8Z-v1"/>
    <s v="Jonathan Miller"/>
    <x v="63"/>
    <s v="With Customer"/>
    <x v="0"/>
    <d v="2015-12-31T00:00:00"/>
    <s v="2c Initial Assessment"/>
    <s v="2d Action Plan Active"/>
    <x v="0"/>
    <s v="DARS-NIC-370749-W1R8Z-v1.1"/>
    <s v="No"/>
    <s v="No"/>
    <x v="0"/>
    <x v="280"/>
    <x v="0"/>
    <s v="No"/>
    <x v="6"/>
    <s v="Complex"/>
    <s v="Julia Webb"/>
    <s v="Louise Dunn"/>
    <s v="No"/>
    <s v="Emma Russell"/>
    <d v="2017-04-20T10:32:40"/>
    <d v="2017-03-09T11:49:08"/>
    <m/>
    <s v=""/>
    <d v="2017-03-13T00:00:00"/>
    <x v="0"/>
  </r>
  <r>
    <s v="a9d6ba69-4db9-4b3f-8044-def36e1cdd8c"/>
    <s v="6nT74KaKWdv18BtXxOuXoTtwJ9djFfDAj71MX4Zvae7VbVnMQhHhIKkaRVI4yMw2YcwcvU5V3PYiyU0UsKZJqw=="/>
    <d v="2017-04-20T10:32:39"/>
    <s v="DARS-NIC-370749-W1R8Z-v1"/>
    <s v="Jonathan Miller"/>
    <x v="63"/>
    <s v="With Customer"/>
    <x v="0"/>
    <d v="2015-12-31T00:00:00"/>
    <s v="2c Initial Assessment"/>
    <s v="2d Action Plan Active"/>
    <x v="4"/>
    <s v="DARS-NIC-370749-W1R8Z-v1.2"/>
    <s v="Yes"/>
    <s v="No"/>
    <x v="0"/>
    <x v="280"/>
    <x v="0"/>
    <s v="No"/>
    <x v="6"/>
    <s v="Complex"/>
    <s v="Julia Webb"/>
    <s v="Louise Dunn"/>
    <s v="No"/>
    <s v="Emma Russell"/>
    <d v="2017-04-20T10:32:39"/>
    <d v="2017-04-20T10:32:03"/>
    <m/>
    <s v=""/>
    <d v="2017-03-13T00:00:00"/>
    <x v="0"/>
  </r>
  <r>
    <s v="0ce1a159-cce5-e511-80f5-3863bb363030"/>
    <s v="pn6meP5NTR95Kr9Wr72wsNmJQYXV8k8oZ6oDOW1kA2Dtprx9PpPe+g1Z964DcfLgEHL89oVkgIXOkrYgrwU/Sw=="/>
    <d v="2017-02-09T15:46:54"/>
    <s v="DARS-NIC-370843-R6V8T-v1"/>
    <s v="Mireille Toledano"/>
    <x v="3"/>
    <s v="With HSCIC"/>
    <x v="0"/>
    <d v="2016-07-31T00:00:00"/>
    <s v=""/>
    <s v="1b Enquiry Answered"/>
    <x v="3"/>
    <s v="DARS-NIC-370843-R6V8T-v0.0"/>
    <s v="No"/>
    <s v="Yes"/>
    <x v="0"/>
    <x v="0"/>
    <x v="17"/>
    <s v="No"/>
    <x v="1"/>
    <s v=""/>
    <s v="Richard Webster"/>
    <s v=""/>
    <s v="No"/>
    <s v="Pam Cairns"/>
    <d v="2017-02-09T15:46:54"/>
    <d v="2016-03-09T07:55:58"/>
    <m/>
    <s v=""/>
    <m/>
    <x v="0"/>
  </r>
  <r>
    <s v="cf801c22-761f-47d9-bef0-59ae17a827db"/>
    <s v="umU6/W9YICzFi5YvkYolNogAw0w7eWIKZFIiW9Tmyj4f+DAViQgZapgMS0ZdDw3sd9HHMmaQCu3sPA4OfV85sA=="/>
    <d v="2017-02-16T08:49:49"/>
    <s v="DARS-NIC-370843-R6V8T-v1"/>
    <s v="Mireille Toledano"/>
    <x v="3"/>
    <s v="With HSCIC"/>
    <x v="0"/>
    <d v="2016-07-31T00:00:00"/>
    <s v="1b Enquiry Answered"/>
    <s v="1b Enquiry Answered"/>
    <x v="4"/>
    <s v="DARS-NIC-370843-R6V8T-v1.0"/>
    <s v="Yes"/>
    <s v="Yes"/>
    <x v="0"/>
    <x v="0"/>
    <x v="0"/>
    <s v="No"/>
    <x v="1"/>
    <s v=""/>
    <s v="Richard Webster"/>
    <s v=""/>
    <s v="No"/>
    <s v="Pam Cairns"/>
    <d v="2017-02-16T08:49:49"/>
    <d v="2016-06-08T14:39:15"/>
    <m/>
    <s v=""/>
    <m/>
    <x v="0"/>
  </r>
  <r>
    <s v="3b473410-fbe1-e511-8104-1458d043a750"/>
    <s v="pgL9t1MEC3KYCXh7KhwPB7P5qwR2Q4/pHWidp319XhgX6rN/imev4jFMmBexQYYE8Jf+pCIVq/6v5uqiFekBoQ=="/>
    <d v="2016-10-01T00:00:32"/>
    <s v="DARS-NIC-370861-N5H8G-v0"/>
    <s v="Mariya Melnychuk"/>
    <x v="1"/>
    <s v="With HSCIC"/>
    <x v="0"/>
    <d v="2016-09-30T00:00:00"/>
    <s v=""/>
    <s v="5a DSA Active"/>
    <x v="3"/>
    <s v="DARS-NIC-370861-N5H8G-v0.0"/>
    <s v="Yes"/>
    <s v="Yes"/>
    <x v="0"/>
    <x v="0"/>
    <x v="30"/>
    <s v="No"/>
    <x v="1"/>
    <s v=""/>
    <s v="Richard Webster"/>
    <s v=""/>
    <s v="No"/>
    <s v="Joanna Rose"/>
    <d v="2016-10-01T00:00:32"/>
    <d v="2016-03-04T11:20:19"/>
    <m/>
    <s v=""/>
    <m/>
    <x v="0"/>
  </r>
  <r>
    <s v="dc1c462f-cd20-e611-80e9-5065f38aaa91"/>
    <s v="2o9P0hHQfzR/yf5iInHP0ZxThGpTukZo+F88kdYtszit/hl4JJDq4D48V3QadNFhfPY3KCokyI4yip+xGjXCrA=="/>
    <d v="2016-08-02T09:49:32"/>
    <s v="DARS-NIC-37098-P3C3D-v0"/>
    <s v="Luca Cegolon"/>
    <x v="49"/>
    <s v="With Customer"/>
    <x v="0"/>
    <m/>
    <s v="1c Application In Progress"/>
    <s v="1c Application In Progress"/>
    <x v="4"/>
    <s v="DARS-NIC-37098-P3C3D-v0.0"/>
    <s v="Yes"/>
    <s v="No"/>
    <x v="0"/>
    <x v="0"/>
    <x v="0"/>
    <s v="No"/>
    <x v="6"/>
    <s v=""/>
    <s v=""/>
    <s v=""/>
    <s v="Yes"/>
    <s v="Joanna Rose"/>
    <d v="2016-08-02T09:49:32"/>
    <d v="2016-05-23T10:00:37"/>
    <m/>
    <s v=""/>
    <m/>
    <x v="0"/>
  </r>
  <r>
    <s v="f84d37df-f2e1-e511-80f5-3863bb363030"/>
    <s v="5R5tjZAd62Ti1tQZSoT5lcH/GxhNoXegK64YrdVGKAgzA9Mz7802Xe4YHMJ87wL/dkWfhK7Sqw127DyqxTwtDQ=="/>
    <d v="2016-10-01T00:00:32"/>
    <s v="DARS-NIC-371011-F4X5F-v0"/>
    <s v="Andy Tookey"/>
    <x v="63"/>
    <s v="With HSCIC"/>
    <x v="0"/>
    <d v="2016-09-30T00:00:00"/>
    <s v=""/>
    <s v="5a DSA Active"/>
    <x v="3"/>
    <s v="DARS-NIC-371011-F4X5F-v0.0"/>
    <s v="Yes"/>
    <s v="Yes"/>
    <x v="0"/>
    <x v="0"/>
    <x v="25"/>
    <s v="No"/>
    <x v="6"/>
    <s v=""/>
    <s v="Adam Grindrod"/>
    <s v=""/>
    <s v="No"/>
    <s v="Joanna Rose"/>
    <d v="2016-10-01T00:00:32"/>
    <d v="2016-03-04T10:21:36"/>
    <m/>
    <s v=""/>
    <m/>
    <x v="0"/>
  </r>
  <r>
    <s v="eb909a0c-fbe1-e511-8100-3863bb358f90"/>
    <s v="IGETryz1TGyE+vR8MH1tmAkhBrx7q5npuz5TN0WfsFhyPk3fPGWNHGsFdBWytvu97KS8UqLZAXUAxriNkTU9Ew=="/>
    <d v="2017-02-09T09:59:45"/>
    <s v="DARS-NIC-371031-B8K6D-v1"/>
    <s v="Lorna Fraser"/>
    <x v="15"/>
    <s v="With HSCIC"/>
    <x v="0"/>
    <d v="2016-11-30T00:00:00"/>
    <s v=""/>
    <s v="5a DSA Active"/>
    <x v="1"/>
    <s v="DARS-NIC-371031-B8K6D-v0.0"/>
    <s v="No"/>
    <s v="Yes"/>
    <x v="0"/>
    <x v="0"/>
    <x v="7"/>
    <s v="No"/>
    <x v="1"/>
    <s v=""/>
    <s v="Richard Webster"/>
    <s v=""/>
    <s v="No"/>
    <s v="Emma Russell"/>
    <d v="2017-02-09T09:59:45"/>
    <d v="2016-03-04T11:20:08"/>
    <d v="2017-02-09T00:00:00"/>
    <s v=""/>
    <d v="2017-01-23T00:00:00"/>
    <x v="0"/>
  </r>
  <r>
    <s v="b2864a3c-39cd-49ed-a184-028769c94c5f"/>
    <s v="fn2lGrSwVsMpWOZoJREYvpL9m4plpXDA605FJ0N8paJQIsMKRl0KeRnZ+gv/YlsR1EIgnU+6Ua51ko6o9F8Fsg=="/>
    <d v="2017-02-09T09:59:35"/>
    <s v="DARS-NIC-371031-B8K6D-v1"/>
    <s v="Lorna Fraser"/>
    <x v="15"/>
    <s v="With HSCIC"/>
    <x v="0"/>
    <m/>
    <s v="1c Application In Progress"/>
    <s v="5a DSA Active"/>
    <x v="0"/>
    <s v="DARS-NIC-371031-B8K6D-v1.0"/>
    <s v="No"/>
    <s v="Yes"/>
    <x v="0"/>
    <x v="0"/>
    <x v="0"/>
    <s v="No"/>
    <x v="1"/>
    <s v=""/>
    <s v="Richard Webster"/>
    <s v="Jennifer Redman"/>
    <s v="No"/>
    <s v="Emma Russell"/>
    <d v="2017-02-09T09:59:35"/>
    <d v="2017-01-18T14:21:02"/>
    <m/>
    <s v=""/>
    <d v="2017-01-23T00:00:00"/>
    <x v="0"/>
  </r>
  <r>
    <s v="5fca97c1-21ed-4019-95f8-bbf553c1dbda"/>
    <s v="1JbYh0jiTwDdHmdBR2b4aXKjmWnVkgvXUOKONHMFFGhxxgP/K9UjliPc7iFBTP8d4rNeSr/Xbt0w1Xl02ipuWg=="/>
    <d v="2017-02-09T09:59:35"/>
    <s v="DARS-NIC-371031-B8K6D-v1"/>
    <s v="Lorna Fraser"/>
    <x v="15"/>
    <s v="With HSCIC"/>
    <x v="0"/>
    <d v="2019-11-30T00:00:00"/>
    <s v="2c Initial Assessment"/>
    <s v="5a DSA Active"/>
    <x v="0"/>
    <s v="DARS-NIC-371031-B8K6D-v1.1"/>
    <s v="No"/>
    <s v="Yes"/>
    <x v="0"/>
    <x v="142"/>
    <x v="0"/>
    <s v="No"/>
    <x v="1"/>
    <s v="Standard"/>
    <s v="Amanda Parkin"/>
    <s v="Gaynor Dalton"/>
    <s v="No"/>
    <s v="Emma Russell"/>
    <d v="2017-02-09T09:59:35"/>
    <d v="2017-01-18T14:48:31"/>
    <m/>
    <s v=""/>
    <d v="2017-01-23T00:00:00"/>
    <x v="0"/>
  </r>
  <r>
    <s v="8c9c676c-81d2-4d82-8c8d-f66b1a0d6f2c"/>
    <s v="yFGPHJ7QvOM4AghZjkafnn7jaZZ9pHiMu9drnxhM5gpYGGup7H2QzVm/eXpwy1CdpwJ77dSMkhuJW1byteN7KQ=="/>
    <d v="2017-02-09T09:59:48"/>
    <s v="DARS-NIC-371031-B8K6D-v1"/>
    <s v="Lorna Fraser"/>
    <x v="15"/>
    <s v="With HSCIC"/>
    <x v="0"/>
    <d v="2018-03-31T00:00:00"/>
    <s v="5a DSA Active"/>
    <s v="5a DSA Active"/>
    <x v="2"/>
    <s v="DARS-NIC-371031-B8K6D-v1.2"/>
    <s v="Yes"/>
    <s v="Yes"/>
    <x v="0"/>
    <x v="142"/>
    <x v="212"/>
    <s v="No"/>
    <x v="1"/>
    <s v="Standard"/>
    <s v="Vicki Hartley"/>
    <s v="Gaynor Dalton"/>
    <s v="No"/>
    <s v="Emma Russell"/>
    <d v="2017-02-09T09:59:48"/>
    <d v="2017-02-02T16:15:13"/>
    <d v="2017-02-09T00:00:00"/>
    <s v=""/>
    <d v="2017-01-23T00:00:00"/>
    <x v="1"/>
  </r>
  <r>
    <s v="6258abc7-3ce5-e511-80f7-3863bb357fa0"/>
    <s v="v78JU6F6XzKDpurYjpJMRWTTqMLntCWRJKiHoVVbAaBE28A97jwxLIyC1dF1XMVFneMR+WEaI68wfOW57TTRJw=="/>
    <d v="2017-02-08T11:52:33"/>
    <s v="DARS-NIC-371228-Y7S6S-v0"/>
    <s v="Lisa Calderwood"/>
    <x v="31"/>
    <s v="With HSCIC"/>
    <x v="1"/>
    <d v="2016-08-31T00:00:00"/>
    <s v=""/>
    <s v="5a DSA Active"/>
    <x v="3"/>
    <s v="DARS-NIC-371228-Y7S6S-v0.0"/>
    <s v="Yes"/>
    <s v="Yes"/>
    <x v="1"/>
    <x v="0"/>
    <x v="25"/>
    <s v="No"/>
    <x v="1"/>
    <s v=""/>
    <s v="Tracy Taylor"/>
    <s v=""/>
    <s v="No"/>
    <s v="Joanna Rose"/>
    <d v="2017-02-08T11:52:33"/>
    <d v="2016-03-08T14:48:15"/>
    <m/>
    <s v=""/>
    <m/>
    <x v="0"/>
  </r>
  <r>
    <s v="b8703856-f0ea-4360-95a1-4558e356f206"/>
    <s v="9R7oj1FKUBayrpt2fg022jJ1h/VAi/3+HN06RsBE4DPNslvNqvprAVgh2vQ/+dP3SlsendrYjqcYf63XutCurQ=="/>
    <d v="2017-04-21T08:18:38"/>
    <s v="DARS-NIC-37123-L4W1M-v1"/>
    <s v="Tracy Taylor"/>
    <x v="333"/>
    <s v="With Customer"/>
    <x v="0"/>
    <m/>
    <s v="1c Application In Progress"/>
    <s v="2d Action Plan Active"/>
    <x v="0"/>
    <s v="DARS-NIC-37123-L4W1M-v0.0"/>
    <s v="No"/>
    <s v="No"/>
    <x v="0"/>
    <x v="0"/>
    <x v="0"/>
    <s v="No"/>
    <x v="0"/>
    <s v="Medium"/>
    <s v=""/>
    <s v=""/>
    <s v="Yes"/>
    <s v="Emma Russell"/>
    <d v="2017-04-21T08:18:38"/>
    <d v="2017-01-03T14:40:37"/>
    <m/>
    <s v=""/>
    <d v="2017-04-03T00:00:00"/>
    <x v="0"/>
  </r>
  <r>
    <s v="a43971e7-ba4d-4982-a1e7-90f4d107c30d"/>
    <s v="zMBRtltFmLQzJoAQHhnO9MpgQ2M09cei/GAx9KsbhTalG9rS3V/vBYh80B5sPvoJZz+tAwclvu+CamTpQC3/3w=="/>
    <d v="2017-04-21T08:18:38"/>
    <s v="DARS-NIC-37123-L4W1M-v1"/>
    <s v="Thye Leow"/>
    <x v="333"/>
    <s v="With Customer"/>
    <x v="0"/>
    <d v="2017-05-31T00:00:00"/>
    <s v="2c Initial Assessment"/>
    <s v="2d Action Plan Active"/>
    <x v="0"/>
    <s v="DARS-NIC-37123-L4W1M-v0.1"/>
    <s v="No"/>
    <s v="No"/>
    <x v="0"/>
    <x v="130"/>
    <x v="0"/>
    <s v="No"/>
    <x v="0"/>
    <s v="Medium"/>
    <s v="Alexandra Day"/>
    <s v="Robyn Wilson"/>
    <s v="Yes"/>
    <s v="Emma Russell"/>
    <d v="2017-04-21T08:18:38"/>
    <d v="2017-01-06T16:04:23"/>
    <m/>
    <s v=""/>
    <d v="2017-04-03T00:00:00"/>
    <x v="0"/>
  </r>
  <r>
    <s v="1edb0a9f-0676-422f-b164-d0c0202fd102"/>
    <s v="r4v+v69CfAT+ACoOk/jtGSsAUZqSet/iz/wdKApsqR1KRS+Wt7+uOmlnYQZWHoJK8WZEF5oYUx1xepC0NUyvpg=="/>
    <d v="2017-04-21T08:18:38"/>
    <s v="DARS-NIC-37123-L4W1M-v1"/>
    <s v="Thye Leow"/>
    <x v="333"/>
    <s v="With Customer"/>
    <x v="0"/>
    <d v="2017-05-31T00:00:00"/>
    <s v="5a DSA Active"/>
    <s v="2d Action Plan Active"/>
    <x v="2"/>
    <s v="DARS-NIC-37123-L4W1M-v0.2"/>
    <s v="No"/>
    <s v="No"/>
    <x v="0"/>
    <x v="130"/>
    <x v="167"/>
    <s v="No"/>
    <x v="0"/>
    <s v="Medium"/>
    <s v="Alexandra Day"/>
    <s v="Robyn Wilson"/>
    <s v="Yes"/>
    <s v="Emma Russell"/>
    <d v="2017-04-21T08:18:38"/>
    <d v="2017-01-06T17:02:02"/>
    <d v="2017-02-14T00:00:00"/>
    <s v=""/>
    <d v="2017-04-03T00:00:00"/>
    <x v="1"/>
  </r>
  <r>
    <s v="cd0d9bd5-ea12-412d-8f43-89713bf23f7b"/>
    <s v="07p1TG5A2LHoIsnrwOvPYuYjaI4wWm5blb9n2kZuoWXK9ys1iKpOucfbHtbg+cBD73amEDIYeWVY7gwSVQw+FQ=="/>
    <d v="2017-04-21T08:18:38"/>
    <s v="DARS-NIC-37123-L4W1M-v1"/>
    <s v="Thye Leow"/>
    <x v="333"/>
    <s v="With Customer"/>
    <x v="0"/>
    <m/>
    <s v="1c Application In Progress"/>
    <s v="2d Action Plan Active"/>
    <x v="0"/>
    <s v="DARS-NIC-37123-L4W1M-v1.0"/>
    <s v="No"/>
    <s v="No"/>
    <x v="0"/>
    <x v="130"/>
    <x v="0"/>
    <s v="No"/>
    <x v="0"/>
    <s v="Medium"/>
    <s v="Alexandra Day"/>
    <s v="Robyn Wilson"/>
    <s v="Yes"/>
    <s v="Emma Russell"/>
    <d v="2017-04-21T08:18:38"/>
    <d v="2017-03-14T12:02:49"/>
    <m/>
    <s v=""/>
    <d v="2017-04-03T00:00:00"/>
    <x v="0"/>
  </r>
  <r>
    <s v="3d5d0b27-61bb-4859-a196-96c534ef15f4"/>
    <s v="EON28GxzNisFGgyJNySl7MGjLWqWCjJ4iaEywd8fDV5Dxj64qrdgXUrJK+Fv9pB6McjPcNf5uSQNlm2rs9XXSA=="/>
    <d v="2017-04-21T08:19:16"/>
    <s v="DARS-NIC-37123-L4W1M-v1"/>
    <s v="Thye Leow"/>
    <x v="333"/>
    <s v="With Customer"/>
    <x v="0"/>
    <d v="2018-05-31T00:00:00"/>
    <s v="2c Initial Assessment"/>
    <s v="2d Action Plan Active"/>
    <x v="0"/>
    <s v="DARS-NIC-37123-L4W1M-v1.1"/>
    <s v="No"/>
    <s v="No"/>
    <x v="0"/>
    <x v="77"/>
    <x v="0"/>
    <s v="No"/>
    <x v="0"/>
    <s v="Complex"/>
    <s v="Alexandra Day"/>
    <s v="Robyn Wilson"/>
    <s v="Yes"/>
    <s v="Emma Russell"/>
    <d v="2017-04-21T08:19:16"/>
    <d v="2017-04-03T10:49:09"/>
    <m/>
    <s v=""/>
    <d v="2017-04-03T00:00:00"/>
    <x v="0"/>
  </r>
  <r>
    <s v="de30ffe4-90e9-42ff-9484-764b2544ccc6"/>
    <s v="1Vtpp4r06MjI4Olzq6g7erv1scNgm9lXntkRffrFQWFs+C+myHi1SwV0PtM1fcpTYtm6jNfTzzG827lIk/+okA=="/>
    <d v="2017-04-21T08:19:16"/>
    <s v="DARS-NIC-37123-L4W1M-v1"/>
    <s v="Thye Leow"/>
    <x v="333"/>
    <s v="With Customer"/>
    <x v="0"/>
    <d v="2018-05-31T00:00:00"/>
    <s v="2c Initial Assessment"/>
    <s v="2d Action Plan Active"/>
    <x v="4"/>
    <s v="DARS-NIC-37123-L4W1M-v1.2"/>
    <s v="Yes"/>
    <s v="No"/>
    <x v="0"/>
    <x v="77"/>
    <x v="0"/>
    <s v="No"/>
    <x v="0"/>
    <s v="Complex"/>
    <s v="Alexandra Day"/>
    <s v="Robyn Wilson"/>
    <s v="Yes"/>
    <s v="Emma Russell"/>
    <d v="2017-04-21T08:19:16"/>
    <d v="2017-04-21T08:18:27"/>
    <m/>
    <s v=""/>
    <d v="2017-04-03T00:00:00"/>
    <x v="0"/>
  </r>
  <r>
    <s v="407ccee7-fae1-e511-80f7-3863bb357fa0"/>
    <s v="QP7hAdCC6fHrZuNKQdDS9IxpLHNJj8b/t9ySH2JU/CfAL0cUg24D2t26dtBrxsVO1+Xj3oxsIs0ON1Y/GvBESA=="/>
    <d v="2017-05-02T13:12:13"/>
    <s v="DARS-NIC-371243-H1P5T-v2"/>
    <s v="Robert Sinfield"/>
    <x v="126"/>
    <s v="With Customer"/>
    <x v="0"/>
    <d v="2016-11-30T00:00:00"/>
    <s v=""/>
    <s v="2d Action Plan Active"/>
    <x v="0"/>
    <s v="DARS-NIC-371243-H1P5T-v0.0"/>
    <s v=""/>
    <s v="Yes"/>
    <x v="0"/>
    <x v="0"/>
    <x v="7"/>
    <s v="No"/>
    <x v="7"/>
    <s v=""/>
    <s v=""/>
    <s v=""/>
    <s v="No"/>
    <s v=""/>
    <d v="2017-05-02T13:12:13"/>
    <d v="2016-03-04T11:19:06"/>
    <m/>
    <s v=""/>
    <d v="2017-04-26T00:00:00"/>
    <x v="0"/>
  </r>
  <r>
    <s v="310cd7b7-d213-4aaf-ab93-0c9995a8e7a1"/>
    <s v="E1iuvBwOLd5gN5UHwVQ2I2S9Hc1n0fcxxJNJ/q9/io92I7pAqFNMSKXQQT6t2gicWny5KSG4ONmsUQM2+rDhUQ=="/>
    <d v="2017-05-02T13:12:13"/>
    <s v="DARS-NIC-371243-H1P5T-v2"/>
    <s v="Robert Sinfield"/>
    <x v="126"/>
    <s v="With Customer"/>
    <x v="0"/>
    <d v="2016-11-30T00:00:00"/>
    <s v=""/>
    <s v="2d Action Plan Active"/>
    <x v="1"/>
    <s v="DARS-NIC-371243-H1P5T-v0.1"/>
    <s v="No"/>
    <s v="Yes"/>
    <x v="0"/>
    <x v="0"/>
    <x v="79"/>
    <s v="No"/>
    <x v="7"/>
    <s v=""/>
    <s v="Nicola Bootland"/>
    <s v=""/>
    <s v="No"/>
    <s v=""/>
    <d v="2017-05-02T13:12:13"/>
    <d v="2016-03-12T10:24:07"/>
    <d v="2017-04-21T00:00:00"/>
    <s v=""/>
    <d v="2017-04-26T00:00:00"/>
    <x v="0"/>
  </r>
  <r>
    <s v="ea367849-a050-4860-86cf-90666a7a0b9f"/>
    <s v="oyDdowrTk//vKFUvd85+j0PjlSbEugZYs1Cx7dVUeOkmuSounf0OFMX8dR+1OxavQReN2o6HhFpLRtpmU0J9hg=="/>
    <d v="2017-05-02T13:12:14"/>
    <s v="DARS-NIC-371243-H1P5T-v2"/>
    <s v="Robert Sinfield"/>
    <x v="126"/>
    <s v="With Customer"/>
    <x v="0"/>
    <m/>
    <s v="1c Application In Progress"/>
    <s v="2d Action Plan Active"/>
    <x v="0"/>
    <s v="DARS-NIC-371243-H1P5T-v1.0"/>
    <s v="No"/>
    <s v="Yes"/>
    <x v="0"/>
    <x v="0"/>
    <x v="0"/>
    <s v="No"/>
    <x v="7"/>
    <s v=""/>
    <s v="Nicola Bootland"/>
    <s v=""/>
    <s v="No"/>
    <s v=""/>
    <d v="2017-05-02T13:12:14"/>
    <d v="2016-05-23T13:33:56"/>
    <m/>
    <s v=""/>
    <d v="2017-04-26T00:00:00"/>
    <x v="0"/>
  </r>
  <r>
    <s v="689e4930-87db-43b2-921f-498acb518d40"/>
    <s v="0KY0MBTzWGJt3PCCev+sBNWF17pnvMp52jnl+imPi5J3HD8dUo40VjjEl4mv2oEtSWIxb1Hl0wCgs3DLab+9vA=="/>
    <d v="2017-05-02T13:12:13"/>
    <s v="DARS-NIC-371243-H1P5T-v2"/>
    <s v="Steve Reiners"/>
    <x v="126"/>
    <s v="With Customer"/>
    <x v="0"/>
    <m/>
    <s v="2c Initial Assessment"/>
    <s v="2d Action Plan Active"/>
    <x v="0"/>
    <s v="DARS-NIC-371243-H1P5T-v1.1"/>
    <s v="No"/>
    <s v="Yes"/>
    <x v="0"/>
    <x v="137"/>
    <x v="0"/>
    <s v="No"/>
    <x v="7"/>
    <s v=""/>
    <s v="Emma Lawler"/>
    <s v="Jennifer Redman"/>
    <s v="No"/>
    <s v=""/>
    <d v="2017-05-02T13:12:13"/>
    <d v="2016-06-09T13:02:11"/>
    <m/>
    <s v=""/>
    <d v="2017-04-26T00:00:00"/>
    <x v="0"/>
  </r>
  <r>
    <s v="712395e1-d7fa-4628-a605-95cc39261763"/>
    <s v="McVlNbxxJMxMiyLIzd3ynJ1Z69ZRnhWfrnI94NJF7JrWhUbB42HphoigBqKHGa3ZegPl/HNqIB4Xt8IKdk8uMA=="/>
    <d v="2017-05-02T13:12:14"/>
    <s v="DARS-NIC-371243-H1P5T-v2"/>
    <s v="Steve Reiners"/>
    <x v="126"/>
    <s v="With Customer"/>
    <x v="0"/>
    <d v="2019-11-30T00:00:00"/>
    <s v="2c Initial Assessment"/>
    <s v="2d Action Plan Active"/>
    <x v="0"/>
    <s v="DARS-NIC-371243-H1P5T-v1.10"/>
    <s v="No"/>
    <s v="Yes"/>
    <x v="0"/>
    <x v="137"/>
    <x v="0"/>
    <s v="No"/>
    <x v="7"/>
    <s v=""/>
    <s v="Alexandra Day"/>
    <s v="Jennifer Donald"/>
    <s v="No"/>
    <s v=""/>
    <d v="2017-05-02T13:12:14"/>
    <d v="2017-02-27T13:50:35"/>
    <m/>
    <s v=""/>
    <d v="2017-04-26T00:00:00"/>
    <x v="0"/>
  </r>
  <r>
    <s v="194b12d5-311e-4c0d-bbc4-6f6d3c58df00"/>
    <s v="2QjsCwUdlEYpKhvQ59u+O8iueT/5sOOxARwQQARMl5U80bFuekEU1g+aiJixQXK0IWtmeRe+c15QfwxZISVTzA=="/>
    <d v="2017-05-02T13:12:14"/>
    <s v="DARS-NIC-371243-H1P5T-v2"/>
    <s v="Steve Reiners"/>
    <x v="126"/>
    <s v="With Customer"/>
    <x v="0"/>
    <d v="2017-11-30T00:00:00"/>
    <s v="2c Initial Assessment"/>
    <s v="2d Action Plan Active"/>
    <x v="0"/>
    <s v="DARS-NIC-371243-H1P5T-v1.11"/>
    <s v="No"/>
    <s v="Yes"/>
    <x v="0"/>
    <x v="137"/>
    <x v="0"/>
    <s v="No"/>
    <x v="7"/>
    <s v=""/>
    <s v="Alexandra Day"/>
    <s v="Jennifer Donald"/>
    <s v="No"/>
    <s v=""/>
    <d v="2017-05-02T13:12:14"/>
    <d v="2017-02-28T15:46:09"/>
    <m/>
    <s v=""/>
    <d v="2017-04-26T00:00:00"/>
    <x v="0"/>
  </r>
  <r>
    <s v="48262167-2cdf-4e32-8bb9-60cbe3ff42ae"/>
    <s v="ZQ0RrAC2kGmO12owSxO6rduLNICgrZqtQN2aDYgqzf8zcrYvv59qOOHaDT0kxxosfDjzLsSLV+4rlKrLn57yZQ=="/>
    <d v="2017-05-02T13:12:14"/>
    <s v="DARS-NIC-371243-H1P5T-v2"/>
    <s v="Steve Reiners"/>
    <x v="126"/>
    <s v="With Customer"/>
    <x v="0"/>
    <d v="2018-03-31T00:00:00"/>
    <s v="5a DSA Active"/>
    <s v="2d Action Plan Active"/>
    <x v="2"/>
    <s v="DARS-NIC-371243-H1P5T-v1.12"/>
    <s v="No"/>
    <s v="Yes"/>
    <x v="0"/>
    <x v="137"/>
    <x v="37"/>
    <s v="No"/>
    <x v="7"/>
    <s v=""/>
    <s v="Alexandra Day"/>
    <s v="Jennifer Donald"/>
    <s v="No"/>
    <s v=""/>
    <d v="2017-05-02T13:12:14"/>
    <d v="2017-03-30T08:20:53"/>
    <d v="2017-04-21T00:00:00"/>
    <s v=""/>
    <d v="2017-04-26T00:00:00"/>
    <x v="1"/>
  </r>
  <r>
    <s v="c2bc549f-ee58-4a0b-8435-2a45fb9b9ab9"/>
    <s v="JEknL/EKHrobmQmBRjCUppizrAbeMG5WSeIvlU7y/g1UhZjQVxt2RtH6n/YoR4W2A4s8QKRHZ6Q3OsqVGY2dkw=="/>
    <d v="2017-05-02T13:12:13"/>
    <s v="DARS-NIC-371243-H1P5T-v2"/>
    <s v="Steve Reiners"/>
    <x v="126"/>
    <s v="With Customer"/>
    <x v="0"/>
    <m/>
    <s v="2c Initial Assessment"/>
    <s v="2d Action Plan Active"/>
    <x v="0"/>
    <s v="DARS-NIC-371243-H1P5T-v1.2"/>
    <s v="No"/>
    <s v="Yes"/>
    <x v="0"/>
    <x v="137"/>
    <x v="0"/>
    <s v="No"/>
    <x v="7"/>
    <s v=""/>
    <s v="Emma Lawler"/>
    <s v="Jennifer Donald"/>
    <s v="No"/>
    <s v=""/>
    <d v="2017-05-02T13:12:13"/>
    <d v="2016-07-12T12:53:45"/>
    <m/>
    <s v=""/>
    <d v="2017-04-26T00:00:00"/>
    <x v="0"/>
  </r>
  <r>
    <s v="edd45dce-c383-44cc-831b-25180f8d02a8"/>
    <s v="qgVvE59unTkbvptwIZSPt2+hd40ejZKxOsggJpyhhnV6BflAYbwNz1e/l9SMov2mj/VdZpOjgDKtOQagYvv1Qw=="/>
    <d v="2017-05-02T13:12:13"/>
    <s v="DARS-NIC-371243-H1P5T-v2"/>
    <s v="Steve Reiners"/>
    <x v="126"/>
    <s v="With Customer"/>
    <x v="0"/>
    <d v="2017-10-31T00:00:00"/>
    <s v="2c Initial Assessment"/>
    <s v="2d Action Plan Active"/>
    <x v="0"/>
    <s v="DARS-NIC-371243-H1P5T-v1.3"/>
    <s v="No"/>
    <s v="Yes"/>
    <x v="0"/>
    <x v="137"/>
    <x v="0"/>
    <s v="No"/>
    <x v="7"/>
    <s v=""/>
    <s v="Emma Lawler"/>
    <s v="Jennifer Donald"/>
    <s v="No"/>
    <s v=""/>
    <d v="2017-05-02T13:12:13"/>
    <d v="2016-08-26T14:21:57"/>
    <m/>
    <s v="Release 2.3"/>
    <d v="2017-04-26T00:00:00"/>
    <x v="0"/>
  </r>
  <r>
    <s v="eb62ec6e-e9e4-470c-a24f-14d71d9cd16e"/>
    <s v="bkdIZsogpi2mWv7OPOlJA/uo5fBMMNvDBvLfpicVmUvAbFr5gKtxa/RuMjnGfkMbo9TjI1RUyChNqVfiJ5LZRQ=="/>
    <d v="2017-05-02T13:12:13"/>
    <s v="DARS-NIC-371243-H1P5T-v2"/>
    <s v="Steve Reiners"/>
    <x v="126"/>
    <s v="With Customer"/>
    <x v="0"/>
    <d v="2017-10-31T00:00:00"/>
    <s v="2c Initial Assessment"/>
    <s v="2d Action Plan Active"/>
    <x v="0"/>
    <s v="DARS-NIC-371243-H1P5T-v1.4"/>
    <s v="No"/>
    <s v="Yes"/>
    <x v="0"/>
    <x v="137"/>
    <x v="0"/>
    <s v="No"/>
    <x v="7"/>
    <s v=""/>
    <s v="Emma Lawler"/>
    <s v="Jennifer Donald"/>
    <s v="No"/>
    <s v=""/>
    <d v="2017-05-02T13:12:13"/>
    <d v="2017-01-11T15:24:07"/>
    <m/>
    <s v="Release 2.3"/>
    <d v="2017-04-26T00:00:00"/>
    <x v="0"/>
  </r>
  <r>
    <s v="16fc8189-88ca-43d1-bdd2-c00ddb9494d8"/>
    <s v="RZhttLjmS03xlST5kygcefWU++VS50MiZ7mEn601ZIKohDQMd6dF/aGsWI/lWV0gEtyh931GXVaqq5y4U7UvVA=="/>
    <d v="2017-05-02T13:12:14"/>
    <s v="DARS-NIC-371243-H1P5T-v2"/>
    <s v="Steve Reiners"/>
    <x v="126"/>
    <s v="With Customer"/>
    <x v="0"/>
    <d v="2018-01-31T00:00:00"/>
    <s v="2c Initial Assessment"/>
    <s v="2d Action Plan Active"/>
    <x v="0"/>
    <s v="DARS-NIC-371243-H1P5T-v1.5"/>
    <s v="No"/>
    <s v="Yes"/>
    <x v="0"/>
    <x v="137"/>
    <x v="0"/>
    <s v="No"/>
    <x v="7"/>
    <s v=""/>
    <s v="Emma Lawler"/>
    <s v="Jennifer Donald"/>
    <s v="No"/>
    <s v=""/>
    <d v="2017-05-02T13:12:14"/>
    <d v="2017-01-13T11:04:58"/>
    <m/>
    <s v=""/>
    <d v="2017-04-26T00:00:00"/>
    <x v="0"/>
  </r>
  <r>
    <s v="16bb4a7b-0328-47ab-904b-04d938ce48d7"/>
    <s v="C9xdBjiYv4ySkg7mKD49bVDaIgrYeTf87Q8u+TlVVJ5npylp91IknR/iUdhITMZiu1xFyerTZutHq+PFJXW99w=="/>
    <d v="2017-05-02T13:12:13"/>
    <s v="DARS-NIC-371243-H1P5T-v2"/>
    <s v="Steve Reiners"/>
    <x v="126"/>
    <s v="With Customer"/>
    <x v="0"/>
    <d v="2018-01-31T00:00:00"/>
    <s v="2c Initial Assessment"/>
    <s v="2d Action Plan Active"/>
    <x v="0"/>
    <s v="DARS-NIC-371243-H1P5T-v1.6"/>
    <s v="No"/>
    <s v="Yes"/>
    <x v="0"/>
    <x v="137"/>
    <x v="0"/>
    <s v="No"/>
    <x v="7"/>
    <s v=""/>
    <s v="Alexandra Day"/>
    <s v="Jennifer Donald"/>
    <s v="No"/>
    <s v=""/>
    <d v="2017-05-02T13:12:13"/>
    <d v="2017-01-27T14:46:19"/>
    <m/>
    <s v=""/>
    <d v="2017-04-26T00:00:00"/>
    <x v="0"/>
  </r>
  <r>
    <s v="ae003eed-3ced-41c9-a195-7a24a07abb09"/>
    <s v="q7NVyjz9vDjBltNq2Bd+N99OEIO730DEXeE0mPYpz+dxYKPQ44wW56Nze18m9pZP/rLFb1vEGjCEJdOU8U6tIw=="/>
    <d v="2017-05-02T13:12:14"/>
    <s v="DARS-NIC-371243-H1P5T-v2"/>
    <s v="Steve Reiners"/>
    <x v="126"/>
    <s v="With Customer"/>
    <x v="0"/>
    <d v="2018-01-31T00:00:00"/>
    <s v="2c Initial Assessment"/>
    <s v="2d Action Plan Active"/>
    <x v="0"/>
    <s v="DARS-NIC-371243-H1P5T-v1.7"/>
    <s v="No"/>
    <s v="Yes"/>
    <x v="0"/>
    <x v="137"/>
    <x v="0"/>
    <s v="No"/>
    <x v="7"/>
    <s v=""/>
    <s v="Alexandra Day"/>
    <s v="Jennifer Donald"/>
    <s v="No"/>
    <s v=""/>
    <d v="2017-05-02T13:12:14"/>
    <d v="2017-02-21T10:25:07"/>
    <m/>
    <s v=""/>
    <d v="2017-04-26T00:00:00"/>
    <x v="0"/>
  </r>
  <r>
    <s v="a0b4ed16-3c34-4ffe-b82a-186b8db3fc34"/>
    <s v="1yfKeikZV+MTUkTfDwy09Q/AldQ1bzHwYsY6xMJhEVAj0C/dT1DzE+uPKdppWol20v/chBNgJ9nI1YOnB2vrBw=="/>
    <d v="2017-05-02T13:12:13"/>
    <s v="DARS-NIC-371243-H1P5T-v2"/>
    <s v="Steve Reiners"/>
    <x v="126"/>
    <s v="With Customer"/>
    <x v="0"/>
    <d v="2018-01-31T00:00:00"/>
    <s v="2c Initial Assessment"/>
    <s v="2d Action Plan Active"/>
    <x v="0"/>
    <s v="DARS-NIC-371243-H1P5T-v1.8"/>
    <s v="No"/>
    <s v="Yes"/>
    <x v="0"/>
    <x v="137"/>
    <x v="0"/>
    <s v="No"/>
    <x v="7"/>
    <s v=""/>
    <s v="Alexandra Day"/>
    <s v="Jennifer Donald"/>
    <s v="No"/>
    <s v=""/>
    <d v="2017-05-02T13:12:13"/>
    <d v="2017-02-22T11:43:24"/>
    <m/>
    <s v=""/>
    <d v="2017-04-26T00:00:00"/>
    <x v="0"/>
  </r>
  <r>
    <s v="4228ca2c-cd68-4ac3-b31f-ec45c7106b7f"/>
    <s v="p3Xsxsnk4BdHX7yXhyzC528JWmR2UdSPvQgbpKrDBX0/YASAGzWmeMvbGso0VODfdpOSRW32Ww8j1sVWAAozbQ=="/>
    <d v="2017-05-02T13:12:14"/>
    <s v="DARS-NIC-371243-H1P5T-v2"/>
    <s v="Steve Reiners"/>
    <x v="126"/>
    <s v="With Customer"/>
    <x v="0"/>
    <d v="2018-01-31T00:00:00"/>
    <s v="2c Initial Assessment"/>
    <s v="2d Action Plan Active"/>
    <x v="0"/>
    <s v="DARS-NIC-371243-H1P5T-v1.9"/>
    <s v="No"/>
    <s v="Yes"/>
    <x v="0"/>
    <x v="137"/>
    <x v="0"/>
    <s v="No"/>
    <x v="7"/>
    <s v=""/>
    <s v="Alexandra Day"/>
    <s v="Jennifer Donald"/>
    <s v="No"/>
    <s v=""/>
    <d v="2017-05-02T13:12:14"/>
    <d v="2017-02-24T15:20:16"/>
    <m/>
    <s v=""/>
    <d v="2017-04-26T00:00:00"/>
    <x v="0"/>
  </r>
  <r>
    <s v="473d8541-05d0-4a7c-a78d-b79bdbdf85d5"/>
    <s v="/qqlRwV7LCyzGcDfAsdjmuIN6j9INdsi/N+NsxAnPEDbUTepRiDtTFeCyPEiX2FQX7XNe8QpYnjviumnxQC+iw=="/>
    <d v="2017-05-02T13:12:14"/>
    <s v="DARS-NIC-371243-H1P5T-v2"/>
    <s v="Steve Reiners"/>
    <x v="126"/>
    <s v="With Customer"/>
    <x v="0"/>
    <m/>
    <s v="1c Application In Progress"/>
    <s v="2d Action Plan Active"/>
    <x v="0"/>
    <s v="DARS-NIC-371243-H1P5T-v2.0"/>
    <s v="No"/>
    <s v="Yes"/>
    <x v="0"/>
    <x v="0"/>
    <x v="0"/>
    <s v="No"/>
    <x v="7"/>
    <s v=""/>
    <s v=""/>
    <s v=""/>
    <s v="No"/>
    <s v=""/>
    <d v="2017-05-02T13:12:14"/>
    <d v="2017-04-24T12:21:37"/>
    <m/>
    <s v=""/>
    <d v="2017-04-26T00:00:00"/>
    <x v="0"/>
  </r>
  <r>
    <s v="7e835fe2-581b-40d5-8f58-7355800392b0"/>
    <s v="ErzQ2PaUju628b+jCXsWd570c7UEvUofmhaumTLmXBBHWZWwfb2rjbHH4C//fuQaeeAYKzHuwBx+DaEPLBDFiQ=="/>
    <d v="2017-05-02T13:12:14"/>
    <s v="DARS-NIC-371243-H1P5T-v2"/>
    <s v="Steve Reiners"/>
    <x v="126"/>
    <s v="With Customer"/>
    <x v="0"/>
    <d v="2018-03-31T00:00:00"/>
    <s v="2c Initial Assessment"/>
    <s v="2d Action Plan Active"/>
    <x v="0"/>
    <s v="DARS-NIC-371243-H1P5T-v2.1"/>
    <s v="No"/>
    <s v="Yes"/>
    <x v="0"/>
    <x v="217"/>
    <x v="0"/>
    <s v="No"/>
    <x v="7"/>
    <s v=""/>
    <s v="Alexandra Day"/>
    <s v="Jennifer Donald"/>
    <s v="No"/>
    <s v=""/>
    <d v="2017-05-02T13:12:14"/>
    <d v="2017-04-26T08:52:40"/>
    <m/>
    <s v=""/>
    <d v="2017-04-26T00:00:00"/>
    <x v="0"/>
  </r>
  <r>
    <s v="6a1c3442-06a0-4faa-a738-af898671a1a1"/>
    <s v="AHdV0Cn7Fg30K5UguHgj0/FmDkD2NYzNmySy4+Ld6NzrdE2IJC6fw5UplL0SkL12FV77W3u8xJdL2hcr7K6NAw=="/>
    <d v="2017-05-02T13:12:14"/>
    <s v="DARS-NIC-371243-H1P5T-v2"/>
    <s v="Steve Reiners"/>
    <x v="126"/>
    <s v="With Customer"/>
    <x v="0"/>
    <d v="2018-03-31T00:00:00"/>
    <s v="2d Action Plan Active"/>
    <s v="2d Action Plan Active"/>
    <x v="4"/>
    <s v="DARS-NIC-371243-H1P5T-v2.2"/>
    <s v="Yes"/>
    <s v="Yes"/>
    <x v="0"/>
    <x v="217"/>
    <x v="0"/>
    <s v="No"/>
    <x v="7"/>
    <s v=""/>
    <s v="Alexandra Day"/>
    <s v="Jennifer Donald"/>
    <s v="No"/>
    <s v=""/>
    <d v="2017-05-02T13:12:14"/>
    <d v="2017-04-26T10:06:27"/>
    <m/>
    <s v=""/>
    <d v="2017-04-26T00:00:00"/>
    <x v="0"/>
  </r>
  <r>
    <s v="abec6a3c-e634-404e-81f0-a1089f4abebb"/>
    <s v="VJds2YM+9HDPOs16YKBgs6Cu4Qp1yUwku/fz6YfV0TGw+L/LLFaGB2ojZwy2Ae+pWb2mP26QIOdH3WSFfa02ow=="/>
    <d v="2017-01-13T12:55:31"/>
    <s v="DARS-NIC-37166-H2L4G-v1"/>
    <s v="Jane Wallis"/>
    <x v="18"/>
    <s v="With HSCIC"/>
    <x v="1"/>
    <m/>
    <s v=""/>
    <s v="2a Case Admin Check"/>
    <x v="0"/>
    <s v="DARS-NIC-37166-H2L4G-v0.0"/>
    <s v="No"/>
    <s v="No"/>
    <x v="1"/>
    <x v="0"/>
    <x v="0"/>
    <s v="No"/>
    <x v="6"/>
    <s v=""/>
    <s v="DARS Online"/>
    <s v="DARS Online"/>
    <s v="Yes"/>
    <s v=""/>
    <d v="2017-01-13T12:55:31"/>
    <d v="2016-05-18T09:34:01"/>
    <m/>
    <s v=""/>
    <m/>
    <x v="0"/>
  </r>
  <r>
    <s v="32a2f4b1-a6de-4e63-8d5e-4ae62455ea8d"/>
    <s v="Qt2eINmBnzoq75oQHzIOmwK0BuB/cexpDjg0mII1cynnTKoDnIPv6kJ7Sdlsipjgl3viwtosiiYpqTlm2RPNNg=="/>
    <d v="2017-01-17T12:10:21"/>
    <s v="DARS-NIC-37166-H2L4G-v1"/>
    <s v="Jane Wallis"/>
    <x v="18"/>
    <s v="With HSCIC"/>
    <x v="1"/>
    <m/>
    <s v="2a Case Admin Check"/>
    <s v="2a Case Admin Check"/>
    <x v="0"/>
    <s v="DARS-NIC-37166-H2L4G-v0.1"/>
    <s v="No"/>
    <s v="No"/>
    <x v="1"/>
    <x v="281"/>
    <x v="0"/>
    <s v="No"/>
    <x v="6"/>
    <s v=""/>
    <s v="DARS Online"/>
    <s v="DARS Online"/>
    <s v="Yes"/>
    <s v=""/>
    <d v="2017-01-17T12:10:21"/>
    <d v="2016-05-18T09:36:52"/>
    <m/>
    <s v=""/>
    <m/>
    <x v="0"/>
  </r>
  <r>
    <s v="4fd00a74-4167-4334-af19-f29826a15e49"/>
    <s v="xeA9VmwlRCwf0n9uVrOHJO0Ff/DR+n5wjwxfSziB5T/JOZmlwnkUSG/gUZMMrUUt6aC/J14L2kwYJUiYgikPBg=="/>
    <d v="2017-01-17T12:10:21"/>
    <s v="DARS-NIC-37166-H2L4G-v1"/>
    <s v="Jane Wallis"/>
    <x v="18"/>
    <s v="With HSCIC"/>
    <x v="1"/>
    <m/>
    <s v="2a Case Admin Check"/>
    <s v="2a Case Admin Check"/>
    <x v="0"/>
    <s v="DARS-NIC-37166-H2L4G-v0.2"/>
    <s v="No"/>
    <s v="No"/>
    <x v="1"/>
    <x v="281"/>
    <x v="0"/>
    <s v="No"/>
    <x v="6"/>
    <s v=""/>
    <s v="DARS Online"/>
    <s v="DARS Online"/>
    <s v="Yes"/>
    <s v=""/>
    <d v="2017-01-17T12:10:21"/>
    <d v="2016-12-13T11:18:31"/>
    <m/>
    <s v=""/>
    <m/>
    <x v="0"/>
  </r>
  <r>
    <s v="d9b8b33b-d384-4fc2-8930-b836a3d09261"/>
    <s v="Icc3HszWSAfrLvOXMqxksmReBbY8rJxjdRUOHNeiaplnVB4bFWpWQKZE8YX5ww59fIK4bePDIj6v14CU9R8Dmg=="/>
    <d v="2017-01-17T12:10:21"/>
    <s v="DARS-NIC-37166-H2L4G-v1"/>
    <s v="Jane Wallis"/>
    <x v="18"/>
    <s v="With HSCIC"/>
    <x v="1"/>
    <d v="2016-12-23T00:00:00"/>
    <s v="2c Initial Assessment"/>
    <s v="2a Case Admin Check"/>
    <x v="3"/>
    <s v="DARS-NIC-37166-H2L4G-v0.3"/>
    <s v="No"/>
    <s v="No"/>
    <x v="1"/>
    <x v="281"/>
    <x v="0"/>
    <s v="No"/>
    <x v="6"/>
    <s v=""/>
    <s v="DARS Online"/>
    <s v="DARS Online"/>
    <s v="Yes"/>
    <s v=""/>
    <d v="2017-01-17T12:10:21"/>
    <d v="2016-12-16T13:36:37"/>
    <m/>
    <s v=""/>
    <m/>
    <x v="0"/>
  </r>
  <r>
    <s v="0fcdeef4-8796-4be2-bbdc-fee372a80505"/>
    <s v="vTwqRVZLMzzEKkhGPPIf2756mXZ8hr76yr0XtNGrRH3RtDzLVwevuykAZc0fOvOwevZfFSXrhWYkRdlkoqktcg=="/>
    <d v="2017-01-13T12:55:31"/>
    <s v="DARS-NIC-37166-H2L4G-v1"/>
    <s v="Jane Wallis"/>
    <x v="18"/>
    <s v="With HSCIC"/>
    <x v="1"/>
    <d v="2016-12-23T00:00:00"/>
    <s v="5a DSA Active"/>
    <s v="2a Case Admin Check"/>
    <x v="3"/>
    <s v="DARS-NIC-37166-H2L4G-v0.4"/>
    <s v="No"/>
    <s v="No"/>
    <x v="1"/>
    <x v="281"/>
    <x v="213"/>
    <s v="No"/>
    <x v="6"/>
    <s v=""/>
    <s v="DARS Online"/>
    <s v="DARS Online"/>
    <s v="Yes"/>
    <s v=""/>
    <d v="2017-01-13T12:55:31"/>
    <d v="2016-12-16T13:37:38"/>
    <d v="2016-12-16T00:00:00"/>
    <s v=""/>
    <m/>
    <x v="0"/>
  </r>
  <r>
    <s v="59cf09ac-bf3a-4e37-94ce-c91ecf37fc5a"/>
    <s v="X26Msge5K/vkKl+9+j3+YxOzy+iDpLPldyZrA3VpwlR3gznr34hp+YjrlsRFB06WJiZQN1txTGJ/YWZAk2fqow=="/>
    <d v="2017-01-17T12:10:21"/>
    <s v="DARS-NIC-37166-H2L4G-v1"/>
    <s v="Jane Wallis"/>
    <x v="18"/>
    <s v="With HSCIC"/>
    <x v="1"/>
    <m/>
    <s v="1c Application In Progress"/>
    <s v="2a Case Admin Check"/>
    <x v="0"/>
    <s v="DARS-NIC-37166-H2L4G-v1.0"/>
    <s v="No"/>
    <s v="No"/>
    <x v="1"/>
    <x v="281"/>
    <x v="0"/>
    <s v="No"/>
    <x v="6"/>
    <s v=""/>
    <s v="DARS Online"/>
    <s v="DARS Online"/>
    <s v="Yes"/>
    <s v=""/>
    <d v="2017-01-17T12:10:21"/>
    <d v="2016-12-16T14:03:11"/>
    <m/>
    <s v=""/>
    <m/>
    <x v="0"/>
  </r>
  <r>
    <s v="6bd1d17a-7ce8-4e9e-aa0d-2d8f03f31396"/>
    <s v="hFXFUabh5nAUlyxGn3A0XbGiDKZ3o7qGTvZX+J5TKi57e5/2N76DHPIvk5VXztlxHgTYJQI8jnya897nUAfhdQ=="/>
    <d v="2017-01-17T12:10:21"/>
    <s v="DARS-NIC-37166-H2L4G-v1"/>
    <s v="Jane Wallis"/>
    <x v="18"/>
    <s v="With HSCIC"/>
    <x v="1"/>
    <m/>
    <s v="1c Application In Progress"/>
    <s v="2a Case Admin Check"/>
    <x v="0"/>
    <s v="DARS-NIC-37166-H2L4G-v1.1"/>
    <s v="No"/>
    <s v="No"/>
    <x v="1"/>
    <x v="281"/>
    <x v="0"/>
    <s v="No"/>
    <x v="6"/>
    <s v=""/>
    <s v="DARS Online"/>
    <s v="DARS Online"/>
    <s v="Yes"/>
    <s v=""/>
    <d v="2017-01-17T12:10:21"/>
    <d v="2017-01-12T16:36:22"/>
    <m/>
    <s v=""/>
    <m/>
    <x v="0"/>
  </r>
  <r>
    <s v="cee738c6-1da3-46ad-a705-83eccbb7eec0"/>
    <s v="XN//1n8xlTbdTgdmrmvXa2rRMS1WY1m7WkxEu36wQ3rVZHU5r08qFqQNHrbbVgQENon10LaFSXChw9Hko6nNkQ=="/>
    <d v="2017-01-17T12:10:21"/>
    <s v="DARS-NIC-37166-H2L4G-v1"/>
    <s v="Jane Wallis"/>
    <x v="18"/>
    <s v="With HSCIC"/>
    <x v="1"/>
    <m/>
    <s v="1c Application In Progress"/>
    <s v="2a Case Admin Check"/>
    <x v="0"/>
    <s v="DARS-NIC-37166-H2L4G-v1.10"/>
    <s v="No"/>
    <s v="No"/>
    <x v="1"/>
    <x v="281"/>
    <x v="0"/>
    <s v="No"/>
    <x v="6"/>
    <s v=""/>
    <s v="DARS Online"/>
    <s v="DARS Online"/>
    <s v="Yes"/>
    <s v=""/>
    <d v="2017-01-17T12:10:21"/>
    <d v="2017-01-13T12:38:17"/>
    <m/>
    <s v=""/>
    <m/>
    <x v="0"/>
  </r>
  <r>
    <s v="5d999744-d848-4bbc-be98-72c72af25e7e"/>
    <s v="bMHCXLm85ZEbgSSPdpPjm4oPD26fYrGb4yoT1iqZeNnW7xBucq/LO+VptrTYK0JyW6d3QZmtJCLNlFwZWjS6Fg=="/>
    <d v="2017-01-17T12:10:21"/>
    <s v="DARS-NIC-37166-H2L4G-v1"/>
    <s v="Jane Wallis"/>
    <x v="18"/>
    <s v="With HSCIC"/>
    <x v="1"/>
    <m/>
    <s v="1c Application In Progress"/>
    <s v="2a Case Admin Check"/>
    <x v="0"/>
    <s v="DARS-NIC-37166-H2L4G-v1.11"/>
    <s v="No"/>
    <s v="No"/>
    <x v="1"/>
    <x v="281"/>
    <x v="0"/>
    <s v="No"/>
    <x v="6"/>
    <s v=""/>
    <s v="DARS Online"/>
    <s v="DARS Online"/>
    <s v="Yes"/>
    <s v=""/>
    <d v="2017-01-17T12:10:21"/>
    <d v="2017-01-13T12:44:44"/>
    <m/>
    <s v=""/>
    <m/>
    <x v="0"/>
  </r>
  <r>
    <s v="fe046640-d6d2-4bf4-91d2-ee951143e05d"/>
    <s v="mXpFobojG521WzjscxW3LGhS98uIhcZHqMvULsWluGSmgszDJZojQRZVqr5t012tiSusMGcR6r38GWDcPMJv2w=="/>
    <d v="2017-01-17T12:10:21"/>
    <s v="DARS-NIC-37166-H2L4G-v1"/>
    <s v="Jane Wallis"/>
    <x v="18"/>
    <s v="With HSCIC"/>
    <x v="1"/>
    <m/>
    <s v="1c Application In Progress"/>
    <s v="2a Case Admin Check"/>
    <x v="0"/>
    <s v="DARS-NIC-37166-H2L4G-v1.12"/>
    <s v="No"/>
    <s v="No"/>
    <x v="1"/>
    <x v="281"/>
    <x v="0"/>
    <s v="No"/>
    <x v="6"/>
    <s v=""/>
    <s v="DARS Online"/>
    <s v="DARS Online"/>
    <s v="Yes"/>
    <s v=""/>
    <d v="2017-01-17T12:10:21"/>
    <d v="2017-01-13T12:45:28"/>
    <m/>
    <s v=""/>
    <m/>
    <x v="0"/>
  </r>
  <r>
    <s v="ba24aba6-84f0-4018-a10c-451b890f65c1"/>
    <s v="/+L9EMBKN58PWnfgZebCXrd1f0dY4LPXRQZ62bp4F2EjsPUH+0Xp4e6lau1NNx4SDnmtvEMs1mpWuBEZ7fnLuA=="/>
    <d v="2017-01-17T12:10:21"/>
    <s v="DARS-NIC-37166-H2L4G-v1"/>
    <s v="Jane Wallis"/>
    <x v="18"/>
    <s v="With HSCIC"/>
    <x v="1"/>
    <m/>
    <s v="1c Application In Progress"/>
    <s v="2a Case Admin Check"/>
    <x v="0"/>
    <s v="DARS-NIC-37166-H2L4G-v1.13"/>
    <s v="No"/>
    <s v="No"/>
    <x v="1"/>
    <x v="281"/>
    <x v="0"/>
    <s v="No"/>
    <x v="6"/>
    <s v=""/>
    <s v="DARS Online"/>
    <s v="DARS Online"/>
    <s v="Yes"/>
    <s v=""/>
    <d v="2017-01-17T12:10:21"/>
    <d v="2017-01-13T12:46:36"/>
    <m/>
    <s v=""/>
    <m/>
    <x v="0"/>
  </r>
  <r>
    <s v="b3833b58-0b42-4224-aa94-94a5dccd3f56"/>
    <s v="SNumC3SR1O2UPelKL3QFmIj1FnxtcVEGCsNixSKp9Zd88fYIgGWaLg9A5+A1/jHcEc3WsLN3qmf85+JD++C/qg=="/>
    <d v="2017-01-17T12:10:21"/>
    <s v="DARS-NIC-37166-H2L4G-v1"/>
    <s v="Jane Wallis"/>
    <x v="18"/>
    <s v="With HSCIC"/>
    <x v="1"/>
    <m/>
    <s v="1c Application In Progress"/>
    <s v="2a Case Admin Check"/>
    <x v="0"/>
    <s v="DARS-NIC-37166-H2L4G-v1.14"/>
    <s v="No"/>
    <s v="No"/>
    <x v="1"/>
    <x v="281"/>
    <x v="0"/>
    <s v="No"/>
    <x v="6"/>
    <s v=""/>
    <s v="DARS Online"/>
    <s v="DARS Online"/>
    <s v="Yes"/>
    <s v=""/>
    <d v="2017-01-17T12:10:21"/>
    <d v="2017-01-13T12:48:41"/>
    <m/>
    <s v=""/>
    <m/>
    <x v="0"/>
  </r>
  <r>
    <s v="2540dcbb-4bfe-4731-b27a-e00af99eb84e"/>
    <s v="jyPv9pNW4VVpQ5SuPe8wnf7R6Z40eyAFrwiIi93JmaWQ9kBwniNBtkLz48MTqaxO4pzb/+yO0Vj76mJgS6aSXQ=="/>
    <d v="2017-01-17T12:10:21"/>
    <s v="DARS-NIC-37166-H2L4G-v1"/>
    <s v="Jane Wallis"/>
    <x v="18"/>
    <s v="With HSCIC"/>
    <x v="1"/>
    <m/>
    <s v="1c Application In Progress"/>
    <s v="2a Case Admin Check"/>
    <x v="0"/>
    <s v="DARS-NIC-37166-H2L4G-v1.15"/>
    <s v="No"/>
    <s v="No"/>
    <x v="1"/>
    <x v="281"/>
    <x v="0"/>
    <s v="No"/>
    <x v="6"/>
    <s v=""/>
    <s v="DARS Online"/>
    <s v="DARS Online"/>
    <s v="Yes"/>
    <s v=""/>
    <d v="2017-01-17T12:10:21"/>
    <d v="2017-01-13T12:50:20"/>
    <m/>
    <s v=""/>
    <m/>
    <x v="0"/>
  </r>
  <r>
    <s v="d1e748be-7d58-44c9-a34f-35a1843bef7b"/>
    <s v="OFix+2aiPawUSYq3W4g1m/XeloZQ5DhrGAJXZgN2XQ4CFG/7bQAR8O+AgnaeqjpVA1yWaSM5iOhC2PWjVfQIMQ=="/>
    <d v="2017-01-17T12:10:21"/>
    <s v="DARS-NIC-37166-H2L4G-v1"/>
    <s v="Jane Wallis"/>
    <x v="18"/>
    <s v="With HSCIC"/>
    <x v="1"/>
    <m/>
    <s v="1c Application In Progress"/>
    <s v="2a Case Admin Check"/>
    <x v="0"/>
    <s v="DARS-NIC-37166-H2L4G-v1.16"/>
    <s v="No"/>
    <s v="No"/>
    <x v="1"/>
    <x v="281"/>
    <x v="0"/>
    <s v="No"/>
    <x v="6"/>
    <s v=""/>
    <s v="DARS Online"/>
    <s v="DARS Online"/>
    <s v="Yes"/>
    <s v=""/>
    <d v="2017-01-17T12:10:21"/>
    <d v="2017-01-13T12:55:10"/>
    <m/>
    <s v=""/>
    <m/>
    <x v="0"/>
  </r>
  <r>
    <s v="0e13df63-b157-4467-bf5d-bb3f0b95c0cb"/>
    <s v="KjGZkhwaTb+fk3tWNyOhpBNQA6A3cFgGuiOZydoPDAX3V0gS08d26WWUst/qXf/0tA1EU6kHd2RJ+GV4pq5b5w=="/>
    <d v="2017-01-16T09:47:33"/>
    <s v="DARS-NIC-37166-H2L4G-v1"/>
    <s v="Jane Wallis"/>
    <x v="18"/>
    <s v="With HSCIC"/>
    <x v="1"/>
    <m/>
    <s v="1c Application In Progress"/>
    <s v="2a Case Admin Check"/>
    <x v="4"/>
    <s v="DARS-NIC-37166-H2L4G-v1.17"/>
    <s v="Yes"/>
    <s v="No"/>
    <x v="1"/>
    <x v="281"/>
    <x v="0"/>
    <s v="No"/>
    <x v="6"/>
    <s v=""/>
    <s v="DARS Online"/>
    <s v="DARS Online"/>
    <s v="Yes"/>
    <s v=""/>
    <d v="2017-01-16T09:47:33"/>
    <d v="2017-01-13T12:55:38"/>
    <m/>
    <s v=""/>
    <m/>
    <x v="0"/>
  </r>
  <r>
    <s v="b9cbd75b-1a4c-453f-ab14-6f76de19854d"/>
    <s v="g+2G6sVjARusAKw2W+yPDFC7aNc7yZ7Y/u+TeEvABsqmMwtKiuk+jBFbfiCydL7F0HGCamFZK5YNQkmMcBJCsw=="/>
    <d v="2017-01-17T12:10:21"/>
    <s v="DARS-NIC-37166-H2L4G-v1"/>
    <s v="Jane Wallis"/>
    <x v="18"/>
    <s v="With HSCIC"/>
    <x v="1"/>
    <m/>
    <s v="1c Application In Progress"/>
    <s v="2a Case Admin Check"/>
    <x v="0"/>
    <s v="DARS-NIC-37166-H2L4G-v1.2"/>
    <s v="No"/>
    <s v="No"/>
    <x v="1"/>
    <x v="281"/>
    <x v="0"/>
    <s v="No"/>
    <x v="6"/>
    <s v=""/>
    <s v="DARS Online"/>
    <s v="DARS Online"/>
    <s v="Yes"/>
    <s v=""/>
    <d v="2017-01-17T12:10:21"/>
    <d v="2017-01-12T16:43:17"/>
    <m/>
    <s v=""/>
    <m/>
    <x v="0"/>
  </r>
  <r>
    <s v="2816a197-ded2-437b-813f-34ff66eb02cd"/>
    <s v="gHFKDWLIRh7BxADaIaYbqU/fJm2hZl+hzGsum7q+nSIA3rCJZtVRhW0wZvekaNV1duJFFBp78wTPNbcXfeKOEg=="/>
    <d v="2017-01-17T12:10:21"/>
    <s v="DARS-NIC-37166-H2L4G-v1"/>
    <s v="Jane Wallis"/>
    <x v="18"/>
    <s v="With HSCIC"/>
    <x v="1"/>
    <m/>
    <s v="1c Application In Progress"/>
    <s v="2a Case Admin Check"/>
    <x v="0"/>
    <s v="DARS-NIC-37166-H2L4G-v1.3"/>
    <s v="No"/>
    <s v="No"/>
    <x v="1"/>
    <x v="281"/>
    <x v="0"/>
    <s v="No"/>
    <x v="6"/>
    <s v=""/>
    <s v="DARS Online"/>
    <s v="DARS Online"/>
    <s v="Yes"/>
    <s v=""/>
    <d v="2017-01-17T12:10:21"/>
    <d v="2017-01-12T16:45:34"/>
    <m/>
    <s v=""/>
    <m/>
    <x v="0"/>
  </r>
  <r>
    <s v="97fed7ef-9f39-48f9-9ca6-123964dec842"/>
    <s v="S9vObH2NLIhjmrHsrw9K2JcJij97LwGtmeXYkzv44Ef6ZaDH9l8ugra9pkwp81ZzLIMjcSXRAtSNYHdLkjqOKQ=="/>
    <d v="2017-01-17T12:10:21"/>
    <s v="DARS-NIC-37166-H2L4G-v1"/>
    <s v="Jane Wallis"/>
    <x v="18"/>
    <s v="With HSCIC"/>
    <x v="1"/>
    <m/>
    <s v="1c Application In Progress"/>
    <s v="2a Case Admin Check"/>
    <x v="0"/>
    <s v="DARS-NIC-37166-H2L4G-v1.4"/>
    <s v="No"/>
    <s v="No"/>
    <x v="1"/>
    <x v="281"/>
    <x v="0"/>
    <s v="No"/>
    <x v="6"/>
    <s v=""/>
    <s v="DARS Online"/>
    <s v="DARS Online"/>
    <s v="Yes"/>
    <s v=""/>
    <d v="2017-01-17T12:10:21"/>
    <d v="2017-01-12T16:47:13"/>
    <m/>
    <s v=""/>
    <m/>
    <x v="0"/>
  </r>
  <r>
    <s v="3a3ad056-9338-4dbd-84ae-383f43cf6845"/>
    <s v="gTVT/zgo+8SGf2+3WUbyPs59UDlTPo0oMMMWkGLUXHMUehbuBJ1MLE74MTUpv8gRVgn+2DemcyP7sHlIOCeUvg=="/>
    <d v="2017-01-17T12:10:21"/>
    <s v="DARS-NIC-37166-H2L4G-v1"/>
    <s v="Jane Wallis"/>
    <x v="18"/>
    <s v="With HSCIC"/>
    <x v="1"/>
    <m/>
    <s v="1c Application In Progress"/>
    <s v="2a Case Admin Check"/>
    <x v="0"/>
    <s v="DARS-NIC-37166-H2L4G-v1.5"/>
    <s v="No"/>
    <s v="No"/>
    <x v="1"/>
    <x v="281"/>
    <x v="0"/>
    <s v="No"/>
    <x v="6"/>
    <s v=""/>
    <s v="DARS Online"/>
    <s v="DARS Online"/>
    <s v="Yes"/>
    <s v=""/>
    <d v="2017-01-17T12:10:21"/>
    <d v="2017-01-12T16:48:39"/>
    <m/>
    <s v=""/>
    <m/>
    <x v="0"/>
  </r>
  <r>
    <s v="05f5ff7a-2446-43f3-b494-e9d846c56545"/>
    <s v="kDX6Z+ezUluw8gDBBqTGu5YEKgCvI9JdDlt9nh+9fIZ+JFVBYUHoQwYsAapxXntn8qqCtN6HMAzTgIN8kE66zQ=="/>
    <d v="2017-01-17T12:10:22"/>
    <s v="DARS-NIC-37166-H2L4G-v1"/>
    <s v="Jane Wallis"/>
    <x v="18"/>
    <s v="With HSCIC"/>
    <x v="1"/>
    <m/>
    <s v="1c Application In Progress"/>
    <s v="2a Case Admin Check"/>
    <x v="0"/>
    <s v="DARS-NIC-37166-H2L4G-v1.6"/>
    <s v="No"/>
    <s v="No"/>
    <x v="1"/>
    <x v="281"/>
    <x v="0"/>
    <s v="No"/>
    <x v="6"/>
    <s v=""/>
    <s v="DARS Online"/>
    <s v="DARS Online"/>
    <s v="Yes"/>
    <s v=""/>
    <d v="2017-01-17T12:10:22"/>
    <d v="2017-01-12T16:50:29"/>
    <m/>
    <s v=""/>
    <m/>
    <x v="0"/>
  </r>
  <r>
    <s v="df96a5b4-9e2b-4105-9f94-0aa5a58bb9b2"/>
    <s v="b4LQAGplMHPu0X/mOiMKWcff1q8HGHT3aFS7Hlt/KNmulawyzeME5wlJL21WJHL+usA7eSs4+zaXpvydiitcqg=="/>
    <d v="2017-01-17T12:10:22"/>
    <s v="DARS-NIC-37166-H2L4G-v1"/>
    <s v="Jane Wallis"/>
    <x v="18"/>
    <s v="With HSCIC"/>
    <x v="1"/>
    <m/>
    <s v="1c Application In Progress"/>
    <s v="2a Case Admin Check"/>
    <x v="0"/>
    <s v="DARS-NIC-37166-H2L4G-v1.7"/>
    <s v="No"/>
    <s v="No"/>
    <x v="1"/>
    <x v="281"/>
    <x v="0"/>
    <s v="No"/>
    <x v="6"/>
    <s v=""/>
    <s v="DARS Online"/>
    <s v="DARS Online"/>
    <s v="Yes"/>
    <s v=""/>
    <d v="2017-01-17T12:10:22"/>
    <d v="2017-01-12T16:51:53"/>
    <m/>
    <s v=""/>
    <m/>
    <x v="0"/>
  </r>
  <r>
    <s v="3fd429e9-2f49-4dfe-8376-ac5b0fce0327"/>
    <s v="Lu5K/ZXTy+YdeSEhoYeT6j3w60R2Jn+5g0avc8jeU7xFzdMaN36CDC0ZRWb3geo3DY425FSrVUxMZWzaNvojtw=="/>
    <d v="2017-01-17T12:10:22"/>
    <s v="DARS-NIC-37166-H2L4G-v1"/>
    <s v="Jane Wallis"/>
    <x v="18"/>
    <s v="With HSCIC"/>
    <x v="1"/>
    <m/>
    <s v="1c Application In Progress"/>
    <s v="2a Case Admin Check"/>
    <x v="0"/>
    <s v="DARS-NIC-37166-H2L4G-v1.8"/>
    <s v="No"/>
    <s v="No"/>
    <x v="1"/>
    <x v="281"/>
    <x v="0"/>
    <s v="No"/>
    <x v="6"/>
    <s v=""/>
    <s v="DARS Online"/>
    <s v="DARS Online"/>
    <s v="Yes"/>
    <s v=""/>
    <d v="2017-01-17T12:10:22"/>
    <d v="2017-01-13T11:50:11"/>
    <m/>
    <s v=""/>
    <m/>
    <x v="0"/>
  </r>
  <r>
    <s v="b25450f7-69fa-4d36-8713-59a681c40427"/>
    <s v="SRJinfAbw8OQ4vOOOf34/oIi+nBzvZRDw+IvlJ01845HV0ugs3a+N3dxykvH2DDU4WWW9GOmuAjwoMAJWWwTYg=="/>
    <d v="2017-01-17T12:10:22"/>
    <s v="DARS-NIC-37166-H2L4G-v1"/>
    <s v="Jane Wallis"/>
    <x v="18"/>
    <s v="With HSCIC"/>
    <x v="1"/>
    <m/>
    <s v="1c Application In Progress"/>
    <s v="2a Case Admin Check"/>
    <x v="0"/>
    <s v="DARS-NIC-37166-H2L4G-v1.9"/>
    <s v="No"/>
    <s v="No"/>
    <x v="1"/>
    <x v="281"/>
    <x v="0"/>
    <s v="No"/>
    <x v="6"/>
    <s v=""/>
    <s v="DARS Online"/>
    <s v="DARS Online"/>
    <s v="Yes"/>
    <s v=""/>
    <d v="2017-01-17T12:10:22"/>
    <d v="2017-01-13T12:27:52"/>
    <m/>
    <s v=""/>
    <m/>
    <x v="0"/>
  </r>
  <r>
    <s v="e000f5a6-997c-4d13-ac35-dc17628cd0eb"/>
    <s v="0O4KSGfgGvKuJdx8hOtwvPDMVBwLgQhSjEharS5h0Zh7NxBDqU4TOhPUD31QU0Tt8M1NrkFc87xemUOXmsQMEw=="/>
    <d v="2016-09-28T14:16:55"/>
    <s v="DARS-NIC-37170-P6V1L-v0"/>
    <s v="Julie Closs"/>
    <x v="18"/>
    <s v="With Customer"/>
    <x v="1"/>
    <m/>
    <s v=""/>
    <s v="1c Application In Progress"/>
    <x v="4"/>
    <s v="DARS-NIC-37170-P6V1L-v0.0"/>
    <s v="Yes"/>
    <s v="No"/>
    <x v="0"/>
    <x v="0"/>
    <x v="0"/>
    <s v="No"/>
    <x v="6"/>
    <s v=""/>
    <s v="DARS Online"/>
    <s v="DARS Online"/>
    <s v="Yes"/>
    <s v=""/>
    <d v="2016-09-28T14:16:55"/>
    <d v="2016-05-18T09:35:26"/>
    <m/>
    <s v=""/>
    <m/>
    <x v="0"/>
  </r>
  <r>
    <s v="511f2a7c-f6e1-e511-8100-3863bb358f90"/>
    <s v="Msv+nHRUBnVpS1PPbfKWesqXrrRAWfVtDnX+OMnGCnrfhsDf2wH1+/c/M/NPk7EDoDfrq/8hZ2WudEo+kJn7Tg=="/>
    <d v="2016-10-31T15:54:24"/>
    <s v="DARS-NIC-371824-V6N0T-v1"/>
    <s v="Adriana Castelli"/>
    <x v="15"/>
    <s v="With HSCIC"/>
    <x v="1"/>
    <d v="2016-01-19T00:00:00"/>
    <s v=""/>
    <s v="5a DSA Active"/>
    <x v="3"/>
    <s v="DARS-NIC-371824-V6N0T-v0.0"/>
    <s v="No"/>
    <s v="Yes"/>
    <x v="1"/>
    <x v="0"/>
    <x v="30"/>
    <s v="No"/>
    <x v="1"/>
    <s v=""/>
    <s v=""/>
    <s v=""/>
    <s v="No"/>
    <s v="Joanna Rose"/>
    <d v="2016-10-31T15:54:24"/>
    <d v="2016-03-04T10:47:33"/>
    <m/>
    <s v=""/>
    <m/>
    <x v="0"/>
  </r>
  <r>
    <s v="6fcb57a6-42a2-470e-995d-3ffa17ba03d5"/>
    <s v="GrqmvHhXmBOJ4Yl7FAH8UYNvL/q6oAjaUl2WPNBAu7VZ93pdI3zBQGEopkV+wQoCLS7MtSaQQea3huOfVkqZbg=="/>
    <d v="2016-10-31T15:54:25"/>
    <s v="DARS-NIC-371824-V6N0T-v1"/>
    <s v="Adriana Castelli"/>
    <x v="15"/>
    <s v="With HSCIC"/>
    <x v="1"/>
    <d v="2016-01-19T00:00:00"/>
    <s v=""/>
    <s v="5a DSA Active"/>
    <x v="4"/>
    <s v="DARS-NIC-371824-V6N0T-v1.0"/>
    <s v="Yes"/>
    <s v="Yes"/>
    <x v="1"/>
    <x v="0"/>
    <x v="0"/>
    <s v="No"/>
    <x v="1"/>
    <s v=""/>
    <s v="Dan Goodwin"/>
    <s v=""/>
    <s v="No"/>
    <s v="Joanna Rose"/>
    <d v="2016-10-31T15:54:25"/>
    <d v="2016-03-31T15:28:32"/>
    <m/>
    <s v=""/>
    <m/>
    <x v="0"/>
  </r>
  <r>
    <s v="61df50e7-43f0-e511-8101-3863bb358f90"/>
    <s v="H4Y+W164fL/C61WXYno5dlztFPKrWptBYoEdaTzuOp3ah0waDBjDatvt0UYC7mvNTs+ZOY/R65LW2Z3/lxkapQ=="/>
    <d v="2017-01-19T10:30:57"/>
    <s v="DARS-NIC-371826-W9C3Z-v0"/>
    <s v="Robin Flaig"/>
    <x v="47"/>
    <s v="With HSCIC"/>
    <x v="1"/>
    <d v="2016-05-31T00:00:00"/>
    <s v=""/>
    <s v="3a With DAO"/>
    <x v="0"/>
    <s v="DARS-NIC-371826-W9C3Z-v0.0"/>
    <s v=""/>
    <s v="Yes"/>
    <x v="1"/>
    <x v="0"/>
    <x v="0"/>
    <s v="No"/>
    <x v="11"/>
    <s v=""/>
    <s v=""/>
    <s v=""/>
    <s v="No"/>
    <s v="Joanna Rose"/>
    <d v="2017-01-19T10:30:57"/>
    <d v="2016-03-22T15:36:57"/>
    <m/>
    <s v=""/>
    <m/>
    <x v="0"/>
  </r>
  <r>
    <s v="fb499db6-0c0c-40d4-a15e-fbd262411535"/>
    <s v="bDqusV0PaeLsNJ2OK1EjyQDN5bzPYNkVNg+pC2D802fkRgAsbHXzdTRtnuGvWfKGI4Q5UPYsfSImnC9+KGZiPw=="/>
    <d v="2016-10-31T15:54:25"/>
    <s v="DARS-NIC-371826-W9C3Z-v0"/>
    <s v="Robin Flaig"/>
    <x v="47"/>
    <s v="With HSCIC"/>
    <x v="1"/>
    <d v="2016-05-31T00:00:00"/>
    <s v=""/>
    <s v="3a With DAO"/>
    <x v="0"/>
    <s v="DARS-NIC-371826-W9C3Z-v0.1"/>
    <s v=""/>
    <s v="Yes"/>
    <x v="1"/>
    <x v="0"/>
    <x v="0"/>
    <s v="No"/>
    <x v="11"/>
    <s v=""/>
    <s v=""/>
    <s v=""/>
    <s v="No"/>
    <s v="Joanna Rose"/>
    <d v="2016-10-31T15:54:25"/>
    <d v="2016-03-22T16:47:17"/>
    <m/>
    <s v=""/>
    <m/>
    <x v="0"/>
  </r>
  <r>
    <s v="d14687df-3f63-4fb2-b827-23da4f5abb15"/>
    <s v="bjUqSv5BD548rdGEzcy3xVRUW7sj/HcO5PTkJJ/sObskZYYSnLdgUklg2HC0NVQlluGQAmPbbOKgtoKY3NH+mg=="/>
    <d v="2016-10-31T15:54:25"/>
    <s v="DARS-NIC-371826-W9C3Z-v0"/>
    <s v="Robin Flaig"/>
    <x v="47"/>
    <s v="With HSCIC"/>
    <x v="1"/>
    <d v="2016-05-31T00:00:00"/>
    <s v=""/>
    <s v="3a With DAO"/>
    <x v="0"/>
    <s v="DARS-NIC-371826-W9C3Z-v0.2"/>
    <s v=""/>
    <s v="Yes"/>
    <x v="1"/>
    <x v="0"/>
    <x v="0"/>
    <s v="No"/>
    <x v="11"/>
    <s v=""/>
    <s v=""/>
    <s v=""/>
    <s v="No"/>
    <s v="Joanna Rose"/>
    <d v="2016-10-31T15:54:25"/>
    <d v="2016-03-22T16:47:28"/>
    <m/>
    <s v=""/>
    <m/>
    <x v="0"/>
  </r>
  <r>
    <s v="e0455817-4fe4-408e-936f-bdbecb56f88e"/>
    <s v="cOHixbF8SH+emy6lUYQqR17syiI9Q+XB/P4xFr8KpT0YwJ3MeGaIVmy81KJWg9v0hPPVPFqWlIzaYuKvY3Vr5A=="/>
    <d v="2017-01-19T10:31:46"/>
    <s v="DARS-NIC-371826-W9C3Z-v0"/>
    <s v="Robin Flaig"/>
    <x v="47"/>
    <s v="With HSCIC"/>
    <x v="1"/>
    <d v="2016-05-31T00:00:00"/>
    <s v=""/>
    <s v="3a With DAO"/>
    <x v="0"/>
    <s v="DARS-NIC-371826-W9C3Z-v0.3"/>
    <s v=""/>
    <s v="Yes"/>
    <x v="1"/>
    <x v="0"/>
    <x v="0"/>
    <s v="No"/>
    <x v="11"/>
    <s v=""/>
    <s v=""/>
    <s v=""/>
    <s v="No"/>
    <s v="Joanna Rose"/>
    <d v="2017-01-19T10:31:46"/>
    <d v="2016-03-22T16:47:37"/>
    <m/>
    <s v=""/>
    <m/>
    <x v="0"/>
  </r>
  <r>
    <s v="7ff0da94-f7e1-e511-8104-1458d043a750"/>
    <s v="3InJEmpePWkpk+P061MTmxDO1RIxIoRjGKnp+7GXMcJjgMLGLTWYm6IjXReVlnXRuNvXt0J3dmiMk37ysYClXg=="/>
    <d v="2017-04-13T12:06:35"/>
    <s v="DARS-NIC-371828-D2W1R-v2"/>
    <s v="Tim Winters"/>
    <x v="334"/>
    <s v="With Customer"/>
    <x v="0"/>
    <d v="2016-08-31T00:00:00"/>
    <s v=""/>
    <s v="4e With Customer To Sign DSA"/>
    <x v="1"/>
    <s v="DARS-NIC-371828-D2W1R-v0.0"/>
    <s v="No"/>
    <s v="Yes"/>
    <x v="0"/>
    <x v="0"/>
    <x v="30"/>
    <s v="No"/>
    <x v="0"/>
    <s v=""/>
    <s v="Emma Lawler"/>
    <s v=""/>
    <s v="No"/>
    <s v="Emma Russell"/>
    <d v="2017-04-13T12:06:35"/>
    <d v="2016-03-04T10:55:19"/>
    <d v="2017-02-07T00:00:00"/>
    <s v=""/>
    <d v="2017-04-03T00:00:00"/>
    <x v="0"/>
  </r>
  <r>
    <s v="c52a05c1-7ce4-48bb-a996-35fc0ab25389"/>
    <s v="kiFkyNy9HaTbtup5erukuGdN3reZHFRRWmdR76JMV9NJCI+BZBxNVyC2j+DbXGIdGjJ46wxqe5Wu2b8VLVK+VA=="/>
    <d v="2017-04-13T12:06:35"/>
    <s v="DARS-NIC-371828-D2W1R-v2"/>
    <s v="Tim Winters"/>
    <x v="334"/>
    <s v="With Customer"/>
    <x v="0"/>
    <d v="2016-08-31T00:00:00"/>
    <s v="1c Application In Progress"/>
    <s v="4e With Customer To Sign DSA"/>
    <x v="0"/>
    <s v="DARS-NIC-371828-D2W1R-v1.0"/>
    <s v="No"/>
    <s v="Yes"/>
    <x v="0"/>
    <x v="0"/>
    <x v="0"/>
    <s v="No"/>
    <x v="0"/>
    <s v=""/>
    <s v="Emma Lawler"/>
    <s v=""/>
    <s v="No"/>
    <s v="Emma Russell"/>
    <d v="2017-04-13T12:06:35"/>
    <d v="2016-06-13T10:38:52"/>
    <m/>
    <s v=""/>
    <d v="2017-04-03T00:00:00"/>
    <x v="0"/>
  </r>
  <r>
    <s v="cff7e72a-23e7-4422-ad23-5398f3707be8"/>
    <s v="fqpvGKOPAkrJ/m1Tpg+lsLlJdYZyGTwBxU6t1pW1zl2LOipn9TETuyu1SB5BNoyT+fzPh04ZPqM1bEEe3VAngg=="/>
    <d v="2017-04-13T12:06:35"/>
    <s v="DARS-NIC-371828-D2W1R-v2"/>
    <s v="Tim Winters"/>
    <x v="334"/>
    <s v="With Customer"/>
    <x v="0"/>
    <d v="2016-08-31T00:00:00"/>
    <s v="2c Initial Assessment"/>
    <s v="4e With Customer To Sign DSA"/>
    <x v="0"/>
    <s v="DARS-NIC-371828-D2W1R-v1.1"/>
    <s v="No"/>
    <s v="Yes"/>
    <x v="0"/>
    <x v="120"/>
    <x v="0"/>
    <s v="No"/>
    <x v="0"/>
    <s v=""/>
    <s v="Georgina Platt"/>
    <s v="Jennifer Redman"/>
    <s v="No"/>
    <s v="Emma Russell"/>
    <d v="2017-04-13T12:06:35"/>
    <d v="2016-07-14T12:56:43"/>
    <m/>
    <s v=""/>
    <d v="2017-04-03T00:00:00"/>
    <x v="0"/>
  </r>
  <r>
    <s v="eb710aab-0d8e-406a-88ba-a35f44cfc1cf"/>
    <s v="WT1PdlTukMbUj45PSQ0K7dg349VzucXjyqIlXk8+x0VMxIr4WSvIq+6Pb4dkLukx/8Bc4QcdCNUkJmb4EBqEiw=="/>
    <d v="2017-04-13T12:06:35"/>
    <s v="DARS-NIC-371828-D2W1R-v2"/>
    <s v="Tim Winters"/>
    <x v="334"/>
    <s v="With Customer"/>
    <x v="0"/>
    <d v="2017-03-31T00:00:00"/>
    <s v="5a DSA Active"/>
    <s v="4e With Customer To Sign DSA"/>
    <x v="3"/>
    <s v="DARS-NIC-371828-D2W1R-v1.2"/>
    <s v="No"/>
    <s v="Yes"/>
    <x v="0"/>
    <x v="120"/>
    <x v="196"/>
    <s v="No"/>
    <x v="0"/>
    <s v=""/>
    <s v="Georgina Platt"/>
    <s v="Gaynor Dalton"/>
    <s v="No"/>
    <s v="Emma Russell"/>
    <d v="2017-04-13T12:06:35"/>
    <d v="2016-08-05T12:56:09"/>
    <d v="2017-02-07T00:00:00"/>
    <s v=""/>
    <d v="2017-04-03T00:00:00"/>
    <x v="1"/>
  </r>
  <r>
    <s v="3a2da094-3e80-4b42-b456-d2657b16ce43"/>
    <s v="MU5po0ldir1fBO1J5K/xQ+Mi98FYQ8IjiNNtXNSPwIPIVlMMDSFgyeTo+78hdWRqVd7J5xYhNCWuog9zndWVxA=="/>
    <d v="2017-04-13T12:06:35"/>
    <s v="DARS-NIC-371828-D2W1R-v2"/>
    <s v="Tim Winters"/>
    <x v="334"/>
    <s v="With Customer"/>
    <x v="0"/>
    <m/>
    <s v="1c Application In Progress"/>
    <s v="4e With Customer To Sign DSA"/>
    <x v="0"/>
    <s v="DARS-NIC-371828-D2W1R-v2.0"/>
    <s v="No"/>
    <s v="Yes"/>
    <x v="0"/>
    <x v="120"/>
    <x v="0"/>
    <s v="No"/>
    <x v="0"/>
    <s v=""/>
    <s v="Georgina Platt"/>
    <s v="Gaynor Dalton"/>
    <s v="No"/>
    <s v="Emma Russell"/>
    <d v="2017-04-13T12:06:35"/>
    <d v="2017-03-22T08:40:27"/>
    <m/>
    <s v=""/>
    <d v="2017-04-03T00:00:00"/>
    <x v="0"/>
  </r>
  <r>
    <s v="a11058ec-824c-408b-a514-f7db75bae438"/>
    <s v="UiUT9rjkkxF8AIKopFK6CX46N/CNflYEMIZa82XIfUQTegUUnox8HdU2meWvVxSJG4cOJXOUzYdwYgjXfizuvw=="/>
    <d v="2017-04-13T12:06:35"/>
    <s v="DARS-NIC-371828-D2W1R-v2"/>
    <s v="Tim Winters"/>
    <x v="334"/>
    <s v="With Customer"/>
    <x v="0"/>
    <d v="2018-03-31T00:00:00"/>
    <s v="2c Initial Assessment"/>
    <s v="4e With Customer To Sign DSA"/>
    <x v="0"/>
    <s v="DARS-NIC-371828-D2W1R-v2.1"/>
    <s v="No"/>
    <s v="Yes"/>
    <x v="0"/>
    <x v="77"/>
    <x v="0"/>
    <s v="No"/>
    <x v="0"/>
    <s v="Medium"/>
    <s v="Alexandra Day"/>
    <s v="Duncan Easton"/>
    <s v="No"/>
    <s v="Emma Russell"/>
    <d v="2017-04-13T12:06:35"/>
    <d v="2017-04-03T13:41:11"/>
    <m/>
    <s v=""/>
    <d v="2017-04-03T00:00:00"/>
    <x v="0"/>
  </r>
  <r>
    <s v="1e12b309-413f-479e-85eb-d0ed2979891b"/>
    <s v="QObGZsVhSuVTIGSdAFxSNI8i+CJfqoDyujjAhvremqAQtg++InfUeapV6n97fMZMdnwG12bpauEJ3h3gGvEQjA=="/>
    <d v="2017-04-13T12:10:35"/>
    <s v="DARS-NIC-371828-D2W1R-v2"/>
    <s v="Tim Winters"/>
    <x v="334"/>
    <s v="With Customer"/>
    <x v="0"/>
    <d v="2018-03-31T00:00:00"/>
    <s v="4e With Customer To Sign DSA"/>
    <s v="4e With Customer To Sign DSA"/>
    <x v="4"/>
    <s v="DARS-NIC-371828-D2W1R-v2.2"/>
    <s v="Yes"/>
    <s v="Yes"/>
    <x v="0"/>
    <x v="77"/>
    <x v="0"/>
    <s v="No"/>
    <x v="0"/>
    <s v="Medium"/>
    <s v="Alexandra Day"/>
    <s v="Duncan Easton"/>
    <s v="No"/>
    <s v="Emma Russell"/>
    <d v="2017-04-13T12:10:35"/>
    <d v="2017-04-11T12:36:55"/>
    <m/>
    <s v=""/>
    <d v="2017-04-03T00:00:00"/>
    <x v="0"/>
  </r>
  <r>
    <s v="7a4ffd82-f7e1-e511-8104-1458d043a750"/>
    <s v="1cGwAthfihIO42BCqrIwqHSROWLZhSCLO5UPXciEEf0lMizpM4ei4vXhVbGZtVhuXsVUWJY0hSN8iC1f4RMTCg=="/>
    <d v="2017-03-20T17:00:20"/>
    <s v="DARS-NIC-371831-L7M1M-v2"/>
    <s v="Nichola Stephens"/>
    <x v="335"/>
    <s v="With HSCIC"/>
    <x v="0"/>
    <d v="2016-08-31T00:00:00"/>
    <s v=""/>
    <s v="5a DSA Active"/>
    <x v="1"/>
    <s v="DARS-NIC-371831-L7M1M-v0.0"/>
    <s v="No"/>
    <s v="Yes"/>
    <x v="0"/>
    <x v="0"/>
    <x v="120"/>
    <s v="No"/>
    <x v="0"/>
    <s v=""/>
    <s v="Emma Lawler"/>
    <s v=""/>
    <s v="No"/>
    <s v="Emma Russell"/>
    <d v="2017-03-20T17:00:20"/>
    <d v="2016-03-04T10:54:54"/>
    <d v="2016-09-12T00:00:00"/>
    <s v=""/>
    <d v="2017-01-25T00:00:00"/>
    <x v="0"/>
  </r>
  <r>
    <s v="cb1ce0a5-61dd-4cd6-aa35-d2d0e25b1bc0"/>
    <s v="8a+oBFbU9cyuuZif/Y+K59XicF6w3RduSj16PrVPo0tPBoTmkK5DIBDSnjfrQq623wppQ0Q87WBBOj577JiTxQ=="/>
    <d v="2017-03-20T17:00:21"/>
    <s v="DARS-NIC-371831-L7M1M-v2"/>
    <s v="Nichola Stephens"/>
    <x v="335"/>
    <s v="With HSCIC"/>
    <x v="0"/>
    <m/>
    <s v="1c Application In Progress"/>
    <s v="5a DSA Active"/>
    <x v="0"/>
    <s v="DARS-NIC-371831-L7M1M-v1.0"/>
    <s v="No"/>
    <s v="Yes"/>
    <x v="0"/>
    <x v="0"/>
    <x v="0"/>
    <s v="No"/>
    <x v="0"/>
    <s v=""/>
    <s v="Emma Lawler"/>
    <s v="Jennifer Redman"/>
    <s v="No"/>
    <s v="Emma Russell"/>
    <d v="2017-03-20T17:00:21"/>
    <d v="2016-07-06T09:30:07"/>
    <m/>
    <s v=""/>
    <d v="2017-01-25T00:00:00"/>
    <x v="0"/>
  </r>
  <r>
    <s v="05931c5a-8345-4a88-befc-822fd7eebba4"/>
    <s v="RBA/A7sNFMt4t+563m9GCTbWSzAXYFvWPLVzo8+TG3ag+dmmR/C0k2jhSDJDCpYz+0r6MKB/uYwdx5x3xPEjeQ=="/>
    <d v="2017-03-20T17:00:21"/>
    <s v="DARS-NIC-371831-L7M1M-v2"/>
    <s v="Kathryn Jeffreys"/>
    <x v="335"/>
    <s v="With HSCIC"/>
    <x v="0"/>
    <d v="2017-03-31T00:00:00"/>
    <s v="2c Initial Assessment"/>
    <s v="5a DSA Active"/>
    <x v="0"/>
    <s v="DARS-NIC-371831-L7M1M-v1.1"/>
    <s v="No"/>
    <s v="Yes"/>
    <x v="0"/>
    <x v="180"/>
    <x v="0"/>
    <s v="No"/>
    <x v="0"/>
    <s v=""/>
    <s v="Tracy Taylor"/>
    <s v="Jennifer Donald"/>
    <s v="No"/>
    <s v="Emma Russell"/>
    <d v="2017-03-20T17:00:21"/>
    <d v="2016-07-28T11:36:40"/>
    <m/>
    <s v=""/>
    <d v="2017-01-25T00:00:00"/>
    <x v="0"/>
  </r>
  <r>
    <s v="e95c052d-94eb-49bd-bfcd-2c77a0530ba2"/>
    <s v="F7SmmzbpwNMMdO/aS3LgKNSbtn7n6+/vFk3ye0az/BIY3yX1R9cYeOcDPnxGpUVymPIc1Q2tWexOvPu416NRNw=="/>
    <d v="2017-03-20T17:01:00"/>
    <s v="DARS-NIC-371831-L7M1M-v2"/>
    <s v="Kathryn Jeffreys"/>
    <x v="335"/>
    <s v="With HSCIC"/>
    <x v="0"/>
    <d v="2017-03-31T00:00:00"/>
    <s v="5a DSA Active"/>
    <s v="5a DSA Active"/>
    <x v="1"/>
    <s v="DARS-NIC-371831-L7M1M-v1.2"/>
    <s v="No"/>
    <s v="Yes"/>
    <x v="0"/>
    <x v="180"/>
    <x v="36"/>
    <s v="No"/>
    <x v="0"/>
    <s v=""/>
    <s v="Tracy Taylor"/>
    <s v="Gaynor Dalton"/>
    <s v="No"/>
    <s v="Emma Russell"/>
    <d v="2017-03-20T17:01:00"/>
    <d v="2016-08-09T13:23:37"/>
    <d v="2017-03-20T00:00:00"/>
    <s v=""/>
    <d v="2017-01-25T00:00:00"/>
    <x v="1"/>
  </r>
  <r>
    <s v="2a8d8366-3c1b-4cea-8b45-ea0ee54e666b"/>
    <s v="MPSjUS52LoALtuRWn91dL0glHrOLyUcy4C2DMXbUIxxGQS5Ok6DPhtegHreral5Of90m7IkwTea2WCGnJJkmcw=="/>
    <d v="2017-03-20T17:00:21"/>
    <s v="DARS-NIC-371831-L7M1M-v2"/>
    <s v="Kathryn Jeffreys"/>
    <x v="335"/>
    <s v="With HSCIC"/>
    <x v="0"/>
    <m/>
    <s v="1c Application In Progress"/>
    <s v="5a DSA Active"/>
    <x v="0"/>
    <s v="DARS-NIC-371831-L7M1M-v2.0"/>
    <s v="No"/>
    <s v="Yes"/>
    <x v="0"/>
    <x v="180"/>
    <x v="0"/>
    <s v="No"/>
    <x v="0"/>
    <s v=""/>
    <s v="Tracy Taylor"/>
    <s v="Gaynor Dalton"/>
    <s v="No"/>
    <s v="Emma Russell"/>
    <d v="2017-03-20T17:00:21"/>
    <d v="2017-01-23T10:01:37"/>
    <m/>
    <s v=""/>
    <d v="2017-01-25T00:00:00"/>
    <x v="0"/>
  </r>
  <r>
    <s v="eac7dc87-a18c-4f8e-8b54-a76c25e09d8d"/>
    <s v="Rth9uepNzUdEiMbd5X3HxHPNVD9FjHxaQ+ToTxeXadv5f8vnffr/oicm2fCWwxVQBc8lTOosStavJPCL0rnJng=="/>
    <d v="2017-03-20T17:00:21"/>
    <s v="DARS-NIC-371831-L7M1M-v2"/>
    <s v="Kathryn Jeffreys"/>
    <x v="335"/>
    <s v="With HSCIC"/>
    <x v="0"/>
    <d v="2018-03-31T00:00:00"/>
    <s v="2c Initial Assessment"/>
    <s v="5a DSA Active"/>
    <x v="0"/>
    <s v="DARS-NIC-371831-L7M1M-v2.1"/>
    <s v="No"/>
    <s v="Yes"/>
    <x v="0"/>
    <x v="282"/>
    <x v="0"/>
    <s v="No"/>
    <x v="0"/>
    <s v=""/>
    <s v="Alexandra Day"/>
    <s v="Louise Dunn"/>
    <s v="No"/>
    <s v="Emma Russell"/>
    <d v="2017-03-20T17:00:21"/>
    <d v="2017-01-24T14:16:02"/>
    <m/>
    <s v=""/>
    <d v="2017-01-25T00:00:00"/>
    <x v="0"/>
  </r>
  <r>
    <s v="d4442fad-8e55-4ca5-967e-2fead55a0414"/>
    <s v="apGBtaJo9B/8cm+5nbmqvj9ydLPPPAmKIBilv+Oiik0VTEJOJg2d7sBxvv81WpklLibKw124uPxUigLHwpFzyg=="/>
    <d v="2017-03-20T17:00:21"/>
    <s v="DARS-NIC-371831-L7M1M-v2"/>
    <s v="Kathryn Jeffreys"/>
    <x v="335"/>
    <s v="With HSCIC"/>
    <x v="0"/>
    <d v="2018-03-31T00:00:00"/>
    <s v="2c Initial Assessment"/>
    <s v="5a DSA Active"/>
    <x v="0"/>
    <s v="DARS-NIC-371831-L7M1M-v2.2"/>
    <s v="No"/>
    <s v="Yes"/>
    <x v="0"/>
    <x v="282"/>
    <x v="0"/>
    <s v="No"/>
    <x v="0"/>
    <s v=""/>
    <s v="Alexandra Day"/>
    <s v="Louise Dunn"/>
    <s v="No"/>
    <s v="Emma Russell"/>
    <d v="2017-03-20T17:00:21"/>
    <d v="2017-02-02T13:34:02"/>
    <m/>
    <s v=""/>
    <d v="2017-01-25T00:00:00"/>
    <x v="0"/>
  </r>
  <r>
    <s v="c9c2c37e-e55d-4ed1-a647-1d025ce27d8d"/>
    <s v="Hvsz6bEnco49TFESKZz48gGo0fSPnrqKcBn0WIRCWbtfM5Blh5b1DtzMPxtiMZ9qdSjHYdCbi/UTQhfNrBIIgg=="/>
    <d v="2017-03-20T17:00:21"/>
    <s v="DARS-NIC-371831-L7M1M-v2"/>
    <s v="Kathryn Jeffreys"/>
    <x v="335"/>
    <s v="With HSCIC"/>
    <x v="0"/>
    <d v="2018-03-31T00:00:00"/>
    <s v="2c Initial Assessment"/>
    <s v="5a DSA Active"/>
    <x v="0"/>
    <s v="DARS-NIC-371831-L7M1M-v2.3"/>
    <s v="No"/>
    <s v="Yes"/>
    <x v="0"/>
    <x v="282"/>
    <x v="0"/>
    <s v="No"/>
    <x v="0"/>
    <s v=""/>
    <s v="Alexandra Day"/>
    <s v="Louise Dunn"/>
    <s v="No"/>
    <s v="Emma Russell"/>
    <d v="2017-03-20T17:00:21"/>
    <d v="2017-02-07T09:16:26"/>
    <m/>
    <s v=""/>
    <d v="2017-01-25T00:00:00"/>
    <x v="0"/>
  </r>
  <r>
    <s v="3953f6f0-634d-4bc6-b28d-b5cda83b0210"/>
    <s v="AzI2qLdBrF/fXb+0YI4LJuwxNSeeFzi5gGrrn+tz8jsi9dCKit3lkN+gikPOrpJGnr9pXYoBSwotII8eHGMjIg=="/>
    <d v="2017-03-20T17:00:21"/>
    <s v="DARS-NIC-371831-L7M1M-v2"/>
    <s v="Kathryn Jeffreys"/>
    <x v="335"/>
    <s v="With HSCIC"/>
    <x v="0"/>
    <d v="2018-03-31T00:00:00"/>
    <s v="2c Initial Assessment"/>
    <s v="5a DSA Active"/>
    <x v="0"/>
    <s v="DARS-NIC-371831-L7M1M-v2.4"/>
    <s v="No"/>
    <s v="Yes"/>
    <x v="0"/>
    <x v="282"/>
    <x v="0"/>
    <s v="No"/>
    <x v="0"/>
    <s v=""/>
    <s v="Alexandra Day"/>
    <s v="Louise Dunn"/>
    <s v="No"/>
    <s v="Emma Russell"/>
    <d v="2017-03-20T17:00:21"/>
    <d v="2017-02-08T10:59:17"/>
    <m/>
    <s v=""/>
    <d v="2017-01-25T00:00:00"/>
    <x v="0"/>
  </r>
  <r>
    <s v="acf280df-23b2-4c9c-b346-e7358fed3227"/>
    <s v="vYpTJtWfr7oPXz+pKsGHW+pFuh0h+Gq523kE1yFi1GGCWD6LaqU6cPoIYLCp2fYC3BokArcvhNknZXeqOagApw=="/>
    <d v="2017-03-20T17:00:21"/>
    <s v="DARS-NIC-371831-L7M1M-v2"/>
    <s v="Kathryn Jeffreys"/>
    <x v="335"/>
    <s v="With HSCIC"/>
    <x v="0"/>
    <d v="2018-03-31T00:00:00"/>
    <s v="2c Initial Assessment"/>
    <s v="5a DSA Active"/>
    <x v="0"/>
    <s v="DARS-NIC-371831-L7M1M-v2.5"/>
    <s v="No"/>
    <s v="Yes"/>
    <x v="0"/>
    <x v="282"/>
    <x v="0"/>
    <s v="No"/>
    <x v="0"/>
    <s v=""/>
    <s v="Alexandra Day"/>
    <s v="Louise Dunn"/>
    <s v="No"/>
    <s v="Emma Russell"/>
    <d v="2017-03-20T17:00:21"/>
    <d v="2017-02-09T11:53:52"/>
    <m/>
    <s v=""/>
    <d v="2017-01-25T00:00:00"/>
    <x v="0"/>
  </r>
  <r>
    <s v="af9c15c7-c8a5-405f-a2e4-ace608dc8823"/>
    <s v="Uj5MQ6GytxCM5IjIW+u4zNWOVyBTWIuneLxc7Kv7fs6mH8LgVv1zQqTkwBjj4OCB62Ikjt75indOetFFlCscfA=="/>
    <d v="2017-03-20T17:01:12"/>
    <s v="DARS-NIC-371831-L7M1M-v2"/>
    <s v="Kathryn Jeffreys"/>
    <x v="335"/>
    <s v="With HSCIC"/>
    <x v="0"/>
    <d v="2018-03-31T00:00:00"/>
    <s v="5a DSA Active"/>
    <s v="5a DSA Active"/>
    <x v="2"/>
    <s v="DARS-NIC-371831-L7M1M-v2.6"/>
    <s v="Yes"/>
    <s v="Yes"/>
    <x v="0"/>
    <x v="282"/>
    <x v="140"/>
    <s v="No"/>
    <x v="0"/>
    <s v=""/>
    <s v="Alexandra Day"/>
    <s v="Louise Dunn"/>
    <s v="No"/>
    <s v="Emma Russell"/>
    <d v="2017-03-20T17:01:12"/>
    <d v="2017-02-17T12:35:58"/>
    <d v="2017-03-20T00:00:00"/>
    <s v=""/>
    <d v="2017-01-25T00:00:00"/>
    <x v="1"/>
  </r>
  <r>
    <s v="e8ffda7b-f7e1-e511-8104-1458d043a750"/>
    <s v="/6l+JdCazRC19XB1gLRPgHqiq0jp5hjNM4xwmdg4+V3+zGHkexMNQjAISLaWLDSU9Y5l92fpsSCuIoNLx0uYCQ=="/>
    <d v="2017-04-18T09:52:20"/>
    <s v="DARS-NIC-371832-J2L9K-v2"/>
    <s v="Katy Thomas"/>
    <x v="336"/>
    <s v="With HSCIC"/>
    <x v="0"/>
    <d v="2016-08-31T00:00:00"/>
    <s v=""/>
    <s v="5a DSA Active"/>
    <x v="1"/>
    <s v="DARS-NIC-371832-J2L9K-v0.0"/>
    <s v="No"/>
    <s v="Yes"/>
    <x v="0"/>
    <x v="0"/>
    <x v="120"/>
    <s v="No"/>
    <x v="0"/>
    <s v=""/>
    <s v="Emma Lawler"/>
    <s v=""/>
    <s v="No"/>
    <s v="Emma Russell"/>
    <d v="2017-04-18T09:52:20"/>
    <d v="2016-03-04T10:54:44"/>
    <d v="2016-11-07T00:00:00"/>
    <s v=""/>
    <d v="2017-02-01T00:00:00"/>
    <x v="0"/>
  </r>
  <r>
    <s v="21985b74-68b7-4ed3-b0bb-88f89bd17ac3"/>
    <s v="fkT/sb8Xt84PTEl8QEt422an9G5+kCwDIG70Kysc+cuFQhZlTFMwKKWDmdJStRF7aFU0UUywqGgPbMxvyozrvg=="/>
    <d v="2017-04-18T09:52:20"/>
    <s v="DARS-NIC-371832-J2L9K-v2"/>
    <s v="Katy Thomas"/>
    <x v="336"/>
    <s v="With HSCIC"/>
    <x v="0"/>
    <m/>
    <s v="1c Application In Progress"/>
    <s v="5a DSA Active"/>
    <x v="0"/>
    <s v="DARS-NIC-371832-J2L9K-v1.0"/>
    <s v="No"/>
    <s v="Yes"/>
    <x v="0"/>
    <x v="0"/>
    <x v="0"/>
    <s v="No"/>
    <x v="0"/>
    <s v=""/>
    <s v="Emma Lawler"/>
    <s v="Jennifer Redman"/>
    <s v="No"/>
    <s v="Emma Russell"/>
    <d v="2017-04-18T09:52:20"/>
    <d v="2016-08-12T07:48:44"/>
    <m/>
    <s v=""/>
    <d v="2017-02-01T00:00:00"/>
    <x v="0"/>
  </r>
  <r>
    <s v="2431c942-610c-4169-9105-b7f46c981960"/>
    <s v="Ht/wA9kfbv87Qr9CgIFAPBwRHWMUCYhNOzASSLfMruCfUhjRu2zFUeI6WC+aq+ukftcKFqiAHBbptYOvjWd69w=="/>
    <d v="2017-04-18T09:52:21"/>
    <s v="DARS-NIC-371832-J2L9K-v2"/>
    <s v="Katy Thomas"/>
    <x v="336"/>
    <s v="With HSCIC"/>
    <x v="0"/>
    <d v="2017-03-31T00:00:00"/>
    <s v="2c Initial Assessment"/>
    <s v="5a DSA Active"/>
    <x v="0"/>
    <s v="DARS-NIC-371832-J2L9K-v1.1"/>
    <s v="No"/>
    <s v="Yes"/>
    <x v="0"/>
    <x v="255"/>
    <x v="0"/>
    <s v="No"/>
    <x v="0"/>
    <s v=""/>
    <s v="Adam Grindrod"/>
    <s v="Jennifer Donald"/>
    <s v="No"/>
    <s v="Emma Russell"/>
    <d v="2017-04-18T09:52:21"/>
    <d v="2016-08-12T10:20:34"/>
    <m/>
    <s v=""/>
    <d v="2017-02-01T00:00:00"/>
    <x v="0"/>
  </r>
  <r>
    <s v="b58aeb8b-43fc-46fa-9747-e274c249f1a8"/>
    <s v="wwTtK4bnjIHWL/iI8NB1lTE2RghYSeSr+NKHtTvNmeqKbqrf3Gz7sdmjwZqBflFQ4226WXLfs8beEPMjJ5aiOg=="/>
    <d v="2017-04-18T09:52:10"/>
    <s v="DARS-NIC-371832-J2L9K-v2"/>
    <s v="Katy Thomas"/>
    <x v="336"/>
    <s v="With HSCIC"/>
    <x v="0"/>
    <d v="2017-03-31T00:00:00"/>
    <s v="5a DSA Active"/>
    <s v="5a DSA Active"/>
    <x v="1"/>
    <s v="DARS-NIC-371832-J2L9K-v1.2"/>
    <s v="No"/>
    <s v="Yes"/>
    <x v="0"/>
    <x v="255"/>
    <x v="214"/>
    <s v="No"/>
    <x v="0"/>
    <s v=""/>
    <s v="Adam Grindrod"/>
    <s v="Gaynor Dalton"/>
    <s v="No"/>
    <s v="Emma Russell"/>
    <d v="2017-04-18T09:52:10"/>
    <d v="2016-09-16T07:56:28"/>
    <d v="2017-04-18T00:00:00"/>
    <s v=""/>
    <d v="2017-02-01T00:00:00"/>
    <x v="1"/>
  </r>
  <r>
    <s v="4d01f02f-149e-412d-a467-fda67c93a048"/>
    <s v="CRPuKuAwXAOphMh4isDXFGrKe0AIvnKqf+Auj+lg1FiptUvGDnfWog0KIXvAuhfsDe+VA8Vqe8zfs3hWeRzhgQ=="/>
    <d v="2017-04-18T09:52:21"/>
    <s v="DARS-NIC-371832-J2L9K-v2"/>
    <s v="Katy Thomas"/>
    <x v="336"/>
    <s v="With HSCIC"/>
    <x v="0"/>
    <m/>
    <s v="1c Application In Progress"/>
    <s v="5a DSA Active"/>
    <x v="0"/>
    <s v="DARS-NIC-371832-J2L9K-v2.0"/>
    <s v="No"/>
    <s v="Yes"/>
    <x v="0"/>
    <x v="255"/>
    <x v="0"/>
    <s v="No"/>
    <x v="0"/>
    <s v=""/>
    <s v="Adam Grindrod"/>
    <s v="Gaynor Dalton"/>
    <s v="No"/>
    <s v="Emma Russell"/>
    <d v="2017-04-18T09:52:21"/>
    <d v="2017-01-31T08:58:26"/>
    <m/>
    <s v=""/>
    <d v="2017-02-01T00:00:00"/>
    <x v="0"/>
  </r>
  <r>
    <s v="4ab9963f-2a93-4b4b-9cb1-0fe3701985dd"/>
    <s v="q+SEwOmknz8E3oi5AuIeKBxiYcr2tsT5RfyPS/ogPA1cFWtr8mtw6Osl6ApSPNKY6KfcHICof8XEUdmdbeYAvQ=="/>
    <d v="2017-04-18T09:52:20"/>
    <s v="DARS-NIC-371832-J2L9K-v2"/>
    <s v="Katy Thomas"/>
    <x v="336"/>
    <s v="With HSCIC"/>
    <x v="0"/>
    <d v="2018-03-31T00:00:00"/>
    <s v="2c Initial Assessment"/>
    <s v="5a DSA Active"/>
    <x v="0"/>
    <s v="DARS-NIC-371832-J2L9K-v2.1"/>
    <s v="No"/>
    <s v="Yes"/>
    <x v="0"/>
    <x v="236"/>
    <x v="0"/>
    <s v="No"/>
    <x v="0"/>
    <s v="Medium"/>
    <s v="Alexandra Day"/>
    <s v="Louise Dunn"/>
    <s v="No"/>
    <s v="Emma Russell"/>
    <d v="2017-04-18T09:52:20"/>
    <d v="2017-01-31T12:48:06"/>
    <m/>
    <s v=""/>
    <d v="2017-02-01T00:00:00"/>
    <x v="0"/>
  </r>
  <r>
    <s v="cf3661a2-4208-4fef-947c-659e609657a7"/>
    <s v="GNyx30BoEDwknlF0Gg88CT3GnMj2/L6xO2CdLHkkPmhLG3nUBdgdiZqRlfTcuqnIsS6C610T+gpzJm8ojJioQw=="/>
    <d v="2017-04-18T09:52:20"/>
    <s v="DARS-NIC-371832-J2L9K-v2"/>
    <s v="Katy Thomas"/>
    <x v="336"/>
    <s v="With HSCIC"/>
    <x v="0"/>
    <d v="2018-03-31T00:00:00"/>
    <s v="2c Initial Assessment"/>
    <s v="5a DSA Active"/>
    <x v="0"/>
    <s v="DARS-NIC-371832-J2L9K-v2.2"/>
    <s v="No"/>
    <s v="Yes"/>
    <x v="0"/>
    <x v="236"/>
    <x v="0"/>
    <s v="No"/>
    <x v="0"/>
    <s v="Medium"/>
    <s v="Alexandra Day"/>
    <s v="Louise Dunn"/>
    <s v="No"/>
    <s v="Emma Russell"/>
    <d v="2017-04-18T09:52:20"/>
    <d v="2017-02-20T13:28:58"/>
    <m/>
    <s v=""/>
    <d v="2017-02-01T00:00:00"/>
    <x v="0"/>
  </r>
  <r>
    <s v="3623e2d3-722b-42d6-93a0-efc08acf46bc"/>
    <s v="4by0Vd6HXThR4oKm6qzLwOCZWK7GWCEQroq5z1XW/A+7CvnZTjEfK4KD4uY657V+jkgQ6EtNEYA0466sUZ/GGw=="/>
    <d v="2017-04-18T09:52:21"/>
    <s v="DARS-NIC-371832-J2L9K-v2"/>
    <s v="Katy Thomas"/>
    <x v="336"/>
    <s v="With HSCIC"/>
    <x v="0"/>
    <d v="2018-03-31T00:00:00"/>
    <s v="2c Initial Assessment"/>
    <s v="5a DSA Active"/>
    <x v="0"/>
    <s v="DARS-NIC-371832-J2L9K-v2.3"/>
    <s v="No"/>
    <s v="Yes"/>
    <x v="0"/>
    <x v="236"/>
    <x v="0"/>
    <s v="No"/>
    <x v="0"/>
    <s v="Medium"/>
    <s v="Alexandra Day"/>
    <s v="Louise Dunn"/>
    <s v="No"/>
    <s v="Emma Russell"/>
    <d v="2017-04-18T09:52:21"/>
    <d v="2017-02-21T10:39:11"/>
    <m/>
    <s v=""/>
    <d v="2017-02-01T00:00:00"/>
    <x v="0"/>
  </r>
  <r>
    <s v="1732aa7b-7597-44d8-bcc1-7bb7f6601361"/>
    <s v="KVRTWygMQvDUQ1PlmC1KS9fkze82dMyB8R7Q4933QHhpC1w//RPng49nYbbG4ADz8V1LRU15jNqrLaSXi4Yb7w=="/>
    <d v="2017-04-18T09:52:20"/>
    <s v="DARS-NIC-371832-J2L9K-v2"/>
    <s v="Katy Thomas"/>
    <x v="336"/>
    <s v="With HSCIC"/>
    <x v="0"/>
    <d v="2018-03-31T00:00:00"/>
    <s v="2c Initial Assessment"/>
    <s v="5a DSA Active"/>
    <x v="0"/>
    <s v="DARS-NIC-371832-J2L9K-v2.4"/>
    <s v="No"/>
    <s v="Yes"/>
    <x v="0"/>
    <x v="236"/>
    <x v="0"/>
    <s v="No"/>
    <x v="0"/>
    <s v="Medium"/>
    <s v="Alexandra Day"/>
    <s v="Louise Dunn"/>
    <s v="No"/>
    <s v="Emma Russell"/>
    <d v="2017-04-18T09:52:20"/>
    <d v="2017-03-01T11:46:48"/>
    <m/>
    <s v=""/>
    <d v="2017-02-01T00:00:00"/>
    <x v="0"/>
  </r>
  <r>
    <s v="f37460a7-49ce-4767-91f0-92bb5dc49ce3"/>
    <s v="MuZPsnzjHcxe1RRhYTSWK1fMJZNuGSRSoc6HGCnjuqImKnKVuS3YmiGnDhbPI+8rZhCAuL46Seq8nNz8w5Am4Q=="/>
    <d v="2017-04-18T09:52:21"/>
    <s v="DARS-NIC-371832-J2L9K-v2"/>
    <s v="Katy Thomas"/>
    <x v="336"/>
    <s v="With HSCIC"/>
    <x v="0"/>
    <d v="2018-03-31T00:00:00"/>
    <s v="2c Initial Assessment"/>
    <s v="5a DSA Active"/>
    <x v="0"/>
    <s v="DARS-NIC-371832-J2L9K-v2.5"/>
    <s v="No"/>
    <s v="Yes"/>
    <x v="0"/>
    <x v="236"/>
    <x v="0"/>
    <s v="No"/>
    <x v="0"/>
    <s v="Medium"/>
    <s v="Alexandra Day"/>
    <s v="Duncan Easton"/>
    <s v="No"/>
    <s v="Emma Russell"/>
    <d v="2017-04-18T09:52:21"/>
    <d v="2017-03-09T14:11:36"/>
    <m/>
    <s v=""/>
    <d v="2017-02-01T00:00:00"/>
    <x v="0"/>
  </r>
  <r>
    <s v="7410bca4-ff34-4590-ac91-1d7ebd1f67fd"/>
    <s v="pzQtbvX9z3fcftawI3v8F8L5lUuLDGGXCOxc3DzLBvgZA34eiDjAH3HjBa35TprqwLhm7hLFujQqfjte4B70SA=="/>
    <d v="2017-04-18T09:53:27"/>
    <s v="DARS-NIC-371832-J2L9K-v2"/>
    <s v="Katy Thomas"/>
    <x v="336"/>
    <s v="With HSCIC"/>
    <x v="0"/>
    <d v="2018-03-31T00:00:00"/>
    <s v="5a DSA Active"/>
    <s v="5a DSA Active"/>
    <x v="2"/>
    <s v="DARS-NIC-371832-J2L9K-v2.6"/>
    <s v="Yes"/>
    <s v="Yes"/>
    <x v="0"/>
    <x v="236"/>
    <x v="165"/>
    <s v="No"/>
    <x v="0"/>
    <s v="Medium"/>
    <s v="Alexandra Day"/>
    <s v="Duncan Easton"/>
    <s v="No"/>
    <s v="Emma Russell"/>
    <d v="2017-04-18T09:53:27"/>
    <d v="2017-03-30T14:32:00"/>
    <d v="2017-04-18T00:00:00"/>
    <s v=""/>
    <d v="2017-02-01T00:00:00"/>
    <x v="1"/>
  </r>
  <r>
    <s v="ebce737d-02da-4497-9154-483f6cc7640f"/>
    <s v="5rqUzhLCtwbhH86NqKqXWTx7pe+n/S8/GjpFvW8W9L4D4srVY5+Ynj9h1FPZ706vFeQqJCRzt3jgTjMKGsyGTg=="/>
    <d v="2016-09-12T07:59:27"/>
    <s v="DARS-NIC-37191-P5S9S-v0"/>
    <s v="Dipa Noor"/>
    <x v="261"/>
    <s v="With Customer"/>
    <x v="0"/>
    <m/>
    <s v=""/>
    <s v="2d Action Plan Active"/>
    <x v="0"/>
    <s v="DARS-NIC-37191-P5S9S-v0.0"/>
    <s v="No"/>
    <s v="No"/>
    <x v="0"/>
    <x v="0"/>
    <x v="0"/>
    <s v="No"/>
    <x v="1"/>
    <s v=""/>
    <s v="DARS Online"/>
    <s v="DARS Online"/>
    <s v="Yes"/>
    <s v="Emma Russell"/>
    <d v="2016-09-12T07:59:27"/>
    <d v="2016-05-18T09:50:28"/>
    <m/>
    <s v=""/>
    <d v="2016-09-08T00:00:00"/>
    <x v="0"/>
  </r>
  <r>
    <s v="d5f9ed16-9f01-4e84-9f38-8b793b1f5fa8"/>
    <s v="KR+utH2tpCqcEtu5hvP/Xpr32SigDXPW1ZXH7sq71Rq3buK7v8FGMzYwY0EUulFLbdikPlw/0Pcg32fKvRSCLw=="/>
    <d v="2016-09-12T07:59:27"/>
    <s v="DARS-NIC-37191-P5S9S-v0"/>
    <s v="Dipa Noor"/>
    <x v="261"/>
    <s v="With Customer"/>
    <x v="0"/>
    <m/>
    <s v=""/>
    <s v="2d Action Plan Active"/>
    <x v="0"/>
    <s v="DARS-NIC-37191-P5S9S-v0.1"/>
    <s v="No"/>
    <s v="No"/>
    <x v="0"/>
    <x v="0"/>
    <x v="0"/>
    <s v="No"/>
    <x v="1"/>
    <s v=""/>
    <s v="DARS Online"/>
    <s v="DARS Online"/>
    <s v="Yes"/>
    <s v="Emma Russell"/>
    <d v="2016-09-12T07:59:27"/>
    <d v="2016-08-25T15:09:12"/>
    <m/>
    <s v=""/>
    <d v="2016-09-08T00:00:00"/>
    <x v="0"/>
  </r>
  <r>
    <s v="e53f6ea9-f7aa-465f-b82a-525da1eb8e1f"/>
    <s v="MNefaEOuaUHsAD+GA3YfCzE+gDcNKlkNSqiS8fzvTbjrNL0pL+R8eF2Uriynx04PlbR7JRD6yHRM5a95ZJtaFA=="/>
    <d v="2016-09-12T07:59:27"/>
    <s v="DARS-NIC-37191-P5S9S-v0"/>
    <s v="Dipa Noor"/>
    <x v="261"/>
    <s v="With Customer"/>
    <x v="0"/>
    <m/>
    <s v=""/>
    <s v="2d Action Plan Active"/>
    <x v="0"/>
    <s v="DARS-NIC-37191-P5S9S-v0.2"/>
    <s v="No"/>
    <s v="No"/>
    <x v="0"/>
    <x v="0"/>
    <x v="0"/>
    <s v="No"/>
    <x v="1"/>
    <s v=""/>
    <s v="DARS Online"/>
    <s v="DARS Online"/>
    <s v="Yes"/>
    <s v="Emma Russell"/>
    <d v="2016-09-12T07:59:27"/>
    <d v="2016-09-02T09:18:52"/>
    <m/>
    <s v=""/>
    <d v="2016-09-08T00:00:00"/>
    <x v="0"/>
  </r>
  <r>
    <s v="59d5e656-bb44-45c8-b0f6-4e06b60edd40"/>
    <s v="AG1Gx6JYiyU4/llrsxVBRuESgGVESsIL+4/Q/Lr5xgxMv6gK5qnHcQAGNyKuVK4l5yn37B9EY1XeK2YH0QdhgQ=="/>
    <d v="2016-09-12T07:59:48"/>
    <s v="DARS-NIC-37191-P5S9S-v0"/>
    <s v="Dipa Noor"/>
    <x v="261"/>
    <s v="With Customer"/>
    <x v="0"/>
    <d v="2017-09-30T00:00:00"/>
    <s v="2c Initial Assessment"/>
    <s v="2d Action Plan Active"/>
    <x v="0"/>
    <s v="DARS-NIC-37191-P5S9S-v0.3"/>
    <s v="No"/>
    <s v="No"/>
    <x v="0"/>
    <x v="276"/>
    <x v="0"/>
    <s v="No"/>
    <x v="1"/>
    <s v=""/>
    <s v="Dan Goodwin"/>
    <s v="Richard Langley"/>
    <s v="Yes"/>
    <s v="Emma Russell"/>
    <d v="2016-09-12T07:59:48"/>
    <d v="2016-09-07T14:25:27"/>
    <m/>
    <s v=""/>
    <d v="2016-09-08T00:00:00"/>
    <x v="0"/>
  </r>
  <r>
    <s v="9620bab6-012a-4cd6-8c1c-973ad4eb5653"/>
    <s v="SgYrL7Qj0oGfANuybaTiw+JGQArmiNnmdnc6AcW74bSdZ8Z2dlsmmTb+ecz08K+cvVbGYNKaESkMwU5N2EvE+g=="/>
    <d v="2017-04-25T14:23:17"/>
    <s v="DARS-NIC-37191-P5S9S-v0"/>
    <s v="Dipa Noor"/>
    <x v="261"/>
    <s v="With Customer"/>
    <x v="0"/>
    <d v="2018-04-30T00:00:00"/>
    <s v="2c Initial Assessment"/>
    <s v="2d Action Plan Active"/>
    <x v="4"/>
    <s v="DARS-NIC-37191-P5S9S-v0.4"/>
    <s v="Yes"/>
    <s v="No"/>
    <x v="0"/>
    <x v="276"/>
    <x v="0"/>
    <s v="No"/>
    <x v="1"/>
    <s v="Complex"/>
    <s v="Dan Goodwin"/>
    <s v="Dave Cronin"/>
    <s v="Yes"/>
    <s v="Emma Russell"/>
    <d v="2017-04-25T14:23:17"/>
    <d v="2016-09-12T07:59:31"/>
    <m/>
    <s v=""/>
    <d v="2016-09-08T00:00:00"/>
    <x v="0"/>
  </r>
  <r>
    <s v="798cf8c7-08e2-e511-80f5-3863bb363030"/>
    <s v="W4PskUXpaotUuYqBwZ85BthamnhO7+UZkEjAJq9HZuWoy7wfYnmjV1VTq87rGWUCbJH7D3iPWjdnubRIpX98mg=="/>
    <d v="2016-10-31T15:54:25"/>
    <s v="DARS-NIC-372660-D5P6H-v0"/>
    <s v="Gerald Kendall"/>
    <x v="57"/>
    <s v="With HSCIC"/>
    <x v="1"/>
    <m/>
    <s v=""/>
    <s v="1a Enquiry"/>
    <x v="0"/>
    <s v="DARS-NIC-372660-D5P6H-v0.0"/>
    <s v=""/>
    <s v="Yes"/>
    <x v="1"/>
    <x v="0"/>
    <x v="0"/>
    <s v="No"/>
    <x v="1"/>
    <s v=""/>
    <s v=""/>
    <s v=""/>
    <s v="Yes"/>
    <s v=""/>
    <d v="2016-10-31T15:54:25"/>
    <d v="2016-03-04T12:58:26"/>
    <m/>
    <s v=""/>
    <m/>
    <x v="0"/>
  </r>
  <r>
    <s v="62db37cf-08e2-e511-80f5-3863bb363030"/>
    <s v="JKKysf++A2qP2S5HnQEF3L23sm8Vb26uH6dIn21L6/vWqGrf3F7BlZiU7pLCjWK7PgM8jN2Hd7Oz9PK3QrIugA=="/>
    <d v="2016-10-31T15:54:25"/>
    <s v="DARS-NIC-372661-J1R8F-v0"/>
    <s v="J C McDonald"/>
    <x v="337"/>
    <s v="With HSCIC"/>
    <x v="1"/>
    <m/>
    <s v=""/>
    <s v=""/>
    <x v="0"/>
    <s v="DARS-NIC-372661-J1R8F-v0.0"/>
    <s v=""/>
    <s v="Yes"/>
    <x v="1"/>
    <x v="0"/>
    <x v="0"/>
    <s v="No"/>
    <x v="1"/>
    <s v=""/>
    <s v=""/>
    <s v=""/>
    <s v="Yes"/>
    <s v=""/>
    <d v="2016-10-31T15:54:25"/>
    <d v="2016-03-04T12:58:46"/>
    <m/>
    <s v=""/>
    <m/>
    <x v="0"/>
  </r>
  <r>
    <s v="a63e66d5-08e2-e511-8104-1458d043a750"/>
    <s v="b94bTD2vdp+BaYNBumx6Vzy7Q4ntJmOqjCqvh3vMfetozS2NPrr+uCuKquegdtyTIjl7MTi0DJOnGrelt1IBcw=="/>
    <d v="2016-03-15T11:32:53"/>
    <s v="DARS-NIC-372662-B5X6G-v0"/>
    <s v="Andy Wong"/>
    <x v="1"/>
    <s v="With HSCIC"/>
    <x v="1"/>
    <m/>
    <s v=""/>
    <s v="1a Enquiry"/>
    <x v="7"/>
    <s v="DARS-NIC-372662-B5X6G-v0.0"/>
    <s v=""/>
    <s v="Yes"/>
    <x v="1"/>
    <x v="0"/>
    <x v="0"/>
    <s v="No"/>
    <x v="1"/>
    <s v=""/>
    <s v=""/>
    <s v=""/>
    <s v="Yes"/>
    <s v=""/>
    <d v="2016-03-15T11:32:53"/>
    <d v="2016-03-04T12:58:54"/>
    <m/>
    <s v=""/>
    <m/>
    <x v="0"/>
  </r>
  <r>
    <s v="e0f8d1dc-08e2-e511-80f5-3863bb363030"/>
    <s v="eveHOq4VrA0TxZGCiy7fHL3OKxbVBfO2ee/kldRVC6F4sp4jxUAcqafLM30CrqTJlBsHD4DRkZZCcQjLKWE4PQ=="/>
    <d v="2016-10-31T15:54:25"/>
    <s v="DARS-NIC-372664-R7K9J-v0"/>
    <s v="Krystyna Reczko"/>
    <x v="190"/>
    <s v="With HSCIC"/>
    <x v="1"/>
    <m/>
    <s v=""/>
    <s v=""/>
    <x v="0"/>
    <s v="DARS-NIC-372664-R7K9J-v0.0"/>
    <s v=""/>
    <s v="Yes"/>
    <x v="1"/>
    <x v="0"/>
    <x v="0"/>
    <s v="No"/>
    <x v="11"/>
    <s v=""/>
    <s v=""/>
    <s v=""/>
    <s v="Yes"/>
    <s v=""/>
    <d v="2016-10-31T15:54:25"/>
    <d v="2016-03-04T12:59:06"/>
    <m/>
    <s v=""/>
    <m/>
    <x v="0"/>
  </r>
  <r>
    <s v="91dff8e4-08e2-e511-8100-3863bb358f90"/>
    <s v="lS3mhpjq17BQk2r7KZsZJvAGbkcG97voPFSjV6IjakPfvkb+316Ftr6uyyewxmhlf3bkRK0SF59aHW4Wcs4M5g=="/>
    <d v="2016-10-31T15:54:25"/>
    <s v="DARS-NIC-372665-Q5P3F-v0"/>
    <s v="Debora Pedrazolli"/>
    <x v="49"/>
    <s v="With HSCIC"/>
    <x v="1"/>
    <m/>
    <s v=""/>
    <s v=""/>
    <x v="0"/>
    <s v="DARS-NIC-372665-Q5P3F-v0.0"/>
    <s v=""/>
    <s v="Yes"/>
    <x v="1"/>
    <x v="0"/>
    <x v="0"/>
    <s v="No"/>
    <x v="6"/>
    <s v=""/>
    <s v=""/>
    <s v=""/>
    <s v="Yes"/>
    <s v=""/>
    <d v="2016-10-31T15:54:25"/>
    <d v="2016-03-04T12:59:17"/>
    <m/>
    <s v=""/>
    <m/>
    <x v="0"/>
  </r>
  <r>
    <s v="f56ed5ee-08e2-e511-80f5-3863bb363030"/>
    <s v="QJpKRP6x/FCs58ciw1cuubvIfMX4YcycubMtPqxy0oqcbXm6ieCw+Bq3RarMaGzblH9I5gpg1nTjQJVl7rWQBA=="/>
    <d v="2016-03-15T11:32:53"/>
    <s v="DARS-NIC-372669-P5K3B-v0"/>
    <s v="A Mitra"/>
    <x v="338"/>
    <s v="With HSCIC"/>
    <x v="1"/>
    <m/>
    <s v=""/>
    <s v="1a Enquiry"/>
    <x v="7"/>
    <s v="DARS-NIC-372669-P5K3B-v0.0"/>
    <s v=""/>
    <s v="Yes"/>
    <x v="1"/>
    <x v="0"/>
    <x v="0"/>
    <s v="No"/>
    <x v="15"/>
    <s v=""/>
    <s v=""/>
    <s v=""/>
    <s v="Yes"/>
    <s v=""/>
    <d v="2016-03-15T11:32:53"/>
    <d v="2016-03-04T12:59:31"/>
    <m/>
    <s v=""/>
    <m/>
    <x v="0"/>
  </r>
  <r>
    <s v="366761f5-08e2-e511-8100-3863bb358f90"/>
    <s v="Z5UDcP39xJKbe+MHbXSEDkHynzc4NCX4+VV93fXP7g7if/+WYFN4cD1bQIwyEUUm5H7jxnrMcABb2EAGa9+FnQ=="/>
    <d v="2016-10-31T15:54:25"/>
    <s v="DARS-NIC-372670-W9R1T-v0"/>
    <s v="Neil D'Costa"/>
    <x v="9"/>
    <s v="With HSCIC"/>
    <x v="1"/>
    <m/>
    <s v=""/>
    <s v="1a Enquiry"/>
    <x v="0"/>
    <s v="DARS-NIC-372670-W9R1T-v0.0"/>
    <s v=""/>
    <s v="Yes"/>
    <x v="1"/>
    <x v="0"/>
    <x v="0"/>
    <s v="No"/>
    <x v="1"/>
    <s v=""/>
    <s v=""/>
    <s v=""/>
    <s v="Yes"/>
    <s v=""/>
    <d v="2016-10-31T15:54:25"/>
    <d v="2016-03-04T12:59:42"/>
    <m/>
    <s v=""/>
    <m/>
    <x v="0"/>
  </r>
  <r>
    <s v="98718afb-08e2-e511-80f7-3863bb357fa0"/>
    <s v="bgXiNXD35+7iBfpjaowoI//cNQTrjjeErs23GYFWjq3St6lTKN2dGczv+JKyOPMBuE4SGyvETYh68EOPx927NA=="/>
    <d v="2017-03-09T00:00:24"/>
    <s v="DARS-NIC-372671-V6G0P-v0"/>
    <s v="Anthony Swerdlow"/>
    <x v="146"/>
    <s v="With HSCIC"/>
    <x v="0"/>
    <d v="2017-03-08T00:00:00"/>
    <s v=""/>
    <s v="5a DSA Active"/>
    <x v="3"/>
    <s v="DARS-NIC-372671-V6G0P-v0.0"/>
    <s v="Yes"/>
    <s v="Yes"/>
    <x v="0"/>
    <x v="0"/>
    <x v="101"/>
    <s v="No"/>
    <x v="9"/>
    <s v=""/>
    <s v="Vicki Hartley"/>
    <s v=""/>
    <s v="No"/>
    <s v="Joanna Rose"/>
    <d v="2017-03-09T00:00:24"/>
    <d v="2016-03-04T12:59:52"/>
    <d v="2016-10-18T00:00:00"/>
    <s v=""/>
    <m/>
    <x v="0"/>
  </r>
  <r>
    <s v="b691bf01-09e2-e511-8104-1458d043a750"/>
    <s v="MIGM9fJ48z3IdX3Q4ek72G10/lXmIRra9AWQu8ahpe0MKxsHIBOVgps8T963SKgES2R6WeI5feGh/edZOZLVOg=="/>
    <d v="2016-10-31T15:54:25"/>
    <s v="DARS-NIC-372672-V7N9S-v0"/>
    <s v="Darren Green"/>
    <x v="36"/>
    <s v="With HSCIC"/>
    <x v="1"/>
    <m/>
    <s v=""/>
    <s v=""/>
    <x v="0"/>
    <s v="DARS-NIC-372672-V7N9S-v0.0"/>
    <s v=""/>
    <s v="Yes"/>
    <x v="1"/>
    <x v="0"/>
    <x v="0"/>
    <s v="No"/>
    <x v="5"/>
    <s v=""/>
    <s v=""/>
    <s v=""/>
    <s v="Yes"/>
    <s v=""/>
    <d v="2016-10-31T15:54:25"/>
    <d v="2016-03-04T13:00:04"/>
    <m/>
    <s v=""/>
    <m/>
    <x v="0"/>
  </r>
  <r>
    <s v="1de99a09-09e2-e511-80f5-3863bb363030"/>
    <s v="bohsc0fAaAD3+0O5ICfofCUAO0GvfidfwFqrLeEafplwFKKT63hwQ+erLIMQ9xG81qeFtRA2GI/YRTAMLlSYuw=="/>
    <d v="2016-10-31T15:54:25"/>
    <s v="DARS-NIC-372673-Q7H8G-v0"/>
    <s v="Salman Razvi"/>
    <x v="176"/>
    <s v="With HSCIC"/>
    <x v="1"/>
    <m/>
    <s v=""/>
    <s v=""/>
    <x v="0"/>
    <s v="DARS-NIC-372673-Q7H8G-v0.0"/>
    <s v=""/>
    <s v="Yes"/>
    <x v="1"/>
    <x v="0"/>
    <x v="0"/>
    <s v="No"/>
    <x v="5"/>
    <s v=""/>
    <s v=""/>
    <s v=""/>
    <s v="Yes"/>
    <s v=""/>
    <d v="2016-10-31T15:54:25"/>
    <d v="2016-03-04T13:00:16"/>
    <m/>
    <s v=""/>
    <m/>
    <x v="0"/>
  </r>
  <r>
    <s v="594ba2fb-0ae2-e511-80f5-3863bb363030"/>
    <s v="LO6UoFmOm6p+xOWX/n3lLp5B8Jh5edxpmRdNYcMoJt2OPQn/WG3H+6whTmsqOLQUcPp7pwF7bN5WMDK03zsuJQ=="/>
    <d v="2016-10-31T15:54:25"/>
    <s v="DARS-NIC-372675-Q1W3W-v0"/>
    <s v="Ian Litchfield"/>
    <x v="8"/>
    <s v="With HSCIC"/>
    <x v="1"/>
    <m/>
    <s v=""/>
    <s v=""/>
    <x v="0"/>
    <s v="DARS-NIC-372675-Q1W3W-v0.0"/>
    <s v=""/>
    <s v="Yes"/>
    <x v="1"/>
    <x v="0"/>
    <x v="0"/>
    <s v="No"/>
    <x v="1"/>
    <s v=""/>
    <s v=""/>
    <s v=""/>
    <s v="Yes"/>
    <s v=""/>
    <d v="2016-10-31T15:54:25"/>
    <d v="2016-03-04T13:14:17"/>
    <m/>
    <s v=""/>
    <m/>
    <x v="0"/>
  </r>
  <r>
    <s v="c2819f07-0be2-e511-80f5-3863bb363030"/>
    <s v="cX4xOHZlzsMe/au1OtlodDT/6c3pSB/G3yYeNf1cXqdBEYv+d2A2gACbrCyrJuRTjU8TR8HF33nwmqwClDjHaA=="/>
    <d v="2016-10-31T15:54:25"/>
    <s v="DARS-NIC-372676-H1N5R-v0"/>
    <s v="Rajiv Rampat"/>
    <x v="339"/>
    <s v="With HSCIC"/>
    <x v="1"/>
    <m/>
    <s v=""/>
    <s v=""/>
    <x v="0"/>
    <s v="DARS-NIC-372676-H1N5R-v0.0"/>
    <s v=""/>
    <s v="Yes"/>
    <x v="1"/>
    <x v="0"/>
    <x v="0"/>
    <s v="No"/>
    <x v="10"/>
    <s v=""/>
    <s v=""/>
    <s v=""/>
    <s v="Yes"/>
    <s v=""/>
    <d v="2016-10-31T15:54:25"/>
    <d v="2016-03-04T13:14:32"/>
    <m/>
    <s v=""/>
    <m/>
    <x v="0"/>
  </r>
  <r>
    <s v="bd7fe28a-fce1-e511-8104-1458d043a750"/>
    <s v="EubuMxrwsCaMxNv7yAStP+88DGxBcpeL3sMMbke8U59lXsW/3SGgyWoFnp9+hTTQ+16NDxyFue4E09wn7TvWwA=="/>
    <d v="2017-03-05T00:00:12"/>
    <s v="DARS-NIC-372677-H7S0S-v0"/>
    <s v="Kathleen Spanjers"/>
    <x v="163"/>
    <s v="With HSCIC"/>
    <x v="0"/>
    <d v="2017-03-04T00:00:00"/>
    <s v=""/>
    <s v="5a DSA Active"/>
    <x v="3"/>
    <s v="DARS-NIC-372677-H7S0S-v0.0"/>
    <s v="Yes"/>
    <s v="Yes"/>
    <x v="0"/>
    <x v="0"/>
    <x v="44"/>
    <s v="No"/>
    <x v="1"/>
    <s v=""/>
    <s v="Emma Lawler"/>
    <s v="Jennifer Donald"/>
    <s v="No"/>
    <s v="Joanna Rose"/>
    <d v="2017-03-05T00:00:12"/>
    <d v="2016-03-04T11:30:50"/>
    <m/>
    <s v=""/>
    <m/>
    <x v="0"/>
  </r>
  <r>
    <s v="5d33ca14-0be2-e511-8104-1458d043a750"/>
    <s v="guzMXQk30SWrcpQWlM4b0789BSgaSz4BGkgm/ksH6go7Qcvl9b1lp2OoWyvReUmEuLKT5QoJ0+3toIcaldfecQ=="/>
    <d v="2016-03-15T11:32:53"/>
    <s v="DARS-NIC-372678-P7Y1H-v0"/>
    <s v="John Packham"/>
    <x v="188"/>
    <s v="With HSCIC"/>
    <x v="1"/>
    <m/>
    <s v=""/>
    <s v="1a Enquiry"/>
    <x v="7"/>
    <s v="DARS-NIC-372678-P7Y1H-v0.0"/>
    <s v=""/>
    <s v="Yes"/>
    <x v="1"/>
    <x v="0"/>
    <x v="0"/>
    <s v="No"/>
    <x v="13"/>
    <s v=""/>
    <s v=""/>
    <s v=""/>
    <s v="Yes"/>
    <s v=""/>
    <d v="2016-03-15T11:32:53"/>
    <d v="2016-03-04T13:14:54"/>
    <m/>
    <s v=""/>
    <m/>
    <x v="0"/>
  </r>
  <r>
    <s v="0260751c-0be2-e511-80f5-3863bb363030"/>
    <s v="cs3U1ZOZwzvUl1ej2YfhexYYSjkf/gM4wLyB7JPlA6cG+0x63kbO+M4/rrEJA8b9F3G2PwdEDUiS7ZqEmKrgjQ=="/>
    <d v="2016-10-31T15:54:25"/>
    <s v="DARS-NIC-372679-Z5K9V-v0"/>
    <s v="Judy Haworth"/>
    <x v="188"/>
    <s v="With HSCIC"/>
    <x v="1"/>
    <m/>
    <s v=""/>
    <s v=""/>
    <x v="0"/>
    <s v="DARS-NIC-372679-Z5K9V-v0.0"/>
    <s v=""/>
    <s v="Yes"/>
    <x v="1"/>
    <x v="0"/>
    <x v="0"/>
    <s v="No"/>
    <x v="13"/>
    <s v=""/>
    <s v=""/>
    <s v=""/>
    <s v="Yes"/>
    <s v=""/>
    <d v="2016-10-31T15:54:25"/>
    <d v="2016-03-04T13:15:07"/>
    <m/>
    <s v=""/>
    <m/>
    <x v="0"/>
  </r>
  <r>
    <s v="ea147c22-0be2-e511-80f5-3863bb363030"/>
    <s v="STlyf6dpF4qhwfiHXsEAEOSM+ENHm4qFT0q7vKz6/Km4ZielXUW2/sCIbYdE3YVD1trSmDFEE5/KGNQiVPg6cg=="/>
    <d v="2016-10-31T15:54:25"/>
    <s v="DARS-NIC-372681-G7Q5B-v0"/>
    <s v="Paramjit Gill"/>
    <x v="8"/>
    <s v="With HSCIC"/>
    <x v="1"/>
    <m/>
    <s v=""/>
    <s v=""/>
    <x v="0"/>
    <s v="DARS-NIC-372681-G7Q5B-v0.0"/>
    <s v=""/>
    <s v="Yes"/>
    <x v="1"/>
    <x v="0"/>
    <x v="0"/>
    <s v="No"/>
    <x v="1"/>
    <s v=""/>
    <s v=""/>
    <s v=""/>
    <s v="Yes"/>
    <s v=""/>
    <d v="2016-10-31T15:54:25"/>
    <d v="2016-03-04T13:15:17"/>
    <m/>
    <s v=""/>
    <m/>
    <x v="0"/>
  </r>
  <r>
    <s v="5674cb24-0be2-e511-8104-1458d043a750"/>
    <s v="68JBl5tIUDA8sHGMx55m65FENolGtxnS90FMqfH2svoFee/RGBnotoJWpeMcKLq+YWQfGe8M2UUne+6XSbZhCg=="/>
    <d v="2016-10-31T15:54:25"/>
    <s v="DARS-NIC-372682-Y2K8L-v0"/>
    <s v="Angela Garrett"/>
    <x v="57"/>
    <s v="With HSCIC"/>
    <x v="1"/>
    <m/>
    <s v=""/>
    <s v=""/>
    <x v="0"/>
    <s v="DARS-NIC-372682-Y2K8L-v0.0"/>
    <s v=""/>
    <s v="Yes"/>
    <x v="1"/>
    <x v="0"/>
    <x v="0"/>
    <s v="No"/>
    <x v="1"/>
    <s v=""/>
    <s v=""/>
    <s v=""/>
    <s v="Yes"/>
    <s v=""/>
    <d v="2016-10-31T15:54:25"/>
    <d v="2016-03-04T13:15:29"/>
    <m/>
    <s v=""/>
    <m/>
    <x v="0"/>
  </r>
  <r>
    <s v="e128512f-0be2-e511-80f5-3863bb363030"/>
    <s v="V3FSgMG4cZuT+ar99oiP1Ou7hA9/VZnCXR04lGv+Kofo6/8KOrRDkgP6Vnr1gS2ImJtzld5Krs/yIiRNmM4ikw=="/>
    <d v="2016-10-31T15:54:25"/>
    <s v="DARS-NIC-372683-H2W6N-v0"/>
    <s v="Frank Chinegwundoh"/>
    <x v="188"/>
    <s v="With HSCIC"/>
    <x v="1"/>
    <m/>
    <s v=""/>
    <s v=""/>
    <x v="0"/>
    <s v="DARS-NIC-372683-H2W6N-v0.0"/>
    <s v=""/>
    <s v="Yes"/>
    <x v="1"/>
    <x v="0"/>
    <x v="0"/>
    <s v="No"/>
    <x v="13"/>
    <s v=""/>
    <s v=""/>
    <s v=""/>
    <s v="Yes"/>
    <s v=""/>
    <d v="2016-10-31T15:54:25"/>
    <d v="2016-03-04T13:15:42"/>
    <m/>
    <s v=""/>
    <m/>
    <x v="0"/>
  </r>
  <r>
    <s v="ccbfe470-b8f5-e511-80fa-3863bb357fa0"/>
    <s v="C3ou8rZzgLlsRK+x7jgoZKH9p/AORLXWt0dz8hjEgCdI8YbmzHs1g8KvIak9ubyuzgI97oc2HS63SkvGdjinbQ=="/>
    <d v="2016-08-30T10:39:38"/>
    <s v="DARS-NIC-372684-X6Q3M-v0"/>
    <s v="Isabel dos Santos Silva"/>
    <x v="87"/>
    <s v="With HSCIC"/>
    <x v="0"/>
    <d v="2025-05-09T00:00:00"/>
    <s v=""/>
    <s v="5a DSA Active"/>
    <x v="2"/>
    <s v="DARS-NIC-372684-X6Q3M-v0.0"/>
    <s v="Yes"/>
    <s v="Yes"/>
    <x v="0"/>
    <x v="118"/>
    <x v="116"/>
    <s v="No"/>
    <x v="9"/>
    <s v=""/>
    <s v="Emma Lawler"/>
    <s v="Jennifer Donald"/>
    <s v="No"/>
    <s v="Joanna Rose"/>
    <d v="2016-08-30T10:39:38"/>
    <d v="2016-03-29T14:13:51"/>
    <m/>
    <s v=""/>
    <d v="2015-11-14T00:00:00"/>
    <x v="0"/>
  </r>
  <r>
    <s v="9d65483d-0be2-e511-80f5-3863bb363030"/>
    <s v="d6XgypnrdxxbGh9EUZ+LZREQyPhl83d/TChVmZshMydmWcGgPkD2hiDLYUPuXmF5iWGHHKpMHKtw31FxKdsv+Q=="/>
    <d v="2016-03-15T11:32:53"/>
    <s v="DARS-NIC-372685-T5K1J-v0"/>
    <s v="Jane Nixon"/>
    <x v="21"/>
    <s v="With HSCIC"/>
    <x v="1"/>
    <m/>
    <s v=""/>
    <s v="1a Enquiry"/>
    <x v="7"/>
    <s v="DARS-NIC-372685-T5K1J-v0.0"/>
    <s v=""/>
    <s v="Yes"/>
    <x v="1"/>
    <x v="0"/>
    <x v="0"/>
    <s v="No"/>
    <x v="1"/>
    <s v=""/>
    <s v=""/>
    <s v=""/>
    <s v="Yes"/>
    <s v=""/>
    <d v="2016-03-15T11:32:53"/>
    <d v="2016-03-04T13:16:02"/>
    <m/>
    <s v=""/>
    <m/>
    <x v="0"/>
  </r>
  <r>
    <s v="3a534343-0be2-e511-80f5-3863bb363030"/>
    <s v="jR+G5VDzzvYKA8n0/MbZEP5EHWlvfdsBetLtagV3jRmb56Cyyn1I6r2UHO5mscHWcqO9fqj+w8g99Uxnq+Ytdg=="/>
    <d v="2016-10-31T15:54:25"/>
    <s v="DARS-NIC-372686-H2C0J-v0"/>
    <s v="Simon Stanworth"/>
    <x v="136"/>
    <s v="With HSCIC"/>
    <x v="1"/>
    <m/>
    <s v=""/>
    <s v=""/>
    <x v="0"/>
    <s v="DARS-NIC-372686-H2C0J-v0.0"/>
    <s v=""/>
    <s v="Yes"/>
    <x v="1"/>
    <x v="0"/>
    <x v="0"/>
    <s v="No"/>
    <x v="6"/>
    <s v=""/>
    <s v=""/>
    <s v=""/>
    <s v="Yes"/>
    <s v=""/>
    <d v="2016-10-31T15:54:25"/>
    <d v="2016-03-04T13:16:12"/>
    <m/>
    <s v=""/>
    <m/>
    <x v="0"/>
  </r>
  <r>
    <s v="29cf4149-0be2-e511-80f5-3863bb363030"/>
    <s v="xi87b9SawaPRV3uQNVqZX/4ncmImJFQWmFgSN0u+Wym81oL7MKcrUUX40VxHBIhGhZITkj7U3vu3jD+8yyC3uw=="/>
    <d v="2016-10-31T15:54:25"/>
    <s v="DARS-NIC-372687-D5G3B-v0"/>
    <s v="Rachel Shaw"/>
    <x v="44"/>
    <s v="With HSCIC"/>
    <x v="1"/>
    <m/>
    <s v=""/>
    <s v=""/>
    <x v="0"/>
    <s v="DARS-NIC-372687-D5G3B-v0.0"/>
    <s v=""/>
    <s v="Yes"/>
    <x v="1"/>
    <x v="0"/>
    <x v="0"/>
    <s v="No"/>
    <x v="10"/>
    <s v=""/>
    <s v=""/>
    <s v=""/>
    <s v="Yes"/>
    <s v=""/>
    <d v="2016-10-31T15:54:25"/>
    <d v="2016-03-04T13:16:22"/>
    <m/>
    <s v=""/>
    <m/>
    <x v="0"/>
  </r>
  <r>
    <s v="c8f46a50-0be2-e511-8104-1458d043a750"/>
    <s v="o/Ajpj5yA5QkKvM9aGxme+zrC+jL1G3DB91dF3haje/Y0W2CqDuplk9fVGbjGDaCviN85W8F/gl5rFvVwFDmzw=="/>
    <d v="2016-10-31T15:54:25"/>
    <s v="DARS-NIC-372689-F9P9B-v0"/>
    <s v="Duleeka Perera"/>
    <x v="78"/>
    <s v="With HSCIC"/>
    <x v="1"/>
    <m/>
    <s v=""/>
    <s v=""/>
    <x v="0"/>
    <s v="DARS-NIC-372689-F9P9B-v0.0"/>
    <s v=""/>
    <s v="Yes"/>
    <x v="1"/>
    <x v="0"/>
    <x v="0"/>
    <s v="No"/>
    <x v="1"/>
    <s v=""/>
    <s v=""/>
    <s v=""/>
    <s v="Yes"/>
    <s v=""/>
    <d v="2016-10-31T15:54:25"/>
    <d v="2016-03-04T13:16:34"/>
    <m/>
    <s v=""/>
    <m/>
    <x v="0"/>
  </r>
  <r>
    <s v="7a316456-0be2-e511-8104-1458d043a750"/>
    <s v="5/Mgnhh3FQrZzPPI5VQJ+Lh70qIrroH3Uys4+tuBMSEJHdba6NvGh1u4+XGxHMy0tSmW/4FVr9p/6nlrLEMyDA=="/>
    <d v="2016-10-31T15:54:25"/>
    <s v="DARS-NIC-372691-S2S9R-v0"/>
    <s v="Lindsay Davies"/>
    <x v="71"/>
    <s v="With HSCIC"/>
    <x v="1"/>
    <m/>
    <s v=""/>
    <s v=""/>
    <x v="0"/>
    <s v="DARS-NIC-372691-S2S9R-v0.0"/>
    <s v=""/>
    <s v="Yes"/>
    <x v="1"/>
    <x v="0"/>
    <x v="0"/>
    <s v="No"/>
    <x v="1"/>
    <s v=""/>
    <s v=""/>
    <s v=""/>
    <s v="Yes"/>
    <s v=""/>
    <d v="2016-10-31T15:54:25"/>
    <d v="2016-03-04T13:16:44"/>
    <m/>
    <s v=""/>
    <m/>
    <x v="0"/>
  </r>
  <r>
    <s v="077a5c5c-0be2-e511-8104-1458d043a750"/>
    <s v="XLTsdfVxd1njlFLtTbNXKmXo2wjNY6cUDUmuK9AK0MyvD3nJrb3RQnl9Lh21qHc7VdrfN0sUh4X2YBBjrGZK/w=="/>
    <d v="2016-10-31T15:54:25"/>
    <s v="DARS-NIC-372693-X1C6F-v0"/>
    <s v="Claire Foley"/>
    <x v="147"/>
    <s v="With HSCIC"/>
    <x v="1"/>
    <m/>
    <s v=""/>
    <s v=""/>
    <x v="0"/>
    <s v="DARS-NIC-372693-X1C6F-v0.0"/>
    <s v=""/>
    <s v="Yes"/>
    <x v="1"/>
    <x v="0"/>
    <x v="0"/>
    <s v="No"/>
    <x v="10"/>
    <s v=""/>
    <s v=""/>
    <s v=""/>
    <s v="Yes"/>
    <s v=""/>
    <d v="2016-10-31T15:54:25"/>
    <d v="2016-03-04T13:16:54"/>
    <m/>
    <s v=""/>
    <m/>
    <x v="0"/>
  </r>
  <r>
    <s v="a2e65562-0be2-e511-8104-1458d043a750"/>
    <s v="TN7RoAAKQwBRdE9LdH+edWLcs+DKzQ4HI68GLmb3K5VnMPUw/jW7Dl8pxI/CfTK/JqhaQqNwzQdg+IC8H+crpQ=="/>
    <d v="2016-10-31T15:54:25"/>
    <s v="DARS-NIC-372694-C8V0Z-v0"/>
    <s v="Charles Polkey"/>
    <x v="75"/>
    <s v="With HSCIC"/>
    <x v="1"/>
    <m/>
    <s v=""/>
    <s v=""/>
    <x v="0"/>
    <s v="DARS-NIC-372694-C8V0Z-v0.0"/>
    <s v=""/>
    <s v="Yes"/>
    <x v="1"/>
    <x v="0"/>
    <x v="0"/>
    <s v="No"/>
    <x v="5"/>
    <s v=""/>
    <s v=""/>
    <s v=""/>
    <s v="Yes"/>
    <s v=""/>
    <d v="2016-10-31T15:54:25"/>
    <d v="2016-03-04T13:17:04"/>
    <m/>
    <s v=""/>
    <m/>
    <x v="0"/>
  </r>
  <r>
    <s v="2a2f4e68-0be2-e511-8104-1458d043a750"/>
    <s v="Dbu6AX4VEnvnzgL4yAVSqVyVGhfDHp5zTXofBdtxYECy6xpKEVte8lhLFLAbtUB4pg/59N4UKzWpBLtC8NnufA=="/>
    <d v="2016-10-31T15:54:26"/>
    <s v="DARS-NIC-372697-L1N3M-v0"/>
    <s v="Carrie Williams"/>
    <x v="1"/>
    <s v="With HSCIC"/>
    <x v="1"/>
    <m/>
    <s v=""/>
    <s v=""/>
    <x v="0"/>
    <s v="DARS-NIC-372697-L1N3M-v0.0"/>
    <s v=""/>
    <s v="Yes"/>
    <x v="1"/>
    <x v="0"/>
    <x v="0"/>
    <s v="No"/>
    <x v="1"/>
    <s v=""/>
    <s v=""/>
    <s v=""/>
    <s v="Yes"/>
    <s v=""/>
    <d v="2016-10-31T15:54:26"/>
    <d v="2016-03-04T13:17:14"/>
    <m/>
    <s v=""/>
    <m/>
    <x v="0"/>
  </r>
  <r>
    <s v="b277466e-0be2-e511-8104-1458d043a750"/>
    <s v="kQwpnbz0LXC8k7h3mRcurIG5TWD+T9bG/Wc9Y3ysc8G6dOXR3vJsoaf2PsYI4N7xxD2q/rwYMFZlR3LGcMXyWw=="/>
    <d v="2016-03-15T11:32:53"/>
    <s v="DARS-NIC-372698-M5P4T-v0"/>
    <s v="Catherine O'Hara"/>
    <x v="21"/>
    <s v="With HSCIC"/>
    <x v="1"/>
    <m/>
    <s v=""/>
    <s v="1a Enquiry"/>
    <x v="7"/>
    <s v="DARS-NIC-372698-M5P4T-v0.0"/>
    <s v=""/>
    <s v="Yes"/>
    <x v="1"/>
    <x v="0"/>
    <x v="0"/>
    <s v="No"/>
    <x v="1"/>
    <s v=""/>
    <s v=""/>
    <s v=""/>
    <s v="Yes"/>
    <s v=""/>
    <d v="2016-03-15T11:32:53"/>
    <d v="2016-03-04T13:17:24"/>
    <m/>
    <s v=""/>
    <m/>
    <x v="0"/>
  </r>
  <r>
    <s v="2a54e37b-0be2-e511-80f5-3863bb363030"/>
    <s v="oRsm5gXycunV3iD0p7heR/p/S9ukcDV//IytiKEAiIvfB1BxGTA0q7+Vex5ivNj9JdjgGzn/8LUZQO/rjAgZ5g=="/>
    <d v="2016-10-31T15:54:26"/>
    <s v="DARS-NIC-372699-K9F2J-v0"/>
    <s v="James Otto"/>
    <x v="1"/>
    <s v="With HSCIC"/>
    <x v="1"/>
    <m/>
    <s v=""/>
    <s v=""/>
    <x v="0"/>
    <s v="DARS-NIC-372699-K9F2J-v0.0"/>
    <s v=""/>
    <s v="Yes"/>
    <x v="1"/>
    <x v="0"/>
    <x v="0"/>
    <s v="No"/>
    <x v="1"/>
    <s v=""/>
    <s v=""/>
    <s v=""/>
    <s v="Yes"/>
    <s v=""/>
    <d v="2016-10-31T15:54:26"/>
    <d v="2016-03-04T13:17:47"/>
    <m/>
    <s v=""/>
    <m/>
    <x v="0"/>
  </r>
  <r>
    <s v="7de1e581-0be2-e511-80f5-3863bb363030"/>
    <s v="7NjCyM465nv1SEXTI6+8B/JlxcMmgGfKEZj/9xZrjD6YV4PhYy+62JH5oSyUi8nn/hI1IHUPZy1Rcl55kUmPZQ=="/>
    <d v="2016-10-31T15:54:26"/>
    <s v="DARS-NIC-372700-D2K8X-v0"/>
    <s v="Jerry Murphy"/>
    <x v="340"/>
    <s v="With HSCIC"/>
    <x v="1"/>
    <m/>
    <s v=""/>
    <s v=""/>
    <x v="0"/>
    <s v="DARS-NIC-372700-D2K8X-v0.0"/>
    <s v=""/>
    <s v="Yes"/>
    <x v="1"/>
    <x v="0"/>
    <x v="0"/>
    <s v="No"/>
    <x v="5"/>
    <s v=""/>
    <s v=""/>
    <s v=""/>
    <s v="Yes"/>
    <s v=""/>
    <d v="2016-10-31T15:54:26"/>
    <d v="2016-03-04T13:17:57"/>
    <m/>
    <s v=""/>
    <m/>
    <x v="0"/>
  </r>
  <r>
    <s v="8f3cdd87-0be2-e511-80f5-3863bb363030"/>
    <s v="bCzhpPKciG//gQqc20nALnswIGryKOHfAZyOAJJjqMW2Y/46uvNh310bWZvIYoqo6vdm0QXpa/aIXwwCuYz1pQ=="/>
    <d v="2016-10-31T15:54:26"/>
    <s v="DARS-NIC-372701-J8W8R-v0"/>
    <s v="Kathryn Somers"/>
    <x v="341"/>
    <s v="With HSCIC"/>
    <x v="1"/>
    <m/>
    <s v=""/>
    <s v=""/>
    <x v="0"/>
    <s v="DARS-NIC-372701-J8W8R-v0.0"/>
    <s v=""/>
    <s v="Yes"/>
    <x v="1"/>
    <x v="0"/>
    <x v="0"/>
    <s v="No"/>
    <x v="15"/>
    <s v=""/>
    <s v=""/>
    <s v=""/>
    <s v="Yes"/>
    <s v=""/>
    <d v="2016-10-31T15:54:26"/>
    <d v="2016-03-04T13:18:07"/>
    <m/>
    <s v=""/>
    <m/>
    <x v="0"/>
  </r>
  <r>
    <s v="57c2db8d-0be2-e511-80f5-3863bb363030"/>
    <s v="KLcs/NA4ijKsxk8AOZgB0AMKWBqSe4XrkVO8J8zvZNVtifgFmO1p5cLXFAjB377dxDfoSzBMGnatgYszziCEcA=="/>
    <d v="2016-10-31T15:54:26"/>
    <s v="DARS-NIC-372702-B0M7C-v0"/>
    <s v="Anthony Swerdlow"/>
    <x v="146"/>
    <s v="With HSCIC"/>
    <x v="1"/>
    <m/>
    <s v=""/>
    <s v=""/>
    <x v="0"/>
    <s v="DARS-NIC-372702-B0M7C-v0.0"/>
    <s v=""/>
    <s v="Yes"/>
    <x v="1"/>
    <x v="0"/>
    <x v="0"/>
    <s v="No"/>
    <x v="9"/>
    <s v=""/>
    <s v=""/>
    <s v=""/>
    <s v="Yes"/>
    <s v=""/>
    <d v="2016-10-31T15:54:26"/>
    <d v="2016-03-04T13:18:17"/>
    <m/>
    <s v=""/>
    <m/>
    <x v="0"/>
  </r>
  <r>
    <s v="c0651b95-0be2-e511-8104-1458d043a750"/>
    <s v="Jzjc4BGz0lSjR6tECiY8W4r45MaVUbQkpc5JCBvNhHtEV2dQxjshIOnpjkfpCdeWdPpOjPkfEhcEcCxBjnTjOQ=="/>
    <d v="2016-10-31T15:54:26"/>
    <s v="DARS-NIC-372703-N5W8X-v0"/>
    <s v="Daniel Havely"/>
    <x v="342"/>
    <s v="With HSCIC"/>
    <x v="1"/>
    <m/>
    <s v=""/>
    <s v=""/>
    <x v="0"/>
    <s v="DARS-NIC-372703-N5W8X-v0.0"/>
    <s v=""/>
    <s v="Yes"/>
    <x v="1"/>
    <x v="0"/>
    <x v="0"/>
    <s v="No"/>
    <x v="5"/>
    <s v=""/>
    <s v=""/>
    <s v=""/>
    <s v="Yes"/>
    <s v=""/>
    <d v="2016-10-31T15:54:26"/>
    <d v="2016-03-04T13:18:29"/>
    <m/>
    <s v=""/>
    <m/>
    <x v="0"/>
  </r>
  <r>
    <s v="71fc219b-0be2-e511-8104-1458d043a750"/>
    <s v="5IFCxUIT5X7iavxtWdFmL4XSibwFdMtWFXVNkUg0jqmJsj1j35SKKxLWVnRvMI3YXTfVt/wto3TakBnX3XjAXQ=="/>
    <d v="2016-10-31T15:54:26"/>
    <s v="DARS-NIC-372705-N4C6L-v0"/>
    <s v="Sara Baker"/>
    <x v="343"/>
    <s v="With HSCIC"/>
    <x v="1"/>
    <m/>
    <s v=""/>
    <s v=""/>
    <x v="0"/>
    <s v="DARS-NIC-372705-N4C6L-v0.0"/>
    <s v=""/>
    <s v="Yes"/>
    <x v="1"/>
    <x v="0"/>
    <x v="0"/>
    <s v="No"/>
    <x v="5"/>
    <s v=""/>
    <s v=""/>
    <s v=""/>
    <s v="Yes"/>
    <s v=""/>
    <d v="2016-10-31T15:54:26"/>
    <d v="2016-03-04T13:18:39"/>
    <m/>
    <s v=""/>
    <m/>
    <x v="0"/>
  </r>
  <r>
    <s v="3dc7bfa2-0be2-e511-80f5-3863bb363030"/>
    <s v="e9bzK/GRQ05rofNiHtfJa+FUjL3nTrBwODAHtN+lIAMDhnYhu5EXFkGkr7w+IL4IdWH9J+KEh6ZOHlXNb/I1Pw=="/>
    <d v="2016-10-31T15:54:26"/>
    <s v="DARS-NIC-372706-B3L0J-v0"/>
    <s v="Christopher Redman"/>
    <x v="344"/>
    <s v="With HSCIC"/>
    <x v="1"/>
    <m/>
    <s v=""/>
    <s v=""/>
    <x v="0"/>
    <s v="DARS-NIC-372706-B3L0J-v0.0"/>
    <s v=""/>
    <s v="Yes"/>
    <x v="1"/>
    <x v="0"/>
    <x v="0"/>
    <s v="No"/>
    <x v="15"/>
    <s v=""/>
    <s v=""/>
    <s v=""/>
    <s v="Yes"/>
    <s v=""/>
    <d v="2016-10-31T15:54:26"/>
    <d v="2016-03-04T13:18:52"/>
    <m/>
    <s v=""/>
    <m/>
    <x v="0"/>
  </r>
  <r>
    <s v="de76baa8-0be2-e511-80f5-3863bb363030"/>
    <s v="Sp75ZKqXX14Eat+mN1JYD8QmScvLFm8Ezy3mRpAKDHT9ldnKAuXho3uE/5yw/g57RW3TiV44Yp04peyKdHN2hA=="/>
    <d v="2016-10-31T15:54:26"/>
    <s v="DARS-NIC-372707-V7N7G-v0"/>
    <s v="Ursula Bowler"/>
    <x v="345"/>
    <s v="With HSCIC"/>
    <x v="1"/>
    <m/>
    <s v=""/>
    <s v=""/>
    <x v="0"/>
    <s v="DARS-NIC-372707-V7N7G-v0.0"/>
    <s v=""/>
    <s v="Yes"/>
    <x v="1"/>
    <x v="0"/>
    <x v="0"/>
    <s v="No"/>
    <x v="5"/>
    <s v=""/>
    <s v=""/>
    <s v=""/>
    <s v="Yes"/>
    <s v=""/>
    <d v="2016-10-31T15:54:26"/>
    <d v="2016-03-04T13:19:02"/>
    <m/>
    <s v=""/>
    <m/>
    <x v="0"/>
  </r>
  <r>
    <s v="0337b2ae-0be2-e511-80f5-3863bb363030"/>
    <s v="VHkCYxZgVfRNpHr0HMXf67Kpm4GP0yECGrClkjPxY2kQl4APLKZaz0k+13/oA+ENcHm3YhP6MbrsXv8cPUWdbw=="/>
    <d v="2016-10-31T15:54:26"/>
    <s v="DARS-NIC-372708-Q2W3R-v0"/>
    <s v="Meg Wiggins"/>
    <x v="142"/>
    <s v="With HSCIC"/>
    <x v="1"/>
    <m/>
    <s v=""/>
    <s v=""/>
    <x v="0"/>
    <s v="DARS-NIC-372708-Q2W3R-v0.0"/>
    <s v=""/>
    <s v="Yes"/>
    <x v="1"/>
    <x v="0"/>
    <x v="0"/>
    <s v="No"/>
    <x v="1"/>
    <s v=""/>
    <s v=""/>
    <s v=""/>
    <s v="Yes"/>
    <s v=""/>
    <d v="2016-10-31T15:54:26"/>
    <d v="2016-03-04T13:19:12"/>
    <m/>
    <s v=""/>
    <m/>
    <x v="0"/>
  </r>
  <r>
    <s v="1bfda9b4-0be2-e511-80f5-3863bb363030"/>
    <s v="abWJVvN2uwN7Uv8+psvbPBYv6lEHjAicgYy1SWGarIqPJ8vPWx097/Lj4ns1VlIZqgJUMLWv79QmNtYzV+yP/A=="/>
    <d v="2016-10-31T15:54:26"/>
    <s v="DARS-NIC-372709-Z8N9S-v0"/>
    <s v="Damien McElvenny"/>
    <x v="199"/>
    <s v="With HSCIC"/>
    <x v="1"/>
    <m/>
    <s v=""/>
    <s v=""/>
    <x v="0"/>
    <s v="DARS-NIC-372709-Z8N9S-v0.0"/>
    <s v=""/>
    <s v="Yes"/>
    <x v="1"/>
    <x v="0"/>
    <x v="0"/>
    <s v="No"/>
    <x v="9"/>
    <s v=""/>
    <s v=""/>
    <s v=""/>
    <s v="Yes"/>
    <s v=""/>
    <d v="2016-10-31T15:54:26"/>
    <d v="2016-03-04T13:19:22"/>
    <m/>
    <s v=""/>
    <m/>
    <x v="0"/>
  </r>
  <r>
    <s v="0700a5ba-0be2-e511-80f5-3863bb363030"/>
    <s v="HBNicK8//smsNzTT1IOzKh3CWVspD0//U3YXOhxlr0L1vhU9wxlVVgDrDIjHM+hPISa+Mc3P4u5Q9yuOVROtWw=="/>
    <d v="2016-10-31T15:54:26"/>
    <s v="DARS-NIC-372710-P0H8V-v0"/>
    <s v="Bonamy Oliver"/>
    <x v="196"/>
    <s v="With HSCIC"/>
    <x v="1"/>
    <m/>
    <s v=""/>
    <s v=""/>
    <x v="0"/>
    <s v="DARS-NIC-372710-P0H8V-v0.0"/>
    <s v=""/>
    <s v="Yes"/>
    <x v="1"/>
    <x v="0"/>
    <x v="0"/>
    <s v="No"/>
    <x v="1"/>
    <s v=""/>
    <s v=""/>
    <s v=""/>
    <s v="Yes"/>
    <s v=""/>
    <d v="2016-10-31T15:54:26"/>
    <d v="2016-03-04T13:19:32"/>
    <m/>
    <s v=""/>
    <m/>
    <x v="0"/>
  </r>
  <r>
    <s v="0eb0a4c4-0be2-e511-8100-3863bb358f90"/>
    <s v="VGou6Vq3949xrZTgROPm4oeMkl7Wy+XzBxBa9mNWfqq5dplvB8WdXkmN+XNxG07U3nqjZochC7uq9CHUsULVsA=="/>
    <d v="2016-10-31T15:54:26"/>
    <s v="DARS-NIC-372712-H1M8H-v0"/>
    <s v="Christine McNally"/>
    <x v="346"/>
    <s v="With HSCIC"/>
    <x v="1"/>
    <m/>
    <s v="1a Enquiry"/>
    <s v="1a Enquiry"/>
    <x v="0"/>
    <s v="DARS-NIC-372712-H1M8H-v0.0"/>
    <s v=""/>
    <s v="Yes"/>
    <x v="1"/>
    <x v="0"/>
    <x v="0"/>
    <s v="No"/>
    <x v="10"/>
    <s v=""/>
    <s v=""/>
    <s v=""/>
    <s v="Yes"/>
    <s v=""/>
    <d v="2016-10-31T15:54:26"/>
    <d v="2016-03-04T13:19:49"/>
    <m/>
    <s v=""/>
    <m/>
    <x v="0"/>
  </r>
  <r>
    <s v="9caa94c6-0be2-e511-80f5-3863bb363030"/>
    <s v="pifHFdDEK6k14KmPJlncd8Yp0bCugmCoukNXbQbOaXDRvZTy6yTBLebx3qYXbDJsdpci4B9+sh0OuGKolsT8WA=="/>
    <d v="2016-10-31T15:54:26"/>
    <s v="DARS-NIC-372713-R0F9T-v0"/>
    <s v="Margo Childs"/>
    <x v="186"/>
    <s v="With HSCIC"/>
    <x v="1"/>
    <m/>
    <s v=""/>
    <s v=""/>
    <x v="0"/>
    <s v="DARS-NIC-372713-R0F9T-v0.0"/>
    <s v=""/>
    <s v="Yes"/>
    <x v="1"/>
    <x v="0"/>
    <x v="0"/>
    <s v="No"/>
    <x v="1"/>
    <s v=""/>
    <s v=""/>
    <s v=""/>
    <s v="Yes"/>
    <s v=""/>
    <d v="2016-10-31T15:54:26"/>
    <d v="2016-03-04T13:19:57"/>
    <m/>
    <s v=""/>
    <m/>
    <x v="0"/>
  </r>
  <r>
    <s v="fc0a65cf-0be2-e511-80f5-3863bb363030"/>
    <s v="I+WEWXsP7te5dKAH1riHnpvu6mtDfU+S6XZD0OpEgKC1/Ol8agC6kPZny6QW2gWRyP0DSJhEpJNvfGw7xkPnLg=="/>
    <d v="2016-10-31T15:54:26"/>
    <s v="DARS-NIC-372714-B8R3D-v0"/>
    <s v="Peter Whincup"/>
    <x v="211"/>
    <s v="With HSCIC"/>
    <x v="1"/>
    <m/>
    <s v=""/>
    <s v=""/>
    <x v="0"/>
    <s v="DARS-NIC-372714-B8R3D-v0.0"/>
    <s v=""/>
    <s v="Yes"/>
    <x v="1"/>
    <x v="0"/>
    <x v="0"/>
    <s v="No"/>
    <x v="1"/>
    <s v=""/>
    <s v=""/>
    <s v=""/>
    <s v="Yes"/>
    <s v=""/>
    <d v="2016-10-31T15:54:26"/>
    <d v="2016-03-04T13:20:07"/>
    <m/>
    <s v=""/>
    <m/>
    <x v="0"/>
  </r>
  <r>
    <s v="63e18ec0-08e2-e511-8104-1458d043a750"/>
    <s v="lyLpgxJ5qt2/HNA+jru/nMjEzv/V5OFbnYI5MDJITmGe4Q9l4O71kAbSGkaQAUMRwP4AZRNtkodV4yHB2jluOA=="/>
    <d v="2016-10-31T15:54:26"/>
    <s v="DARS-NIC-372715-P3Y2V-v0"/>
    <s v="Sonya Gardiner"/>
    <x v="214"/>
    <s v="With HSCIC"/>
    <x v="1"/>
    <m/>
    <s v=""/>
    <s v=""/>
    <x v="0"/>
    <s v="DARS-NIC-372715-P3Y2V-v0.0"/>
    <s v=""/>
    <s v="Yes"/>
    <x v="1"/>
    <x v="0"/>
    <x v="0"/>
    <s v="No"/>
    <x v="5"/>
    <s v=""/>
    <s v=""/>
    <s v=""/>
    <s v="Yes"/>
    <s v=""/>
    <d v="2016-10-31T15:54:26"/>
    <d v="2016-03-04T12:58:14"/>
    <m/>
    <s v=""/>
    <m/>
    <x v="0"/>
  </r>
  <r>
    <s v="41775cd8-0be2-e511-80f5-3863bb363030"/>
    <s v="M4Q8lwAji+01siisLNvgxEa/b0INhV5j3oX5o2f5LfTYzb7hmjLU1zowTohijiv/bJWZQoFYdN5441Ynuyx9SA=="/>
    <d v="2016-10-31T15:54:26"/>
    <s v="DARS-NIC-372717-V5R5H-v0"/>
    <s v="Fergus Macbeth"/>
    <x v="78"/>
    <s v="With HSCIC"/>
    <x v="1"/>
    <m/>
    <s v=""/>
    <s v=""/>
    <x v="0"/>
    <s v="DARS-NIC-372717-V5R5H-v0.0"/>
    <s v=""/>
    <s v="Yes"/>
    <x v="1"/>
    <x v="0"/>
    <x v="0"/>
    <s v="No"/>
    <x v="1"/>
    <s v=""/>
    <s v=""/>
    <s v=""/>
    <s v="Yes"/>
    <s v=""/>
    <d v="2016-10-31T15:54:26"/>
    <d v="2016-03-04T13:20:22"/>
    <m/>
    <s v=""/>
    <m/>
    <x v="0"/>
  </r>
  <r>
    <s v="93c454de-0be2-e511-80f5-3863bb363030"/>
    <s v="DJ4RwbKnyNPVXnI2qI/dHosySZODfB6PFCQxUsxXurX1X5WeOZ8IapbqFLugDCexyFuWQuhNj8QtVpYr+j0zNg=="/>
    <d v="2016-10-31T15:54:26"/>
    <s v="DARS-NIC-372721-X7D2Z-v0"/>
    <s v="Renu Bindra"/>
    <x v="49"/>
    <s v="With HSCIC"/>
    <x v="1"/>
    <m/>
    <s v=""/>
    <s v=""/>
    <x v="0"/>
    <s v="DARS-NIC-372721-X7D2Z-v0.0"/>
    <s v=""/>
    <s v="Yes"/>
    <x v="1"/>
    <x v="0"/>
    <x v="0"/>
    <s v="No"/>
    <x v="6"/>
    <s v=""/>
    <s v=""/>
    <s v=""/>
    <s v="Yes"/>
    <s v=""/>
    <d v="2016-10-31T15:54:26"/>
    <d v="2016-03-04T13:20:32"/>
    <m/>
    <s v=""/>
    <m/>
    <x v="0"/>
  </r>
  <r>
    <s v="dca14de4-0be2-e511-80f5-3863bb363030"/>
    <s v="+GIOhROECwJapBBldzyVYNgiY0YHbQxGHNSXTcs2DaTd6DkUq8VKQfGLlT769+G3BCm2OkUjqN8OzGptVt86wg=="/>
    <d v="2016-10-31T15:54:26"/>
    <s v="DARS-NIC-372725-R3N1T-v0"/>
    <s v="Dave Winter"/>
    <x v="8"/>
    <s v="With HSCIC"/>
    <x v="1"/>
    <m/>
    <s v=""/>
    <s v=""/>
    <x v="0"/>
    <s v="DARS-NIC-372725-R3N1T-v0.0"/>
    <s v=""/>
    <s v="Yes"/>
    <x v="1"/>
    <x v="0"/>
    <x v="0"/>
    <s v="No"/>
    <x v="1"/>
    <s v=""/>
    <s v=""/>
    <s v=""/>
    <s v="Yes"/>
    <s v=""/>
    <d v="2016-10-31T15:54:26"/>
    <d v="2016-03-04T13:20:42"/>
    <m/>
    <s v=""/>
    <m/>
    <x v="0"/>
  </r>
  <r>
    <s v="ca1546ea-0be2-e511-80f5-3863bb363030"/>
    <s v="BXX/Ds7hU2j0WsOnmnbhv3JHwl/P3nRvcMSl0lzhBzZL92+S2ZXyPsi/uwDi0kGjsIdCj8SHgJ9IPAUjFGo99A=="/>
    <d v="2016-10-31T15:54:26"/>
    <s v="DARS-NIC-372730-H4V7P-v0"/>
    <s v="Carol Hermon"/>
    <x v="57"/>
    <s v="With HSCIC"/>
    <x v="1"/>
    <m/>
    <s v=""/>
    <s v="1a Enquiry"/>
    <x v="0"/>
    <s v="DARS-NIC-372730-H4V7P-v0.0"/>
    <s v=""/>
    <s v="Yes"/>
    <x v="1"/>
    <x v="0"/>
    <x v="0"/>
    <s v="No"/>
    <x v="1"/>
    <s v=""/>
    <s v=""/>
    <s v=""/>
    <s v="Yes"/>
    <s v=""/>
    <d v="2016-10-31T15:54:26"/>
    <d v="2016-03-04T13:20:52"/>
    <m/>
    <s v=""/>
    <m/>
    <x v="0"/>
  </r>
  <r>
    <s v="599568ef-0be2-e511-8100-3863bb358f90"/>
    <s v="zOAeBXF6tcgwpNdju73HaFef9T1rSlFThVQI6ywA2R0ofoI70Rch63O7ApZdU8qxMJCObK7ufd9hZG6U4O0rLQ=="/>
    <d v="2016-10-31T15:54:26"/>
    <s v="DARS-NIC-372731-X4P3F-v0"/>
    <s v="Peter Adlard"/>
    <x v="159"/>
    <s v="With HSCIC"/>
    <x v="1"/>
    <m/>
    <s v=""/>
    <s v=""/>
    <x v="0"/>
    <s v="DARS-NIC-372731-X4P3F-v0.0"/>
    <s v=""/>
    <s v="Yes"/>
    <x v="1"/>
    <x v="0"/>
    <x v="0"/>
    <s v="No"/>
    <x v="1"/>
    <s v=""/>
    <s v=""/>
    <s v=""/>
    <s v="Yes"/>
    <s v=""/>
    <d v="2016-10-31T15:54:26"/>
    <d v="2016-03-04T13:21:02"/>
    <m/>
    <s v=""/>
    <m/>
    <x v="0"/>
  </r>
  <r>
    <s v="9bdb06f3-0be2-e511-8104-1458d043a750"/>
    <s v="lPeGyDNtyGZTKm/nL+JDG8b3hJp4BGhUgAinGrq7tqfxT+RPtNkY4xDaxUTYg9s2/LAPlDN2/UalON/qspzDug=="/>
    <d v="2016-10-31T15:54:26"/>
    <s v="DARS-NIC-372733-F4H0C-v0"/>
    <s v="Neil Robertson"/>
    <x v="92"/>
    <s v="With HSCIC"/>
    <x v="1"/>
    <m/>
    <s v=""/>
    <s v=""/>
    <x v="0"/>
    <s v="DARS-NIC-372733-F4H0C-v0.0"/>
    <s v=""/>
    <s v="Yes"/>
    <x v="1"/>
    <x v="0"/>
    <x v="0"/>
    <s v="No"/>
    <x v="9"/>
    <s v=""/>
    <s v=""/>
    <s v=""/>
    <s v="Yes"/>
    <s v=""/>
    <d v="2016-10-31T15:54:26"/>
    <d v="2016-03-04T13:21:14"/>
    <m/>
    <s v=""/>
    <m/>
    <x v="0"/>
  </r>
  <r>
    <s v="34e55c03-0ce2-e511-8104-1458d043a750"/>
    <s v="f98e4lPn5Lfq9t71xgph2Buane/Y5mwL8vPHiygRaqAwPCgU239pAijFGJnLkEdTOO/PUodZdzDC1SSy8CY1rA=="/>
    <d v="2016-10-31T15:54:26"/>
    <s v="DARS-NIC-372736-Z8F9R-v0"/>
    <s v="Anthony Swerdlow"/>
    <x v="146"/>
    <s v="With HSCIC"/>
    <x v="1"/>
    <m/>
    <s v=""/>
    <s v=""/>
    <x v="0"/>
    <s v="DARS-NIC-372736-Z8F9R-v0.0"/>
    <s v=""/>
    <s v="Yes"/>
    <x v="1"/>
    <x v="0"/>
    <x v="0"/>
    <s v="No"/>
    <x v="9"/>
    <s v=""/>
    <s v=""/>
    <s v=""/>
    <s v="Yes"/>
    <s v=""/>
    <d v="2016-10-31T15:54:26"/>
    <d v="2016-03-04T13:21:39"/>
    <m/>
    <s v=""/>
    <m/>
    <x v="0"/>
  </r>
  <r>
    <s v="cd1d5f0c-0ce2-e511-8104-1458d043a750"/>
    <s v="PIMyFyBv6OJtw7ORkEhdGiql2ss5wsFBJWAJcQNeUtOfR3rlw7J9ARuFHQSJHXj0QcQdsTaOVUiEXAdcoCnv2A=="/>
    <d v="2016-10-31T15:54:26"/>
    <s v="DARS-NIC-372737-F9X5Y-v0"/>
    <s v="Jane Hutton"/>
    <x v="163"/>
    <s v="With HSCIC"/>
    <x v="1"/>
    <m/>
    <s v=""/>
    <s v=""/>
    <x v="0"/>
    <s v="DARS-NIC-372737-F9X5Y-v0.0"/>
    <s v=""/>
    <s v="Yes"/>
    <x v="1"/>
    <x v="0"/>
    <x v="0"/>
    <s v="No"/>
    <x v="1"/>
    <s v=""/>
    <s v=""/>
    <s v=""/>
    <s v="Yes"/>
    <s v=""/>
    <d v="2016-10-31T15:54:26"/>
    <d v="2016-03-04T13:21:49"/>
    <m/>
    <s v=""/>
    <m/>
    <x v="0"/>
  </r>
  <r>
    <s v="3a561d11-0ce2-e511-80f5-3863bb363030"/>
    <s v="kTF1bju8JOiby3z+WYc1WZM4DVaUDUP+6JNacZjI57jTQlhujzcqPyZzzNEXYJ0G+359kmpjRhMjZ7VT2WImJA=="/>
    <d v="2016-10-31T15:54:26"/>
    <s v="DARS-NIC-372738-S0Q8H-v0"/>
    <s v="Julie Burrett"/>
    <x v="177"/>
    <s v="With HSCIC"/>
    <x v="1"/>
    <m/>
    <s v=""/>
    <s v="1a Enquiry"/>
    <x v="0"/>
    <s v="DARS-NIC-372738-S0Q8H-v0.0"/>
    <s v=""/>
    <s v="Yes"/>
    <x v="1"/>
    <x v="0"/>
    <x v="0"/>
    <s v="No"/>
    <x v="9"/>
    <s v=""/>
    <s v=""/>
    <s v=""/>
    <s v="Yes"/>
    <s v=""/>
    <d v="2016-10-31T15:54:26"/>
    <d v="2016-03-04T13:21:57"/>
    <m/>
    <s v=""/>
    <m/>
    <x v="0"/>
  </r>
  <r>
    <s v="24d469c4-0de2-e511-8100-3863bb358f90"/>
    <s v="omQQNsiG5L4twK8sPrBXXMDTpFmGVvC1ZaJny3tPcyvXkaruGl7/qzTH1FFgdGlO1LsYuob7QiHHs2rdAqjaxA=="/>
    <d v="2016-10-31T15:54:26"/>
    <s v="DARS-NIC-372739-G9C8B-v0"/>
    <s v="Carol Hermon"/>
    <x v="57"/>
    <s v="With HSCIC"/>
    <x v="1"/>
    <m/>
    <s v=""/>
    <s v=""/>
    <x v="0"/>
    <s v="DARS-NIC-372739-G9C8B-v0.0"/>
    <s v=""/>
    <s v="Yes"/>
    <x v="1"/>
    <x v="0"/>
    <x v="0"/>
    <s v="No"/>
    <x v="1"/>
    <s v=""/>
    <s v=""/>
    <s v=""/>
    <s v="Yes"/>
    <s v=""/>
    <d v="2016-10-31T15:54:26"/>
    <d v="2016-03-04T13:34:07"/>
    <m/>
    <s v=""/>
    <m/>
    <x v="0"/>
  </r>
  <r>
    <s v="14611ec5-76f6-e511-8102-3863bb358f90"/>
    <s v="o1Myj45hKHEYdfU/FC5DY6se0gsD0iOEP+EJD+N3iveIcj6osu073rb6SmdqehzxFvAG+3nBwSGlS03IIrvYmQ=="/>
    <d v="2016-05-11T08:48:01"/>
    <s v="DARS-NIC-372740-R0Q3X-v0"/>
    <s v="Charles Haynes"/>
    <x v="237"/>
    <s v="With Customer"/>
    <x v="0"/>
    <m/>
    <s v="2c Initial Assessment"/>
    <s v="2d Action Plan Active"/>
    <x v="0"/>
    <s v="DARS-NIC-372740-R0Q3X-v0.0"/>
    <s v="No"/>
    <s v="Yes"/>
    <x v="0"/>
    <x v="283"/>
    <x v="0"/>
    <s v="Yes"/>
    <x v="5"/>
    <s v="Complex"/>
    <s v=""/>
    <s v="Jennifer Donald"/>
    <s v="Yes"/>
    <s v="Joanna Rose"/>
    <d v="2016-05-11T08:48:01"/>
    <d v="2016-03-30T12:56:12"/>
    <m/>
    <s v=""/>
    <d v="2015-08-18T00:00:00"/>
    <x v="0"/>
  </r>
  <r>
    <s v="fad959fa-fe20-499f-8c0b-99cf80f87ef8"/>
    <s v="xuUD4Js8nY7LXCgJ08v5XIKxwZsFZ7Knb1xxCFJhJ4INc4Fe+duiDOcVreLZFwusTugRjjMI73j+yszd/f3RGg=="/>
    <d v="2016-08-30T10:39:38"/>
    <s v="DARS-NIC-372740-R0Q3X-v0"/>
    <s v="Charles Haynes"/>
    <x v="237"/>
    <s v="With Customer"/>
    <x v="0"/>
    <m/>
    <s v="2d Action Plan Active"/>
    <s v="2d Action Plan Active"/>
    <x v="5"/>
    <s v="DARS-NIC-372740-R0Q3X-v0.1"/>
    <s v="Yes"/>
    <s v="Yes"/>
    <x v="0"/>
    <x v="283"/>
    <x v="0"/>
    <s v="Yes"/>
    <x v="5"/>
    <s v="Complex"/>
    <s v="Tracy Taylor"/>
    <s v="Jennifer Donald"/>
    <s v="Yes"/>
    <s v="Joanna Rose"/>
    <d v="2016-08-30T10:39:38"/>
    <d v="2016-05-11T08:47:55"/>
    <m/>
    <s v=""/>
    <d v="2015-08-18T00:00:00"/>
    <x v="0"/>
  </r>
  <r>
    <s v="45fb0f1d-0ce2-e511-80f5-3863bb363030"/>
    <s v="HeGKib6ptf9OL8ShWEUyrRzjQ4H49Q3bD6WmKTXUKd6DBzWj73LmLyyGmZhJYolbsV7z/BlbTndxMvIjV0419g=="/>
    <d v="2016-10-31T15:54:27"/>
    <s v="DARS-NIC-372741-C9L4V-v0"/>
    <s v="Jane Fleming"/>
    <x v="71"/>
    <s v="With HSCIC"/>
    <x v="1"/>
    <m/>
    <s v=""/>
    <s v=""/>
    <x v="0"/>
    <s v="DARS-NIC-372741-C9L4V-v0.0"/>
    <s v=""/>
    <s v="Yes"/>
    <x v="1"/>
    <x v="0"/>
    <x v="0"/>
    <s v="No"/>
    <x v="1"/>
    <s v=""/>
    <s v=""/>
    <s v=""/>
    <s v="Yes"/>
    <s v=""/>
    <d v="2016-10-31T15:54:27"/>
    <d v="2016-03-04T13:22:17"/>
    <m/>
    <s v=""/>
    <m/>
    <x v="0"/>
  </r>
  <r>
    <s v="a46f0f23-0ce2-e511-80f5-3863bb363030"/>
    <s v="D5uda0cHE8nqohyj9Up4A2yDf0X+cpeIgRcipJOX8ugH1eKfORQZ8IWWeqeSGokI6b2opqvMccUHJAdq9Ktvrw=="/>
    <d v="2016-10-31T15:54:27"/>
    <s v="DARS-NIC-372743-G6V1T-v0"/>
    <s v="Shirley Simmonds"/>
    <x v="89"/>
    <s v="With HSCIC"/>
    <x v="1"/>
    <m/>
    <s v=""/>
    <s v=""/>
    <x v="0"/>
    <s v="DARS-NIC-372743-G6V1T-v0.0"/>
    <s v=""/>
    <s v="Yes"/>
    <x v="1"/>
    <x v="0"/>
    <x v="0"/>
    <s v="No"/>
    <x v="5"/>
    <s v=""/>
    <s v=""/>
    <s v=""/>
    <s v="Yes"/>
    <s v=""/>
    <d v="2016-10-31T15:54:27"/>
    <d v="2016-03-04T13:22:27"/>
    <m/>
    <s v=""/>
    <m/>
    <x v="0"/>
  </r>
  <r>
    <s v="4b3f2c2a-0ce2-e511-8104-1458d043a750"/>
    <s v="IO3dPjRA+B4C0WOUBLCfTkRXLrs+GuA8EIGFpJ9VzDLyDqC67TCTSIvZPASHHXOlT+vuuc2R7ECXwHuAuQuMNA=="/>
    <d v="2016-10-31T15:54:27"/>
    <s v="DARS-NIC-372744-H9K4F-v0"/>
    <s v="Jane Hutton"/>
    <x v="163"/>
    <s v="With HSCIC"/>
    <x v="1"/>
    <m/>
    <s v=""/>
    <s v=""/>
    <x v="0"/>
    <s v="DARS-NIC-372744-H9K4F-v0.0"/>
    <s v=""/>
    <s v="Yes"/>
    <x v="1"/>
    <x v="0"/>
    <x v="0"/>
    <s v="No"/>
    <x v="1"/>
    <s v=""/>
    <s v=""/>
    <s v=""/>
    <s v="Yes"/>
    <s v=""/>
    <d v="2016-10-31T15:54:27"/>
    <d v="2016-03-04T13:22:39"/>
    <m/>
    <s v=""/>
    <m/>
    <x v="0"/>
  </r>
  <r>
    <s v="baba102f-0ce2-e511-80f5-3863bb363030"/>
    <s v="oivuPg5YBUCo/nCgEbM+2qs0tfT5LzlB+xdBxj/fvBrktj3hk6RcaqhIm5UlrFkvK3qK8iTrf0010Zd4A5DWxQ=="/>
    <d v="2016-10-31T15:54:27"/>
    <s v="DARS-NIC-372745-Q9Y2H-v0"/>
    <s v="Rejive Dayanandan"/>
    <x v="177"/>
    <s v="With HSCIC"/>
    <x v="1"/>
    <m/>
    <s v=""/>
    <s v="1a Enquiry"/>
    <x v="0"/>
    <s v="DARS-NIC-372745-Q9Y2H-v0.0"/>
    <s v=""/>
    <s v="Yes"/>
    <x v="1"/>
    <x v="0"/>
    <x v="0"/>
    <s v="No"/>
    <x v="9"/>
    <s v=""/>
    <s v=""/>
    <s v=""/>
    <s v="Yes"/>
    <s v=""/>
    <d v="2016-10-31T15:54:27"/>
    <d v="2016-03-04T13:22:47"/>
    <m/>
    <s v=""/>
    <m/>
    <x v="0"/>
  </r>
  <r>
    <s v="03080935-0ce2-e511-80f5-3863bb363030"/>
    <s v="nq21wnQyBoQ9ZWYz/SLp1h84L3GkmWgeKUM7x724mPK8vnQgEsRlDNglbA8UDKNPsfAF9kE8jZRLgWXMXdgqhA=="/>
    <d v="2016-03-15T11:32:53"/>
    <s v="DARS-NIC-372747-K4H8Q-v0"/>
    <s v="Elaine Johnstone"/>
    <x v="177"/>
    <s v="With HSCIC"/>
    <x v="1"/>
    <m/>
    <s v=""/>
    <s v="1a Enquiry"/>
    <x v="7"/>
    <s v="DARS-NIC-372747-K4H8Q-v0.0"/>
    <s v=""/>
    <s v="Yes"/>
    <x v="1"/>
    <x v="0"/>
    <x v="0"/>
    <s v="No"/>
    <x v="9"/>
    <s v=""/>
    <s v=""/>
    <s v=""/>
    <s v="Yes"/>
    <s v=""/>
    <d v="2016-03-15T11:32:53"/>
    <d v="2016-03-04T13:22:57"/>
    <m/>
    <s v=""/>
    <m/>
    <x v="0"/>
  </r>
  <r>
    <s v="3db65f39-0ce2-e511-8104-1458d043a750"/>
    <s v="zh3VjkR2hvGgCff/5gePUXJy4Z0CZSREQgaOgi2qTT3M6kqEsn2abboaSaL2JjtPGXixPMHTEHYrZQ6xSSKv5w=="/>
    <d v="2016-10-31T15:54:27"/>
    <s v="DARS-NIC-372748-T5C9Y-v0"/>
    <s v="Gerald Kendall"/>
    <x v="57"/>
    <s v="With HSCIC"/>
    <x v="1"/>
    <m/>
    <s v=""/>
    <s v=""/>
    <x v="0"/>
    <s v="DARS-NIC-372748-T5C9Y-v0.0"/>
    <s v=""/>
    <s v="Yes"/>
    <x v="1"/>
    <x v="0"/>
    <x v="0"/>
    <s v="No"/>
    <x v="1"/>
    <s v=""/>
    <s v=""/>
    <s v=""/>
    <s v="Yes"/>
    <s v=""/>
    <d v="2016-10-31T15:54:27"/>
    <d v="2016-03-04T13:23:09"/>
    <m/>
    <s v=""/>
    <m/>
    <x v="0"/>
  </r>
  <r>
    <s v="37dda94c-0ce2-e511-80f5-3863bb363030"/>
    <s v="NaEZ02b8SnCIWuj4WIzPk3MALg+DR6iA1GHsQxI0FurokW1Roe3W3tla8G1ObnEBdFQB149tplH9WDNC3Yeu5Q=="/>
    <d v="2016-10-31T15:54:27"/>
    <s v="DARS-NIC-372749-C7Y6K-v0"/>
    <s v="David Simmons"/>
    <x v="92"/>
    <s v="With HSCIC"/>
    <x v="1"/>
    <m/>
    <s v=""/>
    <s v=""/>
    <x v="0"/>
    <s v="DARS-NIC-372749-C7Y6K-v0.0"/>
    <s v=""/>
    <s v="Yes"/>
    <x v="1"/>
    <x v="0"/>
    <x v="0"/>
    <s v="No"/>
    <x v="9"/>
    <s v=""/>
    <s v=""/>
    <s v=""/>
    <s v="Yes"/>
    <s v=""/>
    <d v="2016-10-31T15:54:27"/>
    <d v="2016-03-04T13:23:37"/>
    <m/>
    <s v=""/>
    <m/>
    <x v="0"/>
  </r>
  <r>
    <s v="56838167-0ce2-e511-80f5-3863bb363030"/>
    <s v="qaKd39XUBNI79VGgmaR3Z4wzRHx/wFPTigvrBSBL1mO9EYhmu3jchOrAXfETH9ScInGH0lz4PiQLVsyk9ZmUag=="/>
    <d v="2016-10-31T15:54:27"/>
    <s v="DARS-NIC-372751-J6M8Y-v0"/>
    <s v="Jane Hemming"/>
    <x v="146"/>
    <s v="With HSCIC"/>
    <x v="1"/>
    <m/>
    <s v=""/>
    <s v=""/>
    <x v="0"/>
    <s v="DARS-NIC-372751-J6M8Y-v0.0"/>
    <s v=""/>
    <s v="Yes"/>
    <x v="1"/>
    <x v="0"/>
    <x v="0"/>
    <s v="No"/>
    <x v="9"/>
    <s v=""/>
    <s v=""/>
    <s v=""/>
    <s v="Yes"/>
    <s v=""/>
    <d v="2016-10-31T15:54:27"/>
    <d v="2016-03-04T13:24:22"/>
    <m/>
    <s v=""/>
    <m/>
    <x v="0"/>
  </r>
  <r>
    <s v="14cb72c8-0de2-e511-8104-1458d043a750"/>
    <s v="MznA/gWcZcXXesv01QmeZp939zMH6Q6fTul+G/wTQp14eeJxLcPBtJaICo9OkQFfwXEh1FAuGI3OIqkpZkn3fw=="/>
    <d v="2016-10-31T15:54:27"/>
    <s v="DARS-NIC-372753-F9Q0B-v0"/>
    <s v="philip brigham"/>
    <x v="347"/>
    <s v="With HSCIC"/>
    <x v="1"/>
    <m/>
    <s v=""/>
    <s v=""/>
    <x v="0"/>
    <s v="DARS-NIC-372753-F9Q0B-v0.0"/>
    <s v=""/>
    <s v="Yes"/>
    <x v="1"/>
    <x v="0"/>
    <x v="0"/>
    <s v="No"/>
    <x v="0"/>
    <s v=""/>
    <s v=""/>
    <s v=""/>
    <s v="Yes"/>
    <s v=""/>
    <d v="2016-10-31T15:54:27"/>
    <d v="2016-03-04T13:34:14"/>
    <m/>
    <s v=""/>
    <m/>
    <x v="0"/>
  </r>
  <r>
    <s v="6fc1f16b-0ce2-e511-8104-1458d043a750"/>
    <s v="3LWLnu9AsjEcsiLXYbQDNpysKNuUConr7NpPg57RFwRDT5JEG2REE4xoRggW1t3QqxwOXXX4m3HyGoxCgSeaVw=="/>
    <d v="2016-10-31T15:54:27"/>
    <s v="DARS-NIC-372756-S3Q7P-v0"/>
    <s v="Jane Armitage"/>
    <x v="177"/>
    <s v="With HSCIC"/>
    <x v="1"/>
    <m/>
    <s v=""/>
    <s v="1a Enquiry"/>
    <x v="0"/>
    <s v="DARS-NIC-372756-S3Q7P-v0.0"/>
    <s v=""/>
    <s v="Yes"/>
    <x v="1"/>
    <x v="0"/>
    <x v="0"/>
    <s v="No"/>
    <x v="9"/>
    <s v=""/>
    <s v=""/>
    <s v=""/>
    <s v="Yes"/>
    <s v=""/>
    <d v="2016-10-31T15:54:27"/>
    <d v="2016-03-04T13:24:34"/>
    <m/>
    <s v=""/>
    <m/>
    <x v="0"/>
  </r>
  <r>
    <s v="35489476-0ce2-e511-80f5-3863bb363030"/>
    <s v="dg4cRkQYvD29v1ius/FHwBqXH7cgmbfqWANiueAiflEB9xNcPm0HDBKbZsRfVEULlIMpUcovGrzwcyjyj27KgQ=="/>
    <d v="2016-10-31T15:54:27"/>
    <s v="DARS-NIC-372757-Y1Z5G-v0"/>
    <s v="Samantha Ducker"/>
    <x v="145"/>
    <s v="With HSCIC"/>
    <x v="1"/>
    <m/>
    <s v=""/>
    <s v=""/>
    <x v="0"/>
    <s v="DARS-NIC-372757-Y1Z5G-v0.0"/>
    <s v=""/>
    <s v="Yes"/>
    <x v="1"/>
    <x v="0"/>
    <x v="0"/>
    <s v="No"/>
    <x v="1"/>
    <s v=""/>
    <s v=""/>
    <s v=""/>
    <s v="Yes"/>
    <s v=""/>
    <d v="2016-10-31T15:54:27"/>
    <d v="2016-03-04T13:24:47"/>
    <m/>
    <s v=""/>
    <m/>
    <x v="0"/>
  </r>
  <r>
    <s v="ef418d7c-0ce2-e511-80f5-3863bb363030"/>
    <s v="QXh8UDyTxqOD2QR+KAbFjcMSZ5W0GCM9Y9QBmz4yslS/esBPGB3clAuso24I20AY328MUmLEyHqIMEd8Alsakw=="/>
    <d v="2016-10-31T15:54:27"/>
    <s v="DARS-NIC-372758-Y6J6B-v0"/>
    <s v="Jack Cuzick"/>
    <x v="144"/>
    <s v="With HSCIC"/>
    <x v="1"/>
    <m/>
    <s v=""/>
    <s v=""/>
    <x v="0"/>
    <s v="DARS-NIC-372758-Y6J6B-v0.0"/>
    <s v=""/>
    <s v="Yes"/>
    <x v="1"/>
    <x v="0"/>
    <x v="0"/>
    <s v="No"/>
    <x v="1"/>
    <s v=""/>
    <s v=""/>
    <s v=""/>
    <s v="Yes"/>
    <s v=""/>
    <d v="2016-10-31T15:54:27"/>
    <d v="2016-03-04T13:24:57"/>
    <m/>
    <s v=""/>
    <m/>
    <x v="0"/>
  </r>
  <r>
    <s v="97378982-0ce2-e511-80f5-3863bb363030"/>
    <s v="luby+k2EzaSgApMTg/6x2h2p5nrdAlJCXHHB2Ow/+b9KSoAzEMrp44Mvt60KFl70pfpKeKxf38CT1mbmH5UjMg=="/>
    <d v="2016-10-31T15:54:27"/>
    <s v="DARS-NIC-372759-Q3G8F-v0"/>
    <s v="Pat Tookey"/>
    <x v="1"/>
    <s v="With HSCIC"/>
    <x v="1"/>
    <m/>
    <s v=""/>
    <s v=""/>
    <x v="0"/>
    <s v="DARS-NIC-372759-Q3G8F-v0.0"/>
    <s v=""/>
    <s v="Yes"/>
    <x v="1"/>
    <x v="0"/>
    <x v="0"/>
    <s v="No"/>
    <x v="1"/>
    <s v=""/>
    <s v=""/>
    <s v=""/>
    <s v="Yes"/>
    <s v=""/>
    <d v="2016-10-31T15:54:27"/>
    <d v="2016-03-04T13:25:07"/>
    <m/>
    <s v=""/>
    <m/>
    <x v="0"/>
  </r>
  <r>
    <s v="0a368288-0ce2-e511-80f5-3863bb363030"/>
    <s v="dxQiDIa/UsD35GlCh3YUbFY2kycvIaZIyaPPAKtbnp1hW2WiKiR1XZSVHfqk3QyYU3j2LFGi37Gd+SYddGnkLg=="/>
    <d v="2016-10-31T15:54:27"/>
    <s v="DARS-NIC-372761-G4B3P-v0"/>
    <s v="Jane Hemming"/>
    <x v="146"/>
    <s v="With HSCIC"/>
    <x v="1"/>
    <m/>
    <s v=""/>
    <s v=""/>
    <x v="0"/>
    <s v="DARS-NIC-372761-G4B3P-v0.0"/>
    <s v=""/>
    <s v="Yes"/>
    <x v="1"/>
    <x v="0"/>
    <x v="0"/>
    <s v="No"/>
    <x v="9"/>
    <s v=""/>
    <s v=""/>
    <s v=""/>
    <s v="Yes"/>
    <s v=""/>
    <d v="2016-10-31T15:54:27"/>
    <d v="2016-03-04T13:25:17"/>
    <m/>
    <s v=""/>
    <m/>
    <x v="0"/>
  </r>
  <r>
    <s v="1e8f7b8e-0ce2-e511-80f5-3863bb363030"/>
    <s v="n2sa2vjBBNSlM8lZ++3QM15uNZiTrFVQ6P9RTQJwnBHHgDL5e5pSjx+lxrCXVRvE4fxsuo3sT5TghCPruZxfoA=="/>
    <d v="2016-10-31T15:54:27"/>
    <s v="DARS-NIC-372762-X2V1Z-v0"/>
    <s v="Paul Benson"/>
    <x v="192"/>
    <s v="With HSCIC"/>
    <x v="1"/>
    <m/>
    <s v=""/>
    <s v=""/>
    <x v="0"/>
    <s v="DARS-NIC-372762-X2V1Z-v0.0"/>
    <s v=""/>
    <s v="Yes"/>
    <x v="1"/>
    <x v="0"/>
    <x v="0"/>
    <s v="No"/>
    <x v="6"/>
    <s v=""/>
    <s v=""/>
    <s v=""/>
    <s v="Yes"/>
    <s v=""/>
    <d v="2016-10-31T15:54:27"/>
    <d v="2016-03-04T13:25:27"/>
    <m/>
    <s v=""/>
    <m/>
    <x v="0"/>
  </r>
  <r>
    <s v="c8a77294-0ce2-e511-80f5-3863bb363030"/>
    <s v="T1tIO4DzayQ63dAWexgz1EQyv1P7J8SguSGKL9bLD86zqh0s2eECUv200894upVA/DyAznaswzAnZYnp+Udh2Q=="/>
    <d v="2016-10-31T15:54:27"/>
    <s v="DARS-NIC-372766-Z1H8J-v0"/>
    <s v="Kay-Tee Khaw"/>
    <x v="71"/>
    <s v="With HSCIC"/>
    <x v="1"/>
    <m/>
    <s v=""/>
    <s v=""/>
    <x v="0"/>
    <s v="DARS-NIC-372766-Z1H8J-v0.0"/>
    <s v=""/>
    <s v="Yes"/>
    <x v="1"/>
    <x v="0"/>
    <x v="0"/>
    <s v="No"/>
    <x v="1"/>
    <s v=""/>
    <s v=""/>
    <s v=""/>
    <s v="Yes"/>
    <s v=""/>
    <d v="2016-10-31T15:54:27"/>
    <d v="2016-03-04T13:25:37"/>
    <m/>
    <s v=""/>
    <m/>
    <x v="0"/>
  </r>
  <r>
    <s v="16c7429a-0ce2-e511-8100-3863bb358f90"/>
    <s v="4LPnoC1GHfWVaCrMC81tKfeu+EdxCfS2nCg27xGHoDAYZHdlZtPq7j6h0pcDXUNinItnsgVA2nPAANg6VAHIlg=="/>
    <d v="2016-10-31T15:54:27"/>
    <s v="DARS-NIC-372768-X7L6V-v0"/>
    <s v="Alistair Hall"/>
    <x v="341"/>
    <s v="With HSCIC"/>
    <x v="1"/>
    <m/>
    <s v=""/>
    <s v=""/>
    <x v="0"/>
    <s v="DARS-NIC-372768-X7L6V-v0.0"/>
    <s v=""/>
    <s v="Yes"/>
    <x v="1"/>
    <x v="0"/>
    <x v="0"/>
    <s v="No"/>
    <x v="15"/>
    <s v=""/>
    <s v=""/>
    <s v=""/>
    <s v="Yes"/>
    <s v=""/>
    <d v="2016-10-31T15:54:27"/>
    <d v="2016-03-04T13:25:48"/>
    <m/>
    <s v=""/>
    <m/>
    <x v="0"/>
  </r>
  <r>
    <s v="a6a95f9e-0ce2-e511-8104-1458d043a750"/>
    <s v="FBhIKrBiJRF5VPJSWCOmsvsnlAAy33B/M4seQLewuEgGCCtfLfd37hntqDuGEhw4veB2jGyJ1wrrPHAGpNKnMw=="/>
    <d v="2016-10-31T15:54:27"/>
    <s v="DARS-NIC-372771-C5Z0B-v0"/>
    <s v="Lu Gao"/>
    <x v="201"/>
    <s v="With HSCIC"/>
    <x v="1"/>
    <m/>
    <s v=""/>
    <s v=""/>
    <x v="0"/>
    <s v="DARS-NIC-372771-C5Z0B-v0.0"/>
    <s v=""/>
    <s v="Yes"/>
    <x v="1"/>
    <x v="0"/>
    <x v="0"/>
    <s v="No"/>
    <x v="1"/>
    <s v=""/>
    <s v=""/>
    <s v=""/>
    <s v="Yes"/>
    <s v=""/>
    <d v="2016-10-31T15:54:27"/>
    <d v="2016-03-04T13:25:59"/>
    <m/>
    <s v=""/>
    <m/>
    <x v="0"/>
  </r>
  <r>
    <s v="0bf636a7-0ce2-e511-8104-1458d043a750"/>
    <s v="RKNBQ3X/GAr+y5iLN63TqquHI99i4yuggSLzDIq/aeal1O6y7NLFZnXyZazivKQz4i2v4638dW5ufKhcQebiWw=="/>
    <d v="2016-10-31T15:54:27"/>
    <s v="DARS-NIC-372772-C5K3L-v0"/>
    <s v="Vincent Connolly"/>
    <x v="348"/>
    <s v="With HSCIC"/>
    <x v="1"/>
    <m/>
    <s v=""/>
    <s v=""/>
    <x v="0"/>
    <s v="DARS-NIC-372772-C5K3L-v0.0"/>
    <s v=""/>
    <s v="Yes"/>
    <x v="1"/>
    <x v="0"/>
    <x v="0"/>
    <s v="No"/>
    <x v="15"/>
    <s v=""/>
    <s v=""/>
    <s v=""/>
    <s v="Yes"/>
    <s v=""/>
    <d v="2016-10-31T15:54:27"/>
    <d v="2016-03-04T13:26:09"/>
    <m/>
    <s v=""/>
    <m/>
    <x v="0"/>
  </r>
  <r>
    <s v="7d2151ad-0ce2-e511-8104-1458d043a750"/>
    <s v="Ies4ah+3rMxJ8osLaJwryAGi1cjlzMqtADGA2/HmZJuuR09OT4cwkdPMnVjqTGeY1vNcHzf3QqF9WBD05vDcxg=="/>
    <d v="2016-10-31T15:54:27"/>
    <s v="DARS-NIC-372773-R4N3W-v0"/>
    <s v="Claire forrest"/>
    <x v="341"/>
    <s v="With HSCIC"/>
    <x v="1"/>
    <m/>
    <s v=""/>
    <s v=""/>
    <x v="0"/>
    <s v="DARS-NIC-372773-R4N3W-v0.0"/>
    <s v=""/>
    <s v="Yes"/>
    <x v="1"/>
    <x v="0"/>
    <x v="0"/>
    <s v="No"/>
    <x v="15"/>
    <s v=""/>
    <s v=""/>
    <s v=""/>
    <s v="Yes"/>
    <s v=""/>
    <d v="2016-10-31T15:54:27"/>
    <d v="2016-03-04T13:26:19"/>
    <m/>
    <s v=""/>
    <m/>
    <x v="0"/>
  </r>
  <r>
    <s v="6148afb2-0ce2-e511-80f7-3863bb357fa0"/>
    <s v="ZIYKGo+qeqbWJ5cSgoDH7Y33u7GgzsHAyVCj8Kl/AvTBUancEvETHaEKClIq8STHWlHZ5iPsK2eQpbs+Li3KqA=="/>
    <d v="2016-10-31T15:54:27"/>
    <s v="DARS-NIC-372776-H0M8G-v0"/>
    <s v="Philip Hannaford"/>
    <x v="149"/>
    <s v="With HSCIC"/>
    <x v="1"/>
    <m/>
    <s v=""/>
    <s v=""/>
    <x v="0"/>
    <s v="DARS-NIC-372776-H0M8G-v0.0"/>
    <s v=""/>
    <s v="Yes"/>
    <x v="1"/>
    <x v="0"/>
    <x v="0"/>
    <s v="No"/>
    <x v="1"/>
    <s v=""/>
    <s v=""/>
    <s v=""/>
    <s v="Yes"/>
    <s v=""/>
    <d v="2016-10-31T15:54:27"/>
    <d v="2016-03-04T13:26:30"/>
    <m/>
    <s v=""/>
    <m/>
    <x v="0"/>
  </r>
  <r>
    <s v="82a327b5-0ce2-e511-8100-3863bb358f90"/>
    <s v="h/rRERDFtg4rwVoY9Ue6Eao826U32rCfUoZD3YPvd67gyNabTn+rjNV3S2NU7QXM+ptdjrDo6E8l30zR6imoHA=="/>
    <d v="2016-10-31T15:54:27"/>
    <s v="DARS-NIC-372777-K5D7G-v0"/>
    <s v="Susan Golombok"/>
    <x v="71"/>
    <s v="With HSCIC"/>
    <x v="1"/>
    <m/>
    <s v=""/>
    <s v=""/>
    <x v="0"/>
    <s v="DARS-NIC-372777-K5D7G-v0.0"/>
    <s v=""/>
    <s v="Yes"/>
    <x v="1"/>
    <x v="0"/>
    <x v="0"/>
    <s v="No"/>
    <x v="1"/>
    <s v=""/>
    <s v=""/>
    <s v=""/>
    <s v="Yes"/>
    <s v=""/>
    <d v="2016-10-31T15:54:27"/>
    <d v="2016-03-04T13:26:37"/>
    <m/>
    <s v=""/>
    <m/>
    <x v="0"/>
  </r>
  <r>
    <s v="e96a48bb-0ce2-e511-80f5-3863bb363030"/>
    <s v="vBl5pdobW6mI9VHwEnDhfCesbJM9YyOId0jNAMzzsLL6zsfB4V9i2XwSdX9SzdIcCnsTs1mzc76PtWgI+lJ7ZA=="/>
    <d v="2016-10-31T15:54:27"/>
    <s v="DARS-NIC-372782-N5W7J-v0"/>
    <s v="Paul Pharoah"/>
    <x v="349"/>
    <s v="With HSCIC"/>
    <x v="1"/>
    <m/>
    <s v=""/>
    <s v=""/>
    <x v="0"/>
    <s v="DARS-NIC-372782-N5W7J-v0.0"/>
    <s v=""/>
    <s v="Yes"/>
    <x v="1"/>
    <x v="0"/>
    <x v="0"/>
    <s v="No"/>
    <x v="9"/>
    <s v=""/>
    <s v=""/>
    <s v=""/>
    <s v="Yes"/>
    <s v=""/>
    <d v="2016-10-31T15:54:27"/>
    <d v="2016-03-04T13:26:47"/>
    <m/>
    <s v=""/>
    <m/>
    <x v="0"/>
  </r>
  <r>
    <s v="e298fac3-0ce2-e511-8100-3863bb358f90"/>
    <s v="X+LEBaQJhJI2/LukdOEUmj2QORMb1mSF0i3i3jBP/PkLT3zLo1WsxL9nMm3F/Hkg01oQg+YboR28HbWMEH7h/g=="/>
    <d v="2016-10-31T15:54:27"/>
    <s v="DARS-NIC-372783-Q7D9K-v0"/>
    <s v="Ian Godsland"/>
    <x v="3"/>
    <s v="With HSCIC"/>
    <x v="1"/>
    <m/>
    <s v=""/>
    <s v="1a Enquiry"/>
    <x v="0"/>
    <s v="DARS-NIC-372783-Q7D9K-v0.0"/>
    <s v=""/>
    <s v="Yes"/>
    <x v="1"/>
    <x v="0"/>
    <x v="0"/>
    <s v="No"/>
    <x v="1"/>
    <s v=""/>
    <s v=""/>
    <s v=""/>
    <s v="Yes"/>
    <s v=""/>
    <d v="2016-10-31T15:54:27"/>
    <d v="2016-03-04T13:26:57"/>
    <m/>
    <s v=""/>
    <m/>
    <x v="0"/>
  </r>
  <r>
    <s v="3cd6f7c9-0ce2-e511-8100-3863bb358f90"/>
    <s v="QhcMCksBHdtpp7Z+a5fXMPy714LjCUYZU9+v0O2bCoq83SP2GFIoBKMSmQBw4/wz5kPPGAMD/QAtlnaNSlbm2w=="/>
    <d v="2016-10-31T15:54:27"/>
    <s v="DARS-NIC-372784-P7J5K-v0"/>
    <s v="Geraldine Surman"/>
    <x v="57"/>
    <s v="With HSCIC"/>
    <x v="1"/>
    <m/>
    <s v=""/>
    <s v="1a Enquiry"/>
    <x v="0"/>
    <s v="DARS-NIC-372784-P7J5K-v0.0"/>
    <s v=""/>
    <s v="Yes"/>
    <x v="1"/>
    <x v="0"/>
    <x v="0"/>
    <s v="No"/>
    <x v="1"/>
    <s v=""/>
    <s v=""/>
    <s v=""/>
    <s v="Yes"/>
    <s v=""/>
    <d v="2016-10-31T15:54:27"/>
    <d v="2016-03-04T13:27:07"/>
    <m/>
    <s v=""/>
    <m/>
    <x v="0"/>
  </r>
  <r>
    <s v="cffdeecf-0ce2-e511-80f5-3863bb363030"/>
    <s v="tgM2S62LyIXMTHbxUzTJ7USPGF+bW8hlmxZfGtU9SjuIXMGvVlSRcvVzRMuFBvZbOuieamiaTtE2VjWGQRIzHw=="/>
    <d v="2016-10-31T15:54:28"/>
    <s v="DARS-NIC-372785-H9K8K-v0"/>
    <s v="Astrid Fletcher"/>
    <x v="87"/>
    <s v="With HSCIC"/>
    <x v="1"/>
    <m/>
    <s v=""/>
    <s v=""/>
    <x v="0"/>
    <s v="DARS-NIC-372785-H9K8K-v0.0"/>
    <s v=""/>
    <s v="Yes"/>
    <x v="1"/>
    <x v="0"/>
    <x v="0"/>
    <s v="No"/>
    <x v="9"/>
    <s v=""/>
    <s v=""/>
    <s v=""/>
    <s v="Yes"/>
    <s v=""/>
    <d v="2016-10-31T15:54:28"/>
    <d v="2016-03-04T13:27:22"/>
    <m/>
    <s v=""/>
    <m/>
    <x v="0"/>
  </r>
  <r>
    <s v="0d5ee8d5-0ce2-e511-8100-3863bb358f90"/>
    <s v="xhcveYeiku5rbA83JdJjPqsgbuJmJ7hVCKnzIgF3ApFIEB02UgnBFuPj3f6U8fyXFWlB/rYxhflVV3u1f1HApw=="/>
    <d v="2016-10-31T15:54:28"/>
    <s v="DARS-NIC-372787-V3G5D-v0"/>
    <s v="Maxine Daniels"/>
    <x v="188"/>
    <s v="With HSCIC"/>
    <x v="1"/>
    <m/>
    <s v=""/>
    <s v=""/>
    <x v="0"/>
    <s v="DARS-NIC-372787-V3G5D-v0.0"/>
    <s v=""/>
    <s v="Yes"/>
    <x v="1"/>
    <x v="0"/>
    <x v="0"/>
    <s v="No"/>
    <x v="13"/>
    <s v=""/>
    <s v=""/>
    <s v=""/>
    <s v="Yes"/>
    <s v=""/>
    <d v="2016-10-31T15:54:28"/>
    <d v="2016-03-04T13:27:32"/>
    <m/>
    <s v=""/>
    <m/>
    <x v="0"/>
  </r>
  <r>
    <s v="2134efde-0ce2-e511-80f5-3863bb363030"/>
    <s v="tmSaQVWKzoj/F6njZh2IOFPZVZSqJgo/G3rI8AB0Yd1d5JVpHUTb8cD/mBYuunfd5DY3ASLh/NFGEcnsqh0Z6A=="/>
    <d v="2016-10-31T15:54:28"/>
    <s v="DARS-NIC-372788-S6K2N-v0"/>
    <s v="Lesley McGuffog"/>
    <x v="71"/>
    <s v="With HSCIC"/>
    <x v="1"/>
    <m/>
    <s v=""/>
    <s v=""/>
    <x v="0"/>
    <s v="DARS-NIC-372788-S6K2N-v0.0"/>
    <s v=""/>
    <s v="Yes"/>
    <x v="1"/>
    <x v="0"/>
    <x v="0"/>
    <s v="No"/>
    <x v="1"/>
    <s v=""/>
    <s v=""/>
    <s v=""/>
    <s v="Yes"/>
    <s v=""/>
    <d v="2016-10-31T15:54:28"/>
    <d v="2016-03-04T13:27:42"/>
    <m/>
    <s v=""/>
    <m/>
    <x v="0"/>
  </r>
  <r>
    <s v="5531cde4-0ce2-e511-8100-3863bb358f90"/>
    <s v="69SNtexLnWrDKvnlmItXXUOcEfWqhLziEIN23ggGfchIjxtmdgvYnHmVJ4o97ApEqwBIRPTMqxkDmXC53t9K8w=="/>
    <d v="2016-10-31T15:54:28"/>
    <s v="DARS-NIC-372790-L3S4L-v0"/>
    <s v="Kay-Tee Khaw"/>
    <x v="71"/>
    <s v="With HSCIC"/>
    <x v="1"/>
    <m/>
    <s v=""/>
    <s v=""/>
    <x v="0"/>
    <s v="DARS-NIC-372790-L3S4L-v0.0"/>
    <s v=""/>
    <s v="Yes"/>
    <x v="1"/>
    <x v="0"/>
    <x v="0"/>
    <s v="No"/>
    <x v="1"/>
    <s v=""/>
    <s v=""/>
    <s v=""/>
    <s v="Yes"/>
    <s v=""/>
    <d v="2016-10-31T15:54:28"/>
    <d v="2016-03-04T13:27:53"/>
    <m/>
    <s v=""/>
    <m/>
    <x v="0"/>
  </r>
  <r>
    <s v="b2cac5ea-0ce2-e511-8100-3863bb358f90"/>
    <s v="oxV9N6E11g4PCAoUyeq2Yu3KNnwfUHymNDtH7X1XOIxTORBETZTEbGGYiS/K5AYV/iBhFv5SbJzjOoOEIQb0wg=="/>
    <d v="2016-10-31T15:54:28"/>
    <s v="DARS-NIC-372791-J5F4P-v0"/>
    <s v="Doug Altman"/>
    <x v="57"/>
    <s v="With HSCIC"/>
    <x v="1"/>
    <m/>
    <s v=""/>
    <s v=""/>
    <x v="0"/>
    <s v="DARS-NIC-372791-J5F4P-v0.0"/>
    <s v=""/>
    <s v="Yes"/>
    <x v="1"/>
    <x v="0"/>
    <x v="0"/>
    <s v="No"/>
    <x v="1"/>
    <s v=""/>
    <s v=""/>
    <s v=""/>
    <s v="Yes"/>
    <s v=""/>
    <d v="2016-10-31T15:54:28"/>
    <d v="2016-03-04T13:28:02"/>
    <m/>
    <s v=""/>
    <m/>
    <x v="0"/>
  </r>
  <r>
    <s v="2784dfee-0ce2-e511-8104-1458d043a750"/>
    <s v="Nrv45zInqaqxALd0lAWZTfxPzkF3VES0nB6Qs6o2HhUF9SvKE47Hp/L8UOfO7iiChev59J/EYXL44lGkzJP66g=="/>
    <d v="2016-10-31T15:54:28"/>
    <s v="DARS-NIC-372792-Y8J1V-v0"/>
    <s v="Derek Mattey"/>
    <x v="213"/>
    <s v="With HSCIC"/>
    <x v="1"/>
    <m/>
    <s v=""/>
    <s v=""/>
    <x v="0"/>
    <s v="DARS-NIC-372792-Y8J1V-v0.0"/>
    <s v=""/>
    <s v="Yes"/>
    <x v="1"/>
    <x v="0"/>
    <x v="0"/>
    <s v="No"/>
    <x v="1"/>
    <s v=""/>
    <s v=""/>
    <s v=""/>
    <s v="Yes"/>
    <s v=""/>
    <d v="2016-10-31T15:54:28"/>
    <d v="2016-03-04T13:28:09"/>
    <m/>
    <s v=""/>
    <m/>
    <x v="0"/>
  </r>
  <r>
    <s v="bbccd7f4-0ce2-e511-8104-1458d043a750"/>
    <s v="qMCohpauekOKmJfA58C434cP2F3CA4DU7CJ4D/ac4kV7K5Iywg8K0eeX9AjBVR9DlwTCdAHaGE9ogEKgUxyL7A=="/>
    <d v="2016-10-31T15:54:28"/>
    <s v="DARS-NIC-372794-K2B3Z-v0"/>
    <s v="Julia Micciche"/>
    <x v="136"/>
    <s v="With HSCIC"/>
    <x v="1"/>
    <m/>
    <s v=""/>
    <s v=""/>
    <x v="0"/>
    <s v="DARS-NIC-372794-K2B3Z-v0.0"/>
    <s v=""/>
    <s v="Yes"/>
    <x v="1"/>
    <x v="0"/>
    <x v="0"/>
    <s v="No"/>
    <x v="6"/>
    <s v=""/>
    <s v=""/>
    <s v=""/>
    <s v="Yes"/>
    <s v=""/>
    <d v="2016-10-31T15:54:28"/>
    <d v="2016-03-04T13:28:19"/>
    <m/>
    <s v=""/>
    <m/>
    <x v="0"/>
  </r>
  <r>
    <s v="51a1defa-0ce2-e511-8104-1458d043a750"/>
    <s v="J54dd1dyiw29PXHFVNzMpIYpnj9Lkx7vP7Bc/f+LKYGprBnr2vgNvdfVjL0j7X3ZjDStWIIpSP1yF1AURcyntQ=="/>
    <d v="2016-10-31T15:54:28"/>
    <s v="DARS-NIC-372795-F4W6S-v0"/>
    <s v="Julia Micciche"/>
    <x v="136"/>
    <s v="With HSCIC"/>
    <x v="1"/>
    <m/>
    <s v=""/>
    <s v=""/>
    <x v="0"/>
    <s v="DARS-NIC-372795-F4W6S-v0.0"/>
    <s v=""/>
    <s v="Yes"/>
    <x v="1"/>
    <x v="0"/>
    <x v="0"/>
    <s v="No"/>
    <x v="6"/>
    <s v=""/>
    <s v=""/>
    <s v=""/>
    <s v="Yes"/>
    <s v=""/>
    <d v="2016-10-31T15:54:28"/>
    <d v="2016-03-04T13:28:29"/>
    <m/>
    <s v=""/>
    <m/>
    <x v="0"/>
  </r>
  <r>
    <s v="c714d700-0de2-e511-8104-1458d043a750"/>
    <s v="iDSEWjmP8WHeNoNa8H0kPile9GdRrtiiu7TNv2VDfSivi92Re0exPIwaAoMESI3w/Mhp8k/1W4u/nkabCilWqg=="/>
    <d v="2016-10-31T15:54:28"/>
    <s v="DARS-NIC-372796-M9P4P-v0"/>
    <s v="Leo Kinlen"/>
    <x v="57"/>
    <s v="With HSCIC"/>
    <x v="1"/>
    <m/>
    <s v=""/>
    <s v=""/>
    <x v="0"/>
    <s v="DARS-NIC-372796-M9P4P-v0.0"/>
    <s v=""/>
    <s v="Yes"/>
    <x v="1"/>
    <x v="0"/>
    <x v="0"/>
    <s v="No"/>
    <x v="1"/>
    <s v=""/>
    <s v=""/>
    <s v=""/>
    <s v="Yes"/>
    <s v=""/>
    <d v="2016-10-31T15:54:28"/>
    <d v="2016-03-04T13:28:39"/>
    <m/>
    <s v=""/>
    <m/>
    <x v="0"/>
  </r>
  <r>
    <s v="c383d206-0de2-e511-8104-1458d043a750"/>
    <s v="W38DzuD3yr640E/xjqEKEsj4PQSuD2h0bCR/bC+/LTYWR/RwllTO/NhHhG/hmhsrzj5joAx042kp0ijA/IRk/w=="/>
    <d v="2016-10-31T15:54:28"/>
    <s v="DARS-NIC-372797-C1Z1L-v0"/>
    <s v="Kjell Pennert"/>
    <x v="154"/>
    <s v="With HSCIC"/>
    <x v="1"/>
    <m/>
    <s v=""/>
    <s v=""/>
    <x v="0"/>
    <s v="DARS-NIC-372797-C1Z1L-v0.0"/>
    <s v=""/>
    <s v="Yes"/>
    <x v="1"/>
    <x v="0"/>
    <x v="0"/>
    <s v="No"/>
    <x v="5"/>
    <s v=""/>
    <s v=""/>
    <s v=""/>
    <s v="Yes"/>
    <s v=""/>
    <d v="2016-10-31T15:54:28"/>
    <d v="2016-03-04T13:28:49"/>
    <m/>
    <s v=""/>
    <m/>
    <x v="0"/>
  </r>
  <r>
    <s v="2f84810e-0de2-e511-8100-3863bb358f90"/>
    <s v="gPjNydBeppV2Ztu8ClZp1AszGBfrXFEyhWMLIILqFlOFGqtqTDmO3ePxWkAR2c5hwIdSNFXxJMTvsTHHkLBb8Q=="/>
    <d v="2016-10-31T15:54:28"/>
    <s v="DARS-NIC-372798-R9S6Q-v0"/>
    <s v="Norman Williams"/>
    <x v="1"/>
    <s v="With HSCIC"/>
    <x v="1"/>
    <m/>
    <s v=""/>
    <s v=""/>
    <x v="0"/>
    <s v="DARS-NIC-372798-R9S6Q-v0.0"/>
    <s v=""/>
    <s v="Yes"/>
    <x v="1"/>
    <x v="0"/>
    <x v="0"/>
    <s v="No"/>
    <x v="1"/>
    <s v=""/>
    <s v=""/>
    <s v=""/>
    <s v="Yes"/>
    <s v=""/>
    <d v="2016-10-31T15:54:28"/>
    <d v="2016-03-04T13:29:07"/>
    <m/>
    <s v=""/>
    <m/>
    <x v="0"/>
  </r>
  <r>
    <s v="45518314-0de2-e511-8100-3863bb358f90"/>
    <s v="VKS2v3Mi3t/ay0Xqz6gadxzAVnC0fYTc4JWzA+rzxmoMZLkGAJ2kR2RXQ7JJ02F8m5m8tXKtsb/PYUDP4EP1Ww=="/>
    <d v="2016-10-31T15:54:28"/>
    <s v="DARS-NIC-372799-K5P1R-v0"/>
    <s v="Prakash Punjabi"/>
    <x v="3"/>
    <s v="With HSCIC"/>
    <x v="1"/>
    <m/>
    <s v=""/>
    <s v=""/>
    <x v="0"/>
    <s v="DARS-NIC-372799-K5P1R-v0.0"/>
    <s v=""/>
    <s v="Yes"/>
    <x v="1"/>
    <x v="0"/>
    <x v="0"/>
    <s v="No"/>
    <x v="1"/>
    <s v=""/>
    <s v=""/>
    <s v=""/>
    <s v="Yes"/>
    <s v=""/>
    <d v="2016-10-31T15:54:28"/>
    <d v="2016-03-04T13:29:17"/>
    <m/>
    <s v=""/>
    <m/>
    <x v="0"/>
  </r>
  <r>
    <s v="72cf951a-0de2-e511-8100-3863bb358f90"/>
    <s v="B07YHJjJ/ngDpP5YmVvBw5fn0r6OimszMNnuZiXFYWZDdyHDK+RtXz9D98nsJW5i4CYrMVivKybvQ20tYYOjvw=="/>
    <d v="2016-10-31T15:54:28"/>
    <s v="DARS-NIC-372801-L0S3F-v0"/>
    <s v="Abdul Lakhdar"/>
    <x v="350"/>
    <s v="With HSCIC"/>
    <x v="1"/>
    <m/>
    <s v=""/>
    <s v=""/>
    <x v="0"/>
    <s v="DARS-NIC-372801-L0S3F-v0.0"/>
    <s v=""/>
    <s v="Yes"/>
    <x v="1"/>
    <x v="0"/>
    <x v="0"/>
    <s v="No"/>
    <x v="10"/>
    <s v=""/>
    <s v=""/>
    <s v=""/>
    <s v="Yes"/>
    <s v=""/>
    <d v="2016-10-31T15:54:28"/>
    <d v="2016-03-04T13:29:27"/>
    <m/>
    <s v=""/>
    <m/>
    <x v="0"/>
  </r>
  <r>
    <s v="2402b627-0de2-e511-8104-1458d043a750"/>
    <s v="fl6jzstFlFO8EZOYieVjqLtJjW7dc7xO0OSWOngLbUdWBex5Ka6SkutWhAXQuEewsgmzyUGhCDDCI/FO334U0Q=="/>
    <d v="2016-10-31T15:54:28"/>
    <s v="DARS-NIC-372802-N8M9C-v0"/>
    <s v="Laura Gennard"/>
    <x v="8"/>
    <s v="With HSCIC"/>
    <x v="1"/>
    <m/>
    <s v=""/>
    <s v=""/>
    <x v="0"/>
    <s v="DARS-NIC-372802-N8M9C-v0.0"/>
    <s v=""/>
    <s v="Yes"/>
    <x v="1"/>
    <x v="0"/>
    <x v="0"/>
    <s v="No"/>
    <x v="1"/>
    <s v=""/>
    <s v=""/>
    <s v=""/>
    <s v="Yes"/>
    <s v=""/>
    <d v="2016-10-31T15:54:28"/>
    <d v="2016-03-04T13:29:49"/>
    <m/>
    <s v=""/>
    <m/>
    <x v="0"/>
  </r>
  <r>
    <s v="52504e2f-0de2-e511-80f5-3863bb363030"/>
    <s v="PXQ1NDR8kDBRTIXkOnxuhdev7FVZcghP1J8GK5AaA/F0InMnmYBv1F1iISvZujtBVIqYHRToKWGUx828WtMkbQ=="/>
    <d v="2016-10-31T15:54:28"/>
    <s v="DARS-NIC-372803-K4V0W-v0"/>
    <s v="Judith Bliss"/>
    <x v="146"/>
    <s v="With HSCIC"/>
    <x v="1"/>
    <m/>
    <s v=""/>
    <s v=""/>
    <x v="0"/>
    <s v="DARS-NIC-372803-K4V0W-v0.0"/>
    <s v=""/>
    <s v="Yes"/>
    <x v="1"/>
    <x v="0"/>
    <x v="0"/>
    <s v="No"/>
    <x v="9"/>
    <s v=""/>
    <s v=""/>
    <s v=""/>
    <s v="Yes"/>
    <s v=""/>
    <d v="2016-10-31T15:54:28"/>
    <d v="2016-03-04T13:29:57"/>
    <m/>
    <s v=""/>
    <m/>
    <x v="0"/>
  </r>
  <r>
    <s v="038c5835-0de2-e511-80f5-3863bb363030"/>
    <s v="vGpgwN8igwPmq6jHpPMPdVwl2gnfFxjGjVxfwpyWkLI+o64zuPfFpxEd8DP8zGR1md5J+axVKXJRAgWmhJCL0w=="/>
    <d v="2016-10-31T15:54:28"/>
    <s v="DARS-NIC-372804-F9R3P-v0"/>
    <s v="Norman Williams"/>
    <x v="1"/>
    <s v="With HSCIC"/>
    <x v="1"/>
    <m/>
    <s v=""/>
    <s v=""/>
    <x v="0"/>
    <s v="DARS-NIC-372804-F9R3P-v0.0"/>
    <s v=""/>
    <s v="Yes"/>
    <x v="1"/>
    <x v="0"/>
    <x v="0"/>
    <s v="No"/>
    <x v="1"/>
    <s v=""/>
    <s v=""/>
    <s v=""/>
    <s v="Yes"/>
    <s v=""/>
    <d v="2016-10-31T15:54:28"/>
    <d v="2016-03-04T13:30:07"/>
    <m/>
    <s v=""/>
    <m/>
    <x v="0"/>
  </r>
  <r>
    <s v="2d553d38-0de2-e511-8100-3863bb358f90"/>
    <s v="M9k5nHcYE5VLDTuGyIfPsiXCXbjQUJNVds837NOjN3CFi3hXx1JUo0jaK0XJLE4bvZudh5mxF5mR522PYhi6gw=="/>
    <d v="2016-10-31T15:54:28"/>
    <s v="DARS-NIC-372805-S6L9B-v0"/>
    <s v="Richard Gillott"/>
    <x v="341"/>
    <s v="With HSCIC"/>
    <x v="1"/>
    <m/>
    <s v=""/>
    <s v=""/>
    <x v="0"/>
    <s v="DARS-NIC-372805-S6L9B-v0.0"/>
    <s v=""/>
    <s v="Yes"/>
    <x v="1"/>
    <x v="0"/>
    <x v="0"/>
    <s v="No"/>
    <x v="15"/>
    <s v=""/>
    <s v=""/>
    <s v=""/>
    <s v="Yes"/>
    <s v=""/>
    <d v="2016-10-31T15:54:28"/>
    <d v="2016-03-04T13:30:18"/>
    <m/>
    <s v=""/>
    <m/>
    <x v="0"/>
  </r>
  <r>
    <s v="3a8e5a42-0de2-e511-8104-1458d043a750"/>
    <s v="r7zj55OwtgN76i7Kr8s6fV7pFcTHMA5U2F9lHzGMP4BYfe5qZRA+JyRBk/9cbguBm9Q9nZ2cCqJ3JIQ8ZNxeuA=="/>
    <d v="2016-10-31T15:54:28"/>
    <s v="DARS-NIC-372806-Q3G7D-v0"/>
    <s v="Nilesh Samani"/>
    <x v="341"/>
    <s v="With HSCIC"/>
    <x v="1"/>
    <m/>
    <s v=""/>
    <s v=""/>
    <x v="0"/>
    <s v="DARS-NIC-372806-Q3G7D-v0.0"/>
    <s v=""/>
    <s v="Yes"/>
    <x v="1"/>
    <x v="0"/>
    <x v="0"/>
    <s v="No"/>
    <x v="15"/>
    <s v=""/>
    <s v=""/>
    <s v=""/>
    <s v="Yes"/>
    <s v=""/>
    <d v="2016-10-31T15:54:28"/>
    <d v="2016-03-04T13:30:29"/>
    <m/>
    <s v=""/>
    <m/>
    <x v="0"/>
  </r>
  <r>
    <s v="e6130545-0de2-e511-8100-3863bb358f90"/>
    <s v="5MZDSmOsPY6BgtllWZjO5QrC19SmVkhzPemfIiAo6rD1ZEv4fEbJGTdWp9qnOtkVo7X47AvEhqeDGTtMiJqQwA=="/>
    <d v="2016-10-31T15:54:28"/>
    <s v="DARS-NIC-372810-Q5T9G-v0"/>
    <s v="Jan Mackenzie"/>
    <x v="187"/>
    <s v="With HSCIC"/>
    <x v="1"/>
    <m/>
    <s v=""/>
    <s v=""/>
    <x v="0"/>
    <s v="DARS-NIC-372810-Q5T9G-v0.0"/>
    <s v=""/>
    <s v="Yes"/>
    <x v="1"/>
    <x v="0"/>
    <x v="0"/>
    <s v="No"/>
    <x v="9"/>
    <s v=""/>
    <s v=""/>
    <s v=""/>
    <s v="Yes"/>
    <s v=""/>
    <d v="2016-10-31T15:54:28"/>
    <d v="2016-03-04T13:30:37"/>
    <m/>
    <s v=""/>
    <m/>
    <x v="0"/>
  </r>
  <r>
    <s v="02c1184d-0de2-e511-8100-3863bb358f90"/>
    <s v="cidNZfkDxHNNuEMHdR9gdU0U/LHO6MxaU06m9eoCQf1rYIbgk0ZMqvtqRGzVHXyXDxqZ39V53KeZd7Gx0DM8jw=="/>
    <d v="2016-10-31T15:54:28"/>
    <s v="DARS-NIC-372811-G4Q8T-v0"/>
    <s v="Matthew Hickman"/>
    <x v="261"/>
    <s v="With HSCIC"/>
    <x v="1"/>
    <m/>
    <s v=""/>
    <s v=""/>
    <x v="0"/>
    <s v="DARS-NIC-372811-G4Q8T-v0.0"/>
    <s v=""/>
    <s v="Yes"/>
    <x v="1"/>
    <x v="0"/>
    <x v="0"/>
    <s v="No"/>
    <x v="1"/>
    <s v=""/>
    <s v=""/>
    <s v=""/>
    <s v="Yes"/>
    <s v=""/>
    <d v="2016-10-31T15:54:28"/>
    <d v="2016-03-04T13:30:47"/>
    <m/>
    <s v=""/>
    <m/>
    <x v="0"/>
  </r>
  <r>
    <s v="cb591153-0de2-e511-8100-3863bb358f90"/>
    <s v="Qz0rSLZA1f9BMGlMMTy8anMzWUFexdA9IBWc3jBKfc/BpHj6Q5f+R+5cGsE6eD1lpOb5nWIONihwT+3Z7wLTOg=="/>
    <d v="2016-10-31T15:54:28"/>
    <s v="DARS-NIC-372812-B1S7P-v0"/>
    <s v="William Toff"/>
    <x v="197"/>
    <s v="With HSCIC"/>
    <x v="1"/>
    <m/>
    <s v=""/>
    <s v=""/>
    <x v="0"/>
    <s v="DARS-NIC-372812-B1S7P-v0.0"/>
    <s v=""/>
    <s v="Yes"/>
    <x v="1"/>
    <x v="0"/>
    <x v="0"/>
    <s v="No"/>
    <x v="1"/>
    <s v=""/>
    <s v=""/>
    <s v=""/>
    <s v="Yes"/>
    <s v=""/>
    <d v="2016-10-31T15:54:28"/>
    <d v="2016-03-04T13:30:57"/>
    <m/>
    <s v=""/>
    <m/>
    <x v="0"/>
  </r>
  <r>
    <s v="06bf1a59-0de2-e511-8100-3863bb358f90"/>
    <s v="EE8EOyE0tdzZad/v/KLn2rDciZCjEXnqi+2ePEZGDtGmzxNQDLbJsaKi9SVMOcQTD4aiuE9ZwDyFkwNHkgZXLQ=="/>
    <d v="2016-10-31T15:54:28"/>
    <s v="DARS-NIC-372814-P3C6L-v0"/>
    <s v="Priya Sastry"/>
    <x v="214"/>
    <s v="With HSCIC"/>
    <x v="1"/>
    <m/>
    <s v=""/>
    <s v=""/>
    <x v="0"/>
    <s v="DARS-NIC-372814-P3C6L-v0.0"/>
    <s v=""/>
    <s v="Yes"/>
    <x v="1"/>
    <x v="0"/>
    <x v="0"/>
    <s v="No"/>
    <x v="5"/>
    <s v=""/>
    <s v=""/>
    <s v=""/>
    <s v="Yes"/>
    <s v=""/>
    <d v="2016-10-31T15:54:28"/>
    <d v="2016-03-04T13:31:07"/>
    <m/>
    <s v=""/>
    <m/>
    <x v="0"/>
  </r>
  <r>
    <s v="4c6c135f-0de2-e511-8100-3863bb358f90"/>
    <s v="Dso6vRTwPH9hvmeOV8udep0Oja+esPEI145KqqjpZOj0DFLNA1Kw5Kc1GlKn/3VSfSdWkkxmTC6IDLy+44Autg=="/>
    <d v="2016-10-31T15:54:28"/>
    <s v="DARS-NIC-372815-K3K1S-v0"/>
    <s v="Julie Hapeshi"/>
    <x v="167"/>
    <s v="With HSCIC"/>
    <x v="1"/>
    <m/>
    <s v=""/>
    <s v=""/>
    <x v="0"/>
    <s v="DARS-NIC-372815-K3K1S-v0.0"/>
    <s v=""/>
    <s v="Yes"/>
    <x v="1"/>
    <x v="0"/>
    <x v="0"/>
    <s v="No"/>
    <x v="5"/>
    <s v=""/>
    <s v=""/>
    <s v=""/>
    <s v="Yes"/>
    <s v=""/>
    <d v="2016-10-31T15:54:28"/>
    <d v="2016-03-04T13:31:17"/>
    <m/>
    <s v=""/>
    <m/>
    <x v="0"/>
  </r>
  <r>
    <s v="2dd5e66d-0de2-e511-8100-3863bb358f90"/>
    <s v="QOOc5Tg9aq1diNY254DVwfhl2yqg5+UokOB2L4+23K8/BFBdQ3JfGJdHmj3Vw5n7A16NJaSnidrpa4KjhNtpig=="/>
    <d v="2016-10-31T15:54:28"/>
    <s v="DARS-NIC-372816-C3R3B-v0"/>
    <s v="Brenda Strohm"/>
    <x v="351"/>
    <s v="With HSCIC"/>
    <x v="1"/>
    <m/>
    <s v=""/>
    <s v=""/>
    <x v="0"/>
    <s v="DARS-NIC-372816-C3R3B-v0.0"/>
    <s v=""/>
    <s v="Yes"/>
    <x v="1"/>
    <x v="0"/>
    <x v="0"/>
    <s v="No"/>
    <x v="9"/>
    <s v=""/>
    <s v=""/>
    <s v=""/>
    <s v="Yes"/>
    <s v=""/>
    <d v="2016-10-31T15:54:28"/>
    <d v="2016-03-04T13:31:42"/>
    <m/>
    <s v=""/>
    <m/>
    <x v="0"/>
  </r>
  <r>
    <s v="1793fd74-0de2-e511-8104-1458d043a750"/>
    <s v="2FFEaFJvHsMUc009OJglCaG09zTpptVYL2cOmVLPuWxcduCQ86Z4iF0mydlRVI9IUdckl4VipIHTYufAjJiNjw=="/>
    <d v="2016-10-31T15:54:28"/>
    <s v="DARS-NIC-372817-X3Z5R-v0"/>
    <s v="Gillian Reeves"/>
    <x v="57"/>
    <s v="With HSCIC"/>
    <x v="1"/>
    <m/>
    <s v=""/>
    <s v=""/>
    <x v="0"/>
    <s v="DARS-NIC-372817-X3Z5R-v0.0"/>
    <s v=""/>
    <s v="Yes"/>
    <x v="1"/>
    <x v="0"/>
    <x v="0"/>
    <s v="No"/>
    <x v="1"/>
    <s v=""/>
    <s v=""/>
    <s v=""/>
    <s v="Yes"/>
    <s v=""/>
    <d v="2016-10-31T15:54:28"/>
    <d v="2016-03-04T13:31:54"/>
    <m/>
    <s v=""/>
    <m/>
    <x v="0"/>
  </r>
  <r>
    <s v="60c8fa7a-0de2-e511-8104-1458d043a750"/>
    <s v="FFN6UAHT/ENSgPVo64l8q9INe3zdfxUQVpLI4VmaLO8y7J6+J6vPWD7bTl2hK7ecnTc8WJLsA4/82EKqg5KlRA=="/>
    <d v="2016-10-31T15:54:28"/>
    <s v="DARS-NIC-372818-S5C0G-v0"/>
    <s v="Lucy McCarthy"/>
    <x v="352"/>
    <s v="With HSCIC"/>
    <x v="1"/>
    <m/>
    <s v=""/>
    <s v=""/>
    <x v="0"/>
    <s v="DARS-NIC-372818-S5C0G-v0.0"/>
    <s v=""/>
    <s v="Yes"/>
    <x v="1"/>
    <x v="0"/>
    <x v="0"/>
    <s v="No"/>
    <x v="5"/>
    <s v=""/>
    <s v=""/>
    <s v=""/>
    <s v="Yes"/>
    <s v=""/>
    <d v="2016-10-31T15:54:28"/>
    <d v="2016-03-04T13:32:04"/>
    <m/>
    <s v=""/>
    <m/>
    <x v="0"/>
  </r>
  <r>
    <s v="1d43677d-0de2-e511-8100-3863bb358f90"/>
    <s v="qVvJVaMO6fz+uPki07JifDHihWJbGfQEr058gVdzytKMR80kChGaAuy0SEX7OJ7Nn6LGsndPUqOPDSVHJ0W1VQ=="/>
    <d v="2016-10-31T15:54:28"/>
    <s v="DARS-NIC-372819-S1H3F-v0"/>
    <s v="Krystyna Reczko"/>
    <x v="1"/>
    <s v="With HSCIC"/>
    <x v="1"/>
    <m/>
    <s v=""/>
    <s v=""/>
    <x v="0"/>
    <s v="DARS-NIC-372819-S1H3F-v0.0"/>
    <s v=""/>
    <s v="Yes"/>
    <x v="1"/>
    <x v="0"/>
    <x v="0"/>
    <s v="No"/>
    <x v="1"/>
    <s v=""/>
    <s v=""/>
    <s v=""/>
    <s v="Yes"/>
    <s v=""/>
    <d v="2016-10-31T15:54:28"/>
    <d v="2016-03-04T13:32:13"/>
    <m/>
    <s v=""/>
    <m/>
    <x v="0"/>
  </r>
  <r>
    <s v="170d6583-0de2-e511-8100-3863bb358f90"/>
    <s v="3AWcHKuLZqqC78Tu36LI62nQu5/fv/hTdAKyXPslapGBDUN/XqQfefvXG91/QCYy5OHs9aSlTwgBmiKe+lxU0Q=="/>
    <d v="2016-10-31T15:54:28"/>
    <s v="DARS-NIC-372820-X3Y7R-v0"/>
    <s v="Suzanne Breeman"/>
    <x v="188"/>
    <s v="With HSCIC"/>
    <x v="1"/>
    <m/>
    <s v=""/>
    <s v=""/>
    <x v="0"/>
    <s v="DARS-NIC-372820-X3Y7R-v0.0"/>
    <s v=""/>
    <s v="Yes"/>
    <x v="1"/>
    <x v="0"/>
    <x v="0"/>
    <s v="No"/>
    <x v="13"/>
    <s v=""/>
    <s v=""/>
    <s v=""/>
    <s v="Yes"/>
    <s v=""/>
    <d v="2016-10-31T15:54:28"/>
    <d v="2016-03-04T13:32:22"/>
    <m/>
    <s v=""/>
    <m/>
    <x v="0"/>
  </r>
  <r>
    <s v="f16e7f8b-0de2-e511-8100-3863bb358f90"/>
    <s v="M4j+Rsia2KnqYVrRlJttjSZpKVRwP41X8r/8iQPr/dwlIopQwyJiP/9SXp451YCkLkC2pxBofAYwjo6X5vNPYw=="/>
    <d v="2016-10-31T15:54:28"/>
    <s v="DARS-NIC-372821-N8K6W-v0"/>
    <s v="Alison Grainger"/>
    <x v="353"/>
    <s v="With HSCIC"/>
    <x v="1"/>
    <m/>
    <s v="1a Enquiry"/>
    <s v="1a Enquiry"/>
    <x v="0"/>
    <s v="DARS-NIC-372821-N8K6W-v0.0"/>
    <s v=""/>
    <s v="Yes"/>
    <x v="1"/>
    <x v="0"/>
    <x v="0"/>
    <s v="No"/>
    <x v="23"/>
    <s v=""/>
    <s v=""/>
    <s v=""/>
    <s v="Yes"/>
    <s v=""/>
    <d v="2016-10-31T15:54:28"/>
    <d v="2016-03-04T13:32:33"/>
    <m/>
    <s v=""/>
    <m/>
    <x v="0"/>
  </r>
  <r>
    <s v="e7afb591-0de2-e511-8100-3863bb358f90"/>
    <s v="JxJ6RE2MRFrw/2FavEDg3FPBiFS9vE533f5mFVRU0XKHM221gljSfwF8WJ8SL/NnoGfJ6Aupi2oJ2x501G44BA=="/>
    <d v="2016-10-31T15:54:28"/>
    <s v="DARS-NIC-372822-X3Y7L-v0"/>
    <s v="Peter Rothwell"/>
    <x v="344"/>
    <s v="With HSCIC"/>
    <x v="1"/>
    <m/>
    <s v=""/>
    <s v=""/>
    <x v="0"/>
    <s v="DARS-NIC-372822-X3Y7L-v0.0"/>
    <s v=""/>
    <s v="Yes"/>
    <x v="1"/>
    <x v="0"/>
    <x v="0"/>
    <s v="No"/>
    <x v="15"/>
    <s v=""/>
    <s v=""/>
    <s v=""/>
    <s v="Yes"/>
    <s v=""/>
    <d v="2016-10-31T15:54:28"/>
    <d v="2016-03-04T13:32:43"/>
    <m/>
    <s v=""/>
    <m/>
    <x v="0"/>
  </r>
  <r>
    <s v="487eae97-0de2-e511-8100-3863bb358f90"/>
    <s v="mdSZnOjmUhzJaI59YFaZsy5PLBQl2/vBYuvFM/orgVsI9FA2ROYWWlQDkBLTB8Tqlls2NuzXhgJvPNnrbrRENw=="/>
    <d v="2016-10-31T15:54:28"/>
    <s v="DARS-NIC-372823-K7R8F-v0"/>
    <s v="Edward ODell"/>
    <x v="311"/>
    <s v="With HSCIC"/>
    <x v="1"/>
    <m/>
    <s v=""/>
    <s v=""/>
    <x v="0"/>
    <s v="DARS-NIC-372823-K7R8F-v0.0"/>
    <s v=""/>
    <s v="Yes"/>
    <x v="1"/>
    <x v="0"/>
    <x v="0"/>
    <s v="No"/>
    <x v="5"/>
    <s v=""/>
    <s v=""/>
    <s v=""/>
    <s v="Yes"/>
    <s v=""/>
    <d v="2016-10-31T15:54:28"/>
    <d v="2016-03-04T13:32:52"/>
    <m/>
    <s v=""/>
    <m/>
    <x v="0"/>
  </r>
  <r>
    <s v="8aefaf9b-0de2-e511-8104-1458d043a750"/>
    <s v="NGR9hqtZkA0BjcZKSZpenVz41ZxlSNnpCnohG7E3r534KmLBegrOqmQYP6cEYdLHwHx830gogVfqpDrmJAn68Q=="/>
    <d v="2016-10-31T15:54:28"/>
    <s v="DARS-NIC-372826-D9G2Q-v0"/>
    <s v="Isabel dos Santos Silva"/>
    <x v="87"/>
    <s v="With HSCIC"/>
    <x v="1"/>
    <m/>
    <s v=""/>
    <s v=""/>
    <x v="0"/>
    <s v="DARS-NIC-372826-D9G2Q-v0.0"/>
    <s v=""/>
    <s v="Yes"/>
    <x v="1"/>
    <x v="0"/>
    <x v="0"/>
    <s v="No"/>
    <x v="9"/>
    <s v=""/>
    <s v=""/>
    <s v=""/>
    <s v="Yes"/>
    <s v=""/>
    <d v="2016-10-31T15:54:28"/>
    <d v="2016-03-04T13:33:04"/>
    <m/>
    <s v=""/>
    <m/>
    <x v="0"/>
  </r>
  <r>
    <s v="276ed0a3-0de2-e511-8100-3863bb358f90"/>
    <s v="fuHJkKVzOKsbXN6qtwB6Vdkn8V/4u6l4uGDPjUCFzPRKGOwL28CFX7MRDxMJHvqKvO8R7f6JewHqchw8UNnLbQ=="/>
    <d v="2016-10-31T15:54:29"/>
    <s v="DARS-NIC-372827-F6Z8T-v0"/>
    <s v="Emma Hall"/>
    <x v="146"/>
    <s v="With HSCIC"/>
    <x v="1"/>
    <m/>
    <s v=""/>
    <s v=""/>
    <x v="0"/>
    <s v="DARS-NIC-372827-F6Z8T-v0.0"/>
    <s v=""/>
    <s v="Yes"/>
    <x v="1"/>
    <x v="0"/>
    <x v="0"/>
    <s v="No"/>
    <x v="9"/>
    <s v=""/>
    <s v=""/>
    <s v=""/>
    <s v="Yes"/>
    <s v=""/>
    <d v="2016-10-31T15:54:29"/>
    <d v="2016-03-04T13:33:13"/>
    <m/>
    <s v=""/>
    <m/>
    <x v="0"/>
  </r>
  <r>
    <s v="f3b1c8a9-0de2-e511-8100-3863bb358f90"/>
    <s v="4PeGMr+XQSBH79bigbHzDZr+g/1M6jvD038en5FiSonPSkfrbKGBhZW/eklLA/7WlJaVjLtphchNoA6RgObQdQ=="/>
    <d v="2016-10-31T15:54:29"/>
    <s v="DARS-NIC-372830-B2D0K-v0"/>
    <s v="Martin Underwood"/>
    <x v="163"/>
    <s v="With HSCIC"/>
    <x v="1"/>
    <m/>
    <s v=""/>
    <s v="1a Enquiry"/>
    <x v="0"/>
    <s v="DARS-NIC-372830-B2D0K-v0.0"/>
    <s v=""/>
    <s v="Yes"/>
    <x v="1"/>
    <x v="0"/>
    <x v="0"/>
    <s v="No"/>
    <x v="1"/>
    <s v=""/>
    <s v=""/>
    <s v=""/>
    <s v="Yes"/>
    <s v=""/>
    <d v="2016-10-31T15:54:29"/>
    <d v="2016-03-04T13:33:22"/>
    <m/>
    <s v=""/>
    <m/>
    <x v="0"/>
  </r>
  <r>
    <s v="70d5caaf-0de2-e511-8100-3863bb358f90"/>
    <s v="bjwkJ7njZyki+I4jM0nKm3xfT9/l7UycNw8Zw1lJ0IXGsmpUUQWmoaPAq/onaEVa5Bi7HjmUs+W+npYqzjbnEg=="/>
    <d v="2016-10-31T15:54:29"/>
    <s v="DARS-NIC-372831-F3Q2C-v0"/>
    <s v="Richard Gillott"/>
    <x v="69"/>
    <s v="With HSCIC"/>
    <x v="1"/>
    <m/>
    <s v=""/>
    <s v="1a Enquiry"/>
    <x v="0"/>
    <s v="DARS-NIC-372831-F3Q2C-v0.0"/>
    <s v=""/>
    <s v="Yes"/>
    <x v="1"/>
    <x v="0"/>
    <x v="0"/>
    <s v="No"/>
    <x v="10"/>
    <s v=""/>
    <s v=""/>
    <s v=""/>
    <s v="No"/>
    <s v=""/>
    <d v="2016-10-31T15:54:29"/>
    <d v="2016-03-04T13:33:33"/>
    <m/>
    <s v=""/>
    <m/>
    <x v="0"/>
  </r>
  <r>
    <s v="0205cfb5-0de2-e511-8100-3863bb358f90"/>
    <s v="uttuoonGWXcPir4GXWAF0W66SWC+wTRrd4G95PWN/F/Z2bCacTC4hxl7ldpiyz/ItYRQU+abcTIDsh9y0wb9EA=="/>
    <d v="2016-10-06T14:07:28"/>
    <s v="DARS-NIC-372832-S8P4N-v0"/>
    <s v="David Leon"/>
    <x v="87"/>
    <s v="With HSCIC"/>
    <x v="0"/>
    <m/>
    <s v="1b Enquiry Answered"/>
    <s v="1b Enquiry Answered"/>
    <x v="4"/>
    <s v="DARS-NIC-372832-S8P4N-v0.0"/>
    <s v="Yes"/>
    <s v="Yes"/>
    <x v="0"/>
    <x v="0"/>
    <x v="0"/>
    <s v="No"/>
    <x v="9"/>
    <s v=""/>
    <s v=""/>
    <s v=""/>
    <s v="Yes"/>
    <s v="Vicki Hartley"/>
    <d v="2016-10-06T14:07:28"/>
    <d v="2016-03-04T13:33:42"/>
    <m/>
    <s v=""/>
    <m/>
    <x v="0"/>
  </r>
  <r>
    <s v="4f417cbe-0de2-e511-80f5-3863bb363030"/>
    <s v="SqcSsF+C8h+7WcBYB7Hi/4a16fJDyo8nsF1i3vnvyxGb+bZ5YwCh9ggxUhuFYe6VRCGwyt8DQJp7SzmXbgIR2w=="/>
    <d v="2016-10-31T15:54:29"/>
    <s v="DARS-NIC-372835-L9Y3N-v0"/>
    <s v="Jane Hutton"/>
    <x v="163"/>
    <s v="With HSCIC"/>
    <x v="1"/>
    <m/>
    <s v=""/>
    <s v=""/>
    <x v="0"/>
    <s v="DARS-NIC-372835-L9Y3N-v0.0"/>
    <s v=""/>
    <s v="Yes"/>
    <x v="1"/>
    <x v="0"/>
    <x v="0"/>
    <s v="No"/>
    <x v="1"/>
    <s v=""/>
    <s v=""/>
    <s v=""/>
    <s v="Yes"/>
    <s v=""/>
    <d v="2016-10-31T15:54:29"/>
    <d v="2016-03-04T13:33:58"/>
    <m/>
    <s v=""/>
    <m/>
    <x v="0"/>
  </r>
  <r>
    <s v="f59a91c9-a81d-e611-80fc-3863bb358e28"/>
    <s v="MslN3H5+IFnzhjQOaaAs5BHTvYTMOk3VAa2xfXCKgeKxuCDFgSOz1YtueSKp2bl7KVPKbY/3GyOXXtOuOihKmg=="/>
    <d v="2016-11-16T13:30:31"/>
    <s v="DARS-NIC-37308-Q7S4S-v1"/>
    <s v="Paul O’Hagan"/>
    <x v="354"/>
    <s v="With Customer"/>
    <x v="0"/>
    <m/>
    <s v="1c Application In Progress"/>
    <s v="1c Application In Progress"/>
    <x v="0"/>
    <s v="DARS-NIC-37308-Q7S4S-v0.0"/>
    <s v="No"/>
    <s v="No"/>
    <x v="0"/>
    <x v="0"/>
    <x v="0"/>
    <s v="No"/>
    <x v="12"/>
    <s v=""/>
    <s v=""/>
    <s v=""/>
    <s v="Yes"/>
    <s v=""/>
    <d v="2016-11-16T13:30:31"/>
    <d v="2016-05-19T10:02:35"/>
    <m/>
    <s v=""/>
    <m/>
    <x v="0"/>
  </r>
  <r>
    <s v="477d8d59-6886-4247-9a83-77ef589c41e9"/>
    <s v="ooEF/P4iLkhBMwbIzk2pOcTtby891Q+T7MUa1b0qMhKLbLK1efFuhUy++KN0aMYWbvZzPFKPViwMIKWzBALr2Q=="/>
    <d v="2016-11-16T13:30:31"/>
    <s v="DARS-NIC-37308-Q7S4S-v1"/>
    <s v="Paul O’Hagan"/>
    <x v="354"/>
    <s v="With Customer"/>
    <x v="0"/>
    <m/>
    <s v="2a Case Admin Check"/>
    <s v="1c Application In Progress"/>
    <x v="0"/>
    <s v="DARS-NIC-37308-Q7S4S-v0.1"/>
    <s v="No"/>
    <s v="No"/>
    <x v="0"/>
    <x v="15"/>
    <x v="0"/>
    <s v="No"/>
    <x v="12"/>
    <s v=""/>
    <s v="Amanda Parkin"/>
    <s v=""/>
    <s v="Yes"/>
    <s v=""/>
    <d v="2016-11-16T13:30:31"/>
    <d v="2016-06-01T08:26:11"/>
    <m/>
    <s v=""/>
    <m/>
    <x v="0"/>
  </r>
  <r>
    <s v="75ca9ba3-903a-42ef-beca-b2726aaa5e9d"/>
    <s v="hDoP3M36mLM4+QWjiObdLzOaUHspD8siuNNOfJxQRaDAgRjX11zCbpfNjniFEKBmxzkEyJ0EC7lYz8RAtQMkRg=="/>
    <d v="2016-11-16T13:30:31"/>
    <s v="DARS-NIC-37308-Q7S4S-v1"/>
    <s v="Paul O’Hagan"/>
    <x v="354"/>
    <s v="With Customer"/>
    <x v="0"/>
    <m/>
    <s v="1c Application In Progress"/>
    <s v="1c Application In Progress"/>
    <x v="0"/>
    <s v="DARS-NIC-37308-Q7S4S-v0.2"/>
    <s v="No"/>
    <s v="No"/>
    <x v="0"/>
    <x v="15"/>
    <x v="0"/>
    <s v="No"/>
    <x v="12"/>
    <s v=""/>
    <s v="Amanda Parkin"/>
    <s v=""/>
    <s v="Yes"/>
    <s v=""/>
    <d v="2016-11-16T13:30:31"/>
    <d v="2016-06-23T09:40:14"/>
    <m/>
    <s v=""/>
    <m/>
    <x v="0"/>
  </r>
  <r>
    <s v="03c99e3f-9cc0-4121-bd88-1dea2f03a409"/>
    <s v="S+WFuUF4EPqoIDlTKtwxJ9WLT2asroPZnyv2rvK4QIWTF8AwPmqopd0+3eAqmbvk2A5Ffym7H5vSSPrt5WAqaQ=="/>
    <d v="2016-11-16T13:30:31"/>
    <s v="DARS-NIC-37308-Q7S4S-v1"/>
    <s v="Paul O’Hagan"/>
    <x v="354"/>
    <s v="With Customer"/>
    <x v="0"/>
    <m/>
    <s v="2a Case Admin Check"/>
    <s v="1c Application In Progress"/>
    <x v="0"/>
    <s v="DARS-NIC-37308-Q7S4S-v0.3"/>
    <s v="No"/>
    <s v="No"/>
    <x v="0"/>
    <x v="15"/>
    <x v="0"/>
    <s v="No"/>
    <x v="12"/>
    <s v=""/>
    <s v="Amanda Parkin"/>
    <s v=""/>
    <s v="No"/>
    <s v=""/>
    <d v="2016-11-16T13:30:31"/>
    <d v="2016-06-23T13:31:29"/>
    <m/>
    <s v=""/>
    <m/>
    <x v="0"/>
  </r>
  <r>
    <s v="74e591df-0973-42b7-a6c2-b22c4c606cdb"/>
    <s v="tnj9n0hmhk2/b7qMZLXGF4MxIPAwRQqZlLSRevnLjSLzA8ZHBY/yulEEnw9v4ZgBXPNXUx0nCNbTQ/lOOJnO/Q=="/>
    <d v="2016-11-16T13:30:31"/>
    <s v="DARS-NIC-37308-Q7S4S-v1"/>
    <s v="Paul O’Hagan"/>
    <x v="354"/>
    <s v="With Customer"/>
    <x v="0"/>
    <m/>
    <s v="2a Case Admin Check"/>
    <s v="1c Application In Progress"/>
    <x v="0"/>
    <s v="DARS-NIC-37308-Q7S4S-v0.4"/>
    <s v="No"/>
    <s v="No"/>
    <x v="0"/>
    <x v="15"/>
    <x v="0"/>
    <s v="No"/>
    <x v="12"/>
    <s v=""/>
    <s v="Amanda Parkin"/>
    <s v="Gaynor Dalton"/>
    <s v="No"/>
    <s v=""/>
    <d v="2016-11-16T13:30:31"/>
    <d v="2016-06-27T11:11:09"/>
    <m/>
    <s v=""/>
    <m/>
    <x v="0"/>
  </r>
  <r>
    <s v="2d1c8641-116d-4bcb-a7d8-cb636d9ee3cd"/>
    <s v="w9p+uj+7WayOGhVXAqLzotwAw2QsudDmffdV0K0+ZBblhu59Xomuj5apVqzchOSzCwpvTNkD23y+S0XSzUzRzQ=="/>
    <d v="2016-11-16T13:30:31"/>
    <s v="DARS-NIC-37308-Q7S4S-v1"/>
    <s v="Paul O’Hagan"/>
    <x v="354"/>
    <s v="With Customer"/>
    <x v="0"/>
    <m/>
    <s v="2c Initial Assessment"/>
    <s v="1c Application In Progress"/>
    <x v="0"/>
    <s v="DARS-NIC-37308-Q7S4S-v0.5"/>
    <s v="No"/>
    <s v="No"/>
    <x v="0"/>
    <x v="2"/>
    <x v="0"/>
    <s v="No"/>
    <x v="12"/>
    <s v=""/>
    <s v="Georgina Platt"/>
    <s v="Gaynor Dalton"/>
    <s v="No"/>
    <s v=""/>
    <d v="2016-11-16T13:30:31"/>
    <d v="2016-08-18T06:55:34"/>
    <m/>
    <s v=""/>
    <m/>
    <x v="0"/>
  </r>
  <r>
    <s v="628eb884-041e-4feb-8810-9f6aec31c1d6"/>
    <s v="gURwpUq0Xef/k3Z6oEGQy+NWxnaNpaWRJxzOE8LbtRlapuCT2FB5hY6Skv3Jw5sTELUo2yTdN2fwykKbKlMDMw=="/>
    <d v="2016-11-16T13:30:31"/>
    <s v="DARS-NIC-37308-Q7S4S-v1"/>
    <s v="Paul O’Hagan"/>
    <x v="354"/>
    <s v="With Customer"/>
    <x v="0"/>
    <m/>
    <s v="2c Initial Assessment"/>
    <s v="1c Application In Progress"/>
    <x v="0"/>
    <s v="DARS-NIC-37308-Q7S4S-v0.6"/>
    <s v="No"/>
    <s v="No"/>
    <x v="0"/>
    <x v="2"/>
    <x v="0"/>
    <s v="No"/>
    <x v="12"/>
    <s v=""/>
    <s v="Georgina Platt"/>
    <s v="Gaynor Dalton"/>
    <s v="No"/>
    <s v=""/>
    <d v="2016-11-16T13:30:31"/>
    <d v="2016-09-13T13:41:35"/>
    <m/>
    <s v=""/>
    <m/>
    <x v="0"/>
  </r>
  <r>
    <s v="ea7b7cbf-bf6e-4b99-a2d5-ec52856922de"/>
    <s v="hPGFQLCo6CbGUnsTzIBwL3f+gzXiN04HaNJ+jvs4FlgMQruzUvp9J1wen7Yu70/kgs9cxDnpJ1Ks9ULOCW+ecQ=="/>
    <d v="2016-11-16T13:30:36"/>
    <s v="DARS-NIC-37308-Q7S4S-v1"/>
    <s v="Paul O’Hagan"/>
    <x v="354"/>
    <s v="With Customer"/>
    <x v="0"/>
    <d v="1966-12-31T00:00:00"/>
    <s v="5a DSA Active"/>
    <s v="1c Application In Progress"/>
    <x v="3"/>
    <s v="DARS-NIC-37308-Q7S4S-v0.7"/>
    <s v="No"/>
    <s v="No"/>
    <x v="0"/>
    <x v="2"/>
    <x v="215"/>
    <s v="No"/>
    <x v="12"/>
    <s v=""/>
    <s v="Georgina Platt"/>
    <s v="Gaynor Dalton"/>
    <s v="No"/>
    <s v=""/>
    <d v="2016-11-16T13:30:36"/>
    <d v="2016-10-03T14:00:56"/>
    <d v="2016-10-28T00:00:00"/>
    <s v=""/>
    <m/>
    <x v="1"/>
  </r>
  <r>
    <s v="c4329604-6462-4088-ad86-97614d044399"/>
    <s v="JPeBNKBuXEkIV8jw66ick15yvpgTqwPrN1K7i9Yyjl9t4r3hZQi9Cz9D6oxuCPEGfa2JlEaUTV3Yow3fjV/PSw=="/>
    <d v="2016-11-16T13:30:36"/>
    <s v="DARS-NIC-37308-Q7S4S-v1"/>
    <s v="Paul O’Hagan"/>
    <x v="354"/>
    <s v="With Customer"/>
    <x v="0"/>
    <m/>
    <s v="1c Application In Progress"/>
    <s v="1c Application In Progress"/>
    <x v="4"/>
    <s v="DARS-NIC-37308-Q7S4S-v1.0"/>
    <s v="Yes"/>
    <s v="No"/>
    <x v="0"/>
    <x v="2"/>
    <x v="0"/>
    <s v="No"/>
    <x v="12"/>
    <s v=""/>
    <s v="Georgina Platt"/>
    <s v="Gaynor Dalton"/>
    <s v="No"/>
    <s v=""/>
    <d v="2016-11-16T13:30:36"/>
    <d v="2016-11-16T13:30:21"/>
    <d v="2016-10-28T00:00:00"/>
    <s v=""/>
    <m/>
    <x v="0"/>
  </r>
  <r>
    <s v="e02c58f9-f259-4de5-a83d-af58dac4ebad"/>
    <s v="PRTJuZS7MToMyU5irvAvL7KR2W4eAHjQynGwPlfMdw2CU8YAze6IWinM4ByIiGD0KlqL0hO8WwaCXufn5vg+hQ=="/>
    <d v="2016-08-02T09:49:33"/>
    <s v="DARS-NIC-37339-S2F7F-v0"/>
    <s v="Sarah Atkins Whatley"/>
    <x v="355"/>
    <s v="With Customer"/>
    <x v="0"/>
    <m/>
    <s v=""/>
    <s v="1c Application In Progress"/>
    <x v="4"/>
    <s v="DARS-NIC-37339-S2F7F-v0.0"/>
    <s v="Yes"/>
    <s v="No"/>
    <x v="0"/>
    <x v="0"/>
    <x v="0"/>
    <s v="No"/>
    <x v="16"/>
    <s v=""/>
    <s v="DARS Online"/>
    <s v="DARS Online"/>
    <s v="Yes"/>
    <s v=""/>
    <d v="2016-08-02T09:49:33"/>
    <d v="2016-05-18T13:43:54"/>
    <m/>
    <s v=""/>
    <m/>
    <x v="0"/>
  </r>
  <r>
    <s v="1f1f9b3f-f6e1-e511-80f7-3863bb357fa0"/>
    <s v="diRo+SqEnVf80Xgog2cv6bTANhHn7Z5Io2nIFmMvvMoSqCcCV1B4O+KTRPbbZWenY+a2bxeFsy2cbrHU3Vk6Zg=="/>
    <d v="2017-01-20T08:47:18"/>
    <s v="DARS-NIC-373563-N8Z9J-v2"/>
    <s v="Janany Shanmugarajah"/>
    <x v="130"/>
    <s v="With HSCIC"/>
    <x v="0"/>
    <d v="2016-03-31T00:00:00"/>
    <s v=""/>
    <s v="5a DSA Active"/>
    <x v="1"/>
    <s v="DARS-NIC-373563-N8Z9J-v0.0"/>
    <s v="No"/>
    <s v="Yes"/>
    <x v="0"/>
    <x v="0"/>
    <x v="120"/>
    <s v="No"/>
    <x v="3"/>
    <s v=""/>
    <s v=""/>
    <s v=""/>
    <s v="No"/>
    <s v="Alexandra Day"/>
    <d v="2017-01-20T08:47:18"/>
    <d v="2016-03-04T10:45:51"/>
    <d v="2016-10-11T00:00:00"/>
    <s v=""/>
    <d v="2016-11-18T00:00:00"/>
    <x v="0"/>
  </r>
  <r>
    <s v="d1c9c3a1-5428-4629-96a2-98daae7131ef"/>
    <s v="yeAsDTzKn3Yh8FtmXrc+2uJDnXqwvZ6ouO3rtPQzQHbDx83BAnaRRL5lh8hwF5Bjpyc+A3qsKTLdRneRvcP7VQ=="/>
    <d v="2017-01-20T08:47:18"/>
    <s v="DARS-NIC-373563-N8Z9J-v2"/>
    <s v="Janany Shanmugarajah"/>
    <x v="130"/>
    <s v="With HSCIC"/>
    <x v="0"/>
    <d v="2016-03-31T00:00:00"/>
    <s v=""/>
    <s v="5a DSA Active"/>
    <x v="0"/>
    <s v="DARS-NIC-373563-N8Z9J-v1.0"/>
    <s v=""/>
    <s v="Yes"/>
    <x v="0"/>
    <x v="0"/>
    <x v="0"/>
    <s v="No"/>
    <x v="3"/>
    <s v=""/>
    <s v="Dan Goodwin"/>
    <s v=""/>
    <s v="No"/>
    <s v="Alexandra Day"/>
    <d v="2017-01-20T08:47:18"/>
    <d v="2016-04-21T12:52:23"/>
    <m/>
    <s v=""/>
    <d v="2016-11-18T00:00:00"/>
    <x v="0"/>
  </r>
  <r>
    <s v="380b1618-d4a1-487e-bf7e-b7150efcd7a8"/>
    <s v="+0w7+Hg4uvb+su75vh7PkS5fz3ZzZ4w9WpOQmZC5ojWfO00Fqk0cuBEXqDl2PJA2apI+zJjpSausfBxsEjEx9Q=="/>
    <d v="2017-01-20T08:47:18"/>
    <s v="DARS-NIC-373563-N8Z9J-v2"/>
    <s v="Victor Barzey"/>
    <x v="130"/>
    <s v="With HSCIC"/>
    <x v="0"/>
    <d v="2017-06-30T00:00:00"/>
    <s v="2c Initial Assessment"/>
    <s v="5a DSA Active"/>
    <x v="0"/>
    <s v="DARS-NIC-373563-N8Z9J-v1.1"/>
    <s v="No"/>
    <s v="Yes"/>
    <x v="0"/>
    <x v="146"/>
    <x v="0"/>
    <s v="No"/>
    <x v="3"/>
    <s v=""/>
    <s v="Richard Webster"/>
    <s v=""/>
    <s v="No"/>
    <s v="Alexandra Day"/>
    <d v="2017-01-20T08:47:18"/>
    <d v="2016-04-28T14:00:35"/>
    <m/>
    <s v=""/>
    <d v="2016-11-18T00:00:00"/>
    <x v="0"/>
  </r>
  <r>
    <s v="81e34978-961a-4769-923e-a93b779f53d5"/>
    <s v="fZyyzVvq5LyEd2oGxVrqJzX5Oc6o6zwmgCxcmZtjSqnG3ujGgs0sKwH2lXNknMLsSJ5fdmBPbpIazr7yj6hmKw=="/>
    <d v="2017-01-20T08:47:18"/>
    <s v="DARS-NIC-373563-N8Z9J-v2"/>
    <s v="Victor Barzey"/>
    <x v="130"/>
    <s v="With HSCIC"/>
    <x v="0"/>
    <d v="2017-06-30T00:00:00"/>
    <s v="2d Action Plan Active"/>
    <s v="5a DSA Active"/>
    <x v="0"/>
    <s v="DARS-NIC-373563-N8Z9J-v1.2"/>
    <s v="No"/>
    <s v="Yes"/>
    <x v="0"/>
    <x v="146"/>
    <x v="0"/>
    <s v="No"/>
    <x v="3"/>
    <s v=""/>
    <s v="Richard Webster"/>
    <s v=""/>
    <s v="No"/>
    <s v="Alexandra Day"/>
    <d v="2017-01-20T08:47:18"/>
    <d v="2016-05-20T14:59:19"/>
    <m/>
    <s v=""/>
    <d v="2016-11-18T00:00:00"/>
    <x v="0"/>
  </r>
  <r>
    <s v="97ed305e-e56c-43da-a0dc-b2bfec901799"/>
    <s v="GIAp8IOX/bFlAmT/y/t8SAjO5ln3tnVz9ehKMuCEXEKJEscLu71h8pDi5GkBvYDtnR+Ot0mmpIikS2wiMNGhbQ=="/>
    <d v="2017-01-20T08:47:18"/>
    <s v="DARS-NIC-373563-N8Z9J-v2"/>
    <s v="Victor Barzey"/>
    <x v="130"/>
    <s v="With HSCIC"/>
    <x v="0"/>
    <d v="2017-06-30T00:00:00"/>
    <s v="2c Initial Assessment"/>
    <s v="5a DSA Active"/>
    <x v="0"/>
    <s v="DARS-NIC-373563-N8Z9J-v1.3"/>
    <s v="No"/>
    <s v="Yes"/>
    <x v="0"/>
    <x v="146"/>
    <x v="0"/>
    <s v="No"/>
    <x v="3"/>
    <s v=""/>
    <s v="Richard Webster"/>
    <s v=""/>
    <s v="No"/>
    <s v="Alexandra Day"/>
    <d v="2017-01-20T08:47:18"/>
    <d v="2016-06-03T08:50:09"/>
    <m/>
    <s v=""/>
    <d v="2016-11-18T00:00:00"/>
    <x v="0"/>
  </r>
  <r>
    <s v="0c7c27f1-f3a0-4959-ad20-34f68f8f2559"/>
    <s v="oQ0yx/CbQpvvsAFAvHE+4iuc36mfWX+m8kKVF2SLxauowN4LKNovTxpGjNIkGwyCNwWFoqhMB7OJBuR35aUOMQ=="/>
    <d v="2017-01-20T08:47:18"/>
    <s v="DARS-NIC-373563-N8Z9J-v2"/>
    <s v="Victor Barzey"/>
    <x v="130"/>
    <s v="With HSCIC"/>
    <x v="0"/>
    <d v="2017-06-30T00:00:00"/>
    <s v="2d Action Plan Active"/>
    <s v="5a DSA Active"/>
    <x v="0"/>
    <s v="DARS-NIC-373563-N8Z9J-v1.4"/>
    <s v="No"/>
    <s v="Yes"/>
    <x v="0"/>
    <x v="146"/>
    <x v="0"/>
    <s v="No"/>
    <x v="3"/>
    <s v=""/>
    <s v="Richard Webster"/>
    <s v=""/>
    <s v="No"/>
    <s v="Alexandra Day"/>
    <d v="2017-01-20T08:47:18"/>
    <d v="2016-06-03T12:05:35"/>
    <m/>
    <s v=""/>
    <d v="2016-11-18T00:00:00"/>
    <x v="0"/>
  </r>
  <r>
    <s v="f99a1a4d-a9d2-4ca9-945d-eae82399bf9e"/>
    <s v="VpQxPnEENRwq9juuEx81rZLehPVLDCWQ0SzqrW5Cae9ZDUH63okBn4L4Lc2X52jUvmeqSMh3SChdf3uwbF2iJw=="/>
    <d v="2017-01-20T08:47:18"/>
    <s v="DARS-NIC-373563-N8Z9J-v2"/>
    <s v="Victor Barzey"/>
    <x v="130"/>
    <s v="With HSCIC"/>
    <x v="0"/>
    <d v="2017-03-31T00:00:00"/>
    <s v="2c Initial Assessment"/>
    <s v="5a DSA Active"/>
    <x v="0"/>
    <s v="DARS-NIC-373563-N8Z9J-v1.5"/>
    <s v="No"/>
    <s v="Yes"/>
    <x v="0"/>
    <x v="146"/>
    <x v="0"/>
    <s v="No"/>
    <x v="3"/>
    <s v=""/>
    <s v="Nicola Bootland"/>
    <s v=""/>
    <s v="No"/>
    <s v="Alexandra Day"/>
    <d v="2017-01-20T08:47:18"/>
    <d v="2016-06-13T09:55:27"/>
    <m/>
    <s v=""/>
    <d v="2016-11-18T00:00:00"/>
    <x v="0"/>
  </r>
  <r>
    <s v="47a8be25-9810-41f0-8d74-ee4f6049b9a4"/>
    <s v="OqPnEufHHlP/LXz38v9MLJou1k+4pyjdsfT5PJ+NeUC7SNgaFdShkWFbwAs5DPFh33eT0/SEMndjngWqxeuWXw=="/>
    <d v="2017-01-20T08:48:10"/>
    <s v="DARS-NIC-373563-N8Z9J-v2"/>
    <s v="Victor Barzey"/>
    <x v="130"/>
    <s v="With HSCIC"/>
    <x v="0"/>
    <d v="2017-03-31T00:00:00"/>
    <s v="5a DSA Active"/>
    <s v="5a DSA Active"/>
    <x v="1"/>
    <s v="DARS-NIC-373563-N8Z9J-v1.6"/>
    <s v="No"/>
    <s v="Yes"/>
    <x v="0"/>
    <x v="146"/>
    <x v="216"/>
    <s v="No"/>
    <x v="3"/>
    <s v=""/>
    <s v="Richard Webster"/>
    <s v="Richard Langley"/>
    <s v="No"/>
    <s v="Alexandra Day"/>
    <d v="2017-01-20T08:48:10"/>
    <d v="2016-06-15T17:56:16"/>
    <d v="2017-01-20T00:00:00"/>
    <s v=""/>
    <d v="2016-11-18T00:00:00"/>
    <x v="1"/>
  </r>
  <r>
    <s v="0331f000-9aa9-4cc7-b7d5-7538ce051329"/>
    <s v="UcKDEqg3lLU4l/mV0No7/+t48I0/uam/U/FSycPJpwBl26HuwzMb9nl/9x2pF+YGx4M5BOS0dWyxW5oYx5bNvQ=="/>
    <d v="2017-01-20T08:47:18"/>
    <s v="DARS-NIC-373563-N8Z9J-v2"/>
    <s v="Victor Barzey"/>
    <x v="130"/>
    <s v="With HSCIC"/>
    <x v="0"/>
    <m/>
    <s v="1c Application In Progress"/>
    <s v="5a DSA Active"/>
    <x v="0"/>
    <s v="DARS-NIC-373563-N8Z9J-v2.0"/>
    <s v="No"/>
    <s v="Yes"/>
    <x v="0"/>
    <x v="146"/>
    <x v="0"/>
    <s v="No"/>
    <x v="3"/>
    <s v=""/>
    <s v="Richard Webster"/>
    <s v="Richard Langley"/>
    <s v="No"/>
    <s v="Alexandra Day"/>
    <d v="2017-01-20T08:47:18"/>
    <d v="2016-10-25T10:40:41"/>
    <d v="2016-10-11T00:00:00"/>
    <s v=""/>
    <d v="2016-11-18T00:00:00"/>
    <x v="0"/>
  </r>
  <r>
    <s v="fac0e7cf-4a12-47d0-988e-0d306bd2e6e0"/>
    <s v="i2VhJjfKa578tN7j/uvEgQwFovcg0wpDIutD/ywGHcT76gB9fh+ZM4pjdOSmjhTErmATbsTu/UsfOsLRosr+iw=="/>
    <d v="2017-01-20T08:47:18"/>
    <s v="DARS-NIC-373563-N8Z9J-v2"/>
    <s v="Victor Barzey"/>
    <x v="130"/>
    <s v="With HSCIC"/>
    <x v="0"/>
    <d v="2017-11-30T00:00:00"/>
    <s v="2c Initial Assessment"/>
    <s v="5a DSA Active"/>
    <x v="0"/>
    <s v="DARS-NIC-373563-N8Z9J-v2.1"/>
    <s v="No"/>
    <s v="Yes"/>
    <x v="0"/>
    <x v="284"/>
    <x v="0"/>
    <s v="No"/>
    <x v="3"/>
    <s v=""/>
    <s v="Richard Webster"/>
    <s v="Richard Langley"/>
    <s v="No"/>
    <s v="Alexandra Day"/>
    <d v="2017-01-20T08:47:18"/>
    <d v="2016-11-04T16:36:21"/>
    <d v="2016-10-11T00:00:00"/>
    <s v=""/>
    <d v="2016-11-18T00:00:00"/>
    <x v="0"/>
  </r>
  <r>
    <s v="6078af51-64b9-4cf5-a19c-82b7c7884492"/>
    <s v="PbRNmCLdgpt1vwPu0KDUSYHm5d0XMqqWvnKM0qtpjZUORuIBhJxFt2DhwUAYKt+kK3V7uMsJSicyDPEq9gN9gQ=="/>
    <d v="2017-01-20T08:48:21"/>
    <s v="DARS-NIC-373563-N8Z9J-v2"/>
    <s v="Victor Barzey"/>
    <x v="130"/>
    <s v="With HSCIC"/>
    <x v="0"/>
    <d v="2018-02-28T00:00:00"/>
    <s v="5a DSA Active"/>
    <s v="5a DSA Active"/>
    <x v="2"/>
    <s v="DARS-NIC-373563-N8Z9J-v2.2"/>
    <s v="Yes"/>
    <s v="Yes"/>
    <x v="0"/>
    <x v="284"/>
    <x v="199"/>
    <s v="No"/>
    <x v="3"/>
    <s v=""/>
    <s v="Richard Webster"/>
    <s v="Richard Langley"/>
    <s v="No"/>
    <s v="Alexandra Day"/>
    <d v="2017-01-20T08:48:21"/>
    <d v="2016-11-18T17:51:38"/>
    <d v="2017-01-20T00:00:00"/>
    <s v=""/>
    <d v="2016-11-18T00:00:00"/>
    <x v="1"/>
  </r>
  <r>
    <s v="c8fc0463-f4e1-e511-80f7-3863bb357fa0"/>
    <s v="uu7lJ4wIksU3ODzW2+vtUSYxDSC/6R/n6r/AakfxdSXDKXdYzE2bGgwm63ljCcwe2VnyTOKybv3MU4iK7SXb+g=="/>
    <d v="2017-04-21T08:01:55"/>
    <s v="DARS-NIC-374485-Y2X9C-v0"/>
    <s v="Ian Alcock"/>
    <x v="19"/>
    <s v="With HSCIC"/>
    <x v="0"/>
    <d v="2019-01-20T00:00:00"/>
    <s v=""/>
    <s v="5a DSA Active"/>
    <x v="2"/>
    <s v="DARS-NIC-374485-Y2X9C-v0.0"/>
    <s v="Yes"/>
    <s v="Yes"/>
    <x v="0"/>
    <x v="0"/>
    <x v="118"/>
    <s v="No"/>
    <x v="1"/>
    <s v=""/>
    <s v="Charlotte Skinner"/>
    <s v=""/>
    <s v="No"/>
    <s v="Joanna Rose"/>
    <d v="2017-04-21T08:01:55"/>
    <d v="2016-03-04T10:32:26"/>
    <m/>
    <s v=""/>
    <m/>
    <x v="0"/>
  </r>
  <r>
    <s v="b0b00803-f3e1-e511-80f5-3863bb363030"/>
    <s v="h15NzsX5lT+uT7NtyTqXjLPm4rU2Jydjr2Sb+32f9xBrhav9LBo2XlccNisLKXGfgOLgFrXP2ZchLWsk+H2WPg=="/>
    <d v="2016-12-01T00:00:11"/>
    <s v="DARS-NIC-374630-G7W3K-v0"/>
    <s v="Nick Johnson"/>
    <x v="356"/>
    <s v="With HSCIC"/>
    <x v="0"/>
    <d v="2016-11-30T00:00:00"/>
    <s v=""/>
    <s v="5a DSA Active"/>
    <x v="3"/>
    <s v="DARS-NIC-374630-G7W3K-v0.0"/>
    <s v="Yes"/>
    <s v="Yes"/>
    <x v="0"/>
    <x v="0"/>
    <x v="7"/>
    <s v="No"/>
    <x v="10"/>
    <s v=""/>
    <s v="Adam Grindrod"/>
    <s v=""/>
    <s v="No"/>
    <s v="Joanna Rose"/>
    <d v="2016-12-01T00:00:11"/>
    <d v="2016-03-04T10:22:36"/>
    <m/>
    <s v=""/>
    <m/>
    <x v="0"/>
  </r>
  <r>
    <s v="9e71d2fe-8a21-e611-80e9-5065f38aaa91"/>
    <s v="sO1Kw+KiAbwO2mMLhoPBsatlpVojWPLdXHzKzRVNszg1gUAWtTM3J759671CzWo/jGKB+lvP7vaw7CE4qs3VIA=="/>
    <d v="2016-06-02T09:23:21"/>
    <s v="DARS-NIC-37528-J1L7L-v0"/>
    <s v="Elaine Rowlands"/>
    <x v="357"/>
    <s v="With Customer"/>
    <x v="0"/>
    <m/>
    <s v="1c Application In Progress"/>
    <s v="2d Action Plan Active"/>
    <x v="0"/>
    <s v="DARS-NIC-37528-J1L7L-v0.0"/>
    <s v="No"/>
    <s v="No"/>
    <x v="0"/>
    <x v="0"/>
    <x v="0"/>
    <s v="Yes"/>
    <x v="10"/>
    <s v=""/>
    <s v="Amanda Parkin"/>
    <s v=""/>
    <s v="Yes"/>
    <s v="Alexandra Day"/>
    <d v="2016-06-02T09:23:21"/>
    <d v="2016-05-24T08:39:24"/>
    <m/>
    <s v=""/>
    <d v="2016-06-02T00:00:00"/>
    <x v="0"/>
  </r>
  <r>
    <s v="c9143e16-408d-403d-9ef0-d213fcbc7b3b"/>
    <s v="9wyT7oZwqX7XMgNg1ZG0PeoAzK5Jds7v4gxZQCWGFAnVajAb039s7QpzcWpSVWxExT6wORxUaL+o8RGMI02f1A=="/>
    <d v="2016-06-02T09:23:23"/>
    <s v="DARS-NIC-37528-J1L7L-v0"/>
    <s v="Elaine Rowlands"/>
    <x v="357"/>
    <s v="With Customer"/>
    <x v="0"/>
    <m/>
    <s v="2c Initial Assessment"/>
    <s v="2d Action Plan Active"/>
    <x v="0"/>
    <s v="DARS-NIC-37528-J1L7L-v0.1"/>
    <s v="No"/>
    <s v="No"/>
    <x v="0"/>
    <x v="15"/>
    <x v="0"/>
    <s v="Yes"/>
    <x v="10"/>
    <s v=""/>
    <s v="Amanda Parkin"/>
    <s v=""/>
    <s v="Yes"/>
    <s v="Alexandra Day"/>
    <d v="2016-06-02T09:23:23"/>
    <d v="2016-06-02T09:22:48"/>
    <m/>
    <s v=""/>
    <d v="2016-06-02T00:00:00"/>
    <x v="0"/>
  </r>
  <r>
    <s v="1843e003-6188-4c3a-86dd-2a26b5c8b6b0"/>
    <s v="GNQx/63h62yNxOMz/v5unp/JPO/1Fn0jUblBmEHr0ZUP1a8QXQfoFPZoB2THqEYLyEnuNnpeKuwF2ouXRsWCFw=="/>
    <d v="2016-10-24T13:11:04"/>
    <s v="DARS-NIC-37528-J1L7L-v0"/>
    <s v="Elaine Rowlands"/>
    <x v="357"/>
    <s v="With Customer"/>
    <x v="0"/>
    <m/>
    <s v="2d Action Plan Active"/>
    <s v="2d Action Plan Active"/>
    <x v="5"/>
    <s v="DARS-NIC-37528-J1L7L-v0.2"/>
    <s v="Yes"/>
    <s v="No"/>
    <x v="0"/>
    <x v="15"/>
    <x v="0"/>
    <s v="Yes"/>
    <x v="10"/>
    <s v=""/>
    <s v="Amanda Parkin"/>
    <s v="Gaynor Dalton"/>
    <s v="Yes"/>
    <s v="Alexandra Day"/>
    <d v="2016-10-24T13:11:04"/>
    <d v="2016-06-02T09:23:22"/>
    <d v="2016-10-24T00:00:00"/>
    <s v=""/>
    <d v="2016-06-02T00:00:00"/>
    <x v="0"/>
  </r>
  <r>
    <s v="05d2478e-bb21-e611-80e9-5065f38aaa91"/>
    <s v="kIT9a75utdKAzgHmOkAz6CsNxjdKxkOzy8KEnyX//7TsNfXKal3Idro2hy4WhaZ+gb6ogDXOZjbd6pVJL+WvqQ=="/>
    <d v="2016-08-23T09:29:39"/>
    <s v="DARS-NIC-37559-Z4C6G-v0"/>
    <s v="Jenny Sumner"/>
    <x v="15"/>
    <s v="With Customer"/>
    <x v="0"/>
    <m/>
    <s v="1c Application In Progress"/>
    <s v="1c Application In Progress"/>
    <x v="0"/>
    <s v="DARS-NIC-37559-Z4C6G-v0.0"/>
    <s v="No"/>
    <s v="No"/>
    <x v="0"/>
    <x v="0"/>
    <x v="0"/>
    <s v="No"/>
    <x v="1"/>
    <s v=""/>
    <s v=""/>
    <s v=""/>
    <s v="Yes"/>
    <s v="Joanna Rose"/>
    <d v="2016-08-23T09:29:39"/>
    <d v="2016-05-24T14:26:59"/>
    <m/>
    <s v=""/>
    <m/>
    <x v="0"/>
  </r>
  <r>
    <s v="9b766954-89e9-48c3-a619-e379d9753edd"/>
    <s v="aQeVT48EUc2ijLY+tlLQdrEIPyuLcbgn0maoVJWE3F4xtzyy4fxYmJEytzudQQnrQ2yMJTPfftT7lvFrt5bFlw=="/>
    <d v="2016-08-23T09:29:54"/>
    <s v="DARS-NIC-37559-Z4C6G-v0"/>
    <s v="Jenny Sumner"/>
    <x v="15"/>
    <s v="With Customer"/>
    <x v="0"/>
    <m/>
    <s v="1c Application In Progress"/>
    <s v="1c Application In Progress"/>
    <x v="0"/>
    <s v="DARS-NIC-37559-Z4C6G-v0.1"/>
    <s v="No"/>
    <s v="No"/>
    <x v="0"/>
    <x v="0"/>
    <x v="0"/>
    <s v="No"/>
    <x v="1"/>
    <s v=""/>
    <s v=""/>
    <s v=""/>
    <s v="Yes"/>
    <s v="Joanna Rose"/>
    <d v="2016-08-23T09:29:54"/>
    <d v="2016-08-19T05:41:35"/>
    <m/>
    <s v=""/>
    <m/>
    <x v="0"/>
  </r>
  <r>
    <s v="883ced10-e3f2-4234-b5be-35f8b5d19aa0"/>
    <s v="s9IVpsRvbx2WPDMdDkQUGcMUGkCChUW1S35ZyjfPM43oKRgPu/JuMt6o6T7f3crB+3Svor38PEwMkD+UeNYYRA=="/>
    <d v="2016-10-20T03:23:22"/>
    <s v="DARS-NIC-37559-Z4C6G-v0"/>
    <s v="Jenny Sumner"/>
    <x v="15"/>
    <s v="With Customer"/>
    <x v="0"/>
    <m/>
    <s v="1c Application In Progress"/>
    <s v="1c Application In Progress"/>
    <x v="4"/>
    <s v="DARS-NIC-37559-Z4C6G-v0.2"/>
    <s v="Yes"/>
    <s v="No"/>
    <x v="0"/>
    <x v="0"/>
    <x v="0"/>
    <s v="No"/>
    <x v="1"/>
    <s v=""/>
    <s v=""/>
    <s v=""/>
    <s v="Yes"/>
    <s v="Joanna Rose"/>
    <d v="2016-10-20T03:23:22"/>
    <d v="2016-08-23T09:29:41"/>
    <m/>
    <s v=""/>
    <m/>
    <x v="0"/>
  </r>
  <r>
    <s v="e0e40158-f5e1-e511-80f5-3863bb363030"/>
    <s v="KkPQa1FS2FZT0oxM5ul6qD8IOE9wU1XmD5u8pQP47cSZqtwF/Z4Qx6/I1T81cuMOdf+/szH3KNfv69jjHB2ADg=="/>
    <d v="2016-10-01T00:00:32"/>
    <s v="DARS-NIC-376184-B2F2K-v0"/>
    <s v="Steve Martin"/>
    <x v="15"/>
    <s v="With HSCIC"/>
    <x v="0"/>
    <d v="2016-09-30T00:00:00"/>
    <s v=""/>
    <s v="5a DSA Active"/>
    <x v="3"/>
    <s v="DARS-NIC-376184-B2F2K-v0.0"/>
    <s v="Yes"/>
    <s v="Yes"/>
    <x v="0"/>
    <x v="0"/>
    <x v="120"/>
    <s v="No"/>
    <x v="1"/>
    <s v=""/>
    <s v="Dan Goodwin"/>
    <s v=""/>
    <s v="No"/>
    <s v="Joanna Rose"/>
    <d v="2016-10-01T00:00:32"/>
    <d v="2016-03-04T10:39:26"/>
    <m/>
    <s v=""/>
    <m/>
    <x v="0"/>
  </r>
  <r>
    <s v="933cde21-7a22-e611-80ea-5065f38a99f1"/>
    <s v="Ay6RI4Rfa4crXkgnvLbbBGuHn4lCp6njuEkzZuCYp1ajltPDqHs6qzvx400Xz+Hc/sbU9TBA8LAdIR7mAs9rGQ=="/>
    <d v="2016-12-21T17:08:37"/>
    <s v="DARS-NIC-376211-Y8B6R-v1"/>
    <s v="Roger Parslow"/>
    <x v="21"/>
    <s v="With HSCIC"/>
    <x v="0"/>
    <m/>
    <s v="1c Application In Progress"/>
    <s v="5a DSA Active"/>
    <x v="0"/>
    <s v="DARS-NIC-376211-Y8B6R-v0.0"/>
    <s v="No"/>
    <s v="No"/>
    <x v="0"/>
    <x v="0"/>
    <x v="0"/>
    <s v="No"/>
    <x v="1"/>
    <s v=""/>
    <s v=""/>
    <s v=""/>
    <s v="Yes"/>
    <s v="Alexandra Day"/>
    <d v="2016-12-21T17:08:37"/>
    <d v="2016-05-25T13:11:05"/>
    <m/>
    <s v=""/>
    <d v="2016-07-29T00:00:00"/>
    <x v="0"/>
  </r>
  <r>
    <s v="7c51045b-e176-4746-81da-e7bc89dace24"/>
    <s v="E39E9HLEPryZZ3kvKyqyF4DCCo/TD7wviYFO5c8TwXsgMWoxv/gN0oxliLLUj0kgFpmhqhVgNy8n12Tv/q31+g=="/>
    <d v="2016-12-21T17:08:37"/>
    <s v="DARS-NIC-376211-Y8B6R-v1"/>
    <s v="Roger Parslow"/>
    <x v="21"/>
    <s v="With HSCIC"/>
    <x v="0"/>
    <m/>
    <s v="2a Case Admin Check"/>
    <s v="5a DSA Active"/>
    <x v="0"/>
    <s v="DARS-NIC-376211-Y8B6R-v0.1"/>
    <s v="No"/>
    <s v="No"/>
    <x v="0"/>
    <x v="0"/>
    <x v="0"/>
    <s v="No"/>
    <x v="1"/>
    <s v=""/>
    <s v=""/>
    <s v=""/>
    <s v="Yes"/>
    <s v="Alexandra Day"/>
    <d v="2016-12-21T17:08:37"/>
    <d v="2016-05-25T14:23:43"/>
    <m/>
    <s v=""/>
    <d v="2016-07-29T00:00:00"/>
    <x v="0"/>
  </r>
  <r>
    <s v="63b85c4a-0003-4495-bcd1-7553a91bf010"/>
    <s v="zZe9ZmAAiIrTeyiCQeGvM/EJCp0u+Oh10Llnpp0XsCeKCy7gklrpmO4RPkt0kST2lz/n6x+FPINeh2Kb2qG5ug=="/>
    <d v="2016-12-21T17:08:37"/>
    <s v="DARS-NIC-376211-Y8B6R-v1"/>
    <s v="Roger Parslow"/>
    <x v="21"/>
    <s v="With HSCIC"/>
    <x v="0"/>
    <m/>
    <s v="1c Application In Progress"/>
    <s v="5a DSA Active"/>
    <x v="0"/>
    <s v="DARS-NIC-376211-Y8B6R-v0.2"/>
    <s v="No"/>
    <s v="No"/>
    <x v="0"/>
    <x v="0"/>
    <x v="0"/>
    <s v="No"/>
    <x v="1"/>
    <s v=""/>
    <s v=""/>
    <s v=""/>
    <s v="Yes"/>
    <s v="Alexandra Day"/>
    <d v="2016-12-21T17:08:37"/>
    <d v="2016-05-25T14:26:58"/>
    <m/>
    <s v=""/>
    <d v="2016-07-29T00:00:00"/>
    <x v="0"/>
  </r>
  <r>
    <s v="fcc34c58-9143-40ab-807d-59fb0aea4979"/>
    <s v="P34DwnunwS6LEUxfWh68c5OzozuSrxP5YHeAtGkBCCgM6rZU6f9nocaBygPgo0yyjgMwZa/hQIfVwua1xP7EjQ=="/>
    <d v="2016-12-21T17:08:37"/>
    <s v="DARS-NIC-376211-Y8B6R-v1"/>
    <s v="Roger Parslow"/>
    <x v="21"/>
    <s v="With HSCIC"/>
    <x v="0"/>
    <m/>
    <s v="2c Initial Assessment"/>
    <s v="5a DSA Active"/>
    <x v="0"/>
    <s v="DARS-NIC-376211-Y8B6R-v0.3"/>
    <s v="No"/>
    <s v="No"/>
    <x v="0"/>
    <x v="0"/>
    <x v="0"/>
    <s v="No"/>
    <x v="1"/>
    <s v=""/>
    <s v="Alexandra Day"/>
    <s v=""/>
    <s v="Yes"/>
    <s v="Alexandra Day"/>
    <d v="2016-12-21T17:08:37"/>
    <d v="2016-05-25T14:27:13"/>
    <m/>
    <s v=""/>
    <d v="2016-07-29T00:00:00"/>
    <x v="0"/>
  </r>
  <r>
    <s v="c5298706-fe1a-495c-9b9a-7c9e041e7dc3"/>
    <s v="4OrovxlJI09DBpaS49WEYS/e+WXVJxhXwF0SGPJj5pkdo7d4r8KfwtGpgYUBQpnZeJDLiBDhEZfFuiN3RMOfMg=="/>
    <d v="2016-12-21T17:09:09"/>
    <s v="DARS-NIC-376211-Y8B6R-v1"/>
    <s v="Roger Parslow"/>
    <x v="21"/>
    <s v="With HSCIC"/>
    <x v="0"/>
    <d v="2016-11-30T00:00:00"/>
    <s v="5a DSA Active"/>
    <s v="5a DSA Active"/>
    <x v="1"/>
    <s v="DARS-NIC-376211-Y8B6R-v0.4"/>
    <s v="No"/>
    <s v="No"/>
    <x v="0"/>
    <x v="0"/>
    <x v="158"/>
    <s v="No"/>
    <x v="1"/>
    <s v=""/>
    <s v="Alexandra Day"/>
    <s v=""/>
    <s v="Yes"/>
    <s v="Alexandra Day"/>
    <d v="2016-12-21T17:09:09"/>
    <d v="2016-05-25T14:28:32"/>
    <d v="2016-12-21T00:00:00"/>
    <s v=""/>
    <d v="2016-07-29T00:00:00"/>
    <x v="1"/>
  </r>
  <r>
    <s v="f5a7e8a7-4acc-4e4b-a238-efc8f054dd7a"/>
    <s v="bzYTkusWRFYx2bPwDLOpDsKND+RZ7wSEH3zf8zHFOHuV8InTRmMYGzyoDviv5nQE3nlb8pA/Md2WLkToP0PCyQ=="/>
    <d v="2016-12-21T17:08:37"/>
    <s v="DARS-NIC-376211-Y8B6R-v1"/>
    <s v="Roger Parslow"/>
    <x v="21"/>
    <s v="With HSCIC"/>
    <x v="0"/>
    <d v="2016-11-30T00:00:00"/>
    <s v="1c Application In Progress"/>
    <s v="5a DSA Active"/>
    <x v="0"/>
    <s v="DARS-NIC-376211-Y8B6R-v1.0"/>
    <s v="No"/>
    <s v="No"/>
    <x v="0"/>
    <x v="0"/>
    <x v="0"/>
    <s v="No"/>
    <x v="1"/>
    <s v=""/>
    <s v="Alexandra Day"/>
    <s v=""/>
    <s v="Yes"/>
    <s v="Alexandra Day"/>
    <d v="2016-12-21T17:08:37"/>
    <d v="2016-07-04T12:41:22"/>
    <m/>
    <s v=""/>
    <d v="2016-07-29T00:00:00"/>
    <x v="0"/>
  </r>
  <r>
    <s v="8b3fe887-cdc4-4cc5-b211-477f9682c80c"/>
    <s v="4OLGUG74ATy9IbdzzeVUdMUgfQe4GzT+ndX7QRmFBIegA3ycmLztODwonOtVZuQyubIte+lLMYpZk0B1nz9VUg=="/>
    <d v="2016-12-21T17:08:37"/>
    <s v="DARS-NIC-376211-Y8B6R-v1"/>
    <s v="Roger Parslow"/>
    <x v="21"/>
    <s v="With HSCIC"/>
    <x v="0"/>
    <d v="2016-11-30T00:00:00"/>
    <s v="1c Application In Progress"/>
    <s v="5a DSA Active"/>
    <x v="0"/>
    <s v="DARS-NIC-376211-Y8B6R-v1.1"/>
    <s v="No"/>
    <s v="No"/>
    <x v="0"/>
    <x v="0"/>
    <x v="0"/>
    <s v="No"/>
    <x v="1"/>
    <s v=""/>
    <s v="Alexandra Day"/>
    <s v="Jennifer Redman"/>
    <s v="Yes"/>
    <s v="Alexandra Day"/>
    <d v="2016-12-21T17:08:37"/>
    <d v="2016-07-11T15:48:18"/>
    <m/>
    <s v=""/>
    <d v="2016-07-29T00:00:00"/>
    <x v="0"/>
  </r>
  <r>
    <s v="9fcfbc6a-dcaf-413e-afa9-8855e5746ede"/>
    <s v="1VJ5JuquaDZnc1NgLxnuMncwn5pjK4uBSTeUloD/TkV8vbZ5Uq9Lbl6cKqtAkKc0AD17InOrynaaEhmYmGLHnw=="/>
    <d v="2016-12-21T17:08:37"/>
    <s v="DARS-NIC-376211-Y8B6R-v1"/>
    <s v="Roger Parslow"/>
    <x v="21"/>
    <s v="With HSCIC"/>
    <x v="0"/>
    <d v="2016-11-30T00:00:00"/>
    <s v="1c Application In Progress"/>
    <s v="5a DSA Active"/>
    <x v="0"/>
    <s v="DARS-NIC-376211-Y8B6R-v1.2"/>
    <s v="No"/>
    <s v="No"/>
    <x v="0"/>
    <x v="0"/>
    <x v="0"/>
    <s v="No"/>
    <x v="1"/>
    <s v=""/>
    <s v="Alexandra Day"/>
    <s v="Jennifer Redman"/>
    <s v="Yes"/>
    <s v="Alexandra Day"/>
    <d v="2016-12-21T17:08:37"/>
    <d v="2016-07-13T08:16:01"/>
    <m/>
    <s v=""/>
    <d v="2016-07-29T00:00:00"/>
    <x v="0"/>
  </r>
  <r>
    <s v="3551e964-1f6c-499a-8266-277605f6aff3"/>
    <s v="dv7QArkU7+0x0MJi0agyP/FNGVYIe7lHJqnGjvJ6Z2Dmz48sdgIaN3lnfbamEcdm+DaYrhjriAuDp4kRecq9iw=="/>
    <d v="2016-12-21T17:08:37"/>
    <s v="DARS-NIC-376211-Y8B6R-v1"/>
    <s v="Roger Parslow"/>
    <x v="21"/>
    <s v="With HSCIC"/>
    <x v="0"/>
    <d v="2016-11-30T00:00:00"/>
    <s v="2c Initial Assessment"/>
    <s v="5a DSA Active"/>
    <x v="0"/>
    <s v="DARS-NIC-376211-Y8B6R-v1.3"/>
    <s v="No"/>
    <s v="No"/>
    <x v="0"/>
    <x v="120"/>
    <x v="0"/>
    <s v="No"/>
    <x v="1"/>
    <s v="Complex"/>
    <s v="Amanda Parkin"/>
    <s v="Gaynor Dalton"/>
    <s v="Yes"/>
    <s v="Alexandra Day"/>
    <d v="2016-12-21T17:08:37"/>
    <d v="2016-07-26T10:26:45"/>
    <m/>
    <s v=""/>
    <d v="2016-07-29T00:00:00"/>
    <x v="0"/>
  </r>
  <r>
    <s v="96178920-1767-404c-a26e-b5022cdc21e7"/>
    <s v="c+qtQac89NwC2xXk8rBCCiqTIc/eYqr1TlUxbqsQsMVCibvnSVuIwXWAXtDYd918+mxfZZ5upACgW/B/ld9ybw=="/>
    <d v="2016-12-21T17:08:37"/>
    <s v="DARS-NIC-376211-Y8B6R-v1"/>
    <s v="Roger Parslow"/>
    <x v="21"/>
    <s v="With HSCIC"/>
    <x v="0"/>
    <d v="2016-11-30T00:00:00"/>
    <s v="2c Initial Assessment"/>
    <s v="5a DSA Active"/>
    <x v="0"/>
    <s v="DARS-NIC-376211-Y8B6R-v1.4"/>
    <s v="No"/>
    <s v="No"/>
    <x v="0"/>
    <x v="120"/>
    <x v="0"/>
    <s v="No"/>
    <x v="1"/>
    <s v="Complex"/>
    <s v="Amanda Parkin"/>
    <s v="Gaynor Dalton"/>
    <s v="Yes"/>
    <s v="Alexandra Day"/>
    <d v="2016-12-21T17:08:37"/>
    <d v="2016-08-11T14:04:02"/>
    <m/>
    <s v=""/>
    <d v="2016-07-29T00:00:00"/>
    <x v="0"/>
  </r>
  <r>
    <s v="e9a95420-038c-4441-90de-70fa8b6bd7ed"/>
    <s v="CIXTm+SfHKTrFzWsasS6iVMf9aDXLgzCK3zroEvo4AgVZ4eE9dhHpVpJ+QLBH9SVMNDqHULzRbpGwHGSWe5KBQ=="/>
    <d v="2016-12-21T17:08:37"/>
    <s v="DARS-NIC-376211-Y8B6R-v1"/>
    <s v="Roger Parslow"/>
    <x v="21"/>
    <s v="With HSCIC"/>
    <x v="0"/>
    <d v="2017-09-30T00:00:00"/>
    <s v="2c Initial Assessment"/>
    <s v="5a DSA Active"/>
    <x v="0"/>
    <s v="DARS-NIC-376211-Y8B6R-v1.5"/>
    <s v="No"/>
    <s v="No"/>
    <x v="0"/>
    <x v="120"/>
    <x v="0"/>
    <s v="No"/>
    <x v="1"/>
    <s v="Complex"/>
    <s v="Amanda Parkin"/>
    <s v="Gaynor Dalton"/>
    <s v="Yes"/>
    <s v="Alexandra Day"/>
    <d v="2016-12-21T17:08:37"/>
    <d v="2016-09-05T14:48:59"/>
    <m/>
    <s v="Release 2.3"/>
    <d v="2016-07-29T00:00:00"/>
    <x v="0"/>
  </r>
  <r>
    <s v="771899af-494c-4095-a820-c2205d2ba38a"/>
    <s v="wGLuQY3i3nK9dBb2xax9Jjx4DjrDMtWmRzJdyYfpJPcXbTs0pkMxO6JCcIF65VhemmMiXn9KJqx7baqZkpygSg=="/>
    <d v="2016-12-21T17:08:37"/>
    <s v="DARS-NIC-376211-Y8B6R-v1"/>
    <s v="Roger Parslow"/>
    <x v="21"/>
    <s v="With HSCIC"/>
    <x v="0"/>
    <d v="2017-09-30T00:00:00"/>
    <s v="2c Initial Assessment"/>
    <s v="5a DSA Active"/>
    <x v="0"/>
    <s v="DARS-NIC-376211-Y8B6R-v1.6"/>
    <s v="No"/>
    <s v="No"/>
    <x v="0"/>
    <x v="120"/>
    <x v="0"/>
    <s v="No"/>
    <x v="1"/>
    <s v="Complex"/>
    <s v="Amanda Parkin"/>
    <s v="Gaynor Dalton"/>
    <s v="Yes"/>
    <s v="Alexandra Day"/>
    <d v="2016-12-21T17:08:37"/>
    <d v="2016-09-26T10:51:45"/>
    <m/>
    <s v="Release 2.3"/>
    <d v="2016-07-29T00:00:00"/>
    <x v="0"/>
  </r>
  <r>
    <s v="22f14947-b785-40e0-8fc8-1782873039b7"/>
    <s v="7MLrxm0TYWf6tyIjit8x7NZubpcxW2X9K45yHhJRh0DnV3qZNnmPtGP4tFISLqrj9XTqUrMklqSmb4JovolaWA=="/>
    <d v="2016-12-21T17:09:16"/>
    <s v="DARS-NIC-376211-Y8B6R-v1"/>
    <s v="Roger Parslow"/>
    <x v="21"/>
    <s v="With HSCIC"/>
    <x v="0"/>
    <d v="2017-09-30T00:00:00"/>
    <s v="5a DSA Active"/>
    <s v="5a DSA Active"/>
    <x v="2"/>
    <s v="DARS-NIC-376211-Y8B6R-v1.7"/>
    <s v="Yes"/>
    <s v="No"/>
    <x v="0"/>
    <x v="120"/>
    <x v="145"/>
    <s v="No"/>
    <x v="1"/>
    <s v="Complex"/>
    <s v="Amanda Parkin"/>
    <s v="Gaynor Dalton"/>
    <s v="Yes"/>
    <s v="Alexandra Day"/>
    <d v="2016-12-21T17:09:16"/>
    <d v="2016-10-17T13:59:34"/>
    <d v="2016-12-21T00:00:00"/>
    <s v="Release 2.3"/>
    <d v="2016-07-29T00:00:00"/>
    <x v="1"/>
  </r>
  <r>
    <s v="5c64aeaf-f7e1-e511-8104-1458d043a750"/>
    <s v="HsIhL/yvjm4APms1aXNb+cyiHGAkz4rwVJz+zjIGsH7fghQ4W96KRBE4T2+kToGE6YOIlfIMGShBqqg8jFtX8w=="/>
    <d v="2016-10-10T09:29:51"/>
    <s v="DARS-NIC-376367-M5V9H-v2"/>
    <s v="Julia Hippisley-Cox"/>
    <x v="186"/>
    <s v="With HSCIC"/>
    <x v="0"/>
    <d v="2016-09-30T00:00:00"/>
    <s v=""/>
    <s v="5a DSA Active"/>
    <x v="1"/>
    <s v="DARS-NIC-376367-M5V9H-v0.0"/>
    <s v=""/>
    <s v="Yes"/>
    <x v="0"/>
    <x v="0"/>
    <x v="30"/>
    <s v="No"/>
    <x v="1"/>
    <s v=""/>
    <s v=""/>
    <s v=""/>
    <s v="No"/>
    <s v="Emma Russell"/>
    <d v="2016-10-10T09:29:51"/>
    <d v="2016-03-04T10:56:04"/>
    <m/>
    <s v=""/>
    <d v="2016-07-27T00:00:00"/>
    <x v="0"/>
  </r>
  <r>
    <s v="4f85f555-5aff-4d16-a9fb-e0622d1841f7"/>
    <s v="fY7IuYx0X0GY5wdGAktfc4/yq0/nFa3w0QCGfY6XGArg9PSANa06Srg5KWuxS+qGMigcKakADrYnDo7ctH4RPA=="/>
    <d v="2016-10-10T09:29:51"/>
    <s v="DARS-NIC-376367-M5V9H-v2"/>
    <s v="Julia Hippisley-Cox"/>
    <x v="186"/>
    <s v="With HSCIC"/>
    <x v="0"/>
    <d v="2016-09-30T00:00:00"/>
    <s v=""/>
    <s v="5a DSA Active"/>
    <x v="0"/>
    <s v="DARS-NIC-376367-M5V9H-v1.0"/>
    <s v="No"/>
    <s v="Yes"/>
    <x v="0"/>
    <x v="0"/>
    <x v="0"/>
    <s v="No"/>
    <x v="1"/>
    <s v=""/>
    <s v="Emma Lawler"/>
    <s v=""/>
    <s v="No"/>
    <s v="Emma Russell"/>
    <d v="2016-10-10T09:29:51"/>
    <d v="2016-05-05T20:21:35"/>
    <m/>
    <s v=""/>
    <d v="2016-07-27T00:00:00"/>
    <x v="0"/>
  </r>
  <r>
    <s v="54fce1b6-4fd6-4a32-9d6c-7e67b66396d6"/>
    <s v="dVcdF8YPUdrZmwPkpK/mXLnu+YQgdPjtpl2yANrhE4DXr/4c9o4nP6pnEFbdy/RT78O9Eg/wWCNn2ZrlaNrjJA=="/>
    <d v="2016-10-10T09:29:51"/>
    <s v="DARS-NIC-376367-M5V9H-v2"/>
    <s v="Julia Hippisley-Cox"/>
    <x v="186"/>
    <s v="With HSCIC"/>
    <x v="0"/>
    <d v="2016-09-30T00:00:00"/>
    <s v="2a Case Admin Check"/>
    <s v="5a DSA Active"/>
    <x v="0"/>
    <s v="DARS-NIC-376367-M5V9H-v1.1"/>
    <s v="No"/>
    <s v="Yes"/>
    <x v="0"/>
    <x v="202"/>
    <x v="0"/>
    <s v="No"/>
    <x v="1"/>
    <s v=""/>
    <s v="Emma Lawler"/>
    <s v=""/>
    <s v="No"/>
    <s v="Emma Russell"/>
    <d v="2016-10-10T09:29:51"/>
    <d v="2016-05-13T18:05:23"/>
    <m/>
    <s v=""/>
    <d v="2016-07-27T00:00:00"/>
    <x v="0"/>
  </r>
  <r>
    <s v="9802ef96-b74c-406e-b523-ed9e12552f95"/>
    <s v="58imY9QhbA5KQ/s6/JktfGsdpPpjEsV3hbhfDv+LRpu9wZ07npnewMPNBcGF5yvaB0NdLXSIHx//FPprK+y2Mg=="/>
    <d v="2016-10-10T09:29:52"/>
    <s v="DARS-NIC-376367-M5V9H-v2"/>
    <s v="Julia Hippisley-Cox"/>
    <x v="186"/>
    <s v="With HSCIC"/>
    <x v="0"/>
    <d v="2016-09-30T00:00:00"/>
    <s v="1c Application In Progress"/>
    <s v="5a DSA Active"/>
    <x v="0"/>
    <s v="DARS-NIC-376367-M5V9H-v1.2"/>
    <s v="No"/>
    <s v="Yes"/>
    <x v="0"/>
    <x v="202"/>
    <x v="0"/>
    <s v="No"/>
    <x v="1"/>
    <s v=""/>
    <s v="Emma Lawler"/>
    <s v=""/>
    <s v="No"/>
    <s v="Emma Russell"/>
    <d v="2016-10-10T09:29:52"/>
    <d v="2016-05-19T12:25:37"/>
    <m/>
    <s v=""/>
    <d v="2016-07-27T00:00:00"/>
    <x v="0"/>
  </r>
  <r>
    <s v="6efa37b7-49fc-4a3a-be3a-4e59d4b16d71"/>
    <s v="vJqEJmMH74QQ6rJYUc6Sf176Z7tHU6oS8gTwLfr6gazZF/lXpVzcop15aK0NZ9sMoDiZWnbg5e/EFE2kiBfdgw=="/>
    <d v="2016-10-10T09:29:51"/>
    <s v="DARS-NIC-376367-M5V9H-v2"/>
    <s v="Julia Hippisley-Cox"/>
    <x v="186"/>
    <s v="With HSCIC"/>
    <x v="0"/>
    <d v="2016-09-30T00:00:00"/>
    <s v="2c Initial Assessment"/>
    <s v="5a DSA Active"/>
    <x v="0"/>
    <s v="DARS-NIC-376367-M5V9H-v1.3"/>
    <s v="No"/>
    <s v="Yes"/>
    <x v="0"/>
    <x v="202"/>
    <x v="0"/>
    <s v="No"/>
    <x v="1"/>
    <s v=""/>
    <s v="Emma Lawler"/>
    <s v=""/>
    <s v="Yes"/>
    <s v="Emma Russell"/>
    <d v="2016-10-10T09:29:51"/>
    <d v="2016-05-19T13:11:49"/>
    <m/>
    <s v=""/>
    <d v="2016-07-27T00:00:00"/>
    <x v="0"/>
  </r>
  <r>
    <s v="a71367c0-19e1-4d36-abf7-77f4f691fa41"/>
    <s v="wauwZDXO7ePx1wfE547R5T0gdDQAGLRNh1+ZJkvF6K+sD7ZuzBfUf/yGdkaIajTebPAPOaZOHgVuhQvHdyMWRA=="/>
    <d v="2016-10-10T09:29:51"/>
    <s v="DARS-NIC-376367-M5V9H-v2"/>
    <s v="Julia Hippisley-Cox"/>
    <x v="186"/>
    <s v="With HSCIC"/>
    <x v="0"/>
    <d v="2016-09-30T00:00:00"/>
    <s v="2c Initial Assessment"/>
    <s v="5a DSA Active"/>
    <x v="0"/>
    <s v="DARS-NIC-376367-M5V9H-v1.4"/>
    <s v="No"/>
    <s v="Yes"/>
    <x v="0"/>
    <x v="202"/>
    <x v="0"/>
    <s v="No"/>
    <x v="1"/>
    <s v=""/>
    <s v="Emma Lawler"/>
    <s v=""/>
    <s v="Yes"/>
    <s v="Emma Russell"/>
    <d v="2016-10-10T09:29:51"/>
    <d v="2016-05-23T12:38:10"/>
    <m/>
    <s v=""/>
    <d v="2016-07-27T00:00:00"/>
    <x v="0"/>
  </r>
  <r>
    <s v="a0fd68eb-a043-41a9-a5b1-e8cf8192b7c5"/>
    <s v="UFDYBnrcbGy7drBcUtD0Q2dB2yXLEMEcMb9ifhA8WjLwUtZqFGazQkVEydKmoouMgELs9/6wRwKuI8glQRFR6Q=="/>
    <d v="2016-10-10T09:29:51"/>
    <s v="DARS-NIC-376367-M5V9H-v2"/>
    <s v="Julia Hippisley-Cox"/>
    <x v="186"/>
    <s v="With HSCIC"/>
    <x v="0"/>
    <d v="2016-09-30T00:00:00"/>
    <s v="2c Initial Assessment"/>
    <s v="5a DSA Active"/>
    <x v="0"/>
    <s v="DARS-NIC-376367-M5V9H-v1.5"/>
    <s v="No"/>
    <s v="Yes"/>
    <x v="0"/>
    <x v="202"/>
    <x v="0"/>
    <s v="No"/>
    <x v="1"/>
    <s v=""/>
    <s v="Emma Lawler"/>
    <s v=""/>
    <s v="Yes"/>
    <s v="Emma Russell"/>
    <d v="2016-10-10T09:29:51"/>
    <d v="2016-05-26T08:18:14"/>
    <m/>
    <s v=""/>
    <d v="2016-07-27T00:00:00"/>
    <x v="0"/>
  </r>
  <r>
    <s v="2dfc3c8c-f726-449d-a909-c3d5a820a12e"/>
    <s v="so32AmG7Iv240+agrU9ly2y/rgdlsQY5q1Y5p7iGSRZ4RGh6Kljj9+x9l4+G7txVvpOrameJ2G/XZiAzdfD8bQ=="/>
    <d v="2016-10-10T09:29:51"/>
    <s v="DARS-NIC-376367-M5V9H-v2"/>
    <s v="Julia Hippisley-Cox"/>
    <x v="186"/>
    <s v="With HSCIC"/>
    <x v="0"/>
    <d v="2016-09-30T00:00:00"/>
    <s v="2c Initial Assessment"/>
    <s v="5a DSA Active"/>
    <x v="0"/>
    <s v="DARS-NIC-376367-M5V9H-v1.6"/>
    <s v="No"/>
    <s v="Yes"/>
    <x v="0"/>
    <x v="202"/>
    <x v="0"/>
    <s v="No"/>
    <x v="1"/>
    <s v=""/>
    <s v="Emma Lawler"/>
    <s v=""/>
    <s v="No"/>
    <s v="Emma Russell"/>
    <d v="2016-10-10T09:29:51"/>
    <d v="2016-05-26T08:40:26"/>
    <m/>
    <s v=""/>
    <d v="2016-07-27T00:00:00"/>
    <x v="0"/>
  </r>
  <r>
    <s v="100c7918-6f4b-447d-8515-0c37bae5b999"/>
    <s v="Bf3Gw7guih1Q/TY6kAEIWl5jS46gwTBbA9vHS2D4iaRKofPlL5pHR8VDpNydXL5xH5FTUNOPf819kcj7R9m6pg=="/>
    <d v="2016-10-10T09:29:51"/>
    <s v="DARS-NIC-376367-M5V9H-v2"/>
    <s v="Julia Hippisley-Cox"/>
    <x v="186"/>
    <s v="With HSCIC"/>
    <x v="0"/>
    <d v="2016-09-30T00:00:00"/>
    <s v="2c Initial Assessment"/>
    <s v="5a DSA Active"/>
    <x v="0"/>
    <s v="DARS-NIC-376367-M5V9H-v1.7"/>
    <s v="No"/>
    <s v="Yes"/>
    <x v="0"/>
    <x v="202"/>
    <x v="162"/>
    <s v="No"/>
    <x v="1"/>
    <s v=""/>
    <s v="Emma Lawler"/>
    <s v=""/>
    <s v="No"/>
    <s v="Emma Russell"/>
    <d v="2016-10-10T09:29:51"/>
    <d v="2016-06-02T07:21:04"/>
    <m/>
    <s v=""/>
    <d v="2016-07-27T00:00:00"/>
    <x v="1"/>
  </r>
  <r>
    <s v="a74a75e8-7049-4208-ae06-f00a7f271f31"/>
    <s v="vWz64WAqdzXoNWS4L4qeh3foqdPCenYcMRMeT5WoHOUpQHM0odSDfN6YlhsxRCcFQu4xn0azt25Zu8T6tCbaQg=="/>
    <d v="2016-10-10T09:30:30"/>
    <s v="DARS-NIC-376367-M5V9H-v2"/>
    <s v="Julia Hippisley-Cox"/>
    <x v="186"/>
    <s v="With HSCIC"/>
    <x v="0"/>
    <d v="2016-09-30T00:00:00"/>
    <s v="5a DSA Active"/>
    <s v="5a DSA Active"/>
    <x v="1"/>
    <s v="DARS-NIC-376367-M5V9H-v1.8"/>
    <s v="No"/>
    <s v="Yes"/>
    <x v="0"/>
    <x v="202"/>
    <x v="103"/>
    <s v="No"/>
    <x v="1"/>
    <s v=""/>
    <s v="Emma Lawler"/>
    <s v="Jennifer Donald"/>
    <s v="No"/>
    <s v="Emma Russell"/>
    <d v="2016-10-10T09:30:30"/>
    <d v="2016-06-08T09:55:34"/>
    <d v="2016-10-10T00:00:00"/>
    <s v=""/>
    <d v="2016-07-27T00:00:00"/>
    <x v="1"/>
  </r>
  <r>
    <s v="42a55ca4-e3e4-4acc-a8f5-568450003b64"/>
    <s v="ukJJsKN/7Jg2C4ZzyfGd/KVrNjTBncmh5X8sv8fUmpJJD2S7kOxp1hgwJTy7SDJCxHG30ISHhh+3dFYewSCVMA=="/>
    <d v="2016-10-10T09:29:51"/>
    <s v="DARS-NIC-376367-M5V9H-v2"/>
    <s v="Julia Hippisley-Cox"/>
    <x v="186"/>
    <s v="With HSCIC"/>
    <x v="0"/>
    <m/>
    <s v="1c Application In Progress"/>
    <s v="5a DSA Active"/>
    <x v="0"/>
    <s v="DARS-NIC-376367-M5V9H-v2.0"/>
    <s v="No"/>
    <s v="Yes"/>
    <x v="0"/>
    <x v="202"/>
    <x v="0"/>
    <s v="No"/>
    <x v="1"/>
    <s v=""/>
    <s v="Emma Lawler"/>
    <s v="Jennifer Donald"/>
    <s v="No"/>
    <s v="Emma Russell"/>
    <d v="2016-10-10T09:29:51"/>
    <d v="2016-07-20T16:16:02"/>
    <m/>
    <s v=""/>
    <d v="2016-07-27T00:00:00"/>
    <x v="0"/>
  </r>
  <r>
    <s v="d805106d-6d9f-466c-969e-d9dd79fa623d"/>
    <s v="K4jt339XYCyF5GYh9fsOIRO+mJy+w9znHYRRcYPz7/Omm5JGgEMXQi2NF5P3XGSktz5mV7xrx93vpZQMdFOLPA=="/>
    <d v="2016-10-10T09:29:51"/>
    <s v="DARS-NIC-376367-M5V9H-v2"/>
    <s v="Julia Hippisley-Cox"/>
    <x v="186"/>
    <s v="With HSCIC"/>
    <x v="0"/>
    <d v="2017-09-26T00:00:00"/>
    <s v="2c Initial Assessment"/>
    <s v="5a DSA Active"/>
    <x v="0"/>
    <s v="DARS-NIC-376367-M5V9H-v2.1"/>
    <s v="No"/>
    <s v="Yes"/>
    <x v="0"/>
    <x v="180"/>
    <x v="0"/>
    <s v="No"/>
    <x v="1"/>
    <s v=""/>
    <s v="Emma Lawler"/>
    <s v="Jennifer Donald"/>
    <s v="No"/>
    <s v="Emma Russell"/>
    <d v="2016-10-10T09:29:51"/>
    <d v="2016-07-20T16:29:05"/>
    <m/>
    <s v="Release 2.3"/>
    <d v="2016-07-27T00:00:00"/>
    <x v="0"/>
  </r>
  <r>
    <s v="a6363a10-d589-480a-894a-ce942c980f0d"/>
    <s v="7wrW3MJfcdY+p+lU+eSFm20zNt1LzKIPA/0Um9JRX79UFbpK142V9DD4BEoEzWM+4TwBD0Y8bfDXe921rmfPNw=="/>
    <d v="2017-03-13T11:19:56"/>
    <s v="DARS-NIC-376367-M5V9H-v2"/>
    <s v="Julia Hippisley-Cox"/>
    <x v="186"/>
    <s v="With HSCIC"/>
    <x v="0"/>
    <d v="2017-09-26T00:00:00"/>
    <s v="5a DSA Active"/>
    <s v="5a DSA Active"/>
    <x v="2"/>
    <s v="DARS-NIC-376367-M5V9H-v2.2"/>
    <s v="Yes"/>
    <s v="Yes"/>
    <x v="0"/>
    <x v="180"/>
    <x v="78"/>
    <s v="No"/>
    <x v="1"/>
    <s v=""/>
    <s v="Emma Lawler"/>
    <s v="Jennifer Donald"/>
    <s v="No"/>
    <s v="Emma Russell"/>
    <d v="2017-03-13T11:19:56"/>
    <d v="2016-09-13T11:38:00"/>
    <d v="2017-03-13T00:00:00"/>
    <s v="Release 2.3"/>
    <d v="2016-07-27T00:00:00"/>
    <x v="1"/>
  </r>
  <r>
    <s v="4074360a-ede1-e511-80f7-3863bb357fa0"/>
    <s v="l5PKSHU28fkBpDO9GWhJP/LN10HNIs9OsAmgH6+WTHJZD6oPSp9mxEOr2gZ+lj+znpQXe85jxIXY19TrwAFECA=="/>
    <d v="2016-12-22T10:21:32"/>
    <s v="DARS-NIC-376374-F8D0M-v1"/>
    <s v="James Watson"/>
    <x v="237"/>
    <s v="With HSCIC"/>
    <x v="0"/>
    <d v="2016-10-30T00:00:00"/>
    <s v=""/>
    <s v="5a DSA Active"/>
    <x v="1"/>
    <s v="DARS-NIC-376374-F8D0M-v0.0"/>
    <s v="No"/>
    <s v="Yes"/>
    <x v="0"/>
    <x v="0"/>
    <x v="30"/>
    <s v="No"/>
    <x v="5"/>
    <s v=""/>
    <s v="Adam Grindrod"/>
    <s v=""/>
    <s v="No"/>
    <s v="Emma Russell"/>
    <d v="2016-12-22T10:21:32"/>
    <d v="2016-03-04T09:39:53"/>
    <d v="2016-12-22T00:00:00"/>
    <s v=""/>
    <d v="2016-10-19T00:00:00"/>
    <x v="0"/>
  </r>
  <r>
    <s v="c1784b1c-0555-4e49-8bff-1e6cd7a5c16f"/>
    <s v="vB/1nkaM/oyYxcprtOtiiEsJJpGfeMchvDDKd6me4U2vSwaWR3CZwNHzAqQvpyo8OixBunFsWLELY8UHY+whGQ=="/>
    <d v="2016-12-22T10:21:12"/>
    <s v="DARS-NIC-376374-F8D0M-v1"/>
    <s v="James Watson"/>
    <x v="237"/>
    <s v="With HSCIC"/>
    <x v="0"/>
    <m/>
    <s v="1c Application In Progress"/>
    <s v="5a DSA Active"/>
    <x v="0"/>
    <s v="DARS-NIC-376374-F8D0M-v1.0"/>
    <s v="No"/>
    <s v="Yes"/>
    <x v="0"/>
    <x v="0"/>
    <x v="0"/>
    <s v="No"/>
    <x v="5"/>
    <s v=""/>
    <s v="Adam Grindrod"/>
    <s v="Jennifer Redman"/>
    <s v="No"/>
    <s v="Emma Russell"/>
    <d v="2016-12-22T10:21:12"/>
    <d v="2016-10-12T10:34:17"/>
    <m/>
    <s v=""/>
    <d v="2016-10-19T00:00:00"/>
    <x v="0"/>
  </r>
  <r>
    <s v="b68242a6-16be-44e7-a296-96bb3a98ae09"/>
    <s v="0NNtTRBQPd4Cu0r8WaWhrr40P+bVU9EgOQP8WhP4PXIDJQ372DW/LMVPdwuBRza6JmNUahCKHRYghYg7BDBttw=="/>
    <d v="2016-12-22T10:21:12"/>
    <s v="DARS-NIC-376374-F8D0M-v1"/>
    <s v="James Watson"/>
    <x v="237"/>
    <s v="With HSCIC"/>
    <x v="0"/>
    <d v="2017-10-31T00:00:00"/>
    <s v="2c Initial Assessment"/>
    <s v="5a DSA Active"/>
    <x v="0"/>
    <s v="DARS-NIC-376374-F8D0M-v1.1"/>
    <s v="No"/>
    <s v="Yes"/>
    <x v="0"/>
    <x v="235"/>
    <x v="0"/>
    <s v="No"/>
    <x v="5"/>
    <s v="Complex"/>
    <s v="Dan Goodwin"/>
    <s v="Dave Cronin"/>
    <s v="No"/>
    <s v="Emma Russell"/>
    <d v="2016-12-22T10:21:12"/>
    <d v="2016-10-17T12:05:41"/>
    <m/>
    <s v="Release 2.3"/>
    <d v="2016-10-19T00:00:00"/>
    <x v="0"/>
  </r>
  <r>
    <s v="d45782f7-e23f-4b37-9ee9-4b666bc49811"/>
    <s v="EnMpRCh/uO0W4wr//aowY1aGwvGiVrh1mVW86xAlOit6uITpEJRQ0TaHqMmmkDv3/DTYIgrvbneodjGpb9rDTw=="/>
    <d v="2016-12-22T10:21:12"/>
    <s v="DARS-NIC-376374-F8D0M-v1"/>
    <s v="James Watson"/>
    <x v="237"/>
    <s v="With HSCIC"/>
    <x v="0"/>
    <d v="2017-10-31T00:00:00"/>
    <s v="2c Initial Assessment"/>
    <s v="5a DSA Active"/>
    <x v="0"/>
    <s v="DARS-NIC-376374-F8D0M-v1.2"/>
    <s v="No"/>
    <s v="Yes"/>
    <x v="0"/>
    <x v="235"/>
    <x v="0"/>
    <s v="No"/>
    <x v="5"/>
    <s v="Complex"/>
    <s v="Dan Goodwin"/>
    <s v="Dave Cronin"/>
    <s v="No"/>
    <s v="Emma Russell"/>
    <d v="2016-12-22T10:21:12"/>
    <d v="2016-11-01T12:18:49"/>
    <m/>
    <s v="Release 2.3"/>
    <d v="2016-10-19T00:00:00"/>
    <x v="0"/>
  </r>
  <r>
    <s v="5efe9f9e-91e4-421e-937d-988de1278aba"/>
    <s v="kfUooXurIjtbP84nihvMJJqdSMnvLQrIpcNx5Xr2Dlw9zOABzRTg7oKmLApuPVulZj2lvZ86AMJS5Ja8ElqJpw=="/>
    <d v="2016-12-22T10:21:41"/>
    <s v="DARS-NIC-376374-F8D0M-v1"/>
    <s v="James Watson"/>
    <x v="237"/>
    <s v="With HSCIC"/>
    <x v="0"/>
    <d v="2017-10-31T00:00:00"/>
    <s v="5a DSA Active"/>
    <s v="5a DSA Active"/>
    <x v="2"/>
    <s v="DARS-NIC-376374-F8D0M-v1.3"/>
    <s v="Yes"/>
    <s v="Yes"/>
    <x v="0"/>
    <x v="235"/>
    <x v="41"/>
    <s v="No"/>
    <x v="5"/>
    <s v="Complex"/>
    <s v="Dan Goodwin"/>
    <s v="Dave Cronin"/>
    <s v="No"/>
    <s v="Emma Russell"/>
    <d v="2016-12-22T10:21:41"/>
    <d v="2016-11-14T14:41:43"/>
    <d v="2016-12-22T00:00:00"/>
    <s v="Release 2.3"/>
    <d v="2016-10-19T00:00:00"/>
    <x v="1"/>
  </r>
  <r>
    <s v="ae23ce56-2727-4398-a670-3755f9cca56d"/>
    <s v="PYV6+elYBZOXW1bAtA4Dqibrs+/CkNe07AV7QbltKEVd5bRx0UMD/pcxFXiUlQS9T2NILcKpb6jVQBvk9Z6VWA=="/>
    <d v="2017-03-10T11:58:14"/>
    <s v="DARS-NIC-37647-J8W1M-v1"/>
    <s v="Tracy Taylor"/>
    <x v="284"/>
    <s v="With Customer"/>
    <x v="0"/>
    <m/>
    <s v="1c Application In Progress"/>
    <s v="1c Application In Progress"/>
    <x v="0"/>
    <s v="DARS-NIC-37647-J8W1M-v0.0"/>
    <s v="No"/>
    <s v="No"/>
    <x v="0"/>
    <x v="0"/>
    <x v="0"/>
    <s v="No"/>
    <x v="0"/>
    <s v="Medium"/>
    <s v=""/>
    <s v=""/>
    <s v="Yes"/>
    <s v="Tracy Taylor"/>
    <d v="2017-03-10T11:58:14"/>
    <d v="2017-01-03T14:54:55"/>
    <m/>
    <s v=""/>
    <m/>
    <x v="0"/>
  </r>
  <r>
    <s v="696ba6a3-471b-4c58-8d8a-e7510acc647f"/>
    <s v="PEW/B+ksJdWIUp/n9d3e84aoCI6TYT9NRajbgbFvohKCSO3U2pv/IsuJEPLUBbXvRkdQ54J5WGOHe7x8COobew=="/>
    <d v="2017-03-10T11:58:14"/>
    <s v="DARS-NIC-37647-J8W1M-v1"/>
    <s v="Gabriele Price"/>
    <x v="284"/>
    <s v="With Customer"/>
    <x v="0"/>
    <d v="2017-05-31T00:00:00"/>
    <s v="2c Initial Assessment"/>
    <s v="1c Application In Progress"/>
    <x v="0"/>
    <s v="DARS-NIC-37647-J8W1M-v0.1"/>
    <s v="No"/>
    <s v="No"/>
    <x v="0"/>
    <x v="262"/>
    <x v="0"/>
    <s v="No"/>
    <x v="0"/>
    <s v="Medium"/>
    <s v="Alexandra Day"/>
    <s v="Robyn Wilson"/>
    <s v="Yes"/>
    <s v="Tracy Taylor"/>
    <d v="2017-03-10T11:58:14"/>
    <d v="2017-01-07T07:45:38"/>
    <m/>
    <s v=""/>
    <m/>
    <x v="0"/>
  </r>
  <r>
    <s v="5f4b26e1-ab07-453c-b662-bde85d33b559"/>
    <s v="qjMivypJMFoBl+vuX+W0fdzQ1G4B8WHvePeGLctAw+iiVxSwamDG63MZpBIv5uVKTdvqubC2F4vkopUjf16Ckg=="/>
    <d v="2017-03-10T11:58:30"/>
    <s v="DARS-NIC-37647-J8W1M-v1"/>
    <s v="Stephanie Webb"/>
    <x v="284"/>
    <s v="With Customer"/>
    <x v="0"/>
    <d v="2017-05-31T00:00:00"/>
    <s v="5a DSA Active"/>
    <s v="1c Application In Progress"/>
    <x v="2"/>
    <s v="DARS-NIC-37647-J8W1M-v0.2"/>
    <s v="No"/>
    <s v="No"/>
    <x v="0"/>
    <x v="262"/>
    <x v="10"/>
    <s v="No"/>
    <x v="0"/>
    <s v="Medium"/>
    <s v="Alexandra Day"/>
    <s v="Robyn Wilson"/>
    <s v="Yes"/>
    <s v="Tracy Taylor"/>
    <d v="2017-03-10T11:58:30"/>
    <d v="2017-01-07T08:14:22"/>
    <d v="2017-02-01T00:00:00"/>
    <s v=""/>
    <m/>
    <x v="1"/>
  </r>
  <r>
    <s v="603426d1-e5ef-44f7-9c94-e4bc2d20a8ab"/>
    <s v="8Ja/tHIxHxv1u7qGpxG98MThRSjpRhCJS0Kyrbx+lNikwnrN1hNITPvmD46/XSCFTs1+cgXliU3Pt0cFD610Tg=="/>
    <d v="2017-04-27T15:40:46"/>
    <s v="DARS-NIC-37647-J8W1M-v1"/>
    <s v="Stephanie Webb"/>
    <x v="284"/>
    <s v="With Customer"/>
    <x v="0"/>
    <m/>
    <s v="1c Application In Progress"/>
    <s v="1c Application In Progress"/>
    <x v="4"/>
    <s v="DARS-NIC-37647-J8W1M-v1.0"/>
    <s v="Yes"/>
    <s v="No"/>
    <x v="0"/>
    <x v="262"/>
    <x v="0"/>
    <s v="No"/>
    <x v="0"/>
    <s v="Medium"/>
    <s v="Alexandra Day"/>
    <s v="Robyn Wilson"/>
    <s v="Yes"/>
    <s v="Tracy Taylor"/>
    <d v="2017-04-27T15:40:46"/>
    <d v="2017-03-10T11:58:01"/>
    <m/>
    <s v=""/>
    <m/>
    <x v="0"/>
  </r>
  <r>
    <s v="17a065de-aef8-e511-80fa-3863bb357fa0"/>
    <s v="wWEGkz/fXPFd2h3sZWzIzV45aTX/FkS0npr0WFocLsolzKEyAZxw/U2SrTLSyu4fxFP3KW64wAbwf7AIXjLckA=="/>
    <d v="2017-04-27T17:21:27"/>
    <s v="DARS-NIC-376599-X4H8Y-v3"/>
    <s v="Julie Michalowski"/>
    <x v="18"/>
    <s v="With HSCIC"/>
    <x v="0"/>
    <d v="2017-01-01T00:00:00"/>
    <s v=""/>
    <s v="5a DSA Active"/>
    <x v="1"/>
    <s v="DARS-NIC-376599-X4H8Y-v0.0"/>
    <s v="No"/>
    <s v="Yes"/>
    <x v="0"/>
    <x v="118"/>
    <x v="125"/>
    <s v="No"/>
    <x v="6"/>
    <s v=""/>
    <s v="Helen Buckels"/>
    <s v="Gaynor Dalton"/>
    <s v="No"/>
    <s v="Emma Russell"/>
    <d v="2017-04-27T17:21:27"/>
    <d v="2016-04-02T08:42:48"/>
    <d v="2017-01-31T00:00:00"/>
    <s v=""/>
    <d v="2017-03-13T00:00:00"/>
    <x v="0"/>
  </r>
  <r>
    <s v="0bed48f2-c749-41cf-b2cc-ed365a6764cc"/>
    <s v="6aCuROKDH6imEwMDCHO234AxqR+nwc5ivk1YVtlZMz8yaUPkgwzLvw8iPPR3yuebQtE5W7Hy/IvpZfchg5M/Bg=="/>
    <d v="2017-04-27T17:21:28"/>
    <s v="DARS-NIC-376599-X4H8Y-v3"/>
    <s v="Julie Michalowski"/>
    <x v="18"/>
    <s v="With HSCIC"/>
    <x v="0"/>
    <m/>
    <s v="1c Application In Progress"/>
    <s v="5a DSA Active"/>
    <x v="0"/>
    <s v="DARS-NIC-376599-X4H8Y-v1.0"/>
    <s v="No"/>
    <s v="Yes"/>
    <x v="0"/>
    <x v="118"/>
    <x v="0"/>
    <s v="No"/>
    <x v="6"/>
    <s v=""/>
    <s v="Helen Buckels"/>
    <s v="Gaynor Dalton"/>
    <s v="No"/>
    <s v="Emma Russell"/>
    <d v="2017-04-27T17:21:28"/>
    <d v="2016-09-27T14:10:42"/>
    <m/>
    <s v=""/>
    <d v="2017-03-13T00:00:00"/>
    <x v="0"/>
  </r>
  <r>
    <s v="d326e06c-34ee-446d-97a5-287961809bec"/>
    <s v="OY9Wy6SNf1bnnatBTMzklt6XfBEAG4UXEthVGgM8cVAyeVS2P1KK+XeZpJ7oAKupYIFpp3qveCdgHYLJuu1RJg=="/>
    <d v="2017-04-27T17:21:27"/>
    <s v="DARS-NIC-376599-X4H8Y-v3"/>
    <s v="Julie Michalowski"/>
    <x v="18"/>
    <s v="With HSCIC"/>
    <x v="0"/>
    <d v="2018-01-01T00:00:00"/>
    <s v="2c Initial Assessment"/>
    <s v="5a DSA Active"/>
    <x v="0"/>
    <s v="DARS-NIC-376599-X4H8Y-v1.1"/>
    <s v="No"/>
    <s v="Yes"/>
    <x v="0"/>
    <x v="277"/>
    <x v="0"/>
    <s v="No"/>
    <x v="6"/>
    <s v=""/>
    <s v="Carla Howgate"/>
    <s v="Dave Cronin"/>
    <s v="No"/>
    <s v="Emma Russell"/>
    <d v="2017-04-27T17:21:27"/>
    <d v="2016-10-11T08:03:48"/>
    <m/>
    <s v=""/>
    <d v="2017-03-13T00:00:00"/>
    <x v="0"/>
  </r>
  <r>
    <s v="f087dd40-e281-4120-98c4-509d0efdc788"/>
    <s v="LAHDbRCnuThjdeJO5Tit4POtMA6a00LN7XALTmpS26iU36p+Wrj8GBdskWeSi1v+SREYpKgSNh0l82iFZL9jdA=="/>
    <d v="2017-04-27T17:21:27"/>
    <s v="DARS-NIC-376599-X4H8Y-v3"/>
    <s v="Julie Michalowski"/>
    <x v="18"/>
    <s v="With HSCIC"/>
    <x v="0"/>
    <d v="2018-01-01T00:00:00"/>
    <s v="2c Initial Assessment"/>
    <s v="5a DSA Active"/>
    <x v="0"/>
    <s v="DARS-NIC-376599-X4H8Y-v1.2"/>
    <s v="No"/>
    <s v="Yes"/>
    <x v="0"/>
    <x v="277"/>
    <x v="0"/>
    <s v="No"/>
    <x v="6"/>
    <s v=""/>
    <s v="Georgina Platt"/>
    <s v="Dave Cronin"/>
    <s v="No"/>
    <s v="Emma Russell"/>
    <d v="2017-04-27T17:21:27"/>
    <d v="2016-11-02T13:51:40"/>
    <m/>
    <s v=""/>
    <d v="2017-03-13T00:00:00"/>
    <x v="0"/>
  </r>
  <r>
    <s v="61bc3528-c190-4c82-8b22-a08327b12672"/>
    <s v="KDBg5RlSun9cSCOb5CBBZ295Ptrzq097fQ17H/u16jq9Tjpk4sStC9Fh/1CWvJFW+nM6/A/KsOtYD8r6wruPmQ=="/>
    <d v="2017-04-27T17:21:27"/>
    <s v="DARS-NIC-376599-X4H8Y-v3"/>
    <s v="Julie Michalowski"/>
    <x v="18"/>
    <s v="With HSCIC"/>
    <x v="0"/>
    <d v="2017-04-02T00:00:00"/>
    <s v="2c Initial Assessment"/>
    <s v="5a DSA Active"/>
    <x v="0"/>
    <s v="DARS-NIC-376599-X4H8Y-v1.3"/>
    <s v="No"/>
    <s v="Yes"/>
    <x v="0"/>
    <x v="277"/>
    <x v="0"/>
    <s v="No"/>
    <x v="6"/>
    <s v=""/>
    <s v="Georgina Platt"/>
    <s v="Dave Cronin"/>
    <s v="No"/>
    <s v="Emma Russell"/>
    <d v="2017-04-27T17:21:27"/>
    <d v="2016-11-22T10:41:16"/>
    <m/>
    <s v=""/>
    <d v="2017-03-13T00:00:00"/>
    <x v="0"/>
  </r>
  <r>
    <s v="dc2e8056-c958-4795-b73e-b1970031748f"/>
    <s v="tqfgJdxXwHs+scRUHdjRfetdOSNRkzUxMQXTmCHuO/uA8/AFSqStALzXJd0QFlVSJULJYhkV8aHKOwmoNs2DYA=="/>
    <d v="2017-04-27T17:21:27"/>
    <s v="DARS-NIC-376599-X4H8Y-v3"/>
    <s v="Julie Michalowski"/>
    <x v="18"/>
    <s v="With HSCIC"/>
    <x v="0"/>
    <d v="2017-02-28T00:00:00"/>
    <s v="5a DSA Active"/>
    <s v="5a DSA Active"/>
    <x v="3"/>
    <s v="DARS-NIC-376599-X4H8Y-v1.4"/>
    <s v="No"/>
    <s v="Yes"/>
    <x v="0"/>
    <x v="277"/>
    <x v="149"/>
    <s v="No"/>
    <x v="6"/>
    <s v=""/>
    <s v="Georgina Platt"/>
    <s v="Dave Cronin"/>
    <s v="No"/>
    <s v="Emma Russell"/>
    <d v="2017-04-27T17:21:27"/>
    <d v="2016-12-14T11:54:03"/>
    <d v="2017-02-27T00:00:00"/>
    <s v=""/>
    <d v="2017-03-13T00:00:00"/>
    <x v="1"/>
  </r>
  <r>
    <s v="800a6766-5d2c-4d65-ab5a-c3de53eefcee"/>
    <s v="o2yC1tZMFBMmJo9rSVSIlVeBGIVsc0OH4DXyKmMallcSI/h514w2kgBtr1aPZCGj/3wsTmI29aWWS8XKuxmKfg=="/>
    <d v="2017-04-27T17:21:27"/>
    <s v="DARS-NIC-376599-X4H8Y-v3"/>
    <s v="Julie Michalowski"/>
    <x v="18"/>
    <s v="With HSCIC"/>
    <x v="0"/>
    <m/>
    <s v="1c Application In Progress"/>
    <s v="5a DSA Active"/>
    <x v="0"/>
    <s v="DARS-NIC-376599-X4H8Y-v2.0"/>
    <s v="No"/>
    <s v="Yes"/>
    <x v="0"/>
    <x v="277"/>
    <x v="0"/>
    <s v="No"/>
    <x v="6"/>
    <s v=""/>
    <s v="Georgina Platt"/>
    <s v="Dave Cronin"/>
    <s v="No"/>
    <s v="Emma Russell"/>
    <d v="2017-04-27T17:21:27"/>
    <d v="2017-02-16T10:57:13"/>
    <m/>
    <s v=""/>
    <d v="2017-03-13T00:00:00"/>
    <x v="0"/>
  </r>
  <r>
    <s v="490e158c-ac05-47b0-8d59-8b9893443365"/>
    <s v="OdLZlipHz5b8grWVSCORNojWDlnubfoDPtCrZO7jmOmUU+psxceGACQdEwyVzBukHX3Y8QxWTbgXr77Rk6DQPA=="/>
    <d v="2017-04-27T17:21:27"/>
    <s v="DARS-NIC-376599-X4H8Y-v3"/>
    <s v="Julie Michalowski"/>
    <x v="18"/>
    <s v="With HSCIC"/>
    <x v="0"/>
    <d v="2017-03-31T00:00:00"/>
    <s v="2c Initial Assessment"/>
    <s v="5a DSA Active"/>
    <x v="0"/>
    <s v="DARS-NIC-376599-X4H8Y-v2.1"/>
    <s v="No"/>
    <s v="Yes"/>
    <x v="0"/>
    <x v="171"/>
    <x v="0"/>
    <s v="No"/>
    <x v="6"/>
    <s v=""/>
    <s v="Georgina Platt"/>
    <s v="Dave Cronin"/>
    <s v="No"/>
    <s v="Emma Russell"/>
    <d v="2017-04-27T17:21:27"/>
    <d v="2017-02-23T10:27:08"/>
    <m/>
    <s v=""/>
    <d v="2017-03-13T00:00:00"/>
    <x v="0"/>
  </r>
  <r>
    <s v="b91ec3f0-e609-4a1e-a06c-124ab3a9e4bd"/>
    <s v="XF5MCt0aeABkDTesZlqh4JFkiUBMerI2iEoj3HFjITgqR9SBjjt+erWZIgUORtAvlrIl3+wghff0ooCxQSEFbg=="/>
    <d v="2017-04-27T17:21:10"/>
    <s v="DARS-NIC-376599-X4H8Y-v3"/>
    <s v="Julie Michalowski"/>
    <x v="18"/>
    <s v="With HSCIC"/>
    <x v="0"/>
    <d v="2017-03-31T00:00:00"/>
    <s v="5a DSA Active"/>
    <s v="5a DSA Active"/>
    <x v="1"/>
    <s v="DARS-NIC-376599-X4H8Y-v2.2"/>
    <s v="No"/>
    <s v="Yes"/>
    <x v="0"/>
    <x v="171"/>
    <x v="197"/>
    <s v="No"/>
    <x v="6"/>
    <s v=""/>
    <s v="Georgina Platt"/>
    <s v="Dave Cronin"/>
    <s v="No"/>
    <s v="Emma Russell"/>
    <d v="2017-04-27T17:21:10"/>
    <d v="2017-02-23T11:12:42"/>
    <d v="2017-04-27T00:00:00"/>
    <s v=""/>
    <d v="2017-03-13T00:00:00"/>
    <x v="1"/>
  </r>
  <r>
    <s v="3b3ed488-bf57-4761-81a8-a5503d2083d1"/>
    <s v="hrNS62StcgUI4HXIKoeeYQDcfiQ5d1xKOHdPvhvcVlXni9nyNNW4Rv/LvWKvElO2g7w0UHy2ToVlALwdUZsuLQ=="/>
    <d v="2017-04-27T17:21:27"/>
    <s v="DARS-NIC-376599-X4H8Y-v3"/>
    <s v="Julie Michalowski"/>
    <x v="18"/>
    <s v="With HSCIC"/>
    <x v="0"/>
    <m/>
    <s v="1c Application In Progress"/>
    <s v="5a DSA Active"/>
    <x v="0"/>
    <s v="DARS-NIC-376599-X4H8Y-v3.0"/>
    <s v="No"/>
    <s v="Yes"/>
    <x v="0"/>
    <x v="171"/>
    <x v="0"/>
    <s v="No"/>
    <x v="6"/>
    <s v=""/>
    <s v="Georgina Platt"/>
    <s v="Dave Cronin"/>
    <s v="No"/>
    <s v="Emma Russell"/>
    <d v="2017-04-27T17:21:27"/>
    <d v="2017-03-07T14:15:06"/>
    <m/>
    <s v=""/>
    <d v="2017-03-13T00:00:00"/>
    <x v="0"/>
  </r>
  <r>
    <s v="6c9b0673-75f1-4beb-81a4-a70ac33670d6"/>
    <s v="JBti2Wy6iU/h06BeVTKW+drIqrc2jUMfYI+atC3PlToFNPzU/UAAAqK8L6YDwmETcbKIBqogpt77dGw2UBxpqg=="/>
    <d v="2017-04-27T17:21:27"/>
    <s v="DARS-NIC-376599-X4H8Y-v3"/>
    <s v="Julie Michalowski"/>
    <x v="18"/>
    <s v="With HSCIC"/>
    <x v="0"/>
    <d v="2018-04-01T00:00:00"/>
    <s v="2c Initial Assessment"/>
    <s v="5a DSA Active"/>
    <x v="0"/>
    <s v="DARS-NIC-376599-X4H8Y-v3.1"/>
    <s v="No"/>
    <s v="Yes"/>
    <x v="0"/>
    <x v="280"/>
    <x v="0"/>
    <s v="No"/>
    <x v="6"/>
    <s v=""/>
    <s v="Georgina Platt"/>
    <s v="Dave Cronin"/>
    <s v="No"/>
    <s v="Emma Russell"/>
    <d v="2017-04-27T17:21:27"/>
    <d v="2017-03-13T17:15:26"/>
    <m/>
    <s v=""/>
    <d v="2017-03-13T00:00:00"/>
    <x v="0"/>
  </r>
  <r>
    <s v="5420b84e-bd7a-4f20-a86e-7f48b5071cb2"/>
    <s v="5cry9qz0xUfBAPfOCWhcaCmqXyAsCc/KZiVvKvp1b52RIU+6TKgJDWLb+22mh04LwtusA6xKWq3bCrBXOz/8YA=="/>
    <d v="2017-04-27T17:21:30"/>
    <s v="DARS-NIC-376599-X4H8Y-v3"/>
    <s v="Julie Michalowski"/>
    <x v="18"/>
    <s v="With HSCIC"/>
    <x v="0"/>
    <d v="2018-03-31T00:00:00"/>
    <s v="5a DSA Active"/>
    <s v="5a DSA Active"/>
    <x v="2"/>
    <s v="DARS-NIC-376599-X4H8Y-v3.2"/>
    <s v="Yes"/>
    <s v="Yes"/>
    <x v="0"/>
    <x v="280"/>
    <x v="188"/>
    <s v="No"/>
    <x v="6"/>
    <s v=""/>
    <s v="Georgina Platt"/>
    <s v="Dave Cronin"/>
    <s v="No"/>
    <s v="Emma Russell"/>
    <d v="2017-04-27T17:21:30"/>
    <d v="2017-04-21T15:08:23"/>
    <d v="2017-04-27T00:00:00"/>
    <s v=""/>
    <d v="2017-03-13T00:00:00"/>
    <x v="1"/>
  </r>
  <r>
    <s v="e0a4f272-2be8-e511-8101-3863bb358f90"/>
    <s v="CEiONVsJNiYeogn3+wlkYx8iqNCm7FAAO2ssa7QANqIGVsAMzHaq3iPHHnWRt76VkCTCTIV/qXxZ1HNsYQYWUA=="/>
    <d v="2017-04-03T12:56:11"/>
    <s v="DARS-NIC-376603-K2J9R-v3"/>
    <s v="Kimberley Greenaway"/>
    <x v="18"/>
    <s v="With HSCIC"/>
    <x v="0"/>
    <m/>
    <s v=""/>
    <s v="3a With DAO"/>
    <x v="0"/>
    <s v="DARS-NIC-376603-K2J9R-v0.0"/>
    <s v=""/>
    <s v="Yes"/>
    <x v="0"/>
    <x v="0"/>
    <x v="0"/>
    <s v="No"/>
    <x v="6"/>
    <s v=""/>
    <s v=""/>
    <s v=""/>
    <s v="No"/>
    <s v="Emma Russell"/>
    <d v="2017-04-03T12:56:11"/>
    <d v="2016-03-12T08:21:45"/>
    <m/>
    <s v=""/>
    <d v="2017-03-27T00:00:00"/>
    <x v="0"/>
  </r>
  <r>
    <s v="044da289-6366-46eb-8e5d-50d950bf3999"/>
    <s v="2KOVDNJFZEcp0xwpp2BO2Y1ovDYNPBX0B/eJLNUe6H3Rn/BNknYLwI3dXVLl5UC82Ud3UwjYH81YzljgiSFT3A=="/>
    <d v="2017-04-03T12:56:11"/>
    <s v="DARS-NIC-376603-K2J9R-v3"/>
    <s v="Kimberley Greenaway"/>
    <x v="18"/>
    <s v="With HSCIC"/>
    <x v="0"/>
    <m/>
    <s v=""/>
    <s v="3a With DAO"/>
    <x v="0"/>
    <s v="DARS-NIC-376603-K2J9R-v0.1"/>
    <s v=""/>
    <s v="Yes"/>
    <x v="0"/>
    <x v="0"/>
    <x v="0"/>
    <s v="No"/>
    <x v="6"/>
    <s v=""/>
    <s v=""/>
    <s v=""/>
    <s v="No"/>
    <s v="Emma Russell"/>
    <d v="2017-04-03T12:56:11"/>
    <d v="2016-03-12T09:47:00"/>
    <m/>
    <s v=""/>
    <d v="2017-03-27T00:00:00"/>
    <x v="0"/>
  </r>
  <r>
    <s v="01ae05ec-c51e-4a54-9726-bde443a13eb5"/>
    <s v="v4vhAHVBRo6xq2yabXC06RMXeU6JNYQfdMTNzCetia3rluxUOGgPBDjOUlNnZ9qDhtIFJauciwlpiijBVcBN4w=="/>
    <d v="2017-04-03T12:56:12"/>
    <s v="DARS-NIC-376603-K2J9R-v3"/>
    <s v="Kimberley Greenaway"/>
    <x v="18"/>
    <s v="With HSCIC"/>
    <x v="0"/>
    <d v="2017-03-01T00:00:00"/>
    <s v="5a DSA Active"/>
    <s v="3a With DAO"/>
    <x v="1"/>
    <s v="DARS-NIC-376603-K2J9R-v0.2"/>
    <s v="No"/>
    <s v="Yes"/>
    <x v="0"/>
    <x v="285"/>
    <x v="177"/>
    <s v="No"/>
    <x v="6"/>
    <s v=""/>
    <s v="Helen Buckels"/>
    <s v=""/>
    <s v="Yes"/>
    <s v="Emma Russell"/>
    <d v="2017-04-03T12:56:12"/>
    <d v="2016-03-15T10:06:41"/>
    <d v="2017-01-31T00:00:00"/>
    <s v=""/>
    <d v="2017-03-27T00:00:00"/>
    <x v="1"/>
  </r>
  <r>
    <s v="5ad4361f-178b-4491-89fc-e384dce5c5f8"/>
    <s v="NnoNqjhsjR9BxIa7CaG8GJ+52ii3l/CwBaJVx0GmGmb3zZo6JoetWHxOIKVO8tKFgPTYXUu/LnjnD4Kk1RUCGw=="/>
    <d v="2017-04-03T12:56:12"/>
    <s v="DARS-NIC-376603-K2J9R-v3"/>
    <s v="Kimberley Greenaway"/>
    <x v="18"/>
    <s v="With HSCIC"/>
    <x v="0"/>
    <d v="2017-03-01T00:00:00"/>
    <s v="1c Application In Progress"/>
    <s v="3a With DAO"/>
    <x v="0"/>
    <s v="DARS-NIC-376603-K2J9R-v1.0"/>
    <s v="No"/>
    <s v="Yes"/>
    <x v="0"/>
    <x v="285"/>
    <x v="0"/>
    <s v="No"/>
    <x v="6"/>
    <s v=""/>
    <s v="Helen Buckels"/>
    <s v="Gaynor Dalton"/>
    <s v="Yes"/>
    <s v="Emma Russell"/>
    <d v="2017-04-03T12:56:12"/>
    <d v="2016-06-10T10:14:54"/>
    <m/>
    <s v=""/>
    <d v="2017-03-27T00:00:00"/>
    <x v="0"/>
  </r>
  <r>
    <s v="5ac874aa-bb5b-4614-a8d2-3ffec1a9a978"/>
    <s v="MBK+H7Jb5BtzD7mjjwwm+g4o/aTt+CCEazGdH9oHGHuIDVavYNf3xVSFHSU2oERuByv8u4sjT8M4rrKsRjj4GQ=="/>
    <d v="2017-04-03T12:56:11"/>
    <s v="DARS-NIC-376603-K2J9R-v3"/>
    <s v="Kimberley Greenaway"/>
    <x v="18"/>
    <s v="With HSCIC"/>
    <x v="0"/>
    <d v="2017-11-30T00:00:00"/>
    <s v="2c Initial Assessment"/>
    <s v="3a With DAO"/>
    <x v="0"/>
    <s v="DARS-NIC-376603-K2J9R-v1.1"/>
    <s v="No"/>
    <s v="Yes"/>
    <x v="0"/>
    <x v="237"/>
    <x v="0"/>
    <s v="No"/>
    <x v="6"/>
    <s v="Complex"/>
    <s v="Dan Goodwin"/>
    <s v="Louise Dunn"/>
    <s v="Yes"/>
    <s v="Emma Russell"/>
    <d v="2017-04-03T12:56:11"/>
    <d v="2016-10-25T13:26:54"/>
    <m/>
    <s v="Release 2.3"/>
    <d v="2017-03-27T00:00:00"/>
    <x v="0"/>
  </r>
  <r>
    <s v="75cfb8d6-bceb-4be0-b296-08b70fbdc4f5"/>
    <s v="ZQrRyyiA0f8zwioL2J9TCyT8dUBNwZbDxQUOcKP4Hgm1Igx6WN2HRQJ9z90DcJW25Iul08/IxEjbj8K6aLG24A=="/>
    <d v="2017-04-03T12:56:11"/>
    <s v="DARS-NIC-376603-K2J9R-v3"/>
    <s v="Kimberley Greenaway"/>
    <x v="18"/>
    <s v="With HSCIC"/>
    <x v="0"/>
    <d v="2017-11-30T00:00:00"/>
    <s v="2c Initial Assessment"/>
    <s v="3a With DAO"/>
    <x v="0"/>
    <s v="DARS-NIC-376603-K2J9R-v1.2"/>
    <s v="No"/>
    <s v="Yes"/>
    <x v="0"/>
    <x v="237"/>
    <x v="0"/>
    <s v="No"/>
    <x v="6"/>
    <s v="Complex"/>
    <s v="Dan Goodwin"/>
    <s v="Louise Dunn"/>
    <s v="Yes"/>
    <s v="Emma Russell"/>
    <d v="2017-04-03T12:56:11"/>
    <d v="2016-11-17T10:23:06"/>
    <m/>
    <s v="Release 2.3"/>
    <d v="2017-03-27T00:00:00"/>
    <x v="0"/>
  </r>
  <r>
    <s v="2a7cc08a-a402-4df7-abb3-6c4e5b691443"/>
    <s v="/9sExz31hzbFrQrvFDh2pFrljrgfN0ctdmMY8FE/6jrPTtiiJiJbEkMt6qpO3ErVLRxc1wyo5I5N773+MZr1Qw=="/>
    <d v="2017-04-03T12:56:11"/>
    <s v="DARS-NIC-376603-K2J9R-v3"/>
    <s v="Kimberley Greenaway"/>
    <x v="18"/>
    <s v="With HSCIC"/>
    <x v="0"/>
    <d v="2017-11-30T00:00:00"/>
    <s v="2c Initial Assessment"/>
    <s v="3a With DAO"/>
    <x v="0"/>
    <s v="DARS-NIC-376603-K2J9R-v1.3"/>
    <s v="No"/>
    <s v="Yes"/>
    <x v="0"/>
    <x v="237"/>
    <x v="0"/>
    <s v="No"/>
    <x v="6"/>
    <s v="Complex"/>
    <s v="Dan Goodwin"/>
    <s v="Louise Dunn"/>
    <s v="Yes"/>
    <s v="Emma Russell"/>
    <d v="2017-04-03T12:56:11"/>
    <d v="2016-11-21T12:02:47"/>
    <m/>
    <s v="Release 2.3"/>
    <d v="2017-03-27T00:00:00"/>
    <x v="0"/>
  </r>
  <r>
    <s v="c6fd8582-e129-471f-bb26-8db22b287b30"/>
    <s v="PA5Bwo5mmfdnLvtp3GNiBpiVQDJTCw/5bIvQUxaGXGsejReZ26uNtVC6NADfqlJ5mDk2A6LkSanVhiqK6sHXDw=="/>
    <d v="2017-04-03T12:56:12"/>
    <s v="DARS-NIC-376603-K2J9R-v3"/>
    <s v="Kimberley Greenaway"/>
    <x v="18"/>
    <s v="With HSCIC"/>
    <x v="0"/>
    <d v="2017-11-30T00:00:00"/>
    <s v="2c Initial Assessment"/>
    <s v="3a With DAO"/>
    <x v="0"/>
    <s v="DARS-NIC-376603-K2J9R-v1.4"/>
    <s v="No"/>
    <s v="Yes"/>
    <x v="0"/>
    <x v="237"/>
    <x v="0"/>
    <s v="No"/>
    <x v="6"/>
    <s v="Complex"/>
    <s v="Dan Goodwin"/>
    <s v="Louise Dunn"/>
    <s v="Yes"/>
    <s v="Emma Russell"/>
    <d v="2017-04-03T12:56:12"/>
    <d v="2016-12-08T08:48:51"/>
    <m/>
    <s v="Release 2.3"/>
    <d v="2017-03-27T00:00:00"/>
    <x v="0"/>
  </r>
  <r>
    <s v="9d1c776a-62f6-4ce1-b341-c187114878b3"/>
    <s v="IW2ptdOznfuBl801pHty6hnqYp16uYFwpNluByDeCxrVWRfhTOXtV3mXJFQWr+RG7WKTAyQQmMD7iUFswm7lkA=="/>
    <d v="2017-04-03T12:56:12"/>
    <s v="DARS-NIC-376603-K2J9R-v3"/>
    <s v="Kimberley Greenaway"/>
    <x v="18"/>
    <s v="With HSCIC"/>
    <x v="0"/>
    <d v="2017-11-30T00:00:00"/>
    <s v="2c Initial Assessment"/>
    <s v="3a With DAO"/>
    <x v="0"/>
    <s v="DARS-NIC-376603-K2J9R-v1.5"/>
    <s v="No"/>
    <s v="Yes"/>
    <x v="0"/>
    <x v="237"/>
    <x v="0"/>
    <s v="No"/>
    <x v="6"/>
    <s v="Complex"/>
    <s v="Dan Goodwin"/>
    <s v="Louise Dunn"/>
    <s v="Yes"/>
    <s v="Emma Russell"/>
    <d v="2017-04-03T12:56:12"/>
    <d v="2016-12-08T09:26:12"/>
    <m/>
    <s v="Release 2.3"/>
    <d v="2017-03-27T00:00:00"/>
    <x v="0"/>
  </r>
  <r>
    <s v="ea67a78d-3c6f-4387-88dd-1ca76cf77347"/>
    <s v="7W3nkc3XRaYPb1X7MlMXWrA6u1wW4m8TGEbBk0xL0pIA7Xyh5089ouFV/bjiWgMnn/p7XNlWYg5v3IGmma83Ag=="/>
    <d v="2017-04-03T12:56:11"/>
    <s v="DARS-NIC-376603-K2J9R-v3"/>
    <s v="Kimberley Greenaway"/>
    <x v="18"/>
    <s v="With HSCIC"/>
    <x v="0"/>
    <d v="2017-11-30T00:00:00"/>
    <s v="2c Initial Assessment"/>
    <s v="3a With DAO"/>
    <x v="0"/>
    <s v="DARS-NIC-376603-K2J9R-v1.6"/>
    <s v="No"/>
    <s v="Yes"/>
    <x v="0"/>
    <x v="237"/>
    <x v="0"/>
    <s v="No"/>
    <x v="6"/>
    <s v="Complex"/>
    <s v="Dan Goodwin"/>
    <s v="Louise Dunn"/>
    <s v="Yes"/>
    <s v="Emma Russell"/>
    <d v="2017-04-03T12:56:11"/>
    <d v="2016-12-12T14:45:01"/>
    <m/>
    <s v="Release 2.3"/>
    <d v="2017-03-27T00:00:00"/>
    <x v="0"/>
  </r>
  <r>
    <s v="d60fbcaa-0720-431e-8458-a455a9bab75e"/>
    <s v="wGIaWnAvcebr0w8PGp1iciu96wycxB6XjVB3xzl98694NN1pRu9Xa+0kTtO3XGjSyzTy5DnLIEEYIrVthY2ilA=="/>
    <d v="2017-04-03T12:56:12"/>
    <s v="DARS-NIC-376603-K2J9R-v3"/>
    <s v="Kimberley Greenaway"/>
    <x v="18"/>
    <s v="With HSCIC"/>
    <x v="0"/>
    <d v="2017-11-30T00:00:00"/>
    <s v="2c Initial Assessment"/>
    <s v="3a With DAO"/>
    <x v="0"/>
    <s v="DARS-NIC-376603-K2J9R-v1.7"/>
    <s v="No"/>
    <s v="Yes"/>
    <x v="0"/>
    <x v="237"/>
    <x v="0"/>
    <s v="No"/>
    <x v="6"/>
    <s v="Complex"/>
    <s v="Dan Goodwin"/>
    <s v="Louise Dunn"/>
    <s v="Yes"/>
    <s v="Emma Russell"/>
    <d v="2017-04-03T12:56:12"/>
    <d v="2016-12-19T14:01:10"/>
    <m/>
    <s v="Release 2.3"/>
    <d v="2017-03-27T00:00:00"/>
    <x v="0"/>
  </r>
  <r>
    <s v="7cdc2934-56bf-48a2-bbd3-1548756c615e"/>
    <s v="6w8bpXIKFJ3MbFjLZ9bRPpNNmzAJ/bUJI53GT/pn6aNuSp1aWPnMklbKXCXH1NuyG5MQ2rMS5iHnrolUKXbyxA=="/>
    <d v="2017-04-03T12:56:11"/>
    <s v="DARS-NIC-376603-K2J9R-v3"/>
    <s v="Alison Roe"/>
    <x v="18"/>
    <s v="With HSCIC"/>
    <x v="0"/>
    <d v="2017-12-31T00:00:00"/>
    <s v="2c Initial Assessment"/>
    <s v="3a With DAO"/>
    <x v="0"/>
    <s v="DARS-NIC-376603-K2J9R-v1.8"/>
    <s v="No"/>
    <s v="Yes"/>
    <x v="0"/>
    <x v="237"/>
    <x v="0"/>
    <s v="No"/>
    <x v="6"/>
    <s v="Complex"/>
    <s v="Dan Goodwin"/>
    <s v="Louise Dunn"/>
    <s v="Yes"/>
    <s v="Emma Russell"/>
    <d v="2017-04-03T12:56:11"/>
    <d v="2016-12-20T11:57:40"/>
    <m/>
    <s v="Release 2.3"/>
    <d v="2017-03-27T00:00:00"/>
    <x v="0"/>
  </r>
  <r>
    <s v="b37982ac-2cf8-4cd7-9686-76bce29a9aca"/>
    <s v="Mbo5eB09zPK2bblRlJESoPrxwHqxws5taQSPW3BMnAZifWNYW0XfSy72k23ah8dwxcBTFYdoUVVjc4QNxLPwWA=="/>
    <d v="2017-04-03T12:56:11"/>
    <s v="DARS-NIC-376603-K2J9R-v3"/>
    <s v="Alison Roe"/>
    <x v="18"/>
    <s v="With HSCIC"/>
    <x v="0"/>
    <d v="2017-12-31T00:00:00"/>
    <s v="5a DSA Active"/>
    <s v="3a With DAO"/>
    <x v="1"/>
    <s v="DARS-NIC-376603-K2J9R-v1.9"/>
    <s v="No"/>
    <s v="Yes"/>
    <x v="0"/>
    <x v="237"/>
    <x v="149"/>
    <s v="No"/>
    <x v="6"/>
    <s v="Complex"/>
    <s v="Dan Goodwin"/>
    <s v="Louise Dunn"/>
    <s v="Yes"/>
    <s v="Emma Russell"/>
    <d v="2017-04-03T12:56:11"/>
    <d v="2017-01-06T11:24:22"/>
    <d v="2017-02-27T00:00:00"/>
    <s v=""/>
    <d v="2017-03-27T00:00:00"/>
    <x v="1"/>
  </r>
  <r>
    <s v="566dc8df-f993-40ca-a6b2-de005168f5de"/>
    <s v="GuUoEvwlCjBZjxo8E1Xvpw1DoWC1FgQrD5AJF7iSsnfVIQBT7jBCLyXuTDBJm/7Vy8GNT5m+bD0uzJu5ai43gw=="/>
    <d v="2017-04-03T12:56:12"/>
    <s v="DARS-NIC-376603-K2J9R-v3"/>
    <s v="Alison Roe"/>
    <x v="18"/>
    <s v="With HSCIC"/>
    <x v="0"/>
    <m/>
    <s v="1c Application In Progress"/>
    <s v="3a With DAO"/>
    <x v="0"/>
    <s v="DARS-NIC-376603-K2J9R-v2.0"/>
    <s v="No"/>
    <s v="Yes"/>
    <x v="0"/>
    <x v="237"/>
    <x v="0"/>
    <s v="No"/>
    <x v="6"/>
    <s v="Complex"/>
    <s v="Dan Goodwin"/>
    <s v="Louise Dunn"/>
    <s v="Yes"/>
    <s v="Emma Russell"/>
    <d v="2017-04-03T12:56:12"/>
    <d v="2017-02-06T11:51:56"/>
    <m/>
    <s v=""/>
    <d v="2017-03-27T00:00:00"/>
    <x v="0"/>
  </r>
  <r>
    <s v="56bc0860-f2a3-4a75-92c3-2c68e82fec51"/>
    <s v="B81XLHjtDUuv91Bsn9pcmZTobRcY5G2F4kQ44RO+JRkAKaOOYEyBknzUjSb2r6fZyOYYCj+50IyAzU6PshnRPQ=="/>
    <d v="2017-04-03T12:56:11"/>
    <s v="DARS-NIC-376603-K2J9R-v3"/>
    <s v="Alison Roe"/>
    <x v="18"/>
    <s v="With HSCIC"/>
    <x v="0"/>
    <m/>
    <s v="2c Initial Assessment"/>
    <s v="3a With DAO"/>
    <x v="0"/>
    <s v="DARS-NIC-376603-K2J9R-v2.1"/>
    <s v="No"/>
    <s v="Yes"/>
    <x v="0"/>
    <x v="112"/>
    <x v="0"/>
    <s v="No"/>
    <x v="6"/>
    <s v="Complex"/>
    <s v="Elizabeth Flaherty"/>
    <s v="Louise Dunn"/>
    <s v="Yes"/>
    <s v="Emma Russell"/>
    <d v="2017-04-03T12:56:11"/>
    <d v="2017-02-06T11:55:37"/>
    <m/>
    <s v=""/>
    <d v="2017-03-27T00:00:00"/>
    <x v="0"/>
  </r>
  <r>
    <s v="681611b9-57ff-4432-9338-efa88bf362fb"/>
    <s v="UOOr9vILAfGl/xu5HGMKUzmjM4el1fakUNCwrLSb9It78khOISheWur4b98TAEYqF/wzmVFkwHqMZw8UHeLfvg=="/>
    <d v="2017-04-03T12:56:12"/>
    <s v="DARS-NIC-376603-K2J9R-v3"/>
    <s v="Alison Roe"/>
    <x v="18"/>
    <s v="With HSCIC"/>
    <x v="0"/>
    <d v="2017-12-31T00:00:00"/>
    <s v="5a DSA Active"/>
    <s v="3a With DAO"/>
    <x v="2"/>
    <s v="DARS-NIC-376603-K2J9R-v2.2"/>
    <s v="No"/>
    <s v="Yes"/>
    <x v="0"/>
    <x v="112"/>
    <x v="197"/>
    <s v="No"/>
    <x v="6"/>
    <s v="Complex"/>
    <s v="Elizabeth Flaherty"/>
    <s v="Louise Dunn"/>
    <s v="Yes"/>
    <s v="Emma Russell"/>
    <d v="2017-04-03T12:56:12"/>
    <d v="2017-02-15T11:34:08"/>
    <d v="2017-02-27T00:00:00"/>
    <s v=""/>
    <d v="2017-03-27T00:00:00"/>
    <x v="1"/>
  </r>
  <r>
    <s v="a22b48b1-7bb1-45ba-8e77-58d03a310814"/>
    <s v="dhEp2ROtMQLRYYNAGo53QRAUZfUKy2gD/0pcHfO5WZWr54VrJVUQ+yAZ6K37qQmX+Mc7uZp5pfA5bD0xZ/8yKA=="/>
    <d v="2017-04-03T12:56:11"/>
    <s v="DARS-NIC-376603-K2J9R-v3"/>
    <s v="Alison Roe"/>
    <x v="18"/>
    <s v="With HSCIC"/>
    <x v="0"/>
    <m/>
    <s v="1c Application In Progress"/>
    <s v="3a With DAO"/>
    <x v="0"/>
    <s v="DARS-NIC-376603-K2J9R-v3.0"/>
    <s v="No"/>
    <s v="Yes"/>
    <x v="0"/>
    <x v="112"/>
    <x v="0"/>
    <s v="No"/>
    <x v="6"/>
    <s v="Complex"/>
    <s v="Elizabeth Flaherty"/>
    <s v="Louise Dunn"/>
    <s v="Yes"/>
    <s v="Emma Russell"/>
    <d v="2017-04-03T12:56:11"/>
    <d v="2017-03-08T09:30:38"/>
    <m/>
    <s v=""/>
    <d v="2017-03-27T00:00:00"/>
    <x v="0"/>
  </r>
  <r>
    <s v="6db1dbfc-28aa-4fce-9160-692cc6056819"/>
    <s v="u/9YGLu4WmMWqlrhvPmoefWVO9H28f4itwX17BNk1X7J13NjYYaZV4KqSJWvhhzKvzkEhPijJ0LNVrIjxQ76IQ=="/>
    <d v="2017-04-03T12:56:11"/>
    <s v="DARS-NIC-376603-K2J9R-v3"/>
    <s v="Alison Roe"/>
    <x v="18"/>
    <s v="With HSCIC"/>
    <x v="0"/>
    <m/>
    <s v="2a Case Admin Check"/>
    <s v="3a With DAO"/>
    <x v="0"/>
    <s v="DARS-NIC-376603-K2J9R-v3.1"/>
    <s v="No"/>
    <s v="Yes"/>
    <x v="0"/>
    <x v="280"/>
    <x v="0"/>
    <s v="No"/>
    <x v="6"/>
    <s v="Complex"/>
    <s v="Richard Langley"/>
    <s v="Louise Dunn"/>
    <s v="Yes"/>
    <s v="Emma Russell"/>
    <d v="2017-04-03T12:56:11"/>
    <d v="2017-03-08T09:53:27"/>
    <m/>
    <s v=""/>
    <d v="2017-03-27T00:00:00"/>
    <x v="0"/>
  </r>
  <r>
    <s v="fd4788b7-7d5d-4db1-bd77-a3eb385fcb6b"/>
    <s v="+icKb3h5uKH3blO8p/ZEh/hMv9W571use8b7dSAGE4DSMZC0HW8bgCABa22mj2J/KV3xx1blUY3qGquenvBd0w=="/>
    <d v="2017-04-03T12:56:12"/>
    <s v="DARS-NIC-376603-K2J9R-v3"/>
    <s v="Alison Roe"/>
    <x v="18"/>
    <s v="With HSCIC"/>
    <x v="0"/>
    <m/>
    <s v="2a Case Admin Check"/>
    <s v="3a With DAO"/>
    <x v="0"/>
    <s v="DARS-NIC-376603-K2J9R-v3.2"/>
    <s v="No"/>
    <s v="Yes"/>
    <x v="0"/>
    <x v="280"/>
    <x v="0"/>
    <s v="No"/>
    <x v="6"/>
    <s v="Complex"/>
    <s v="Richard Langley"/>
    <s v="Louise Dunn"/>
    <s v="Yes"/>
    <s v="Emma Russell"/>
    <d v="2017-04-03T12:56:12"/>
    <d v="2017-03-20T11:30:45"/>
    <m/>
    <s v=""/>
    <d v="2017-03-27T00:00:00"/>
    <x v="0"/>
  </r>
  <r>
    <s v="7b34aa01-54f7-4c9b-9b74-e643e11a1850"/>
    <s v="y1lMhXc7/uOZRi8Z40CX+2jMGR4x9PZe5HPK0n5CfhNTNlRDZAvM4IoFIPLUA60KyNxQpd6PScIrbMCeSXQhDA=="/>
    <d v="2017-04-03T12:56:12"/>
    <s v="DARS-NIC-376603-K2J9R-v3"/>
    <s v="Alison Roe"/>
    <x v="18"/>
    <s v="With HSCIC"/>
    <x v="0"/>
    <d v="2017-12-31T00:00:00"/>
    <s v="2c Initial Assessment"/>
    <s v="3a With DAO"/>
    <x v="0"/>
    <s v="DARS-NIC-376603-K2J9R-v3.3"/>
    <s v="No"/>
    <s v="Yes"/>
    <x v="0"/>
    <x v="76"/>
    <x v="0"/>
    <s v="No"/>
    <x v="6"/>
    <s v="Complex"/>
    <s v="Dan Goodwin"/>
    <s v="Louise Dunn"/>
    <s v="Yes"/>
    <s v="Emma Russell"/>
    <d v="2017-04-03T12:56:12"/>
    <d v="2017-03-20T13:23:16"/>
    <m/>
    <s v=""/>
    <d v="2017-03-27T00:00:00"/>
    <x v="0"/>
  </r>
  <r>
    <s v="dd28238f-010f-4330-b10a-fac6e9319cf3"/>
    <s v="yQO9lIw626ZHfdIA963jGRNCMRxF+CTz9PLPlQ2GJVfyjMdycYgImP3t5IxuFMjQQ5OOce1whpWP6aGIqQqkQA=="/>
    <d v="2017-04-27T13:49:35"/>
    <s v="DARS-NIC-376603-K2J9R-v3"/>
    <s v="Alison Roe"/>
    <x v="18"/>
    <s v="With HSCIC"/>
    <x v="0"/>
    <d v="2017-12-31T00:00:00"/>
    <s v="3a With DAO"/>
    <s v="3a With DAO"/>
    <x v="4"/>
    <s v="DARS-NIC-376603-K2J9R-v3.4"/>
    <s v="Yes"/>
    <s v="Yes"/>
    <x v="0"/>
    <x v="76"/>
    <x v="0"/>
    <s v="No"/>
    <x v="6"/>
    <s v="Complex"/>
    <s v="Dan Goodwin"/>
    <s v="Louise Dunn"/>
    <s v="Yes"/>
    <s v="Emma Russell"/>
    <d v="2017-04-27T13:49:35"/>
    <d v="2017-04-03T12:55:40"/>
    <m/>
    <s v=""/>
    <d v="2017-03-27T00:00:00"/>
    <x v="0"/>
  </r>
  <r>
    <s v="7268abf7-2b35-4096-9cfb-b7e50d784e58"/>
    <s v="c5Xut63F+rMIwh4c3QkMUFwIOhtj1hjnGSUXz3uk/EzxxL4GYCwraceQbb1qfe1rlBRKZHRV3+yjDHcvWIpFcA=="/>
    <d v="2017-03-03T10:13:07"/>
    <s v="DARS-NIC-37666-Z1C3M-v0"/>
    <s v="Rachael Sarpong"/>
    <x v="81"/>
    <s v="With Customer"/>
    <x v="0"/>
    <m/>
    <s v=""/>
    <s v="2d Action Plan Active"/>
    <x v="0"/>
    <s v="DARS-NIC-37666-Z1C3M-v0.0"/>
    <s v="No"/>
    <s v="No"/>
    <x v="0"/>
    <x v="0"/>
    <x v="0"/>
    <s v="No"/>
    <x v="1"/>
    <s v=""/>
    <s v="DARS Online"/>
    <s v="DARS Online"/>
    <s v="Yes"/>
    <s v=""/>
    <d v="2017-03-03T10:13:07"/>
    <d v="2016-05-19T13:34:20"/>
    <m/>
    <s v=""/>
    <d v="2016-08-23T00:00:00"/>
    <x v="0"/>
  </r>
  <r>
    <s v="a48f6856-e265-43cd-8e9a-507a2663af69"/>
    <s v="49+i2ji9+yak12Lpevm2LglqCPj6rGgS5mQbGYp6u36TNhpITW35hgJ2A7bnwo+MOlmRpSzx6opd4lnz0DzNNQ=="/>
    <d v="2017-03-03T10:13:07"/>
    <s v="DARS-NIC-37666-Z1C3M-v0"/>
    <s v="Rachael Sarpong"/>
    <x v="81"/>
    <s v="With Customer"/>
    <x v="0"/>
    <d v="2017-10-31T00:00:00"/>
    <s v="2c Initial Assessment"/>
    <s v="2d Action Plan Active"/>
    <x v="0"/>
    <s v="DARS-NIC-37666-Z1C3M-v0.1"/>
    <s v="No"/>
    <s v="No"/>
    <x v="0"/>
    <x v="249"/>
    <x v="0"/>
    <s v="No"/>
    <x v="1"/>
    <s v=""/>
    <s v="Tracy Taylor"/>
    <s v="Jennifer Donald"/>
    <s v="Yes"/>
    <s v=""/>
    <d v="2017-03-03T10:13:07"/>
    <d v="2016-08-19T15:05:27"/>
    <m/>
    <s v=""/>
    <d v="2016-08-23T00:00:00"/>
    <x v="0"/>
  </r>
  <r>
    <s v="b1a4e778-6f7a-4594-b3af-09f9b8734944"/>
    <s v="bMvH2bAH4S7dxKUCsgNth9rVhWqcry5VlNl/quZWFB1RKZ9omBrtiOAIcUiRjwgEPHAEPzf/6KmsyEqbjYdiEg=="/>
    <d v="2017-03-03T10:14:00"/>
    <s v="DARS-NIC-37666-Z1C3M-v0"/>
    <s v="Ashan Green"/>
    <x v="81"/>
    <s v="With Customer"/>
    <x v="0"/>
    <d v="2017-11-30T00:00:00"/>
    <s v="2c Initial Assessment"/>
    <s v="2d Action Plan Active"/>
    <x v="4"/>
    <s v="DARS-NIC-37666-Z1C3M-v0.10"/>
    <s v="Yes"/>
    <s v="No"/>
    <x v="0"/>
    <x v="249"/>
    <x v="0"/>
    <s v="No"/>
    <x v="1"/>
    <s v="Complex"/>
    <s v="Amanda Parkin"/>
    <s v="Louise Dunn"/>
    <s v="Yes"/>
    <s v=""/>
    <d v="2017-03-03T10:14:00"/>
    <d v="2017-03-03T10:13:33"/>
    <m/>
    <s v="Release 2.3"/>
    <d v="2016-08-23T00:00:00"/>
    <x v="0"/>
  </r>
  <r>
    <s v="9fa48dbb-c403-4d18-94a5-427addb412d8"/>
    <s v="BqBYMuKub6pTrFd2Dptq/AmIVK+1ddLttQ5QKrsr9XBPlHMU1WUlqkn55id1Un+xkXg2Am9obJ8pDkcXdhuiQQ=="/>
    <d v="2017-03-03T10:13:07"/>
    <s v="DARS-NIC-37666-Z1C3M-v0"/>
    <s v="Rachael Sarpong"/>
    <x v="81"/>
    <s v="With Customer"/>
    <x v="0"/>
    <d v="2017-10-31T00:00:00"/>
    <s v="2c Initial Assessment"/>
    <s v="2d Action Plan Active"/>
    <x v="0"/>
    <s v="DARS-NIC-37666-Z1C3M-v0.2"/>
    <s v="No"/>
    <s v="No"/>
    <x v="0"/>
    <x v="249"/>
    <x v="0"/>
    <s v="No"/>
    <x v="1"/>
    <s v=""/>
    <s v="Tracy Taylor"/>
    <s v="Jennifer Donald"/>
    <s v="Yes"/>
    <s v=""/>
    <d v="2017-03-03T10:13:07"/>
    <d v="2016-09-27T12:52:19"/>
    <m/>
    <s v=""/>
    <d v="2016-08-23T00:00:00"/>
    <x v="0"/>
  </r>
  <r>
    <s v="7d885383-b2cd-4ba5-a1eb-fc3e564411c7"/>
    <s v="W1jRRfvie5AH6acvekqJ81YdiBUd3kP3fCpMz5XI/g/JfIyeCLuKSIJhVz2o469+XtPC/Zgvg3JI1A+OPuCWUQ=="/>
    <d v="2017-03-03T10:13:07"/>
    <s v="DARS-NIC-37666-Z1C3M-v0"/>
    <s v="Ashan Green"/>
    <x v="81"/>
    <s v="With Customer"/>
    <x v="0"/>
    <d v="2017-10-31T00:00:00"/>
    <s v="2c Initial Assessment"/>
    <s v="2d Action Plan Active"/>
    <x v="0"/>
    <s v="DARS-NIC-37666-Z1C3M-v0.3"/>
    <s v="No"/>
    <s v="No"/>
    <x v="0"/>
    <x v="249"/>
    <x v="0"/>
    <s v="No"/>
    <x v="1"/>
    <s v=""/>
    <s v="Tracy Taylor"/>
    <s v="Jennifer Donald"/>
    <s v="Yes"/>
    <s v=""/>
    <d v="2017-03-03T10:13:07"/>
    <d v="2016-09-27T15:27:25"/>
    <m/>
    <s v="Release 2.3"/>
    <d v="2016-08-23T00:00:00"/>
    <x v="0"/>
  </r>
  <r>
    <s v="c09ac2ef-b890-4911-ac86-5d6cd58af906"/>
    <s v="g/lpyVMiDIb2lHyirS2UoHHsssYt1PWCbtaBMKbnUnqOFGUTKxHDrhLvB58GLHpD9IWVEwXKUQhTAuwS5FxlXQ=="/>
    <d v="2017-03-03T10:13:07"/>
    <s v="DARS-NIC-37666-Z1C3M-v0"/>
    <s v="Ashan Green"/>
    <x v="81"/>
    <s v="With Customer"/>
    <x v="0"/>
    <d v="2017-10-31T00:00:00"/>
    <s v="2c Initial Assessment"/>
    <s v="2d Action Plan Active"/>
    <x v="0"/>
    <s v="DARS-NIC-37666-Z1C3M-v0.4"/>
    <s v="No"/>
    <s v="No"/>
    <x v="0"/>
    <x v="249"/>
    <x v="0"/>
    <s v="No"/>
    <x v="1"/>
    <s v=""/>
    <s v="Tracy Taylor"/>
    <s v="Louise Dunn"/>
    <s v="Yes"/>
    <s v=""/>
    <d v="2017-03-03T10:13:07"/>
    <d v="2016-10-07T11:29:04"/>
    <m/>
    <s v="Release 2.3"/>
    <d v="2016-08-23T00:00:00"/>
    <x v="0"/>
  </r>
  <r>
    <s v="9fe7f677-7092-45c3-b2c0-f4ee6fccece9"/>
    <s v="EIhacVBorRR4Lwy0CJ93dxiB/p916mDBeFqpZqsMILjAHtMVxGuipOSQPYEtXyHqoeq53Pgd6BkNwlaZC4tgqQ=="/>
    <d v="2017-03-03T10:13:07"/>
    <s v="DARS-NIC-37666-Z1C3M-v0"/>
    <s v="Ashan Green"/>
    <x v="81"/>
    <s v="With Customer"/>
    <x v="0"/>
    <d v="2017-11-30T00:00:00"/>
    <s v="2c Initial Assessment"/>
    <s v="2d Action Plan Active"/>
    <x v="0"/>
    <s v="DARS-NIC-37666-Z1C3M-v0.5"/>
    <s v="No"/>
    <s v="No"/>
    <x v="0"/>
    <x v="249"/>
    <x v="0"/>
    <s v="No"/>
    <x v="1"/>
    <s v="Complex"/>
    <s v="Tracy Taylor"/>
    <s v="Louise Dunn"/>
    <s v="Yes"/>
    <s v=""/>
    <d v="2017-03-03T10:13:07"/>
    <d v="2016-11-08T11:39:00"/>
    <m/>
    <s v="Release 2.3"/>
    <d v="2016-08-23T00:00:00"/>
    <x v="0"/>
  </r>
  <r>
    <s v="2a9dcba6-4f91-465e-966c-d4d1a419d8ef"/>
    <s v="sYBK33wwwlCXHR6H7CJI75hl46kRuLQPGEoLGtqQ9IOtZZc/gupkYzDTFfcINwQmm3423xcseLbJh3I25d3j6w=="/>
    <d v="2017-03-03T10:13:07"/>
    <s v="DARS-NIC-37666-Z1C3M-v0"/>
    <s v="Ashan Green"/>
    <x v="81"/>
    <s v="With Customer"/>
    <x v="0"/>
    <d v="2017-11-30T00:00:00"/>
    <s v="2c Initial Assessment"/>
    <s v="2d Action Plan Active"/>
    <x v="0"/>
    <s v="DARS-NIC-37666-Z1C3M-v0.6"/>
    <s v="No"/>
    <s v="No"/>
    <x v="0"/>
    <x v="249"/>
    <x v="0"/>
    <s v="No"/>
    <x v="1"/>
    <s v="Complex"/>
    <s v="Amanda Parkin"/>
    <s v="Louise Dunn"/>
    <s v="Yes"/>
    <s v=""/>
    <d v="2017-03-03T10:13:07"/>
    <d v="2016-11-30T15:18:13"/>
    <m/>
    <s v="Release 2.3"/>
    <d v="2016-08-23T00:00:00"/>
    <x v="0"/>
  </r>
  <r>
    <s v="746a46a1-c5f7-4f3e-93c9-3fd6e474b019"/>
    <s v="+NnJMHg70zd2DXSGCqk//6eBBV3TxdfpqY039+1Ro3hdCWEjl6TNBrnVhXjgzttbAODupi1gmNVI07TxYlZTlw=="/>
    <d v="2017-03-03T10:13:07"/>
    <s v="DARS-NIC-37666-Z1C3M-v0"/>
    <s v="Ashan Green"/>
    <x v="81"/>
    <s v="With Customer"/>
    <x v="0"/>
    <d v="2017-11-30T00:00:00"/>
    <s v="2c Initial Assessment"/>
    <s v="2d Action Plan Active"/>
    <x v="0"/>
    <s v="DARS-NIC-37666-Z1C3M-v0.7"/>
    <s v="No"/>
    <s v="No"/>
    <x v="0"/>
    <x v="249"/>
    <x v="0"/>
    <s v="No"/>
    <x v="1"/>
    <s v="Complex"/>
    <s v="Amanda Parkin"/>
    <s v="Louise Dunn"/>
    <s v="Yes"/>
    <s v=""/>
    <d v="2017-03-03T10:13:07"/>
    <d v="2017-02-10T12:21:31"/>
    <m/>
    <s v="Release 2.3"/>
    <d v="2016-08-23T00:00:00"/>
    <x v="0"/>
  </r>
  <r>
    <s v="3798cd80-3cf3-43ac-ace2-9cd92d0ca0fe"/>
    <s v="BEzMtj1/6dTkFlzE0sA2evORgoMT9tmEYAthhV3pFjY46oZlr2OMgADfbQrkhqBhbVRBhHSpYjpFgZu+iyOmSQ=="/>
    <d v="2017-03-03T10:13:07"/>
    <s v="DARS-NIC-37666-Z1C3M-v0"/>
    <s v="Ashan Green"/>
    <x v="81"/>
    <s v="With Customer"/>
    <x v="0"/>
    <d v="2017-11-30T00:00:00"/>
    <s v="1c Application In Progress"/>
    <s v="2d Action Plan Active"/>
    <x v="0"/>
    <s v="DARS-NIC-37666-Z1C3M-v0.8"/>
    <s v="No"/>
    <s v="No"/>
    <x v="0"/>
    <x v="249"/>
    <x v="0"/>
    <s v="No"/>
    <x v="1"/>
    <s v="Complex"/>
    <s v="Amanda Parkin"/>
    <s v="Louise Dunn"/>
    <s v="Yes"/>
    <s v=""/>
    <d v="2017-03-03T10:13:07"/>
    <d v="2017-02-13T09:57:08"/>
    <m/>
    <s v="Release 2.3"/>
    <d v="2016-08-23T00:00:00"/>
    <x v="0"/>
  </r>
  <r>
    <s v="96dde164-8208-4e21-940b-a67db1ab94a5"/>
    <s v="9So8856huRAJW7SUHy5isNklkgP3fTwvBcMPMGnhcO6+2FPIocRXOB2LTsi+4rl4u0AtVp0UpJv4oqSSyDzsJw=="/>
    <d v="2017-03-03T10:14:00"/>
    <s v="DARS-NIC-37666-Z1C3M-v0"/>
    <s v="Ashan Green"/>
    <x v="81"/>
    <s v="With Customer"/>
    <x v="0"/>
    <d v="2017-11-30T00:00:00"/>
    <s v="2c Initial Assessment"/>
    <s v="2d Action Plan Active"/>
    <x v="0"/>
    <s v="DARS-NIC-37666-Z1C3M-v0.9"/>
    <s v="No"/>
    <s v="No"/>
    <x v="0"/>
    <x v="249"/>
    <x v="0"/>
    <s v="No"/>
    <x v="1"/>
    <s v="Complex"/>
    <s v="Amanda Parkin"/>
    <s v="Louise Dunn"/>
    <s v="Yes"/>
    <s v=""/>
    <d v="2017-03-03T10:14:00"/>
    <d v="2017-03-02T14:29:14"/>
    <m/>
    <s v="Release 2.3"/>
    <d v="2016-08-23T00:00:00"/>
    <x v="0"/>
  </r>
  <r>
    <s v="e0a0f29b-93df-e511-80f5-3863bb363030"/>
    <s v="3/dA6qv+YSQvVEaUOgjKHhPGSQ7REC0AU0DOSQkiFZGsYUA8Anaxr9ADMdlqnpzm4iLB/VKqa6yfGaZpTtJVow=="/>
    <d v="2017-03-07T13:49:05"/>
    <s v="DARS-NIC-376973-Z8Z6Q-v0"/>
    <s v="Angela Garrett"/>
    <x v="57"/>
    <s v="With Customer"/>
    <x v="0"/>
    <m/>
    <s v=""/>
    <s v="2d Action Plan Active"/>
    <x v="0"/>
    <s v="DARS-NIC-376973-Z8Z6Q-v0.0"/>
    <s v=""/>
    <s v="Yes"/>
    <x v="0"/>
    <x v="0"/>
    <x v="0"/>
    <s v="No"/>
    <x v="1"/>
    <s v=""/>
    <s v=""/>
    <s v=""/>
    <s v="No"/>
    <s v="Emma Russell"/>
    <d v="2017-03-07T13:49:05"/>
    <d v="2016-03-01T09:54:44"/>
    <m/>
    <s v=""/>
    <d v="2017-02-23T00:00:00"/>
    <x v="0"/>
  </r>
  <r>
    <s v="d2ae353d-c5e3-4b15-8dd5-6d52e363ba57"/>
    <s v="FXsK5O0b78n62XWhTcZ73qg08QqGbR0+7OsuDCbFsb+vKoTj3qF2wrPRL2omIYQHCgJOcvAiFL6N5S7ROsXBmA=="/>
    <d v="2017-03-07T13:49:05"/>
    <s v="DARS-NIC-376973-Z8Z6Q-v0"/>
    <s v="Angela Garrett"/>
    <x v="57"/>
    <s v="With Customer"/>
    <x v="0"/>
    <m/>
    <s v=""/>
    <s v="2d Action Plan Active"/>
    <x v="0"/>
    <s v="DARS-NIC-376973-Z8Z6Q-v0.1"/>
    <s v=""/>
    <s v="Yes"/>
    <x v="0"/>
    <x v="0"/>
    <x v="0"/>
    <s v="No"/>
    <x v="1"/>
    <s v=""/>
    <s v=""/>
    <s v=""/>
    <s v="No"/>
    <s v="Emma Russell"/>
    <d v="2017-03-07T13:49:05"/>
    <d v="2016-03-17T15:20:47"/>
    <m/>
    <s v=""/>
    <d v="2017-02-23T00:00:00"/>
    <x v="0"/>
  </r>
  <r>
    <s v="65d95bfe-6b39-4821-9b75-7028e5f7a96a"/>
    <s v="m08qXz8SIYNJms5E1SueaqQkQcpI5M+HZAC+H4jmVxE5Qo2Zvx6f4/3J7M5NhdMcRVb9qSUaOpBUdQUtcur0fQ=="/>
    <d v="2017-03-07T13:49:05"/>
    <s v="DARS-NIC-376973-Z8Z6Q-v0"/>
    <s v="Angela Garrett"/>
    <x v="57"/>
    <s v="With Customer"/>
    <x v="0"/>
    <m/>
    <s v=""/>
    <s v="2d Action Plan Active"/>
    <x v="0"/>
    <s v="DARS-NIC-376973-Z8Z6Q-v0.2"/>
    <s v=""/>
    <s v="Yes"/>
    <x v="0"/>
    <x v="0"/>
    <x v="0"/>
    <s v="No"/>
    <x v="1"/>
    <s v=""/>
    <s v=""/>
    <s v=""/>
    <s v="No"/>
    <s v="Emma Russell"/>
    <d v="2017-03-07T13:49:05"/>
    <d v="2016-03-31T09:16:16"/>
    <m/>
    <s v=""/>
    <d v="2017-02-23T00:00:00"/>
    <x v="0"/>
  </r>
  <r>
    <s v="91ae59cb-8046-4576-a45e-be9f26ec4ad8"/>
    <s v="I8SmdR0JgXmF4RGLx5T5Wu3FrRMavYrPrL82B/jhSv7aa/3v7omMaagP7FagqW4nGaZGTAc4X/WvsYAQyk02Zw=="/>
    <d v="2017-03-07T13:49:05"/>
    <s v="DARS-NIC-376973-Z8Z6Q-v0"/>
    <s v="Angela Garrett"/>
    <x v="57"/>
    <s v="With Customer"/>
    <x v="0"/>
    <m/>
    <s v=""/>
    <s v="2d Action Plan Active"/>
    <x v="0"/>
    <s v="DARS-NIC-376973-Z8Z6Q-v0.3"/>
    <s v=""/>
    <s v="Yes"/>
    <x v="0"/>
    <x v="286"/>
    <x v="0"/>
    <s v="No"/>
    <x v="1"/>
    <s v=""/>
    <s v=""/>
    <s v=""/>
    <s v="No"/>
    <s v="Emma Russell"/>
    <d v="2017-03-07T13:49:05"/>
    <d v="2016-04-10T12:54:48"/>
    <m/>
    <s v=""/>
    <d v="2017-02-23T00:00:00"/>
    <x v="0"/>
  </r>
  <r>
    <s v="56a5bbf1-4298-46ba-8d34-e012d605e5cc"/>
    <s v="PL0MAzpaN0+TyPkDVdP3pahF+dNWNlQTqa2fHIcJtHTqJ0vs459bBF1GHomT8omxx/kQz90Fqsdk3/5kWC63XQ=="/>
    <d v="2017-03-07T13:49:05"/>
    <s v="DARS-NIC-376973-Z8Z6Q-v0"/>
    <s v="Angela Garrett"/>
    <x v="57"/>
    <s v="With Customer"/>
    <x v="0"/>
    <m/>
    <s v="2c Initial Assessment"/>
    <s v="2d Action Plan Active"/>
    <x v="0"/>
    <s v="DARS-NIC-376973-Z8Z6Q-v0.4"/>
    <s v="No"/>
    <s v="Yes"/>
    <x v="0"/>
    <x v="286"/>
    <x v="0"/>
    <s v="No"/>
    <x v="1"/>
    <s v=""/>
    <s v="Richard Webster"/>
    <s v=""/>
    <s v="No"/>
    <s v="Emma Russell"/>
    <d v="2017-03-07T13:49:05"/>
    <d v="2016-04-29T13:36:07"/>
    <m/>
    <s v=""/>
    <d v="2017-02-23T00:00:00"/>
    <x v="0"/>
  </r>
  <r>
    <s v="d09ed3e1-41d7-4625-8a53-59d5f5201f46"/>
    <s v="rQgs4LwNA9s2p7d20DegmzCD0Sx51RbJTyGQdC0mix5dtImjKtyMY5F2Ax1Q12Isiw7F25XRBS/GuyPCP5aNoA=="/>
    <d v="2017-03-07T13:49:05"/>
    <s v="DARS-NIC-376973-Z8Z6Q-v0"/>
    <s v="Angela Garrett"/>
    <x v="57"/>
    <s v="With Customer"/>
    <x v="0"/>
    <m/>
    <s v="2c Initial Assessment"/>
    <s v="2d Action Plan Active"/>
    <x v="0"/>
    <s v="DARS-NIC-376973-Z8Z6Q-v0.5"/>
    <s v="No"/>
    <s v="Yes"/>
    <x v="0"/>
    <x v="286"/>
    <x v="0"/>
    <s v="No"/>
    <x v="1"/>
    <s v=""/>
    <s v="Richard Webster"/>
    <s v="Louise Dunn"/>
    <s v="No"/>
    <s v="Emma Russell"/>
    <d v="2017-03-07T13:49:05"/>
    <d v="2016-06-23T10:53:41"/>
    <m/>
    <s v=""/>
    <d v="2017-02-23T00:00:00"/>
    <x v="0"/>
  </r>
  <r>
    <s v="fe17c323-368d-4f5c-a35f-77701764dc62"/>
    <s v="HtPxLSoFcMUHzZmQTom555PXEZ3ktnp98Drhhd+KcYqEIiYKrqSvH3BWfo31+7Qt/Um/1tBAaBJelQOmFfNYsQ=="/>
    <d v="2017-03-07T13:49:05"/>
    <s v="DARS-NIC-376973-Z8Z6Q-v0"/>
    <s v="Angela Garrett"/>
    <x v="57"/>
    <s v="With Customer"/>
    <x v="0"/>
    <m/>
    <s v="1c Application In Progress"/>
    <s v="2d Action Plan Active"/>
    <x v="0"/>
    <s v="DARS-NIC-376973-Z8Z6Q-v0.6"/>
    <s v="No"/>
    <s v="Yes"/>
    <x v="0"/>
    <x v="286"/>
    <x v="0"/>
    <s v="No"/>
    <x v="1"/>
    <s v=""/>
    <s v="Richard Webster"/>
    <s v="Louise Dunn"/>
    <s v="No"/>
    <s v="Emma Russell"/>
    <d v="2017-03-07T13:49:05"/>
    <d v="2016-09-13T15:07:17"/>
    <d v="2016-09-16T00:00:00"/>
    <s v=""/>
    <d v="2017-02-23T00:00:00"/>
    <x v="0"/>
  </r>
  <r>
    <s v="8605217e-3d2b-48ba-a733-ae3db3725074"/>
    <s v="YBaGIuUwHtWjqRwfhenXuvUY3p5h+31/44KAOu/rtrN1G9ZaDYmQhGhhcxlRNEPBFDm3kGL/A4VsMKKQZMY29Q=="/>
    <d v="2017-03-07T13:49:28"/>
    <s v="DARS-NIC-376973-Z8Z6Q-v0"/>
    <s v="Angela Garrett"/>
    <x v="57"/>
    <s v="With Customer"/>
    <x v="0"/>
    <m/>
    <s v="2c Initial Assessment"/>
    <s v="2d Action Plan Active"/>
    <x v="0"/>
    <s v="DARS-NIC-376973-Z8Z6Q-v0.7"/>
    <s v="No"/>
    <s v="Yes"/>
    <x v="0"/>
    <x v="171"/>
    <x v="0"/>
    <s v="No"/>
    <x v="1"/>
    <s v="Complex"/>
    <s v="Dan Goodwin"/>
    <s v="Louise Dunn"/>
    <s v="No"/>
    <s v="Emma Russell"/>
    <d v="2017-03-07T13:49:28"/>
    <d v="2017-02-21T16:08:19"/>
    <d v="2016-09-16T00:00:00"/>
    <s v=""/>
    <d v="2017-02-23T00:00:00"/>
    <x v="0"/>
  </r>
  <r>
    <s v="2742e5e1-c6a5-4e9d-9b75-79102a0f93c9"/>
    <s v="hUZFIqqNDxp48loCMLB+5kezIrK4BdDkaunZTFqX2zb/fsMaDd+LSyRsHvNKzw82VbCHif1iTjHuL/W18yneXg=="/>
    <d v="2017-03-29T10:15:09"/>
    <s v="DARS-NIC-376973-Z8Z6Q-v0"/>
    <s v="Ursula Bowler"/>
    <x v="57"/>
    <s v="With Customer"/>
    <x v="0"/>
    <m/>
    <s v="2c Initial Assessment"/>
    <s v="2d Action Plan Active"/>
    <x v="4"/>
    <s v="DARS-NIC-376973-Z8Z6Q-v0.8"/>
    <s v="Yes"/>
    <s v="Yes"/>
    <x v="0"/>
    <x v="171"/>
    <x v="0"/>
    <s v="No"/>
    <x v="1"/>
    <s v="Complex"/>
    <s v="Dan Goodwin"/>
    <s v="Dave Cronin"/>
    <s v="No"/>
    <s v="Emma Russell"/>
    <d v="2017-03-29T10:15:09"/>
    <d v="2017-03-07T13:49:11"/>
    <d v="2016-09-16T00:00:00"/>
    <s v=""/>
    <d v="2017-02-23T00:00:00"/>
    <x v="0"/>
  </r>
  <r>
    <s v="3aded922-da83-4650-8d94-d65285900da9"/>
    <s v="yg8K7U1qJJcifDlhD1T4cpvTylK45W+7Er7tK4CW2TKsLT5lTcDD+p5FUn3N4G4rumPRVTg1YfQIO+ayawFrng=="/>
    <d v="2017-04-11T12:29:19"/>
    <s v="DARS-NIC-37789-N6J1N-v1"/>
    <s v="Tracy Taylor"/>
    <x v="335"/>
    <s v="With Customer"/>
    <x v="0"/>
    <m/>
    <s v="1c Application In Progress"/>
    <s v="1c Application In Progress"/>
    <x v="0"/>
    <s v="DARS-NIC-37789-N6J1N-v0.0"/>
    <s v="No"/>
    <s v="No"/>
    <x v="0"/>
    <x v="0"/>
    <x v="0"/>
    <s v="No"/>
    <x v="0"/>
    <s v="Medium"/>
    <s v=""/>
    <s v=""/>
    <s v="Yes"/>
    <s v="Tracy Taylor"/>
    <d v="2017-04-11T12:29:19"/>
    <d v="2017-01-03T16:35:05"/>
    <m/>
    <s v=""/>
    <m/>
    <x v="0"/>
  </r>
  <r>
    <s v="dcddbcde-8ce4-4d85-bf6f-8d93ac133ab9"/>
    <s v="NenpLicQnbVMG8Ig1WlE5f3nh/8W7RZsCWrTwWZDw0PZogCmfWI/IP/UYKI8QuT7Ft/89QSA0SSMx7wMh8oF4Q=="/>
    <d v="2017-04-11T12:29:19"/>
    <s v="DARS-NIC-37789-N6J1N-v1"/>
    <s v="Richard Dixon"/>
    <x v="335"/>
    <s v="With Customer"/>
    <x v="0"/>
    <d v="2017-05-31T00:00:00"/>
    <s v="2c Initial Assessment"/>
    <s v="1c Application In Progress"/>
    <x v="0"/>
    <s v="DARS-NIC-37789-N6J1N-v0.1"/>
    <s v="No"/>
    <s v="No"/>
    <x v="0"/>
    <x v="130"/>
    <x v="0"/>
    <s v="No"/>
    <x v="0"/>
    <s v="Medium"/>
    <s v="Alexandra Day"/>
    <s v="Robyn Wilson"/>
    <s v="Yes"/>
    <s v="Tracy Taylor"/>
    <d v="2017-04-11T12:29:19"/>
    <d v="2017-01-06T18:10:12"/>
    <m/>
    <s v=""/>
    <m/>
    <x v="0"/>
  </r>
  <r>
    <s v="ba799bfd-caf4-409f-9468-d8a8ffff14fe"/>
    <s v="kqrfkQLedeOcK6HFYjd/mPmjbCWvMwv7DLyDARmq/5FHkmlWo7Scorq+uUFtKU2xIx8ypMV7y4sKoajqXZ2YRw=="/>
    <d v="2017-04-11T12:29:36"/>
    <s v="DARS-NIC-37789-N6J1N-v1"/>
    <s v="Richard Dixon"/>
    <x v="335"/>
    <s v="With Customer"/>
    <x v="0"/>
    <d v="2017-05-31T00:00:00"/>
    <s v="5a DSA Active"/>
    <s v="1c Application In Progress"/>
    <x v="2"/>
    <s v="DARS-NIC-37789-N6J1N-v0.2"/>
    <s v="No"/>
    <s v="No"/>
    <x v="0"/>
    <x v="130"/>
    <x v="217"/>
    <s v="No"/>
    <x v="0"/>
    <s v="Medium"/>
    <s v="Alexandra Day"/>
    <s v="Robyn Wilson"/>
    <s v="Yes"/>
    <s v="Tracy Taylor"/>
    <d v="2017-04-11T12:29:36"/>
    <d v="2017-01-07T07:29:28"/>
    <d v="2017-02-16T00:00:00"/>
    <s v=""/>
    <m/>
    <x v="1"/>
  </r>
  <r>
    <s v="06ffdc19-061b-447a-99b3-dfe451da9be7"/>
    <s v="9Ddq1askAhY07LiX4zUq2ZTAoZP0WRHEApQtvTgBEFviu/R6HIUuSiQvB+6YbkOfwn/K/Xr0z83NotrQ7cTbHA=="/>
    <d v="2017-04-11T12:29:36"/>
    <s v="DARS-NIC-37789-N6J1N-v1"/>
    <s v="Richard Dixon"/>
    <x v="335"/>
    <s v="With Customer"/>
    <x v="0"/>
    <m/>
    <s v="1c Application In Progress"/>
    <s v="1c Application In Progress"/>
    <x v="4"/>
    <s v="DARS-NIC-37789-N6J1N-v1.0"/>
    <s v="Yes"/>
    <s v="No"/>
    <x v="0"/>
    <x v="0"/>
    <x v="0"/>
    <s v="No"/>
    <x v="0"/>
    <s v="Medium"/>
    <s v="Alexandra Day"/>
    <s v="Robyn Wilson"/>
    <s v="Yes"/>
    <s v="Tracy Taylor"/>
    <d v="2017-04-11T12:29:36"/>
    <d v="2017-04-11T12:29:04"/>
    <m/>
    <s v=""/>
    <m/>
    <x v="0"/>
  </r>
  <r>
    <s v="f551e26d-03df-e511-8107-3863bb35cfc0"/>
    <s v="bJgZG0pbnQGTQyyGulU6H0PQgGKUzK/k5BW2w9sfFTSw+g9iADyQSqz0/cQQUHCWg3TnixisKAMtkfH6M8Yj+A=="/>
    <d v="2016-05-18T12:12:36"/>
    <s v="DARS-NIC-377912-V3K9G-v0"/>
    <s v="James Adams"/>
    <x v="358"/>
    <s v="With Customer"/>
    <x v="0"/>
    <m/>
    <s v=""/>
    <s v="2d Action Plan Active"/>
    <x v="0"/>
    <s v="DARS-NIC-377912-V3K9G-v0.0"/>
    <s v=""/>
    <s v="Yes"/>
    <x v="0"/>
    <x v="0"/>
    <x v="0"/>
    <s v="Yes"/>
    <x v="10"/>
    <s v="Medium"/>
    <s v="Adam Grindrod"/>
    <s v="Stephen Hudson"/>
    <s v="No"/>
    <s v="Joanna Rose"/>
    <d v="2016-05-18T12:12:36"/>
    <d v="2016-02-29T16:42:35"/>
    <m/>
    <s v=""/>
    <d v="2015-12-02T00:00:00"/>
    <x v="0"/>
  </r>
  <r>
    <s v="96f0e5e3-a956-4931-a2d7-fd2e681a8676"/>
    <s v="szuKxf/YFWg98e3tTGGJ8HPlp+spslT528i/9+z4k5lAijSTKEv4AfxvAi7SAJUlmfxuA+YJHX8MMQrjOwkQjA=="/>
    <d v="2016-08-02T09:49:34"/>
    <s v="DARS-NIC-377912-V3K9G-v0"/>
    <s v="James Adams"/>
    <x v="358"/>
    <s v="With Customer"/>
    <x v="0"/>
    <m/>
    <s v=""/>
    <s v="2d Action Plan Active"/>
    <x v="5"/>
    <s v="DARS-NIC-377912-V3K9G-v0.1"/>
    <s v="Yes"/>
    <s v="Yes"/>
    <x v="0"/>
    <x v="287"/>
    <x v="0"/>
    <s v="Yes"/>
    <x v="10"/>
    <s v="Medium"/>
    <s v="Adam Grindrod"/>
    <s v="Stephen Hudson"/>
    <s v="No"/>
    <s v="Joanna Rose"/>
    <d v="2016-08-02T09:49:34"/>
    <d v="2016-04-10T12:52:14"/>
    <m/>
    <s v=""/>
    <d v="2015-12-02T00:00:00"/>
    <x v="0"/>
  </r>
  <r>
    <s v="74ca6d37-f6e1-e511-80f7-3863bb357fa0"/>
    <s v="BKnL9pLxbKIA7n/JLpdQFHyBSv0HEMZxrNn6WVAQIIHaXx5cAcZCNQY+uYDBwRfTNAsL65t+Qa40lnWG8QssIQ=="/>
    <d v="2016-10-31T15:54:29"/>
    <s v="DARS-NIC-378387-G9N2X-v0"/>
    <s v="Colin O'Keeffe"/>
    <x v="53"/>
    <s v="With HSCIC"/>
    <x v="1"/>
    <d v="2016-09-30T00:00:00"/>
    <s v=""/>
    <s v="5a DSA Active"/>
    <x v="0"/>
    <s v="DARS-NIC-378387-G9N2X-v0.0"/>
    <s v=""/>
    <s v="Yes"/>
    <x v="1"/>
    <x v="0"/>
    <x v="30"/>
    <s v="No"/>
    <x v="1"/>
    <s v=""/>
    <s v=""/>
    <s v=""/>
    <s v="No"/>
    <s v="Joanna Rose"/>
    <d v="2016-10-31T15:54:29"/>
    <d v="2016-03-04T10:45:36"/>
    <m/>
    <s v=""/>
    <m/>
    <x v="0"/>
  </r>
  <r>
    <s v="98db4378-91df-e511-8103-1458d043a750"/>
    <s v="rUBUj6W92/5a7uhqCa1tEuxyTF27tc+MvqN2JWahPi4RFK/st4it08GsKLS5J3S4k8SK6NEZyROhi6I3YaO3SA=="/>
    <d v="2016-08-26T15:13:07"/>
    <s v="DARS-NIC-378491-R6K9Y-v2"/>
    <s v="Tracey Young"/>
    <x v="53"/>
    <s v="With HSCIC"/>
    <x v="0"/>
    <m/>
    <s v=""/>
    <s v="5a DSA Active"/>
    <x v="0"/>
    <s v="DARS-NIC-378491-R6K9Y-v0.0"/>
    <s v=""/>
    <s v="Yes"/>
    <x v="0"/>
    <x v="0"/>
    <x v="0"/>
    <s v="No"/>
    <x v="1"/>
    <s v=""/>
    <s v=""/>
    <s v=""/>
    <s v="No"/>
    <s v="Joanna Rose"/>
    <d v="2016-08-26T15:13:07"/>
    <d v="2016-03-01T09:39:28"/>
    <m/>
    <s v=""/>
    <d v="2016-08-25T00:00:00"/>
    <x v="0"/>
  </r>
  <r>
    <s v="674da7bd-09ff-4612-a3da-77655ca25ddb"/>
    <s v="BxvXKwjv18H/9F3PR20/6Ru+DLTOHqhyod3AqWkLbwx4DGkSRAPK8RYGGhPZ8TFaQ/oNYGpOjJUx9yWAZTQHyA=="/>
    <d v="2016-08-26T15:13:07"/>
    <s v="DARS-NIC-378491-R6K9Y-v2"/>
    <s v="Tracey Young"/>
    <x v="53"/>
    <s v="With HSCIC"/>
    <x v="0"/>
    <m/>
    <s v=""/>
    <s v="5a DSA Active"/>
    <x v="0"/>
    <s v="DARS-NIC-378491-R6K9Y-v0.1"/>
    <s v=""/>
    <s v="Yes"/>
    <x v="0"/>
    <x v="0"/>
    <x v="0"/>
    <s v="No"/>
    <x v="1"/>
    <s v=""/>
    <s v=""/>
    <s v=""/>
    <s v="No"/>
    <s v="Joanna Rose"/>
    <d v="2016-08-26T15:13:07"/>
    <d v="2016-03-16T08:52:35"/>
    <m/>
    <s v=""/>
    <d v="2016-08-25T00:00:00"/>
    <x v="0"/>
  </r>
  <r>
    <s v="e90ac02b-ddf5-4531-9d0e-c1e4b572150d"/>
    <s v="xcKF6K4PRWdFAd1Ez3tKf2SWJTMFwaUaDgogVF+wzmIueNFqKiCt/OHRnhSSyPJA1MqKGRZqaY9qXeYuvyw8ZQ=="/>
    <d v="2016-08-26T15:13:07"/>
    <s v="DARS-NIC-378491-R6K9Y-v2"/>
    <s v="Tracey Young"/>
    <x v="53"/>
    <s v="With HSCIC"/>
    <x v="0"/>
    <m/>
    <s v=""/>
    <s v="5a DSA Active"/>
    <x v="0"/>
    <s v="DARS-NIC-378491-R6K9Y-v0.2"/>
    <s v=""/>
    <s v="Yes"/>
    <x v="0"/>
    <x v="0"/>
    <x v="0"/>
    <s v="No"/>
    <x v="1"/>
    <s v=""/>
    <s v=""/>
    <s v=""/>
    <s v="No"/>
    <s v="Joanna Rose"/>
    <d v="2016-08-26T15:13:07"/>
    <d v="2016-03-16T08:53:52"/>
    <m/>
    <s v=""/>
    <d v="2016-08-25T00:00:00"/>
    <x v="0"/>
  </r>
  <r>
    <s v="b97ef074-2d9d-42fd-acee-ac0b10396cd2"/>
    <s v="I5ZAj5tqTRXTlcHwZQM0sDA6+pKIxR8NvS9MpmckkPrUimBfuLK3HgKSHXvADGbgWab2ihGFy3c/HgJBqtnSiA=="/>
    <d v="2016-08-26T15:13:07"/>
    <s v="DARS-NIC-378491-R6K9Y-v2"/>
    <s v="Tracey Young"/>
    <x v="53"/>
    <s v="With HSCIC"/>
    <x v="0"/>
    <m/>
    <s v=""/>
    <s v="5a DSA Active"/>
    <x v="0"/>
    <s v="DARS-NIC-378491-R6K9Y-v0.3"/>
    <s v=""/>
    <s v="Yes"/>
    <x v="0"/>
    <x v="0"/>
    <x v="0"/>
    <s v="No"/>
    <x v="1"/>
    <s v=""/>
    <s v=""/>
    <s v=""/>
    <s v="No"/>
    <s v="Joanna Rose"/>
    <d v="2016-08-26T15:13:07"/>
    <d v="2016-03-16T13:36:34"/>
    <m/>
    <s v=""/>
    <d v="2016-08-25T00:00:00"/>
    <x v="0"/>
  </r>
  <r>
    <s v="dc5f87c5-c221-454a-bac5-44225456bbcc"/>
    <s v="+iwOLhYXkh5rs8KIE1wJLCrmoeTFZZrZKAElpBPWybLs4Ebfbe4imsBECApsyoBGnRamOWPapQn1LIcWpy7H1Q=="/>
    <d v="2016-08-26T15:13:07"/>
    <s v="DARS-NIC-378491-R6K9Y-v2"/>
    <s v="Tracey Young"/>
    <x v="53"/>
    <s v="With HSCIC"/>
    <x v="0"/>
    <m/>
    <s v=""/>
    <s v="5a DSA Active"/>
    <x v="0"/>
    <s v="DARS-NIC-378491-R6K9Y-v0.4"/>
    <s v=""/>
    <s v="Yes"/>
    <x v="0"/>
    <x v="0"/>
    <x v="0"/>
    <s v="No"/>
    <x v="1"/>
    <s v=""/>
    <s v=""/>
    <s v=""/>
    <s v="No"/>
    <s v="Joanna Rose"/>
    <d v="2016-08-26T15:13:07"/>
    <d v="2016-03-16T13:39:05"/>
    <m/>
    <s v=""/>
    <d v="2016-08-25T00:00:00"/>
    <x v="0"/>
  </r>
  <r>
    <s v="02cf87fd-68a3-41ba-8e20-875871ca82ec"/>
    <s v="VpwxJ9YoRkbcF2zeL+PVefMLYaWM1VW9Bnzk/JphWq/tseNHzrtarhHCCaYoWEs+D5GFqnLlQ7KkOcPB6xqNmg=="/>
    <d v="2016-08-26T15:13:07"/>
    <s v="DARS-NIC-378491-R6K9Y-v2"/>
    <s v="Tracey Young"/>
    <x v="53"/>
    <s v="With HSCIC"/>
    <x v="0"/>
    <m/>
    <s v=""/>
    <s v="5a DSA Active"/>
    <x v="0"/>
    <s v="DARS-NIC-378491-R6K9Y-v0.5"/>
    <s v=""/>
    <s v="Yes"/>
    <x v="0"/>
    <x v="0"/>
    <x v="0"/>
    <s v="No"/>
    <x v="1"/>
    <s v=""/>
    <s v=""/>
    <s v=""/>
    <s v="No"/>
    <s v="Joanna Rose"/>
    <d v="2016-08-26T15:13:07"/>
    <d v="2016-03-17T10:06:04"/>
    <m/>
    <s v=""/>
    <d v="2016-08-25T00:00:00"/>
    <x v="0"/>
  </r>
  <r>
    <s v="f7f0399c-b54e-45b0-ab60-a92006c64954"/>
    <s v="dcksWJ3Y8eucQcGUWLoK+OKLEmmaffv8z+gcYANFZz97SCktHvgLJ22Alwrmf1vaD3/I1HVKSW8zU4iPYY0QBg=="/>
    <d v="2016-08-26T15:13:07"/>
    <s v="DARS-NIC-378491-R6K9Y-v2"/>
    <s v="Tracey Young"/>
    <x v="53"/>
    <s v="With HSCIC"/>
    <x v="0"/>
    <d v="2017-04-30T00:00:00"/>
    <s v=""/>
    <s v="5a DSA Active"/>
    <x v="0"/>
    <s v="DARS-NIC-378491-R6K9Y-v0.6"/>
    <s v=""/>
    <s v="Yes"/>
    <x v="0"/>
    <x v="288"/>
    <x v="0"/>
    <s v="No"/>
    <x v="1"/>
    <s v=""/>
    <s v="Adam Grindrod"/>
    <s v="Richard Langley"/>
    <s v="No"/>
    <s v="Joanna Rose"/>
    <d v="2016-08-26T15:13:07"/>
    <d v="2016-03-24T11:51:31"/>
    <m/>
    <s v=""/>
    <d v="2016-08-25T00:00:00"/>
    <x v="0"/>
  </r>
  <r>
    <s v="734a3248-3c34-4bec-9d25-8ffde4ef4529"/>
    <s v="Ru5TtMqQexK6gKG0R7VzG0vVeE9ZNQQwdz0/MnAJeqvYmYbp9/ys9yiKLEru3aAI7v8lKfdGg8ZVVeWWVc4Anw=="/>
    <d v="2016-08-26T15:13:07"/>
    <s v="DARS-NIC-378491-R6K9Y-v2"/>
    <s v="Tracey Young"/>
    <x v="53"/>
    <s v="With HSCIC"/>
    <x v="0"/>
    <d v="2017-04-30T00:00:00"/>
    <s v=""/>
    <s v="5a DSA Active"/>
    <x v="0"/>
    <s v="DARS-NIC-378491-R6K9Y-v0.7"/>
    <s v=""/>
    <s v="Yes"/>
    <x v="0"/>
    <x v="288"/>
    <x v="0"/>
    <s v="No"/>
    <x v="1"/>
    <s v=""/>
    <s v="Adam Grindrod"/>
    <s v="Richard Langley"/>
    <s v="No"/>
    <s v="Joanna Rose"/>
    <d v="2016-08-26T15:13:07"/>
    <d v="2016-04-15T10:12:40"/>
    <m/>
    <s v=""/>
    <d v="2016-08-25T00:00:00"/>
    <x v="0"/>
  </r>
  <r>
    <s v="f8ae3d63-280d-4eb2-b6c4-aff163fcffb6"/>
    <s v="DZQY1QNSkplic6dJP5dkpzPViHQNI9N4k5fweN4RUszuNZtyUT8RXTYqH9sHRh19xzk3bevlh2lRwwxAHUm4rw=="/>
    <d v="2016-08-26T15:13:07"/>
    <s v="DARS-NIC-378491-R6K9Y-v2"/>
    <s v="Tracey Young"/>
    <x v="53"/>
    <s v="With HSCIC"/>
    <x v="0"/>
    <d v="2017-04-30T00:00:00"/>
    <s v="5a DSA Active"/>
    <s v="5a DSA Active"/>
    <x v="1"/>
    <s v="DARS-NIC-378491-R6K9Y-v0.8"/>
    <s v="No"/>
    <s v="Yes"/>
    <x v="0"/>
    <x v="288"/>
    <x v="96"/>
    <s v="No"/>
    <x v="1"/>
    <s v=""/>
    <s v="Adam Grindrod"/>
    <s v="Richard Langley"/>
    <s v="Yes"/>
    <s v="Joanna Rose"/>
    <d v="2016-08-26T15:13:07"/>
    <d v="2016-04-22T08:41:56"/>
    <d v="2016-08-05T00:00:00"/>
    <s v=""/>
    <d v="2016-08-25T00:00:00"/>
    <x v="1"/>
  </r>
  <r>
    <s v="2f320c31-1908-4775-b27e-9ff877f42193"/>
    <s v="p3nKJ3b1W4e1ZOTiEps4AVYUAl6gqBigBv56Z4m8+JxBHwPINGO5WHsxd32t58Jwz968J5uVOkwcxi7tjoyqGQ=="/>
    <d v="2016-08-26T15:13:07"/>
    <s v="DARS-NIC-378491-R6K9Y-v2"/>
    <s v="Tracey Young"/>
    <x v="53"/>
    <s v="With HSCIC"/>
    <x v="0"/>
    <m/>
    <s v="1c Application In Progress"/>
    <s v="5a DSA Active"/>
    <x v="0"/>
    <s v="DARS-NIC-378491-R6K9Y-v1.0"/>
    <s v="No"/>
    <s v="Yes"/>
    <x v="0"/>
    <x v="288"/>
    <x v="0"/>
    <s v="No"/>
    <x v="1"/>
    <s v=""/>
    <s v="Adam Grindrod"/>
    <s v="Richard Langley"/>
    <s v="Yes"/>
    <s v="Joanna Rose"/>
    <d v="2016-08-26T15:13:07"/>
    <d v="2016-08-02T09:08:41"/>
    <d v="2016-07-26T00:00:00"/>
    <s v=""/>
    <d v="2016-08-25T00:00:00"/>
    <x v="0"/>
  </r>
  <r>
    <s v="baad99d1-e2bd-456e-925b-2ecb1b3ad77e"/>
    <s v="oMHPttFyggrYItcpr8JdftneMbzYfmjjlsOfiYtRh/verhHxBPBPJ8XH5QmUt8Ez75rkyKi1MZ/+vIKjZyOt4Q=="/>
    <d v="2016-08-26T15:13:07"/>
    <s v="DARS-NIC-378491-R6K9Y-v2"/>
    <s v="Tracey Young"/>
    <x v="53"/>
    <s v="With HSCIC"/>
    <x v="0"/>
    <d v="2017-04-30T00:00:00"/>
    <s v="2c Initial Assessment"/>
    <s v="5a DSA Active"/>
    <x v="0"/>
    <s v="DARS-NIC-378491-R6K9Y-v1.1"/>
    <s v="No"/>
    <s v="Yes"/>
    <x v="0"/>
    <x v="145"/>
    <x v="0"/>
    <s v="No"/>
    <x v="1"/>
    <s v=""/>
    <s v="Adam Grindrod"/>
    <s v="Richard Langley"/>
    <s v="Yes"/>
    <s v="Joanna Rose"/>
    <d v="2016-08-26T15:13:07"/>
    <d v="2016-08-02T09:20:39"/>
    <d v="2016-07-26T00:00:00"/>
    <s v=""/>
    <d v="2016-08-25T00:00:00"/>
    <x v="0"/>
  </r>
  <r>
    <s v="ea9a5e3b-1303-4fcd-9f4a-b891545a57c1"/>
    <s v="8f7hwYonLzdU+588dhsD/0CzzuQ5sdn7EygxCtLvY5czi98Jo94rEOxjhyo0FJ2zPnjdGu6mrpFejhtWUjDRNw=="/>
    <d v="2016-08-26T15:14:05"/>
    <s v="DARS-NIC-378491-R6K9Y-v2"/>
    <s v="Tracey Young"/>
    <x v="53"/>
    <s v="With HSCIC"/>
    <x v="0"/>
    <d v="2017-04-30T00:00:00"/>
    <s v="5a DSA Active"/>
    <s v="5a DSA Active"/>
    <x v="1"/>
    <s v="DARS-NIC-378491-R6K9Y-v1.2"/>
    <s v="No"/>
    <s v="Yes"/>
    <x v="0"/>
    <x v="145"/>
    <x v="74"/>
    <s v="No"/>
    <x v="1"/>
    <s v=""/>
    <s v="Adam Grindrod"/>
    <s v="Richard Langley"/>
    <s v="Yes"/>
    <s v="Joanna Rose"/>
    <d v="2016-08-26T15:14:05"/>
    <d v="2016-08-02T10:36:46"/>
    <d v="2016-08-26T00:00:00"/>
    <s v=""/>
    <d v="2016-08-25T00:00:00"/>
    <x v="1"/>
  </r>
  <r>
    <s v="3b49a37f-3952-44ed-a914-031fc2519aaa"/>
    <s v="TFmMn7MchMnt8Pqoi7GcgpT3zFRsj9Y30XK+Av19RTZ9Ws3ON+o5+WrNmp/b9GcnuWBUBPzMaLA7M1a4v1cBmw=="/>
    <d v="2016-08-26T15:13:07"/>
    <s v="DARS-NIC-378491-R6K9Y-v2"/>
    <s v="Tracey Young"/>
    <x v="53"/>
    <s v="With HSCIC"/>
    <x v="0"/>
    <m/>
    <s v="1c Application In Progress"/>
    <s v="5a DSA Active"/>
    <x v="0"/>
    <s v="DARS-NIC-378491-R6K9Y-v2.0"/>
    <s v="No"/>
    <s v="Yes"/>
    <x v="0"/>
    <x v="145"/>
    <x v="0"/>
    <s v="No"/>
    <x v="1"/>
    <s v=""/>
    <s v="Adam Grindrod"/>
    <s v="Richard Langley"/>
    <s v="Yes"/>
    <s v="Joanna Rose"/>
    <d v="2016-08-26T15:13:07"/>
    <d v="2016-08-25T09:33:16"/>
    <d v="2016-08-05T00:00:00"/>
    <s v=""/>
    <d v="2016-08-25T00:00:00"/>
    <x v="0"/>
  </r>
  <r>
    <s v="dc25945f-19d2-4d20-8a59-49ff00595b2b"/>
    <s v="a+GibiHJjQaEW3A7xJ8kK2m0IKTTlAuwe7fUPkig2wEm30axT9syl0Oe4O03QKmo3Z+sTkpv2nNrAH+A22x+1A=="/>
    <d v="2016-08-26T15:13:07"/>
    <s v="DARS-NIC-378491-R6K9Y-v2"/>
    <s v="Tracey Young"/>
    <x v="53"/>
    <s v="With HSCIC"/>
    <x v="0"/>
    <m/>
    <s v="2c Initial Assessment"/>
    <s v="5a DSA Active"/>
    <x v="0"/>
    <s v="DARS-NIC-378491-R6K9Y-v2.1"/>
    <s v="No"/>
    <s v="Yes"/>
    <x v="0"/>
    <x v="14"/>
    <x v="0"/>
    <s v="No"/>
    <x v="1"/>
    <s v=""/>
    <s v="Adam Grindrod"/>
    <s v="Richard Langley"/>
    <s v="Yes"/>
    <s v="Joanna Rose"/>
    <d v="2016-08-26T15:13:07"/>
    <d v="2016-08-25T09:40:03"/>
    <d v="2016-08-05T00:00:00"/>
    <s v=""/>
    <d v="2016-08-25T00:00:00"/>
    <x v="0"/>
  </r>
  <r>
    <s v="1ab481ca-eda1-4536-93fa-573d32166e0c"/>
    <s v="4R7o9Uuj/XI9D4q6W4Hv/L7yjkr73S87+nk8uzVjIF95sBirOaO5CRNWFVix4ATZtIYbhxIZqShfjRTjF15WBg=="/>
    <d v="2017-05-01T00:01:14"/>
    <s v="DARS-NIC-378491-R6K9Y-v2"/>
    <s v="Tracey Young"/>
    <x v="53"/>
    <s v="With HSCIC"/>
    <x v="0"/>
    <d v="2017-04-30T00:00:00"/>
    <s v="5a DSA Active"/>
    <s v="5a DSA Active"/>
    <x v="3"/>
    <s v="DARS-NIC-378491-R6K9Y-v2.2"/>
    <s v="Yes"/>
    <s v="Yes"/>
    <x v="0"/>
    <x v="14"/>
    <x v="161"/>
    <s v="No"/>
    <x v="1"/>
    <s v=""/>
    <s v="Adam Grindrod"/>
    <s v="Richard Langley"/>
    <s v="Yes"/>
    <s v="Joanna Rose"/>
    <d v="2017-05-01T00:01:14"/>
    <d v="2016-08-25T09:42:39"/>
    <d v="2016-08-26T00:00:00"/>
    <s v=""/>
    <d v="2016-08-25T00:00:00"/>
    <x v="1"/>
  </r>
  <r>
    <s v="f8d95313-92df-e511-8103-1458d043a750"/>
    <s v="BTEIYbKSUENintsUoedfOPkQDCXjL8mq9fa52+gRhxt/A4GXmLzYYvkxYTWcIJlE6popIjtFzL29XtJIkIaDXg=="/>
    <d v="2017-04-27T10:37:18"/>
    <s v="DARS-NIC-378523-Y5Q9L-v0"/>
    <s v="Liz Graham"/>
    <x v="359"/>
    <s v="With Customer"/>
    <x v="0"/>
    <m/>
    <s v=""/>
    <s v="2d Action Plan Active"/>
    <x v="0"/>
    <s v="DARS-NIC-378523-Y5Q9L-v0.0"/>
    <s v=""/>
    <s v="Yes"/>
    <x v="0"/>
    <x v="0"/>
    <x v="0"/>
    <s v="No"/>
    <x v="5"/>
    <s v=""/>
    <s v=""/>
    <s v=""/>
    <s v="No"/>
    <s v="Joanna Rose"/>
    <d v="2017-04-27T10:37:18"/>
    <d v="2016-03-01T09:43:40"/>
    <m/>
    <s v=""/>
    <d v="2015-10-30T00:00:00"/>
    <x v="0"/>
  </r>
  <r>
    <s v="abed081c-c96f-46ef-8f02-f574fb34bb9d"/>
    <s v="uyOYClxACizNIIee89IggEblO+db1l/rcWMS+A2r4H/Z/KP1uRn8N5XZDr/YnK02WUSOq9MrUQp1Q9RLtcKn0w=="/>
    <d v="2017-04-27T10:37:18"/>
    <s v="DARS-NIC-378523-Y5Q9L-v0"/>
    <s v="Liz Graham"/>
    <x v="21"/>
    <s v="With Customer"/>
    <x v="0"/>
    <m/>
    <s v=""/>
    <s v="2d Action Plan Active"/>
    <x v="0"/>
    <s v="DARS-NIC-378523-Y5Q9L-v0.1"/>
    <s v=""/>
    <s v="Yes"/>
    <x v="0"/>
    <x v="0"/>
    <x v="0"/>
    <s v="No"/>
    <x v="1"/>
    <s v=""/>
    <s v=""/>
    <s v=""/>
    <s v="No"/>
    <s v="Joanna Rose"/>
    <d v="2017-04-27T10:37:18"/>
    <d v="2016-03-24T09:43:40"/>
    <m/>
    <s v=""/>
    <d v="2015-10-30T00:00:00"/>
    <x v="0"/>
  </r>
  <r>
    <s v="13dbfb3e-b60a-44d7-9399-b9a2f41eac72"/>
    <s v="wR+sU6lrnI4Sb0TG4py4pskPlVTPCy6Z0+x8S4EHhNfY38wVqVDEQjTfINWTnGRfTGOFvR+y52NlYGIHOj0CDg=="/>
    <d v="2017-04-27T10:37:18"/>
    <s v="DARS-NIC-378523-Y5Q9L-v0"/>
    <s v="Liz Graham"/>
    <x v="21"/>
    <s v="With Customer"/>
    <x v="0"/>
    <m/>
    <s v="2c Initial Assessment"/>
    <s v="2d Action Plan Active"/>
    <x v="0"/>
    <s v="DARS-NIC-378523-Y5Q9L-v0.10"/>
    <s v="No"/>
    <s v="Yes"/>
    <x v="0"/>
    <x v="289"/>
    <x v="0"/>
    <s v="No"/>
    <x v="1"/>
    <s v="Complex"/>
    <s v="Georgina Platt"/>
    <s v="Gaynor Dalton"/>
    <s v="Yes"/>
    <s v="Joanna Rose"/>
    <d v="2017-04-27T10:37:18"/>
    <d v="2016-07-27T11:18:50"/>
    <m/>
    <s v=""/>
    <d v="2015-10-30T00:00:00"/>
    <x v="0"/>
  </r>
  <r>
    <s v="debb838a-e42b-4e10-b911-51193f735f86"/>
    <s v="Potwg3HnHM2fSyYsSbr34WSOv8wLFbb9TCfqw3sm5ZC7724R6PMuRyPUaqMxRQpWz3Y+d/BBDr0VIi2A14nyiw=="/>
    <d v="2017-04-27T10:37:18"/>
    <s v="DARS-NIC-378523-Y5Q9L-v0"/>
    <s v="Liz Graham"/>
    <x v="21"/>
    <s v="With Customer"/>
    <x v="0"/>
    <m/>
    <s v="2c Initial Assessment"/>
    <s v="2d Action Plan Active"/>
    <x v="0"/>
    <s v="DARS-NIC-378523-Y5Q9L-v0.11"/>
    <s v="No"/>
    <s v="Yes"/>
    <x v="0"/>
    <x v="289"/>
    <x v="0"/>
    <s v="No"/>
    <x v="1"/>
    <s v="Complex"/>
    <s v="Georgina Platt"/>
    <s v="Gaynor Dalton"/>
    <s v="Yes"/>
    <s v="Joanna Rose"/>
    <d v="2017-04-27T10:37:18"/>
    <d v="2016-08-05T16:41:08"/>
    <m/>
    <s v=""/>
    <d v="2015-10-30T00:00:00"/>
    <x v="0"/>
  </r>
  <r>
    <s v="786fc4ed-eef8-4662-a468-028277184b68"/>
    <s v="hmAaKNCivt5dKZvKuNE5D2e8nu66WJQ3FA6wmh6hHqsAXv9BkI2lXTRxgyP5+3AI/t5MNiNNUbYgdilI4ibh3g=="/>
    <d v="2017-04-27T10:37:18"/>
    <s v="DARS-NIC-378523-Y5Q9L-v0"/>
    <s v="Liz Graham"/>
    <x v="21"/>
    <s v="With Customer"/>
    <x v="0"/>
    <m/>
    <s v="2c Initial Assessment"/>
    <s v="2d Action Plan Active"/>
    <x v="0"/>
    <s v="DARS-NIC-378523-Y5Q9L-v0.12"/>
    <s v="No"/>
    <s v="Yes"/>
    <x v="0"/>
    <x v="289"/>
    <x v="0"/>
    <s v="No"/>
    <x v="1"/>
    <s v="Complex"/>
    <s v="Georgina Platt"/>
    <s v="Gaynor Dalton"/>
    <s v="Yes"/>
    <s v="Joanna Rose"/>
    <d v="2017-04-27T10:37:18"/>
    <d v="2016-08-05T16:45:10"/>
    <m/>
    <s v=""/>
    <d v="2015-10-30T00:00:00"/>
    <x v="0"/>
  </r>
  <r>
    <s v="0ac31b20-3177-418a-8de5-81cfc4dbfb98"/>
    <s v="612U5QFyoEKTYExpBgIyDy5l9setsnaseHTbu8BHti3yTTFtl3g6AQOATKShPKFSLOtEaenMoOW5/vOxzdaDbA=="/>
    <d v="2017-04-27T10:37:18"/>
    <s v="DARS-NIC-378523-Y5Q9L-v0"/>
    <s v="Liz Graham"/>
    <x v="21"/>
    <s v="With Customer"/>
    <x v="0"/>
    <m/>
    <s v="2a Case Admin Check"/>
    <s v="2d Action Plan Active"/>
    <x v="0"/>
    <s v="DARS-NIC-378523-Y5Q9L-v0.13"/>
    <s v="No"/>
    <s v="Yes"/>
    <x v="0"/>
    <x v="289"/>
    <x v="0"/>
    <s v="No"/>
    <x v="1"/>
    <s v="Complex"/>
    <s v="Georgina Platt"/>
    <s v="Gaynor Dalton"/>
    <s v="Yes"/>
    <s v="Joanna Rose"/>
    <d v="2017-04-27T10:37:18"/>
    <d v="2016-08-05T17:15:54"/>
    <m/>
    <s v=""/>
    <d v="2015-10-30T00:00:00"/>
    <x v="0"/>
  </r>
  <r>
    <s v="dbdaa0da-4055-41d1-ab66-77d4946f7ae3"/>
    <s v="C2GadKRhvXtnyFFdz7GSPzR2CSxWKqEG5CWI1Cz4mMx/dowg5pTJ+g2z3NBYLWOQCPCNzyZ1aClv/LkW0n2dhg=="/>
    <d v="2017-04-27T10:37:18"/>
    <s v="DARS-NIC-378523-Y5Q9L-v0"/>
    <s v="Liz Graham"/>
    <x v="21"/>
    <s v="With Customer"/>
    <x v="0"/>
    <m/>
    <s v="2a Case Admin Check"/>
    <s v="2d Action Plan Active"/>
    <x v="0"/>
    <s v="DARS-NIC-378523-Y5Q9L-v0.14"/>
    <s v="No"/>
    <s v="Yes"/>
    <x v="0"/>
    <x v="289"/>
    <x v="0"/>
    <s v="No"/>
    <x v="1"/>
    <s v="Complex"/>
    <s v="Georgina Platt"/>
    <s v="Gaynor Dalton"/>
    <s v="Yes"/>
    <s v="Joanna Rose"/>
    <d v="2017-04-27T10:37:18"/>
    <d v="2016-12-05T13:34:16"/>
    <m/>
    <s v=""/>
    <d v="2015-10-30T00:00:00"/>
    <x v="0"/>
  </r>
  <r>
    <s v="daf88232-eb7d-44fd-9492-d7e6b6c13ef4"/>
    <s v="FgqMldQD5lwTByA+Q0NLbx7yV4POoI24DDnvM3FafZ6lUdrn3LCP6srlsnOQ4s5hps3pl6ihkEmQoMa61nn1wg=="/>
    <d v="2017-04-27T10:37:18"/>
    <s v="DARS-NIC-378523-Y5Q9L-v0"/>
    <s v="Liz Graham"/>
    <x v="21"/>
    <s v="With Customer"/>
    <x v="0"/>
    <m/>
    <s v="2c Initial Assessment"/>
    <s v="2d Action Plan Active"/>
    <x v="0"/>
    <s v="DARS-NIC-378523-Y5Q9L-v0.15"/>
    <s v="No"/>
    <s v="Yes"/>
    <x v="0"/>
    <x v="289"/>
    <x v="0"/>
    <s v="No"/>
    <x v="1"/>
    <s v="Complex"/>
    <s v="Georgina Platt"/>
    <s v="Gaynor Dalton"/>
    <s v="Yes"/>
    <s v="Joanna Rose"/>
    <d v="2017-04-27T10:37:18"/>
    <d v="2017-03-30T13:40:39"/>
    <m/>
    <s v=""/>
    <d v="2015-10-30T00:00:00"/>
    <x v="0"/>
  </r>
  <r>
    <s v="52f4f23d-e40d-4e07-a9d6-0ddb7905e2c1"/>
    <s v="BAAGQrF//7gsCTIAkNLzYg1r4H6nh61dxlcyw68lkJDM34ksAz27ifd7cnxWaAA5ZHNKG+mifQXivhmfbXloIQ=="/>
    <d v="2017-04-27T10:37:39"/>
    <s v="DARS-NIC-378523-Y5Q9L-v0"/>
    <s v="Liz Graham"/>
    <x v="21"/>
    <s v="With Customer"/>
    <x v="0"/>
    <m/>
    <s v="2c Initial Assessment"/>
    <s v="2d Action Plan Active"/>
    <x v="0"/>
    <s v="DARS-NIC-378523-Y5Q9L-v0.16"/>
    <s v="No"/>
    <s v="Yes"/>
    <x v="0"/>
    <x v="289"/>
    <x v="0"/>
    <s v="No"/>
    <x v="1"/>
    <s v="Complex"/>
    <s v="Georgina Platt"/>
    <s v="Gaynor Dalton"/>
    <s v="Yes"/>
    <s v="Joanna Rose"/>
    <d v="2017-04-27T10:37:39"/>
    <d v="2017-04-25T10:07:04"/>
    <m/>
    <s v=""/>
    <d v="2015-10-30T00:00:00"/>
    <x v="0"/>
  </r>
  <r>
    <s v="964ba6b2-3b8c-47d7-b225-8e2b14d10567"/>
    <s v="4AiYtg7WgeYkBZyNDUCfNVk83jt769fB0PWKh7ZIV8TOOsZIcSKjVfm1+lz1jaY8Su+lFx4db6cUY6dqBwKpdQ=="/>
    <d v="2017-04-27T10:37:39"/>
    <s v="DARS-NIC-378523-Y5Q9L-v0"/>
    <s v="Liz Graham"/>
    <x v="21"/>
    <s v="With Customer"/>
    <x v="0"/>
    <m/>
    <s v="2c Initial Assessment"/>
    <s v="2d Action Plan Active"/>
    <x v="4"/>
    <s v="DARS-NIC-378523-Y5Q9L-v0.17"/>
    <s v="Yes"/>
    <s v="Yes"/>
    <x v="0"/>
    <x v="289"/>
    <x v="0"/>
    <s v="No"/>
    <x v="1"/>
    <s v="Complex"/>
    <s v="Georgina Platt"/>
    <s v="Gaynor Dalton"/>
    <s v="Yes"/>
    <s v="Joanna Rose"/>
    <d v="2017-04-27T10:37:39"/>
    <d v="2017-04-27T10:37:09"/>
    <m/>
    <s v=""/>
    <d v="2015-10-30T00:00:00"/>
    <x v="0"/>
  </r>
  <r>
    <s v="3a0fc53c-a11c-4318-b1de-219624259b7e"/>
    <s v="LJYBN1uYgZ/uTAc26VnRBOohB03eFHGnMdEj+mvv0ntgrHJLhnfk3/BU1zbmHmvoT/WBA1Vz5yHWbyO1YrTesg=="/>
    <d v="2017-04-27T10:37:18"/>
    <s v="DARS-NIC-378523-Y5Q9L-v0"/>
    <s v="Liz Graham"/>
    <x v="21"/>
    <s v="With Customer"/>
    <x v="0"/>
    <m/>
    <s v=""/>
    <s v="2d Action Plan Active"/>
    <x v="0"/>
    <s v="DARS-NIC-378523-Y5Q9L-v0.2"/>
    <s v=""/>
    <s v="Yes"/>
    <x v="0"/>
    <x v="289"/>
    <x v="0"/>
    <s v="No"/>
    <x v="1"/>
    <s v=""/>
    <s v=""/>
    <s v=""/>
    <s v="No"/>
    <s v="Joanna Rose"/>
    <d v="2017-04-27T10:37:18"/>
    <d v="2016-04-10T12:53:08"/>
    <m/>
    <s v=""/>
    <d v="2015-10-30T00:00:00"/>
    <x v="0"/>
  </r>
  <r>
    <s v="ec7f3393-e245-4d2a-802f-23541cb2adc4"/>
    <s v="XNAXA0QcQt+kSsa2LHXZizIjIjAlUoWgYu87v8ohMREUZoc6b0WwgykD5BwkwoV7wfiihwiHnNpjMl91Crk8Eg=="/>
    <d v="2017-04-27T10:37:18"/>
    <s v="DARS-NIC-378523-Y5Q9L-v0"/>
    <s v="Liz Graham"/>
    <x v="21"/>
    <s v="With Customer"/>
    <x v="0"/>
    <m/>
    <s v=""/>
    <s v="2d Action Plan Active"/>
    <x v="0"/>
    <s v="DARS-NIC-378523-Y5Q9L-v0.3"/>
    <s v=""/>
    <s v="Yes"/>
    <x v="0"/>
    <x v="289"/>
    <x v="0"/>
    <s v="No"/>
    <x v="1"/>
    <s v=""/>
    <s v=""/>
    <s v=""/>
    <s v="No"/>
    <s v="Joanna Rose"/>
    <d v="2017-04-27T10:37:18"/>
    <d v="2016-04-10T12:55:42"/>
    <m/>
    <s v=""/>
    <d v="2015-10-30T00:00:00"/>
    <x v="0"/>
  </r>
  <r>
    <s v="53a1d4b5-3263-47b3-9e26-9fecfc496ca7"/>
    <s v="QD5JFOiBfoEHolnyxshmm0E46Qp+RIxqj0ZS7CaDaAwsWj/XHqCCQrwtq9417biscDx4LVMzSabW8IDVU7Jrrg=="/>
    <d v="2017-04-27T10:37:18"/>
    <s v="DARS-NIC-378523-Y5Q9L-v0"/>
    <s v="Liz Graham"/>
    <x v="21"/>
    <s v="With Customer"/>
    <x v="0"/>
    <m/>
    <s v=""/>
    <s v="2d Action Plan Active"/>
    <x v="0"/>
    <s v="DARS-NIC-378523-Y5Q9L-v0.4"/>
    <s v=""/>
    <s v="Yes"/>
    <x v="0"/>
    <x v="289"/>
    <x v="0"/>
    <s v="No"/>
    <x v="1"/>
    <s v=""/>
    <s v=""/>
    <s v=""/>
    <s v="No"/>
    <s v="Joanna Rose"/>
    <d v="2017-04-27T10:37:18"/>
    <d v="2016-04-13T15:07:31"/>
    <m/>
    <s v=""/>
    <d v="2015-10-30T00:00:00"/>
    <x v="0"/>
  </r>
  <r>
    <s v="501c54e9-3960-4322-903e-004367785fca"/>
    <s v="BLySG2+/xi4tKO2AOW2jhLGJm7FbC9Grz//8bBoCxTtjSq5MJRqQ8CHEtb44xr6E0pexeSFVxs7JIqKUMUgBtw=="/>
    <d v="2017-04-27T10:37:18"/>
    <s v="DARS-NIC-378523-Y5Q9L-v0"/>
    <s v="Liz Graham"/>
    <x v="21"/>
    <s v="With Customer"/>
    <x v="0"/>
    <m/>
    <s v="2c Initial Assessment"/>
    <s v="2d Action Plan Active"/>
    <x v="0"/>
    <s v="DARS-NIC-378523-Y5Q9L-v0.5"/>
    <s v="No"/>
    <s v="Yes"/>
    <x v="0"/>
    <x v="289"/>
    <x v="0"/>
    <s v="No"/>
    <x v="1"/>
    <s v="Complex"/>
    <s v="Georgina Platt"/>
    <s v="Gaynor Dalton"/>
    <s v="Yes"/>
    <s v="Joanna Rose"/>
    <d v="2017-04-27T10:37:18"/>
    <d v="2016-04-14T12:09:43"/>
    <m/>
    <s v=""/>
    <d v="2015-10-30T00:00:00"/>
    <x v="0"/>
  </r>
  <r>
    <s v="dccba7af-f5c1-4093-8d04-ba097917d56b"/>
    <s v="wB4TiXrTFY76SRbmx66k0Pj+q/s6+BlanUBuqdy4XdTnLTSH2i0BhPvdtvnT4WRP55R/kjGjrm6ipl1q1Bd3Fg=="/>
    <d v="2017-04-27T10:37:18"/>
    <s v="DARS-NIC-378523-Y5Q9L-v0"/>
    <s v="Liz Graham"/>
    <x v="21"/>
    <s v="With Customer"/>
    <x v="0"/>
    <m/>
    <s v="2c Initial Assessment"/>
    <s v="2d Action Plan Active"/>
    <x v="0"/>
    <s v="DARS-NIC-378523-Y5Q9L-v0.6"/>
    <s v="No"/>
    <s v="Yes"/>
    <x v="0"/>
    <x v="289"/>
    <x v="0"/>
    <s v="No"/>
    <x v="1"/>
    <s v="Complex"/>
    <s v="Georgina Platt"/>
    <s v="Gaynor Dalton"/>
    <s v="Yes"/>
    <s v="Joanna Rose"/>
    <d v="2017-04-27T10:37:18"/>
    <d v="2016-05-24T13:21:11"/>
    <m/>
    <s v=""/>
    <d v="2015-10-30T00:00:00"/>
    <x v="0"/>
  </r>
  <r>
    <s v="a67c6f14-feec-4be3-be7f-dd0affda5f3e"/>
    <s v="6/ZgedIOpNMeLi0wxg4VDUBLcGFEQL8ZkziuUGsGwOqH9nN2/s6mzbrkysGds5IyoxzT62OrRFZg3Csbe9v+6A=="/>
    <d v="2017-04-27T10:37:18"/>
    <s v="DARS-NIC-378523-Y5Q9L-v0"/>
    <s v="Liz Graham"/>
    <x v="21"/>
    <s v="With Customer"/>
    <x v="0"/>
    <m/>
    <s v="2c Initial Assessment"/>
    <s v="2d Action Plan Active"/>
    <x v="0"/>
    <s v="DARS-NIC-378523-Y5Q9L-v0.7"/>
    <s v="No"/>
    <s v="Yes"/>
    <x v="0"/>
    <x v="289"/>
    <x v="0"/>
    <s v="No"/>
    <x v="1"/>
    <s v="Complex"/>
    <s v="Georgina Platt"/>
    <s v="Gaynor Dalton"/>
    <s v="Yes"/>
    <s v="Joanna Rose"/>
    <d v="2017-04-27T10:37:18"/>
    <d v="2016-06-02T12:57:53"/>
    <m/>
    <s v=""/>
    <d v="2015-10-30T00:00:00"/>
    <x v="0"/>
  </r>
  <r>
    <s v="68645643-fee9-46ed-87d9-956073aff3c6"/>
    <s v="t98ID9AUKCQeTEg+bdLTTkssGi+q/jINRvoLOZusZ1nXZG7bOEPyGbQ1d5nEYm7ZZPbvQIF39iQNsDzPM3TCKQ=="/>
    <d v="2017-04-27T10:37:18"/>
    <s v="DARS-NIC-378523-Y5Q9L-v0"/>
    <s v="Liz Graham"/>
    <x v="21"/>
    <s v="With Customer"/>
    <x v="0"/>
    <m/>
    <s v="2c Initial Assessment"/>
    <s v="2d Action Plan Active"/>
    <x v="0"/>
    <s v="DARS-NIC-378523-Y5Q9L-v0.8"/>
    <s v="No"/>
    <s v="Yes"/>
    <x v="0"/>
    <x v="289"/>
    <x v="0"/>
    <s v="No"/>
    <x v="1"/>
    <s v="Complex"/>
    <s v="Georgina Platt"/>
    <s v="Gaynor Dalton"/>
    <s v="Yes"/>
    <s v="Joanna Rose"/>
    <d v="2017-04-27T10:37:18"/>
    <d v="2016-06-21T11:58:01"/>
    <m/>
    <s v=""/>
    <d v="2015-10-30T00:00:00"/>
    <x v="0"/>
  </r>
  <r>
    <s v="3af8640f-fda7-4820-9d6a-fb009b027bd9"/>
    <s v="e24D3VZ/m51OxEEyu2g/rOWuOSt0BTWSwsSqN4NBwPxNmy47Mv4UlZkYByDIWF/vXpsEpv8y8VBEUYyQuVPagA=="/>
    <d v="2017-04-27T10:37:18"/>
    <s v="DARS-NIC-378523-Y5Q9L-v0"/>
    <s v="Liz Graham"/>
    <x v="21"/>
    <s v="With Customer"/>
    <x v="0"/>
    <m/>
    <s v="2c Initial Assessment"/>
    <s v="2d Action Plan Active"/>
    <x v="0"/>
    <s v="DARS-NIC-378523-Y5Q9L-v0.9"/>
    <s v="No"/>
    <s v="Yes"/>
    <x v="0"/>
    <x v="289"/>
    <x v="0"/>
    <s v="No"/>
    <x v="1"/>
    <s v="Complex"/>
    <s v="Georgina Platt"/>
    <s v="Gaynor Dalton"/>
    <s v="Yes"/>
    <s v="Joanna Rose"/>
    <d v="2017-04-27T10:37:18"/>
    <d v="2016-07-12T17:10:05"/>
    <m/>
    <s v=""/>
    <d v="2015-10-30T00:00:00"/>
    <x v="0"/>
  </r>
  <r>
    <s v="93759b57-aabf-4519-ac9d-697518f71c5e"/>
    <s v="vSQpXrzsqh2ho5fU6cxDu5rmo9YZWVcOHomptcbN1a+jg+oojUXjjIkCu3MwksSWFeXimY538Pbm20Rp3qLV3Q=="/>
    <d v="2017-03-24T10:00:04"/>
    <s v="DARS-NIC-37891-V3K0S-v1"/>
    <s v="Tracy Taylor"/>
    <x v="80"/>
    <s v="With HSCIC"/>
    <x v="0"/>
    <m/>
    <s v="1c Application In Progress"/>
    <s v="2c Initial Assessment"/>
    <x v="0"/>
    <s v="DARS-NIC-37891-V3K0S-v0.0"/>
    <s v="No"/>
    <s v="No"/>
    <x v="0"/>
    <x v="0"/>
    <x v="0"/>
    <s v="No"/>
    <x v="0"/>
    <s v="Medium"/>
    <s v=""/>
    <s v=""/>
    <s v="Yes"/>
    <s v="Gillian Wright"/>
    <d v="2017-03-24T10:00:04"/>
    <d v="2017-01-05T09:05:13"/>
    <m/>
    <s v=""/>
    <d v="2017-03-24T00:00:00"/>
    <x v="0"/>
  </r>
  <r>
    <s v="07e241a3-00b6-43ca-8905-f0094e181a2a"/>
    <s v="KS/r2BZKkzH4KmILCKs1JT2/Gn41p4/FTxZbyooSpGbO2hdy6OTLcirMXefHhlACJ6ItqxbQPxW1ypn55J7cYg=="/>
    <d v="2017-03-24T10:00:04"/>
    <s v="DARS-NIC-37891-V3K0S-v1"/>
    <s v="Sylvia Godden"/>
    <x v="80"/>
    <s v="With HSCIC"/>
    <x v="0"/>
    <d v="2017-05-31T00:00:00"/>
    <s v="2c Initial Assessment"/>
    <s v="2c Initial Assessment"/>
    <x v="0"/>
    <s v="DARS-NIC-37891-V3K0S-v0.1"/>
    <s v="No"/>
    <s v="No"/>
    <x v="0"/>
    <x v="262"/>
    <x v="0"/>
    <s v="No"/>
    <x v="0"/>
    <s v="Medium"/>
    <s v="Dan Goodwin"/>
    <s v="Robyn Wilson"/>
    <s v="Yes"/>
    <s v="Gillian Wright"/>
    <d v="2017-03-24T10:00:04"/>
    <d v="2017-01-07T14:16:48"/>
    <m/>
    <s v=""/>
    <d v="2017-03-24T00:00:00"/>
    <x v="0"/>
  </r>
  <r>
    <s v="70984fb7-4e12-4adb-ab13-ecb21c8c2039"/>
    <s v="aYC+k88ysUzTCE+AAthipvmHL7M0OyHGBkrnbovpXxJkodlwaG1/B86nMs5j6Fei9GoXXgWmAI3thOClOj/uxw=="/>
    <d v="2017-03-24T10:00:04"/>
    <s v="DARS-NIC-37891-V3K0S-v1"/>
    <s v="Sylvia Godden"/>
    <x v="80"/>
    <s v="With HSCIC"/>
    <x v="0"/>
    <d v="2017-05-31T00:00:00"/>
    <s v="5a DSA Active"/>
    <s v="2c Initial Assessment"/>
    <x v="2"/>
    <s v="DARS-NIC-37891-V3K0S-v0.2"/>
    <s v="No"/>
    <s v="No"/>
    <x v="0"/>
    <x v="262"/>
    <x v="218"/>
    <s v="No"/>
    <x v="0"/>
    <s v="Medium"/>
    <s v="Dan Goodwin"/>
    <s v="Robyn Wilson"/>
    <s v="Yes"/>
    <s v="Gillian Wright"/>
    <d v="2017-03-24T10:00:04"/>
    <d v="2017-01-07T14:27:30"/>
    <d v="2017-02-24T00:00:00"/>
    <s v=""/>
    <d v="2017-03-24T00:00:00"/>
    <x v="1"/>
  </r>
  <r>
    <s v="edc6b612-e446-49da-b16a-81381abbf792"/>
    <s v="2r/VEBDVB2CDvsKWyR9wj4nquYtG6bdH8Ts7xQacTN9qe66oipExCK/w2UVnHlQF3unpE/kAMoMY8QYCgbgWAA=="/>
    <d v="2017-03-24T10:00:50"/>
    <s v="DARS-NIC-37891-V3K0S-v1"/>
    <s v="Sylvia Godden"/>
    <x v="80"/>
    <s v="With HSCIC"/>
    <x v="0"/>
    <m/>
    <s v="1c Application In Progress"/>
    <s v="2c Initial Assessment"/>
    <x v="0"/>
    <s v="DARS-NIC-37891-V3K0S-v1.0"/>
    <s v="No"/>
    <s v="No"/>
    <x v="0"/>
    <x v="262"/>
    <x v="0"/>
    <s v="No"/>
    <x v="0"/>
    <s v="Medium"/>
    <s v="Dan Goodwin"/>
    <s v="Robyn Wilson"/>
    <s v="Yes"/>
    <s v="Gillian Wright"/>
    <d v="2017-03-24T10:00:50"/>
    <d v="2017-03-22T14:30:28"/>
    <m/>
    <s v=""/>
    <d v="2017-03-24T00:00:00"/>
    <x v="0"/>
  </r>
  <r>
    <s v="6fe33058-9367-4cd7-be1e-df709faf01b9"/>
    <s v="XfUKCVlq3+o+NULGgWikJ3+QB2mO3M9LRwrIWFqToP/hMdCbsGAfOun1zsZ1MktipS2DD4C0Szj1R1T5T2pxRQ=="/>
    <d v="2017-04-26T10:39:02"/>
    <s v="DARS-NIC-37891-V3K0S-v1"/>
    <s v="Sylvia Godden"/>
    <x v="80"/>
    <s v="With HSCIC"/>
    <x v="0"/>
    <d v="2018-05-31T00:00:00"/>
    <s v="2c Initial Assessment"/>
    <s v="2c Initial Assessment"/>
    <x v="4"/>
    <s v="DARS-NIC-37891-V3K0S-v1.1"/>
    <s v="Yes"/>
    <s v="No"/>
    <x v="0"/>
    <x v="125"/>
    <x v="0"/>
    <s v="No"/>
    <x v="0"/>
    <s v=""/>
    <s v="Elizabeth Flaherty"/>
    <s v="Robyn Wilson"/>
    <s v="Yes"/>
    <s v="Gillian Wright"/>
    <d v="2017-04-26T10:39:02"/>
    <d v="2017-03-24T10:00:11"/>
    <m/>
    <s v=""/>
    <d v="2017-03-24T00:00:00"/>
    <x v="0"/>
  </r>
  <r>
    <s v="1f575912-1b19-e611-8107-1458d043a570"/>
    <s v="hOyq9n0Y5/sBYtCD9SwgeX8+SoYjeMzn++JAxFRmpGsXtQaE3OtBzhFC9c29XYbCuWb+zNhebm4ytsvSw5FqyA=="/>
    <d v="2017-03-01T11:50:32"/>
    <s v="DARS-NIC-379274-P7H3Z-v0"/>
    <s v="Diana BIlton"/>
    <x v="3"/>
    <s v="With Customer"/>
    <x v="0"/>
    <m/>
    <s v="1c Application In Progress"/>
    <s v="1c Application In Progress"/>
    <x v="4"/>
    <s v="DARS-NIC-379274-P7H3Z-v0.0"/>
    <s v="Yes"/>
    <s v="No"/>
    <x v="0"/>
    <x v="0"/>
    <x v="0"/>
    <s v="No"/>
    <x v="1"/>
    <s v=""/>
    <s v=""/>
    <s v=""/>
    <s v="Yes"/>
    <s v="Joanna Rose"/>
    <d v="2017-03-01T11:50:32"/>
    <d v="2016-05-13T14:57:55"/>
    <m/>
    <s v=""/>
    <m/>
    <x v="0"/>
  </r>
  <r>
    <s v="eef1e91b-e237-4a19-a942-0ead34d841ef"/>
    <s v="8sSDxpVT/TL7vKmjH9SM08dLq2aTFL/IIY1cWLU+hC1bqK6Eghsu7cU4a7PN5Ch6YyQpIPFINGjlD0AwN6Hupw=="/>
    <d v="2017-01-27T14:07:34"/>
    <s v="DARS-NIC-37961-Z8Q2W-v0"/>
    <s v="Ian Hutchison"/>
    <x v="360"/>
    <s v="With Customer"/>
    <x v="0"/>
    <m/>
    <s v=""/>
    <s v="1c Application In Progress"/>
    <x v="4"/>
    <s v="DARS-NIC-37961-Z8Q2W-v0.0"/>
    <s v="Yes"/>
    <s v="No"/>
    <x v="0"/>
    <x v="0"/>
    <x v="0"/>
    <s v="No"/>
    <x v="2"/>
    <s v=""/>
    <s v="DARS Online"/>
    <s v="DARS Online"/>
    <s v="Yes"/>
    <s v=""/>
    <d v="2017-01-27T14:07:34"/>
    <d v="2016-05-20T14:03:04"/>
    <m/>
    <s v=""/>
    <m/>
    <x v="0"/>
  </r>
  <r>
    <s v="d4cd78ce-ffe8-e511-8105-1458d043a750"/>
    <s v="Vi8g5e4M2w0GCn8DD9RVYc6sknx6IYQ4M5KtRqxYhajW5vPpX4jyEh2Yj1Aw2Np8wbRQRP0ofNL8/wl68lEP9A=="/>
    <d v="2017-04-03T09:30:19"/>
    <s v="DARS-NIC-379681-D6L7G-v1"/>
    <s v="Lorna Fraser"/>
    <x v="15"/>
    <s v="With HSCIC"/>
    <x v="0"/>
    <d v="2017-02-28T00:00:00"/>
    <s v=""/>
    <s v="5a DSA Active"/>
    <x v="1"/>
    <s v="DARS-NIC-379681-D6L7G-v0.0"/>
    <s v="No"/>
    <s v="Yes"/>
    <x v="0"/>
    <x v="0"/>
    <x v="4"/>
    <s v="No"/>
    <x v="1"/>
    <s v=""/>
    <s v="Nicola Bootland"/>
    <s v=""/>
    <s v="No"/>
    <s v="Emma Russell"/>
    <d v="2017-04-03T09:30:19"/>
    <d v="2016-03-13T09:41:50"/>
    <d v="2017-04-03T00:00:00"/>
    <s v=""/>
    <d v="2017-01-27T00:00:00"/>
    <x v="0"/>
  </r>
  <r>
    <s v="b9967948-2ae1-4e62-96ac-216bb99451e3"/>
    <s v="hjknABI8FR/PlpHf0/IpuXEq7dkkQ1DAfDZgEEeR/QQ517nJATwwdvghRts7HSyJMgMkAKgTKEhdXj58Wix7ig=="/>
    <d v="2017-04-03T09:30:21"/>
    <s v="DARS-NIC-379681-D6L7G-v1"/>
    <s v="Lorna Fraser"/>
    <x v="15"/>
    <s v="With HSCIC"/>
    <x v="0"/>
    <m/>
    <s v="1c Application In Progress"/>
    <s v="5a DSA Active"/>
    <x v="0"/>
    <s v="DARS-NIC-379681-D6L7G-v1.0"/>
    <s v="No"/>
    <s v="Yes"/>
    <x v="0"/>
    <x v="0"/>
    <x v="0"/>
    <s v="No"/>
    <x v="1"/>
    <s v=""/>
    <s v="Nicola Bootland"/>
    <s v="Jennifer Redman"/>
    <s v="No"/>
    <s v="Emma Russell"/>
    <d v="2017-04-03T09:30:21"/>
    <d v="2017-01-23T10:07:27"/>
    <m/>
    <s v=""/>
    <d v="2017-01-27T00:00:00"/>
    <x v="0"/>
  </r>
  <r>
    <s v="ba3c351e-0f5a-4e24-b858-aa69e38b0fb3"/>
    <s v="svcYoU2tDo5/eHITw9Z/b+AT5YHXJf22ssHU0ggri7HbCTN4gK01ALX5eeSP6H1QZm/tT1cNn+Eq6DOIL7lLhw=="/>
    <d v="2017-04-03T09:30:21"/>
    <s v="DARS-NIC-379681-D6L7G-v1"/>
    <s v="Lorna Fraser"/>
    <x v="15"/>
    <s v="With HSCIC"/>
    <x v="0"/>
    <d v="2018-02-28T00:00:00"/>
    <s v="2c Initial Assessment"/>
    <s v="5a DSA Active"/>
    <x v="0"/>
    <s v="DARS-NIC-379681-D6L7G-v1.1"/>
    <s v="No"/>
    <s v="Yes"/>
    <x v="0"/>
    <x v="290"/>
    <x v="0"/>
    <s v="No"/>
    <x v="1"/>
    <s v="Complex"/>
    <s v="Dan Goodwin"/>
    <s v="Dave Cronin"/>
    <s v="No"/>
    <s v="Emma Russell"/>
    <d v="2017-04-03T09:30:21"/>
    <d v="2017-01-23T10:25:20"/>
    <m/>
    <s v=""/>
    <d v="2017-01-27T00:00:00"/>
    <x v="0"/>
  </r>
  <r>
    <s v="be4020fe-5b05-49bd-852f-3c35b9a5d194"/>
    <s v="FC7lFDfCU/sgHTFxlCTG9s/DW9URRAnSmUoEWE1TVMPMa4k+NM+d4eZVveP/8tsCBILddpkwrAzYnFz4r/s8dw=="/>
    <d v="2017-04-03T09:30:21"/>
    <s v="DARS-NIC-379681-D6L7G-v1"/>
    <s v="Lorna Fraser"/>
    <x v="15"/>
    <s v="With HSCIC"/>
    <x v="0"/>
    <d v="2018-02-28T00:00:00"/>
    <s v="2c Initial Assessment"/>
    <s v="5a DSA Active"/>
    <x v="0"/>
    <s v="DARS-NIC-379681-D6L7G-v1.2"/>
    <s v="No"/>
    <s v="Yes"/>
    <x v="0"/>
    <x v="290"/>
    <x v="0"/>
    <s v="No"/>
    <x v="1"/>
    <s v="Complex"/>
    <s v="Dan Goodwin"/>
    <s v="Dave Cronin"/>
    <s v="No"/>
    <s v="Emma Russell"/>
    <d v="2017-04-03T09:30:21"/>
    <d v="2017-02-01T14:30:44"/>
    <m/>
    <s v=""/>
    <d v="2017-01-27T00:00:00"/>
    <x v="0"/>
  </r>
  <r>
    <s v="b1dec521-0504-4bc2-a815-f6ea084224a3"/>
    <s v="H+pfrq6B9PUqHe0y2z5KGs7+kBzR7v3qLCW95H+ErOrkbxEjJAnryyaeyJk5PiUyjrW2BVXVBk7+MYryI7g6LA=="/>
    <d v="2017-04-03T09:30:42"/>
    <s v="DARS-NIC-379681-D6L7G-v1"/>
    <s v="Lorna Fraser"/>
    <x v="15"/>
    <s v="With HSCIC"/>
    <x v="0"/>
    <d v="2018-02-28T00:00:00"/>
    <s v="5a DSA Active"/>
    <s v="5a DSA Active"/>
    <x v="2"/>
    <s v="DARS-NIC-379681-D6L7G-v1.3"/>
    <s v="Yes"/>
    <s v="Yes"/>
    <x v="0"/>
    <x v="290"/>
    <x v="219"/>
    <s v="No"/>
    <x v="1"/>
    <s v="Complex"/>
    <s v="Dan Goodwin"/>
    <s v="Kimberley Watson"/>
    <s v="No"/>
    <s v="Emma Russell"/>
    <d v="2017-04-03T09:30:42"/>
    <d v="2017-03-01T14:25:39"/>
    <d v="2017-04-03T00:00:00"/>
    <s v=""/>
    <d v="2017-01-27T00:00:00"/>
    <x v="1"/>
  </r>
  <r>
    <s v="340ccead-0fe9-e511-80f6-3863bb363030"/>
    <s v="7HySDpLDfE+EpBPhUEG8hy5WbktmokzqEO6tRNPDUijS1hZi8+yEPyszXAweaipdXhwVTKxocJhMpAJAqwi/bQ=="/>
    <d v="2016-11-01T00:00:12"/>
    <s v="DARS-NIC-379704-S6H6R-v0"/>
    <s v="Jonathan Pearson"/>
    <x v="63"/>
    <s v="With HSCIC"/>
    <x v="0"/>
    <d v="2016-10-31T00:00:00"/>
    <s v=""/>
    <s v="5a DSA Active"/>
    <x v="3"/>
    <s v="DARS-NIC-379704-S6H6R-v0.0"/>
    <s v="Yes"/>
    <s v="Yes"/>
    <x v="0"/>
    <x v="0"/>
    <x v="25"/>
    <s v="No"/>
    <x v="6"/>
    <s v=""/>
    <s v="Georgina Platt"/>
    <s v=""/>
    <s v="No"/>
    <s v="Joanna Rose"/>
    <d v="2016-11-01T00:00:12"/>
    <d v="2016-03-13T11:35:32"/>
    <m/>
    <s v=""/>
    <m/>
    <x v="0"/>
  </r>
  <r>
    <s v="8e9c9c81-29e9-e511-80f8-3863bb357fa0"/>
    <s v="4aVN3xqq+xEjOxEVdKwCgVUiaYTWxDMVVAjrUqeQ6xrQZx/Kllap4dJOG7mW6f7Ia+5d/tpwVLaKps2YItSQ6Q=="/>
    <d v="2016-05-18T12:12:37"/>
    <s v="DARS-NIC-379714-B9X9K-v0"/>
    <s v="Lorna Langdon"/>
    <x v="63"/>
    <s v="With HSCIC"/>
    <x v="0"/>
    <d v="2017-03-01T00:00:00"/>
    <s v=""/>
    <s v="5a DSA Active"/>
    <x v="0"/>
    <s v="DARS-NIC-379714-B9X9K-v0.0"/>
    <s v=""/>
    <s v="Yes"/>
    <x v="0"/>
    <x v="0"/>
    <x v="0"/>
    <s v="No"/>
    <x v="6"/>
    <s v=""/>
    <s v=""/>
    <s v=""/>
    <s v="No"/>
    <s v="Joanna Rose"/>
    <d v="2016-05-18T12:12:37"/>
    <d v="2016-03-13T14:40:21"/>
    <m/>
    <s v=""/>
    <m/>
    <x v="0"/>
  </r>
  <r>
    <s v="e71c8c96-883a-49a9-aca5-1b1a68d84dd3"/>
    <s v="HupicYkkF+viOw8kmW8ZJH9B8qyXc3fm1Pgv8Dc1IbtvaI5hXlSRvJGK85iihq5R5q3KGnN529/jidqF1qes6g=="/>
    <d v="2016-05-13T11:33:31"/>
    <s v="DARS-NIC-379714-B9X9K-v0"/>
    <s v="Lorna Langdon"/>
    <x v="63"/>
    <s v="With HSCIC"/>
    <x v="0"/>
    <d v="2017-03-01T00:00:00"/>
    <s v=""/>
    <s v="5a DSA Active"/>
    <x v="0"/>
    <s v="DARS-NIC-379714-B9X9K-v0.1"/>
    <s v=""/>
    <s v="Yes"/>
    <x v="0"/>
    <x v="0"/>
    <x v="0"/>
    <s v="No"/>
    <x v="6"/>
    <s v=""/>
    <s v=""/>
    <s v=""/>
    <s v="No"/>
    <s v="Joanna Rose"/>
    <d v="2016-05-13T11:33:31"/>
    <d v="2016-03-15T14:14:10"/>
    <m/>
    <s v=""/>
    <m/>
    <x v="0"/>
  </r>
  <r>
    <s v="486ae75b-640e-477c-ad69-c1d344d3a986"/>
    <s v="ARGyK5g10hR4eYp7TREWp05X89wMoJZmZ2Ia76f2py9/d0evyRXZCMGKbUGPJfoFMzoBwFnmL++AGp46OYon+Q=="/>
    <d v="2016-05-18T12:12:37"/>
    <s v="DARS-NIC-379714-B9X9K-v0"/>
    <s v="Lorna Langdon"/>
    <x v="63"/>
    <s v="With HSCIC"/>
    <x v="0"/>
    <d v="2017-03-01T00:00:00"/>
    <s v=""/>
    <s v="5a DSA Active"/>
    <x v="0"/>
    <s v="DARS-NIC-379714-B9X9K-v0.2"/>
    <s v=""/>
    <s v="Yes"/>
    <x v="0"/>
    <x v="0"/>
    <x v="0"/>
    <s v="No"/>
    <x v="6"/>
    <s v=""/>
    <s v=""/>
    <s v=""/>
    <s v="No"/>
    <s v="Joanna Rose"/>
    <d v="2016-05-18T12:12:37"/>
    <d v="2016-03-15T14:22:29"/>
    <m/>
    <s v=""/>
    <m/>
    <x v="0"/>
  </r>
  <r>
    <s v="a16516e7-300b-473b-a209-456b245be5f7"/>
    <s v="/nt9N1VHVXoWjhKNHCG9esyvMZ4I+t5nVtZ1kT66fME+xziTsAI118/gV2obV7HbeWn6THzsW/lLo9tdgg84yg=="/>
    <d v="2017-03-02T00:00:11"/>
    <s v="DARS-NIC-379714-B9X9K-v0"/>
    <s v="Lorna Langdon"/>
    <x v="63"/>
    <s v="With HSCIC"/>
    <x v="0"/>
    <d v="2017-03-01T00:00:00"/>
    <s v=""/>
    <s v="5a DSA Active"/>
    <x v="3"/>
    <s v="DARS-NIC-379714-B9X9K-v0.3"/>
    <s v="Yes"/>
    <s v="Yes"/>
    <x v="0"/>
    <x v="0"/>
    <x v="108"/>
    <s v="No"/>
    <x v="6"/>
    <s v=""/>
    <s v="Richard Webster"/>
    <s v=""/>
    <s v="No"/>
    <s v="Joanna Rose"/>
    <d v="2017-03-02T00:00:11"/>
    <d v="2016-03-23T15:12:16"/>
    <m/>
    <s v=""/>
    <m/>
    <x v="0"/>
  </r>
  <r>
    <s v="139e0ff8-91df-e511-80fe-3863bb358f90"/>
    <s v="KebWxtLWNnPmTCdZA/7v592KniBg7qwDZVZ/lyMi3OXSfZ3sa3+A8e4/m4ggWnD49UegElbHv5Uv0UyCHYoAEA=="/>
    <d v="2017-04-21T11:26:00"/>
    <s v="DARS-NIC-379807-P3R7Z-v1"/>
    <s v="David Harrison"/>
    <x v="178"/>
    <s v="With Customer"/>
    <x v="0"/>
    <m/>
    <s v=""/>
    <s v="2d Action Plan Active"/>
    <x v="0"/>
    <s v="DARS-NIC-379807-P3R7Z-v0.0"/>
    <s v=""/>
    <s v="Yes"/>
    <x v="0"/>
    <x v="0"/>
    <x v="0"/>
    <s v="No"/>
    <x v="9"/>
    <s v=""/>
    <s v=""/>
    <s v=""/>
    <s v="No"/>
    <s v="Joanna Rose"/>
    <d v="2017-04-21T11:26:00"/>
    <d v="2016-03-01T09:42:59"/>
    <m/>
    <s v=""/>
    <d v="2017-03-10T00:00:00"/>
    <x v="0"/>
  </r>
  <r>
    <s v="7f284f3b-eae8-482e-b5f2-5c2983a40cda"/>
    <s v="Cq/HVDyGn2ku3hJK2IZmqsx8B1mYNVPACHC9JQblOLC3WBrp+owXJbbO1V6QyCk3Eyzc+EJFpQLbJLU6b///kw=="/>
    <d v="2017-04-21T11:26:00"/>
    <s v="DARS-NIC-379807-P3R7Z-v1"/>
    <s v="David Harrison"/>
    <x v="178"/>
    <s v="With Customer"/>
    <x v="0"/>
    <m/>
    <s v=""/>
    <s v="2d Action Plan Active"/>
    <x v="0"/>
    <s v="DARS-NIC-379807-P3R7Z-v0.1"/>
    <s v=""/>
    <s v="Yes"/>
    <x v="0"/>
    <x v="0"/>
    <x v="0"/>
    <s v="No"/>
    <x v="9"/>
    <s v=""/>
    <s v=""/>
    <s v=""/>
    <s v="No"/>
    <s v="Joanna Rose"/>
    <d v="2017-04-21T11:26:00"/>
    <d v="2016-03-16T11:53:11"/>
    <m/>
    <s v=""/>
    <d v="2017-03-10T00:00:00"/>
    <x v="0"/>
  </r>
  <r>
    <s v="0a212123-f41d-4932-a58a-c5a07b80a833"/>
    <s v="DdF6fPZR+rUGit9igQGuGUTSfxYmrqWVDIE2oclHn1KTwPMnUvuUUaU/R1Icmt028FbspYcn0xp4FTRM8ftkCw=="/>
    <d v="2017-04-21T11:26:01"/>
    <s v="DARS-NIC-379807-P3R7Z-v1"/>
    <s v="David Harrison"/>
    <x v="178"/>
    <s v="With Customer"/>
    <x v="0"/>
    <m/>
    <s v=""/>
    <s v="2d Action Plan Active"/>
    <x v="0"/>
    <s v="DARS-NIC-379807-P3R7Z-v0.2"/>
    <s v=""/>
    <s v="Yes"/>
    <x v="0"/>
    <x v="0"/>
    <x v="0"/>
    <s v="No"/>
    <x v="9"/>
    <s v=""/>
    <s v=""/>
    <s v=""/>
    <s v="No"/>
    <s v="Joanna Rose"/>
    <d v="2017-04-21T11:26:01"/>
    <d v="2016-04-03T10:28:40"/>
    <m/>
    <s v=""/>
    <d v="2017-03-10T00:00:00"/>
    <x v="0"/>
  </r>
  <r>
    <s v="dd7b287e-b000-4dac-b1b0-ca7ecea06c75"/>
    <s v="d3FI4RxqLBPqiPEERuzZo6TEhE0qiunJBKt3nQysuPJj42qGneTN66XOZYGZ29bq/0YlqJK3hqqgTQpH6XSnEw=="/>
    <d v="2017-04-21T11:26:01"/>
    <s v="DARS-NIC-379807-P3R7Z-v1"/>
    <s v="David Harrison"/>
    <x v="178"/>
    <s v="With Customer"/>
    <x v="0"/>
    <m/>
    <s v=""/>
    <s v="2d Action Plan Active"/>
    <x v="0"/>
    <s v="DARS-NIC-379807-P3R7Z-v0.3"/>
    <s v=""/>
    <s v="Yes"/>
    <x v="0"/>
    <x v="291"/>
    <x v="0"/>
    <s v="No"/>
    <x v="9"/>
    <s v="Complex"/>
    <s v=""/>
    <s v=""/>
    <s v="No"/>
    <s v="Joanna Rose"/>
    <d v="2017-04-21T11:26:01"/>
    <d v="2016-04-10T12:50:59"/>
    <m/>
    <s v=""/>
    <d v="2017-03-10T00:00:00"/>
    <x v="0"/>
  </r>
  <r>
    <s v="d0d7fdf1-e39b-4cc4-9840-b562640f661e"/>
    <s v="Dq68FrelRD38zlSEnqXSU0p5IjP9NNNAw+OKALBH4kRKuj41X3C/w/JNbThRHCMHKAOVF+buDjrwdQxik/eDRQ=="/>
    <d v="2017-04-21T11:26:01"/>
    <s v="DARS-NIC-379807-P3R7Z-v1"/>
    <s v="David Harrison"/>
    <x v="178"/>
    <s v="With Customer"/>
    <x v="0"/>
    <m/>
    <s v=""/>
    <s v="2d Action Plan Active"/>
    <x v="0"/>
    <s v="DARS-NIC-379807-P3R7Z-v0.4"/>
    <s v=""/>
    <s v="Yes"/>
    <x v="0"/>
    <x v="291"/>
    <x v="0"/>
    <s v="No"/>
    <x v="9"/>
    <s v="Complex"/>
    <s v="Georgina Platt"/>
    <s v=""/>
    <s v="No"/>
    <s v="Joanna Rose"/>
    <d v="2017-04-21T11:26:01"/>
    <d v="2016-04-16T08:31:39"/>
    <m/>
    <s v=""/>
    <d v="2017-03-10T00:00:00"/>
    <x v="0"/>
  </r>
  <r>
    <s v="123d1f0c-0e25-4ab7-920d-d7571661ef05"/>
    <s v="VuQ8J5jo1uFjNef8/4nDut1D9TTDrGaa5T5NcEAhoULlMfXOZTAH4VKe1yg7X4g2Su0yWkh/41x+XQDzaGPdHQ=="/>
    <d v="2017-04-21T11:26:01"/>
    <s v="DARS-NIC-379807-P3R7Z-v1"/>
    <s v="David Harrison"/>
    <x v="178"/>
    <s v="With Customer"/>
    <x v="0"/>
    <m/>
    <s v="2c Initial Assessment"/>
    <s v="2d Action Plan Active"/>
    <x v="0"/>
    <s v="DARS-NIC-379807-P3R7Z-v0.5"/>
    <s v="No"/>
    <s v="Yes"/>
    <x v="0"/>
    <x v="291"/>
    <x v="0"/>
    <s v="No"/>
    <x v="9"/>
    <s v="Complex"/>
    <s v="Georgina Platt"/>
    <s v="Gaynor Dalton"/>
    <s v="Yes"/>
    <s v="Joanna Rose"/>
    <d v="2017-04-21T11:26:01"/>
    <d v="2016-04-17T12:07:42"/>
    <m/>
    <s v=""/>
    <d v="2017-03-10T00:00:00"/>
    <x v="0"/>
  </r>
  <r>
    <s v="a936278f-037b-48fe-a52f-c8c72618b122"/>
    <s v="J98mZ+a+7/OZXvl96UYYgRjLy9NNZ083JHEuKO5B4JcOTrM6aRpAHR3kTLq6SsbOJIK61cf+thsVzZE6xiscGg=="/>
    <d v="2017-04-21T11:26:01"/>
    <s v="DARS-NIC-379807-P3R7Z-v1"/>
    <s v="David Harrison"/>
    <x v="178"/>
    <s v="With Customer"/>
    <x v="0"/>
    <m/>
    <s v="2c Initial Assessment"/>
    <s v="2d Action Plan Active"/>
    <x v="0"/>
    <s v="DARS-NIC-379807-P3R7Z-v0.6"/>
    <s v="No"/>
    <s v="Yes"/>
    <x v="0"/>
    <x v="291"/>
    <x v="0"/>
    <s v="No"/>
    <x v="9"/>
    <s v="Complex"/>
    <s v="Georgina Platt"/>
    <s v="Gaynor Dalton"/>
    <s v="Yes"/>
    <s v="Joanna Rose"/>
    <d v="2017-04-21T11:26:01"/>
    <d v="2016-05-19T14:52:19"/>
    <m/>
    <s v=""/>
    <d v="2017-03-10T00:00:00"/>
    <x v="0"/>
  </r>
  <r>
    <s v="ccbd4399-44bf-437d-9f5c-18b0113bb33d"/>
    <s v="rKi0Ys5XRzVRaqfdhMeWmO7falXLVPmosVy4U3gU4H7osKmvDZuamG51mjklVnJWm1kem3NPt/U6yrGvpE8qsA=="/>
    <d v="2017-04-21T11:26:00"/>
    <s v="DARS-NIC-379807-P3R7Z-v1"/>
    <s v="David Harrison"/>
    <x v="178"/>
    <s v="With Customer"/>
    <x v="0"/>
    <m/>
    <s v="2c Initial Assessment"/>
    <s v="2d Action Plan Active"/>
    <x v="0"/>
    <s v="DARS-NIC-379807-P3R7Z-v0.7"/>
    <s v="No"/>
    <s v="Yes"/>
    <x v="0"/>
    <x v="291"/>
    <x v="0"/>
    <s v="No"/>
    <x v="9"/>
    <s v="Complex"/>
    <s v="Georgina Platt"/>
    <s v="Gaynor Dalton"/>
    <s v="Yes"/>
    <s v="Joanna Rose"/>
    <d v="2017-04-21T11:26:00"/>
    <d v="2016-06-17T11:50:50"/>
    <m/>
    <s v=""/>
    <d v="2017-03-10T00:00:00"/>
    <x v="0"/>
  </r>
  <r>
    <s v="8f977112-140f-4eb4-83a5-898dc504074f"/>
    <s v="XhECi67unzZFXrzLpACpIpfgbKRoNdOdHoTXdIp/OaO51ntF3H7yofxHevvM/TmGLB3d2yeET4PGc03oNuQ4RQ=="/>
    <d v="2017-04-21T11:26:00"/>
    <s v="DARS-NIC-379807-P3R7Z-v1"/>
    <s v="David Harrison"/>
    <x v="178"/>
    <s v="With Customer"/>
    <x v="0"/>
    <d v="2017-06-14T00:00:00"/>
    <s v="5a DSA Active"/>
    <s v="2d Action Plan Active"/>
    <x v="2"/>
    <s v="DARS-NIC-379807-P3R7Z-v0.8"/>
    <s v="No"/>
    <s v="Yes"/>
    <x v="0"/>
    <x v="291"/>
    <x v="220"/>
    <s v="No"/>
    <x v="9"/>
    <s v="Complex"/>
    <s v="Georgina Platt"/>
    <s v="Gaynor Dalton"/>
    <s v="Yes"/>
    <s v="Joanna Rose"/>
    <d v="2017-04-21T11:26:00"/>
    <d v="2016-06-24T16:00:26"/>
    <d v="2016-08-16T00:00:00"/>
    <s v=""/>
    <d v="2017-03-10T00:00:00"/>
    <x v="1"/>
  </r>
  <r>
    <s v="1039dad8-2adc-4e1b-b96c-392fc17b3ecf"/>
    <s v="FKemfM7b4w2GaaiV+AzMhJHVpq+ryeiiZlhX8Cy8wy67RTLoqVHkl3RISKCAf8Ec4Z+DB62xf3F2kFlbJ/LDNQ=="/>
    <d v="2017-04-21T11:26:00"/>
    <s v="DARS-NIC-379807-P3R7Z-v1"/>
    <s v="David Harrison"/>
    <x v="178"/>
    <s v="With Customer"/>
    <x v="0"/>
    <m/>
    <s v="1c Application In Progress"/>
    <s v="2d Action Plan Active"/>
    <x v="0"/>
    <s v="DARS-NIC-379807-P3R7Z-v1.0"/>
    <s v="No"/>
    <s v="Yes"/>
    <x v="0"/>
    <x v="291"/>
    <x v="0"/>
    <s v="No"/>
    <x v="9"/>
    <s v="Complex"/>
    <s v="Georgina Platt"/>
    <s v="Gaynor Dalton"/>
    <s v="Yes"/>
    <s v="Joanna Rose"/>
    <d v="2017-04-21T11:26:00"/>
    <d v="2016-09-16T10:54:55"/>
    <d v="2016-08-16T00:00:00"/>
    <s v=""/>
    <d v="2017-03-10T00:00:00"/>
    <x v="0"/>
  </r>
  <r>
    <s v="b7be3707-00fa-4b54-90bb-b4392e534d75"/>
    <s v="X9MiHK72nbP5g/Y6+9osl6rgSVlCcjMc4lA7utFGyDY7MSIAkPjMBX1rbHXsMsjq5kkrbOGLVAdcRYrVMMcz2Q=="/>
    <d v="2017-04-21T11:26:01"/>
    <s v="DARS-NIC-379807-P3R7Z-v1"/>
    <s v="David Harrison"/>
    <x v="178"/>
    <s v="With Customer"/>
    <x v="0"/>
    <m/>
    <s v="2c Initial Assessment"/>
    <s v="2d Action Plan Active"/>
    <x v="0"/>
    <s v="DARS-NIC-379807-P3R7Z-v1.1"/>
    <s v="No"/>
    <s v="Yes"/>
    <x v="0"/>
    <x v="273"/>
    <x v="0"/>
    <s v="No"/>
    <x v="9"/>
    <s v="Complex"/>
    <s v="Georgina Platt"/>
    <s v="Gaynor Dalton"/>
    <s v="Yes"/>
    <s v="Joanna Rose"/>
    <d v="2017-04-21T11:26:01"/>
    <d v="2017-03-10T10:37:08"/>
    <d v="2016-08-16T00:00:00"/>
    <s v=""/>
    <d v="2017-03-10T00:00:00"/>
    <x v="0"/>
  </r>
  <r>
    <s v="74d410bc-18cc-4ff6-b07a-1b1319d2949c"/>
    <s v="WPfLB0mN5y1z2apjBgC/gzc+5Hks9MU+1vY67sb3q1F3i2EkX/5trw2/b5qRvlybNei9vjvZuI9t+gRIY+LTNg=="/>
    <d v="2017-04-21T11:26:25"/>
    <s v="DARS-NIC-379807-P3R7Z-v1"/>
    <s v="David Harrison"/>
    <x v="178"/>
    <s v="With Customer"/>
    <x v="0"/>
    <m/>
    <s v="2c Initial Assessment"/>
    <s v="2d Action Plan Active"/>
    <x v="0"/>
    <s v="DARS-NIC-379807-P3R7Z-v1.2"/>
    <s v="No"/>
    <s v="Yes"/>
    <x v="0"/>
    <x v="273"/>
    <x v="0"/>
    <s v="No"/>
    <x v="9"/>
    <s v="Complex"/>
    <s v="Georgina Platt"/>
    <s v="Kimberley Watson"/>
    <s v="Yes"/>
    <s v="Joanna Rose"/>
    <d v="2017-04-21T11:26:25"/>
    <d v="2017-03-17T03:49:21"/>
    <d v="2016-08-16T00:00:00"/>
    <s v=""/>
    <d v="2017-03-10T00:00:00"/>
    <x v="0"/>
  </r>
  <r>
    <s v="431a5448-759c-4905-bd58-f0eeca4adb19"/>
    <s v="x0MQMaJK+S+8ozRNHbj0WrVpz4qT5hU6mMpVWEgHIs/DSB1Eb89DVZGZMr2F9ADgcDEyBZL8n9DwVg8O4Wx05Q=="/>
    <d v="2017-04-21T11:26:25"/>
    <s v="DARS-NIC-379807-P3R7Z-v1"/>
    <s v="David Harrison"/>
    <x v="178"/>
    <s v="With Customer"/>
    <x v="0"/>
    <m/>
    <s v="2c Initial Assessment"/>
    <s v="2d Action Plan Active"/>
    <x v="4"/>
    <s v="DARS-NIC-379807-P3R7Z-v1.3"/>
    <s v="Yes"/>
    <s v="Yes"/>
    <x v="0"/>
    <x v="273"/>
    <x v="0"/>
    <s v="No"/>
    <x v="9"/>
    <s v="Complex"/>
    <s v="Georgina Platt"/>
    <s v="Kimberley Watson"/>
    <s v="Yes"/>
    <s v="Joanna Rose"/>
    <d v="2017-04-21T11:26:25"/>
    <d v="2017-04-21T11:25:47"/>
    <d v="2016-08-16T00:00:00"/>
    <s v=""/>
    <d v="2017-03-10T00:00:00"/>
    <x v="0"/>
  </r>
  <r>
    <s v="fc833456-0710-421d-90ae-c1de4250708b"/>
    <s v="uIHbwz3StBZ9Wth4JFa3o72VSJeCryr9USyDBYKi4Ijx81rDRKUX8fMjaAJH0fW3n9qFC83bTiPp3/6xvaPdCw=="/>
    <d v="2017-01-05T12:52:13"/>
    <s v="DARS-NIC-38021-C2D3X-v3"/>
    <s v="Jane Wallis"/>
    <x v="18"/>
    <s v="With HSCIC"/>
    <x v="1"/>
    <m/>
    <s v=""/>
    <s v="5a DSA Active"/>
    <x v="0"/>
    <s v="DARS-NIC-38021-C2D3X-v0.0"/>
    <s v="No"/>
    <s v="No"/>
    <x v="1"/>
    <x v="0"/>
    <x v="0"/>
    <s v="No"/>
    <x v="6"/>
    <s v=""/>
    <s v="DARS Online"/>
    <s v="DARS Online"/>
    <s v="Yes"/>
    <s v=""/>
    <d v="2017-01-05T12:52:13"/>
    <d v="2016-05-21T09:32:19"/>
    <m/>
    <s v=""/>
    <d v="2017-01-01T00:00:00"/>
    <x v="0"/>
  </r>
  <r>
    <s v="ebe5e9de-a3f0-4eed-bef2-61cf66e49b51"/>
    <s v="Y3bpg1Om1r7VXhLH6j8O0cwyiDGBini4y71ij5zf5+FXm6CV0oi9RfqPgVOQmYKaAr7qmbP+kjB2TCL5Pr8wiQ=="/>
    <d v="2017-01-05T12:52:13"/>
    <s v="DARS-NIC-38021-C2D3X-v3"/>
    <s v="Jane Wallis"/>
    <x v="18"/>
    <s v="With HSCIC"/>
    <x v="1"/>
    <m/>
    <s v="2c Initial Assessment"/>
    <s v="5a DSA Active"/>
    <x v="0"/>
    <s v="DARS-NIC-38021-C2D3X-v0.1"/>
    <s v="No"/>
    <s v="No"/>
    <x v="1"/>
    <x v="0"/>
    <x v="0"/>
    <s v="No"/>
    <x v="6"/>
    <s v=""/>
    <s v="CRMTest 4"/>
    <s v="DARS Online"/>
    <s v="Yes"/>
    <s v=""/>
    <d v="2017-01-05T12:52:13"/>
    <d v="2016-05-21T09:47:30"/>
    <m/>
    <s v=""/>
    <d v="2017-01-01T00:00:00"/>
    <x v="0"/>
  </r>
  <r>
    <s v="6623eca9-0d52-4383-991c-1650eb4c3d25"/>
    <s v="Jr5DfPYKork20sADnqp41wc+5W2lLOujL6ls6tMk/FSjUn7aL/aSYzXSjKVPuxYcxBoSdzDZuIW+0Mgq3D03mg=="/>
    <d v="2017-01-05T12:52:13"/>
    <s v="DARS-NIC-38021-C2D3X-v3"/>
    <s v="Jane Wallis"/>
    <x v="18"/>
    <s v="With HSCIC"/>
    <x v="1"/>
    <d v="2019-12-12T00:00:00"/>
    <s v="5a DSA Active"/>
    <s v="5a DSA Active"/>
    <x v="1"/>
    <s v="DARS-NIC-38021-C2D3X-v0.2"/>
    <s v="No"/>
    <s v="No"/>
    <x v="1"/>
    <x v="0"/>
    <x v="221"/>
    <s v="No"/>
    <x v="6"/>
    <s v=""/>
    <s v="CRMTest 4"/>
    <s v="DARS Online"/>
    <s v="Yes"/>
    <s v=""/>
    <d v="2017-01-05T12:52:13"/>
    <d v="2016-05-21T10:10:01"/>
    <m/>
    <s v=""/>
    <d v="2017-01-01T00:00:00"/>
    <x v="0"/>
  </r>
  <r>
    <s v="9ee89313-2c1d-473e-9d21-a2305d1b64a6"/>
    <s v="Qp0rrFFAyGdsBy5bPcB/WG74YPE6Cmz8nLovF/txYUFJtq6yIYH60fQhAXhCv38FmXmAOcphBx9bvOJSjmFHGw=="/>
    <d v="2017-01-05T12:52:13"/>
    <s v="DARS-NIC-38021-C2D3X-v3"/>
    <s v="Jane Wallis"/>
    <x v="18"/>
    <s v="With HSCIC"/>
    <x v="1"/>
    <m/>
    <s v="1c Application In Progress"/>
    <s v="5a DSA Active"/>
    <x v="0"/>
    <s v="DARS-NIC-38021-C2D3X-v1.0"/>
    <s v="No"/>
    <s v="No"/>
    <x v="1"/>
    <x v="0"/>
    <x v="0"/>
    <s v="No"/>
    <x v="6"/>
    <s v=""/>
    <s v="CRMTest 4"/>
    <s v="DARS Online"/>
    <s v="Yes"/>
    <s v=""/>
    <d v="2017-01-05T12:52:13"/>
    <d v="2016-05-21T11:20:40"/>
    <m/>
    <s v=""/>
    <d v="2017-01-01T00:00:00"/>
    <x v="0"/>
  </r>
  <r>
    <s v="b67a99fd-5da9-4226-afdf-3b47a8e96a9d"/>
    <s v="8VRFs5j7SZui2qvqTBmJYVi87Syzgg49yuIMlxsKzbRFkCKzprNbckzT5FCmM3F820TnAKBg7AhWtsmjNkCYZw=="/>
    <d v="2017-01-05T12:52:13"/>
    <s v="DARS-NIC-38021-C2D3X-v3"/>
    <s v="Jane Wallis"/>
    <x v="18"/>
    <s v="With HSCIC"/>
    <x v="1"/>
    <m/>
    <s v="2c Initial Assessment"/>
    <s v="5a DSA Active"/>
    <x v="0"/>
    <s v="DARS-NIC-38021-C2D3X-v1.1"/>
    <s v="No"/>
    <s v="No"/>
    <x v="1"/>
    <x v="0"/>
    <x v="0"/>
    <s v="No"/>
    <x v="6"/>
    <s v=""/>
    <s v="CRMTest 4"/>
    <s v="DARS Online"/>
    <s v="Yes"/>
    <s v=""/>
    <d v="2017-01-05T12:52:13"/>
    <d v="2016-05-21T11:51:55"/>
    <m/>
    <s v=""/>
    <d v="2017-01-01T00:00:00"/>
    <x v="0"/>
  </r>
  <r>
    <s v="5db1f05f-bff7-451e-a123-de29818a370b"/>
    <s v="taHgrzdjCQp8FTzrSwudQs/x72ed9xDWF82QL5/KcbMl+eh8n6lNQhn8fL4Y4d82paQAElQ9wRK9o0AbHDcQrw=="/>
    <d v="2017-01-05T12:52:13"/>
    <s v="DARS-NIC-38021-C2D3X-v3"/>
    <s v="Jane Wallis"/>
    <x v="18"/>
    <s v="With HSCIC"/>
    <x v="1"/>
    <d v="2016-06-10T00:00:00"/>
    <s v="5a DSA Active"/>
    <s v="5a DSA Active"/>
    <x v="1"/>
    <s v="DARS-NIC-38021-C2D3X-v1.2"/>
    <s v="No"/>
    <s v="No"/>
    <x v="1"/>
    <x v="0"/>
    <x v="0"/>
    <s v="No"/>
    <x v="6"/>
    <s v=""/>
    <s v="CRMTest 4"/>
    <s v="DARS Online"/>
    <s v="Yes"/>
    <s v=""/>
    <d v="2017-01-05T12:52:13"/>
    <d v="2016-05-21T11:53:31"/>
    <m/>
    <s v=""/>
    <d v="2017-01-01T00:00:00"/>
    <x v="0"/>
  </r>
  <r>
    <s v="d91d0d2e-3ace-4ce8-8ef7-bafb93e97ef4"/>
    <s v="qohhTu3qP8IhxRFECUDQWnUOGvxl5jLTaWuN20HM9ykOzFQgQ8p64qEl0rBbRTaO07UICPCt1SHxpse1xfvn2A=="/>
    <d v="2017-01-05T12:52:13"/>
    <s v="DARS-NIC-38021-C2D3X-v3"/>
    <s v="Jane Wallis"/>
    <x v="18"/>
    <s v="With HSCIC"/>
    <x v="1"/>
    <m/>
    <s v="1c Application In Progress"/>
    <s v="5a DSA Active"/>
    <x v="0"/>
    <s v="DARS-NIC-38021-C2D3X-v2.0"/>
    <s v="No"/>
    <s v="No"/>
    <x v="1"/>
    <x v="0"/>
    <x v="0"/>
    <s v="No"/>
    <x v="6"/>
    <s v=""/>
    <s v="CRMTest 4"/>
    <s v="DARS Online"/>
    <s v="Yes"/>
    <s v=""/>
    <d v="2017-01-05T12:52:13"/>
    <d v="2016-05-21T11:57:24"/>
    <m/>
    <s v=""/>
    <d v="2017-01-01T00:00:00"/>
    <x v="0"/>
  </r>
  <r>
    <s v="b25c78eb-b2c0-4d2c-94e3-be98b49849e2"/>
    <s v="dLzZS+vo9ScEXxgX4DOQS99+hQ3uzNEIJSQjBJ8v9OZHYxF5s8EdIzS4SQc2cHv80yRO5y/b5M/I6xi2Z8nxCQ=="/>
    <d v="2017-01-05T12:52:13"/>
    <s v="DARS-NIC-38021-C2D3X-v3"/>
    <s v="Jane Wallis"/>
    <x v="18"/>
    <s v="With HSCIC"/>
    <x v="1"/>
    <m/>
    <s v="2c Initial Assessment"/>
    <s v="5a DSA Active"/>
    <x v="0"/>
    <s v="DARS-NIC-38021-C2D3X-v2.1"/>
    <s v="No"/>
    <s v="No"/>
    <x v="1"/>
    <x v="0"/>
    <x v="0"/>
    <s v="No"/>
    <x v="6"/>
    <s v=""/>
    <s v="CRMTest 4"/>
    <s v="DARS Online"/>
    <s v="Yes"/>
    <s v=""/>
    <d v="2017-01-05T12:52:13"/>
    <d v="2016-05-21T12:01:20"/>
    <m/>
    <s v=""/>
    <d v="2017-01-01T00:00:00"/>
    <x v="0"/>
  </r>
  <r>
    <s v="29f08bbe-7012-439d-b2a6-60f637acb72b"/>
    <s v="mx5vUKeLoZorm2r8N9JekfoJGHM/k//9odtBjscrXuHnkv/PiLHXE00RtEQlL8dbmkRyYBOcRRoTOqnNwG1btg=="/>
    <d v="2017-01-05T12:53:05"/>
    <s v="DARS-NIC-38021-C2D3X-v3"/>
    <s v="Jane Wallis"/>
    <x v="18"/>
    <s v="With HSCIC"/>
    <x v="1"/>
    <d v="2016-05-26T00:00:00"/>
    <s v="5a DSA Active"/>
    <s v="5a DSA Active"/>
    <x v="1"/>
    <s v="DARS-NIC-38021-C2D3X-v2.2"/>
    <s v="No"/>
    <s v="No"/>
    <x v="1"/>
    <x v="0"/>
    <x v="0"/>
    <s v="No"/>
    <x v="6"/>
    <s v=""/>
    <s v="CRMTest 4"/>
    <s v="DARS Online"/>
    <s v="Yes"/>
    <s v=""/>
    <d v="2017-01-05T12:53:05"/>
    <d v="2016-05-21T12:03:01"/>
    <d v="2017-01-05T00:00:00"/>
    <s v=""/>
    <d v="2017-01-01T00:00:00"/>
    <x v="0"/>
  </r>
  <r>
    <s v="86244108-a63c-467d-9fd9-2cf3739370dd"/>
    <s v="7DG806b/Jzh4YPanE85irI6MiO9CdBJp2BaoCKA/JUkxnKpoPHtXBis1PKyuzMGeJRPBa+hvRbtBQ3ykiHMLhw=="/>
    <d v="2017-01-05T12:52:13"/>
    <s v="DARS-NIC-38021-C2D3X-v3"/>
    <s v="Jane Wallis"/>
    <x v="18"/>
    <s v="With HSCIC"/>
    <x v="1"/>
    <d v="2016-05-26T00:00:00"/>
    <s v="1c Application In Progress"/>
    <s v="5a DSA Active"/>
    <x v="0"/>
    <s v="DARS-NIC-38021-C2D3X-v3.0"/>
    <s v="No"/>
    <s v="No"/>
    <x v="1"/>
    <x v="0"/>
    <x v="0"/>
    <s v="No"/>
    <x v="6"/>
    <s v=""/>
    <s v="CRMTest 4"/>
    <s v="DARS Online"/>
    <s v="Yes"/>
    <s v=""/>
    <d v="2017-01-05T12:52:13"/>
    <d v="2016-05-27T08:15:15"/>
    <m/>
    <s v=""/>
    <d v="2017-01-01T00:00:00"/>
    <x v="0"/>
  </r>
  <r>
    <s v="bf08e9a4-2d9f-4a93-9847-5d10aac59272"/>
    <s v="HFaeUSf4nAu9GQR3dGanRP3KGxVhSQfTzSi09HDn7LbKyQoMhABzRhYHmmqZDTDLl0kLpKXXw1hMAvAZ8ITD3Q=="/>
    <d v="2017-01-17T12:10:22"/>
    <s v="DARS-NIC-38021-C2D3X-v3"/>
    <s v="Jane Wallis"/>
    <x v="18"/>
    <s v="With HSCIC"/>
    <x v="1"/>
    <d v="2017-03-01T00:00:00"/>
    <s v="2c Initial Assessment"/>
    <s v="5a DSA Active"/>
    <x v="0"/>
    <s v="DARS-NIC-38021-C2D3X-v3.1"/>
    <s v="No"/>
    <s v="No"/>
    <x v="1"/>
    <x v="292"/>
    <x v="0"/>
    <s v="No"/>
    <x v="6"/>
    <s v=""/>
    <s v="CRMTest 4"/>
    <s v="CRMTest 5"/>
    <s v="Yes"/>
    <s v=""/>
    <d v="2017-01-17T12:10:22"/>
    <d v="2016-07-22T07:17:36"/>
    <m/>
    <s v=""/>
    <d v="2017-01-01T00:00:00"/>
    <x v="0"/>
  </r>
  <r>
    <s v="e7b6c76c-a68d-48b8-96b4-648a10b6cecc"/>
    <s v="AI+LhlMXeeGDepbPCb0X4eEs/lcfMOYMtPg58K43Bn7id+cGZ9izwm68Vg2m++MoI13ImhRqiH9NRxJVaRlstw=="/>
    <d v="2017-03-02T00:01:07"/>
    <s v="DARS-NIC-38021-C2D3X-v3"/>
    <s v="Jane Wallis"/>
    <x v="18"/>
    <s v="With HSCIC"/>
    <x v="1"/>
    <d v="2017-03-01T00:00:00"/>
    <s v="5a DSA Active"/>
    <s v="5a DSA Active"/>
    <x v="3"/>
    <s v="DARS-NIC-38021-C2D3X-v3.2"/>
    <s v="Yes"/>
    <s v="No"/>
    <x v="1"/>
    <x v="292"/>
    <x v="222"/>
    <s v="No"/>
    <x v="6"/>
    <s v=""/>
    <s v="CRMTest 4"/>
    <s v="CRMTest 5"/>
    <s v="Yes"/>
    <s v=""/>
    <d v="2017-03-02T00:01:07"/>
    <d v="2017-01-05T12:46:20"/>
    <d v="2017-01-05T00:00:00"/>
    <s v=""/>
    <d v="2017-01-01T00:00:00"/>
    <x v="0"/>
  </r>
  <r>
    <s v="744f5473-fbe1-e511-80f5-3863bb363030"/>
    <s v="H/NQAfpNzK0QEt7/hsCyAz75sKE1Z3ZjHbRxzR9POVfEzrF0/UsCQWEd6Ce24eHpzgrGi1WQ4wt9HTS5BIWHqQ=="/>
    <d v="2016-10-31T15:54:29"/>
    <s v="DARS-NIC-380256-R6K5L-v0"/>
    <s v="Mike Swanson"/>
    <x v="40"/>
    <s v="With HSCIC"/>
    <x v="1"/>
    <m/>
    <s v="1a Enquiry"/>
    <s v="1a Enquiry"/>
    <x v="0"/>
    <s v="DARS-NIC-380256-R6K5L-v0.0"/>
    <s v=""/>
    <s v="Yes"/>
    <x v="1"/>
    <x v="0"/>
    <x v="0"/>
    <s v="No"/>
    <x v="3"/>
    <s v=""/>
    <s v=""/>
    <s v=""/>
    <s v="Yes"/>
    <s v=""/>
    <d v="2016-10-31T15:54:29"/>
    <d v="2016-03-04T11:23:05"/>
    <m/>
    <s v=""/>
    <m/>
    <x v="0"/>
  </r>
  <r>
    <s v="111482a3-f8e1-e511-8100-3863bb358f90"/>
    <s v="Da7+OSHVBsjnHHSf3U0r/I9rDXM7hv74bD0PySS+2NoPC0xaFT8Cu129eq4zkMv7VpEuyXhUsD+zMFF1DJ+tPA=="/>
    <d v="2016-12-14T11:29:55"/>
    <s v="DARS-NIC-380295-L7C8M-v1"/>
    <s v="Chris Parkin"/>
    <x v="56"/>
    <s v="With Customer"/>
    <x v="0"/>
    <d v="2016-10-31T00:00:00"/>
    <s v=""/>
    <s v="1c Application In Progress"/>
    <x v="3"/>
    <s v="DARS-NIC-380295-L7C8M-v0.0"/>
    <s v="No"/>
    <s v="Yes"/>
    <x v="0"/>
    <x v="0"/>
    <x v="120"/>
    <s v="Yes"/>
    <x v="3"/>
    <s v=""/>
    <s v=""/>
    <s v=""/>
    <s v="No"/>
    <s v="Joanna Rose"/>
    <d v="2016-12-14T11:29:55"/>
    <d v="2016-03-04T11:02:58"/>
    <m/>
    <s v=""/>
    <m/>
    <x v="0"/>
  </r>
  <r>
    <s v="3608b5fb-5c02-498a-b82c-bb6a72543163"/>
    <s v="sS17TBKQQkntcDfDtLNNNgSUEIjXIW/QJv3OgrabV3yFPyzFW/mAbvATsE9esj4gwdUgVyv54Sr2btV3aCgm6Q=="/>
    <d v="2016-05-18T12:12:38"/>
    <s v="DARS-NIC-380295-L7C8M-v1"/>
    <s v="Chris Parkin"/>
    <x v="56"/>
    <s v="With Customer"/>
    <x v="0"/>
    <d v="2016-10-31T00:00:00"/>
    <s v=""/>
    <s v="1c Application In Progress"/>
    <x v="0"/>
    <s v="DARS-NIC-380295-L7C8M-v1.0"/>
    <s v=""/>
    <s v="Yes"/>
    <x v="0"/>
    <x v="0"/>
    <x v="0"/>
    <s v="Yes"/>
    <x v="3"/>
    <s v=""/>
    <s v=""/>
    <s v=""/>
    <s v="No"/>
    <s v="Joanna Rose"/>
    <d v="2016-05-18T12:12:38"/>
    <d v="2016-04-08T13:03:18"/>
    <m/>
    <s v=""/>
    <m/>
    <x v="0"/>
  </r>
  <r>
    <s v="8e30dac0-77f3-44ac-9a99-c3d113cdbd73"/>
    <s v="gZmj01f+3yTqAuEISKiOYXUpMNqB00qIxu1OJcpwIeoij/B/9bLFb4Ym9DGpa6rTSQu0ngArzIL9esRFe9Crow=="/>
    <d v="2016-08-02T09:49:35"/>
    <s v="DARS-NIC-380295-L7C8M-v1"/>
    <s v="Chris Parkin"/>
    <x v="56"/>
    <s v="With Customer"/>
    <x v="0"/>
    <d v="2016-10-31T00:00:00"/>
    <s v=""/>
    <s v="1c Application In Progress"/>
    <x v="5"/>
    <s v="DARS-NIC-380295-L7C8M-v1.1"/>
    <s v="Yes"/>
    <s v="Yes"/>
    <x v="0"/>
    <x v="0"/>
    <x v="0"/>
    <s v="Yes"/>
    <x v="3"/>
    <s v=""/>
    <s v=""/>
    <s v=""/>
    <s v="No"/>
    <s v="Joanna Rose"/>
    <d v="2016-08-02T09:49:35"/>
    <d v="2016-04-08T13:03:34"/>
    <m/>
    <s v=""/>
    <m/>
    <x v="0"/>
  </r>
  <r>
    <s v="1a063248-fbe1-e511-8100-3863bb358f90"/>
    <s v="VQFpc9gx5aCkyEJ8eolZJoi+TuPdbjWtIjMZsYBYZjIeHDzhaX+kHvEv4lfJyKzzPOFq9kpIJIdwvJaUJY/feQ=="/>
    <d v="2017-01-01T00:00:30"/>
    <s v="DARS-NIC-380613-T7Z0B-v0"/>
    <s v="Jo Partington"/>
    <x v="63"/>
    <s v="With HSCIC"/>
    <x v="0"/>
    <d v="2016-12-31T00:00:00"/>
    <s v=""/>
    <s v="5a DSA Active"/>
    <x v="3"/>
    <s v="DARS-NIC-380613-T7Z0B-v0.0"/>
    <s v="Yes"/>
    <s v="Yes"/>
    <x v="0"/>
    <x v="0"/>
    <x v="7"/>
    <s v="No"/>
    <x v="6"/>
    <s v=""/>
    <s v="Richard Webster"/>
    <s v=""/>
    <s v="No"/>
    <s v="Joanna Rose"/>
    <d v="2017-01-01T00:00:30"/>
    <d v="2016-03-04T11:21:53"/>
    <m/>
    <s v=""/>
    <m/>
    <x v="0"/>
  </r>
  <r>
    <s v="a90b9841-9c96-e611-80f4-5065f38b05d1"/>
    <s v="V+OLNkuleLe3QgW4JFkfuZCXKt8E2y9waKUc8eoFv9qBVnvqmz2Ojd6FkcVfXvYhkhudPxHFdCl+vBqGudA+kw=="/>
    <d v="2017-03-08T10:06:21"/>
    <s v="DARS-NIC-380680-T6F4D-v1"/>
    <s v="Emma Russell"/>
    <x v="145"/>
    <s v="With HSCIC"/>
    <x v="0"/>
    <m/>
    <s v="1c Application In Progress"/>
    <s v="5a DSA Active"/>
    <x v="0"/>
    <s v="DARS-NIC-380680-T6F4D-v0"/>
    <s v="No"/>
    <s v="No"/>
    <x v="0"/>
    <x v="0"/>
    <x v="0"/>
    <s v="No"/>
    <x v="1"/>
    <s v=""/>
    <s v=""/>
    <s v=""/>
    <s v="Yes"/>
    <s v="Emma Russell"/>
    <d v="2017-03-08T10:06:21"/>
    <d v="2016-10-20T08:07:39"/>
    <m/>
    <s v=""/>
    <d v="2016-10-28T00:00:00"/>
    <x v="0"/>
  </r>
  <r>
    <s v="c61c6894-6837-4b74-a731-5bb6d78172a9"/>
    <s v="t/36b2C79iF3KvXUgcFRff3yRmY2MWf/m7BAdmH9SY6Tz8KiMopwKomtUfiS6MNtRwffe8qUVYO+bXUZ6zOdjg=="/>
    <d v="2017-03-08T10:06:21"/>
    <s v="DARS-NIC-380680-T6F4D-v1"/>
    <s v="Emma Russell"/>
    <x v="145"/>
    <s v="With HSCIC"/>
    <x v="0"/>
    <m/>
    <s v="2c Initial Assessment"/>
    <s v="5a DSA Active"/>
    <x v="0"/>
    <s v="DARS-NIC-380680-T6F4D-v0.1"/>
    <s v="No"/>
    <s v="No"/>
    <x v="0"/>
    <x v="168"/>
    <x v="0"/>
    <s v="No"/>
    <x v="1"/>
    <s v=""/>
    <s v="Amanda Parkin"/>
    <s v="Gaynor Dalton"/>
    <s v="Yes"/>
    <s v="Emma Russell"/>
    <d v="2017-03-08T10:06:21"/>
    <d v="2016-10-20T08:32:57"/>
    <m/>
    <s v=""/>
    <d v="2016-10-28T00:00:00"/>
    <x v="0"/>
  </r>
  <r>
    <s v="109d1493-2f3d-431f-9718-6dd6121bb7d7"/>
    <s v="5AXmiouGLNM+jlhocYA3v1IVkxReKUUpkqCvl+vsE+5VvliwCmIqaA8HaoX1MyuskaHxxivnZ1N12d0JoQPp/g=="/>
    <d v="2017-03-08T10:06:29"/>
    <s v="DARS-NIC-380680-T6F4D-v1"/>
    <s v="Emma Russell"/>
    <x v="145"/>
    <s v="With HSCIC"/>
    <x v="0"/>
    <d v="2016-10-31T00:00:00"/>
    <s v="5a DSA Active"/>
    <s v="5a DSA Active"/>
    <x v="1"/>
    <s v="DARS-NIC-380680-T6F4D-v0.2"/>
    <s v="No"/>
    <s v="No"/>
    <x v="0"/>
    <x v="168"/>
    <x v="51"/>
    <s v="No"/>
    <x v="1"/>
    <s v=""/>
    <s v="Amanda Parkin"/>
    <s v="Gaynor Dalton"/>
    <s v="Yes"/>
    <s v="Emma Russell"/>
    <d v="2017-03-08T10:06:29"/>
    <d v="2016-10-20T08:53:26"/>
    <d v="2017-03-08T00:00:00"/>
    <s v=""/>
    <d v="2016-10-28T00:00:00"/>
    <x v="1"/>
  </r>
  <r>
    <s v="aae75c29-449f-43ca-aa73-de490380d43a"/>
    <s v="Gca2V8EyhiXI/ZvTcRire6ij2V68X/pJIfFGSWtTgXgiH4IAmcRoVaw/e+dVYpTUv93F5ONn1EdocwZjp39G6Q=="/>
    <d v="2017-03-08T10:06:21"/>
    <s v="DARS-NIC-380680-T6F4D-v1"/>
    <s v="Emma Russell"/>
    <x v="145"/>
    <s v="With HSCIC"/>
    <x v="0"/>
    <m/>
    <s v="1c Application In Progress"/>
    <s v="5a DSA Active"/>
    <x v="0"/>
    <s v="DARS-NIC-380680-T6F4D-v1.0"/>
    <s v="No"/>
    <s v="No"/>
    <x v="0"/>
    <x v="168"/>
    <x v="0"/>
    <s v="No"/>
    <x v="1"/>
    <s v=""/>
    <s v="Amanda Parkin"/>
    <s v="Gaynor Dalton"/>
    <s v="Yes"/>
    <s v="Emma Russell"/>
    <d v="2017-03-08T10:06:21"/>
    <d v="2016-10-27T13:46:45"/>
    <d v="2016-10-21T00:00:00"/>
    <s v=""/>
    <d v="2016-10-28T00:00:00"/>
    <x v="0"/>
  </r>
  <r>
    <s v="18f905d6-3bbf-4f14-87d3-a17b3b60a464"/>
    <s v="tsmGsaMjvDBqSpAfVs028rbJujs+wLLJI35CHm7xj63WRYnM3Ss0mXOh7+Z03N93vCKTjSU67KxG2syPy+hmvA=="/>
    <d v="2017-03-08T10:06:21"/>
    <s v="DARS-NIC-380680-T6F4D-v1"/>
    <s v="Louise Hayes"/>
    <x v="145"/>
    <s v="With HSCIC"/>
    <x v="0"/>
    <d v="2017-10-30T00:00:00"/>
    <s v="2c Initial Assessment"/>
    <s v="5a DSA Active"/>
    <x v="0"/>
    <s v="DARS-NIC-380680-T6F4D-v1.1"/>
    <s v="No"/>
    <s v="No"/>
    <x v="0"/>
    <x v="237"/>
    <x v="0"/>
    <s v="No"/>
    <x v="1"/>
    <s v="Medium"/>
    <s v="Tracy Taylor"/>
    <s v="Jennifer Donald"/>
    <s v="Yes"/>
    <s v="Emma Russell"/>
    <d v="2017-03-08T10:06:21"/>
    <d v="2016-10-27T14:05:12"/>
    <d v="2016-10-21T00:00:00"/>
    <s v=""/>
    <d v="2016-10-28T00:00:00"/>
    <x v="0"/>
  </r>
  <r>
    <s v="1445efa7-b37c-47fc-b5ae-79192ca1c415"/>
    <s v="ETfIIwsP7yTuu/3Rh/tOemt/N1Clhgrec4bKXX8xDhUnyX6/uRFMlFxTQ1OI4gaApjEIN/IsKIReqpZ+BS6W6Q=="/>
    <d v="2017-03-08T10:06:39"/>
    <s v="DARS-NIC-380680-T6F4D-v1"/>
    <s v="Louise Hayes"/>
    <x v="145"/>
    <s v="With HSCIC"/>
    <x v="0"/>
    <d v="2017-10-31T00:00:00"/>
    <s v="5a DSA Active"/>
    <s v="5a DSA Active"/>
    <x v="2"/>
    <s v="DARS-NIC-380680-T6F4D-v1.2"/>
    <s v="Yes"/>
    <s v="No"/>
    <x v="0"/>
    <x v="237"/>
    <x v="223"/>
    <s v="No"/>
    <x v="1"/>
    <s v="Medium"/>
    <s v="Tracy Taylor"/>
    <s v="Jennifer Donald"/>
    <s v="Yes"/>
    <s v="Emma Russell"/>
    <d v="2017-03-08T10:06:39"/>
    <d v="2016-11-04T10:20:48"/>
    <d v="2017-03-08T00:00:00"/>
    <s v=""/>
    <d v="2016-10-28T00:00:00"/>
    <x v="1"/>
  </r>
  <r>
    <s v="c7ba1e64-fee1-e511-8100-3863bb358f90"/>
    <s v="Uk1/PvkKlWY9FU8MKyPv+hTHrUpJ9EcG/ZHGnBVOjYXp5TIljWVKREOZo1bdelIHc8ywoX6To40cwyOtaCBovw=="/>
    <d v="2016-12-14T11:29:55"/>
    <s v="DARS-NIC-380902-S7H1C-v1"/>
    <s v="Kathy Nelson"/>
    <x v="236"/>
    <s v="With Customer"/>
    <x v="0"/>
    <d v="2016-10-31T00:00:00"/>
    <s v=""/>
    <s v="1c Application In Progress"/>
    <x v="3"/>
    <s v="DARS-NIC-380902-S7H1C-v0.0"/>
    <s v="No"/>
    <s v="Yes"/>
    <x v="0"/>
    <x v="293"/>
    <x v="80"/>
    <s v="No"/>
    <x v="3"/>
    <s v=""/>
    <s v=""/>
    <s v=""/>
    <s v="No"/>
    <s v="Joanna Rose"/>
    <d v="2016-12-14T11:29:55"/>
    <d v="2016-03-04T11:44:04"/>
    <m/>
    <s v=""/>
    <m/>
    <x v="0"/>
  </r>
  <r>
    <s v="35113cab-b351-4ce3-83fe-47c96cb4b007"/>
    <s v="1g8Z0Mp9pU+hbeloMSah9BqOUnwjtIUdQe9Bp0aUWXHlejn7SRqJMO5chsHRpBfEdTv7oQ4wjxr4ZyQZpx9aJA=="/>
    <d v="2016-08-02T09:49:35"/>
    <s v="DARS-NIC-380902-S7H1C-v1"/>
    <s v="Kathy Nelson"/>
    <x v="236"/>
    <s v="With Customer"/>
    <x v="0"/>
    <d v="2016-10-31T00:00:00"/>
    <s v=""/>
    <s v="1c Application In Progress"/>
    <x v="4"/>
    <s v="DARS-NIC-380902-S7H1C-v1.0"/>
    <s v="Yes"/>
    <s v="Yes"/>
    <x v="0"/>
    <x v="293"/>
    <x v="0"/>
    <s v="No"/>
    <x v="3"/>
    <s v=""/>
    <s v="Helen Buckels"/>
    <s v=""/>
    <s v="No"/>
    <s v="Joanna Rose"/>
    <d v="2016-08-02T09:49:35"/>
    <d v="2016-04-18T12:44:56"/>
    <m/>
    <s v=""/>
    <m/>
    <x v="0"/>
  </r>
  <r>
    <s v="de37ede3-fde1-e511-8100-3863bb358f90"/>
    <s v="cI6bXGtphA4j/kiEInkQ4A5g7bdLQ4aK2AVdpU9JMIgBspqAOA147Hr3BreM1O0zszZmC610BLCUapTNX14pPA=="/>
    <d v="2016-10-31T15:54:29"/>
    <s v="DARS-NIC-381310-J1F3N-v0"/>
    <s v="Judy Aldred"/>
    <x v="5"/>
    <s v="With HSCIC"/>
    <x v="1"/>
    <m/>
    <s v=""/>
    <s v=""/>
    <x v="0"/>
    <s v="DARS-NIC-381310-J1F3N-v0.0"/>
    <s v=""/>
    <s v="Yes"/>
    <x v="1"/>
    <x v="0"/>
    <x v="0"/>
    <s v="No"/>
    <x v="3"/>
    <s v=""/>
    <s v=""/>
    <s v=""/>
    <s v="Yes"/>
    <s v=""/>
    <d v="2016-10-31T15:54:29"/>
    <d v="2016-03-04T11:40:33"/>
    <m/>
    <s v=""/>
    <m/>
    <x v="0"/>
  </r>
  <r>
    <s v="b6c46f45-05df-e511-8103-1458d043a750"/>
    <s v="Rh9/MdpVV3t1+7X8OyNzuB+OCHCt++lPUt2wmqUhmrehC1uvSzGADWU2ziNDe4LALme1ozhefUId+vOG4pEGEA=="/>
    <d v="2017-03-15T09:11:10"/>
    <s v="DARS-NIC-381383-Z9F2P-v0"/>
    <s v="Daryl Lloyd"/>
    <x v="361"/>
    <s v="With HSCIC"/>
    <x v="0"/>
    <m/>
    <s v=""/>
    <s v="5a DSA Active"/>
    <x v="0"/>
    <s v="DARS-NIC-381383-Z9F2P-v0.0"/>
    <s v=""/>
    <s v="Yes"/>
    <x v="0"/>
    <x v="0"/>
    <x v="0"/>
    <s v="No"/>
    <x v="12"/>
    <s v=""/>
    <s v=""/>
    <s v=""/>
    <s v="No"/>
    <s v="Joanna Rose"/>
    <d v="2017-03-15T09:11:10"/>
    <d v="2016-02-29T16:55:46"/>
    <m/>
    <s v=""/>
    <d v="2015-09-18T00:00:00"/>
    <x v="0"/>
  </r>
  <r>
    <s v="1f611d4a-7ce2-494c-876c-01742d7ffa65"/>
    <s v="XSZLwwc7rvFUslFcTUdtSgBTmRZmh6C9ERbURWL2emJ83zqeer3ZI4RmzEyiYSf7sC9ZECMbVAvdCfY7JYovOQ=="/>
    <d v="2017-03-15T09:11:10"/>
    <s v="DARS-NIC-381383-Z9F2P-v0"/>
    <s v="Daryl Lloyd"/>
    <x v="361"/>
    <s v="With HSCIC"/>
    <x v="0"/>
    <m/>
    <s v=""/>
    <s v="5a DSA Active"/>
    <x v="0"/>
    <s v="DARS-NIC-381383-Z9F2P-v0.1"/>
    <s v=""/>
    <s v="Yes"/>
    <x v="0"/>
    <x v="0"/>
    <x v="0"/>
    <s v="No"/>
    <x v="12"/>
    <s v=""/>
    <s v=""/>
    <s v=""/>
    <s v="No"/>
    <s v="Joanna Rose"/>
    <d v="2017-03-15T09:11:10"/>
    <d v="2016-03-20T08:59:49"/>
    <m/>
    <s v=""/>
    <d v="2015-09-18T00:00:00"/>
    <x v="0"/>
  </r>
  <r>
    <s v="6e76a3d4-1f9d-487e-b153-8833c28b6ff6"/>
    <s v="Gk6NP0HYp0VmhXJH/fFmDHUStxgL0gIN5evkVeQ/LROEzaaWiTTMG2/EmKWzd3B/Y6sD2dIHJO1min3PprMs2g=="/>
    <d v="2017-03-15T09:11:10"/>
    <s v="DARS-NIC-381383-Z9F2P-v0"/>
    <s v="Daryl Lloyd"/>
    <x v="361"/>
    <s v="With HSCIC"/>
    <x v="0"/>
    <d v="2016-08-31T00:00:00"/>
    <s v="2c Initial Assessment"/>
    <s v="5a DSA Active"/>
    <x v="0"/>
    <s v="DARS-NIC-381383-Z9F2P-v0.10"/>
    <s v="No"/>
    <s v="Yes"/>
    <x v="0"/>
    <x v="294"/>
    <x v="0"/>
    <s v="No"/>
    <x v="12"/>
    <s v="Complex"/>
    <s v="Carla Howgate"/>
    <s v="Jennifer Donald"/>
    <s v="No"/>
    <s v="Joanna Rose"/>
    <d v="2017-03-15T09:11:10"/>
    <d v="2016-10-03T10:32:35"/>
    <m/>
    <s v=""/>
    <d v="2015-09-18T00:00:00"/>
    <x v="0"/>
  </r>
  <r>
    <s v="a07677e0-0288-4a8f-99ba-33a80df6732f"/>
    <s v="3c2t/kQNUYE2PpVAvglruyvvT8XHX5dN/BuT5k7F+jHroCseyQSxO9rru2InjVybK0/S5jkXVBF2Xc8+OM1aNg=="/>
    <d v="2017-03-15T09:11:10"/>
    <s v="DARS-NIC-381383-Z9F2P-v0"/>
    <s v="Daryl Lloyd"/>
    <x v="361"/>
    <s v="With HSCIC"/>
    <x v="0"/>
    <d v="2017-08-31T00:00:00"/>
    <s v="2c Initial Assessment"/>
    <s v="5a DSA Active"/>
    <x v="0"/>
    <s v="DARS-NIC-381383-Z9F2P-v0.11"/>
    <s v="No"/>
    <s v="Yes"/>
    <x v="0"/>
    <x v="294"/>
    <x v="0"/>
    <s v="No"/>
    <x v="12"/>
    <s v="Complex"/>
    <s v="Carla Howgate"/>
    <s v="Jennifer Donald"/>
    <s v="No"/>
    <s v="Joanna Rose"/>
    <d v="2017-03-15T09:11:10"/>
    <d v="2016-10-04T12:53:16"/>
    <m/>
    <s v=""/>
    <d v="2015-09-18T00:00:00"/>
    <x v="0"/>
  </r>
  <r>
    <s v="6909bbc2-8295-4dd1-9de8-49bc4cd5d797"/>
    <s v="JeBZWxSb3aYfKAGYqYUCb2O3viLdY8/c8y3eGgFiV/XfN8EFyF1PFlmC27a+zhKmnB7grp8N5ix/r4Q8mFLgDA=="/>
    <d v="2017-03-15T09:11:41"/>
    <s v="DARS-NIC-381383-Z9F2P-v0"/>
    <s v="Daryl Lloyd"/>
    <x v="361"/>
    <s v="With HSCIC"/>
    <x v="0"/>
    <d v="2017-11-30T00:00:00"/>
    <s v="5a DSA Active"/>
    <s v="5a DSA Active"/>
    <x v="2"/>
    <s v="DARS-NIC-381383-Z9F2P-v0.12"/>
    <s v="Yes"/>
    <s v="Yes"/>
    <x v="0"/>
    <x v="294"/>
    <x v="192"/>
    <s v="No"/>
    <x v="12"/>
    <s v="Complex"/>
    <s v="Tracy Taylor"/>
    <s v="Jennifer Donald"/>
    <s v="No"/>
    <s v="Joanna Rose"/>
    <d v="2017-03-15T09:11:41"/>
    <d v="2016-10-14T12:11:46"/>
    <d v="2017-03-15T00:00:00"/>
    <s v=""/>
    <d v="2015-09-18T00:00:00"/>
    <x v="1"/>
  </r>
  <r>
    <s v="37fa1960-fe1a-47a0-9f13-4a04e0828196"/>
    <s v="ZQ8L+5rCckAti2qDld7tqUQaQ8YU/JIfwhLFNm5b8RsEapbB3rMYoLqvGBUTxhQZ8u8HFCflYiKLGKKPJzbUYA=="/>
    <d v="2017-03-15T09:11:10"/>
    <s v="DARS-NIC-381383-Z9F2P-v0"/>
    <s v="Daryl Lloyd"/>
    <x v="361"/>
    <s v="With HSCIC"/>
    <x v="0"/>
    <m/>
    <s v=""/>
    <s v="5a DSA Active"/>
    <x v="0"/>
    <s v="DARS-NIC-381383-Z9F2P-v0.2"/>
    <s v=""/>
    <s v="Yes"/>
    <x v="0"/>
    <x v="0"/>
    <x v="0"/>
    <s v="No"/>
    <x v="12"/>
    <s v=""/>
    <s v=""/>
    <s v=""/>
    <s v="No"/>
    <s v="Joanna Rose"/>
    <d v="2017-03-15T09:11:10"/>
    <d v="2016-03-20T09:00:02"/>
    <m/>
    <s v=""/>
    <d v="2015-09-18T00:00:00"/>
    <x v="0"/>
  </r>
  <r>
    <s v="93c9f1f1-5887-4885-8e14-daefd7fc4daa"/>
    <s v="Lv2C+gQG97scNbyi/V2bYZ7JCzc1BHKRH32/P+9uNKl/18cey9V3A4kLI37ZI0Q5EdZDCryy4hwrTMdQpUvOEw=="/>
    <d v="2017-03-15T09:11:10"/>
    <s v="DARS-NIC-381383-Z9F2P-v0"/>
    <s v="Daryl Lloyd"/>
    <x v="361"/>
    <s v="With HSCIC"/>
    <x v="0"/>
    <m/>
    <s v=""/>
    <s v="5a DSA Active"/>
    <x v="0"/>
    <s v="DARS-NIC-381383-Z9F2P-v0.3"/>
    <s v=""/>
    <s v="Yes"/>
    <x v="0"/>
    <x v="0"/>
    <x v="0"/>
    <s v="No"/>
    <x v="12"/>
    <s v=""/>
    <s v=""/>
    <s v=""/>
    <s v="No"/>
    <s v="Joanna Rose"/>
    <d v="2017-03-15T09:11:10"/>
    <d v="2016-03-20T09:04:49"/>
    <m/>
    <s v=""/>
    <d v="2015-09-18T00:00:00"/>
    <x v="0"/>
  </r>
  <r>
    <s v="3ca1247b-7dfe-43d5-8e8d-05b643171a5b"/>
    <s v="v2UveKb8hpMWrLzhmGlxlXbyf2nDyDFtq55wFLur0b6LNr4LKznJvLQZB6kdfJKuD3fhyFjBaOcw5zChPMqTNA=="/>
    <d v="2017-03-15T09:11:10"/>
    <s v="DARS-NIC-381383-Z9F2P-v0"/>
    <s v="Daryl Lloyd"/>
    <x v="361"/>
    <s v="With HSCIC"/>
    <x v="0"/>
    <m/>
    <s v=""/>
    <s v="5a DSA Active"/>
    <x v="0"/>
    <s v="DARS-NIC-381383-Z9F2P-v0.4"/>
    <s v=""/>
    <s v="Yes"/>
    <x v="0"/>
    <x v="0"/>
    <x v="0"/>
    <s v="No"/>
    <x v="12"/>
    <s v=""/>
    <s v=""/>
    <s v=""/>
    <s v="No"/>
    <s v="Joanna Rose"/>
    <d v="2017-03-15T09:11:10"/>
    <d v="2016-03-20T09:04:58"/>
    <m/>
    <s v=""/>
    <d v="2015-09-18T00:00:00"/>
    <x v="0"/>
  </r>
  <r>
    <s v="0a3b5bcc-21fc-4fc8-9e38-64795c71c291"/>
    <s v="0RZ8qSCuODAFz7FsIC1rhFcpm0UjyI7/ew8KQaVIUS7YhiJ1TI6yd9HnUCXdMy4DopwXG4xjvOcCKtyTqHsOOg=="/>
    <d v="2017-03-15T09:11:10"/>
    <s v="DARS-NIC-381383-Z9F2P-v0"/>
    <s v="Daryl Lloyd"/>
    <x v="361"/>
    <s v="With HSCIC"/>
    <x v="0"/>
    <m/>
    <s v=""/>
    <s v="5a DSA Active"/>
    <x v="0"/>
    <s v="DARS-NIC-381383-Z9F2P-v0.5"/>
    <s v=""/>
    <s v="Yes"/>
    <x v="0"/>
    <x v="0"/>
    <x v="0"/>
    <s v="No"/>
    <x v="12"/>
    <s v=""/>
    <s v=""/>
    <s v=""/>
    <s v="No"/>
    <s v="Joanna Rose"/>
    <d v="2017-03-15T09:11:10"/>
    <d v="2016-03-20T10:03:01"/>
    <m/>
    <s v=""/>
    <d v="2015-09-18T00:00:00"/>
    <x v="0"/>
  </r>
  <r>
    <s v="813e9b45-4d79-4c25-a5a2-5d31adba0604"/>
    <s v="7axDdK9LFgI1Bl2LQhzKwtf1ACanSSWEq6q9oBAAtG3/63x05cIz1zutCv0wt2pjeNNDxBEOa8YTaJ97BQsAuQ=="/>
    <d v="2017-03-15T09:11:10"/>
    <s v="DARS-NIC-381383-Z9F2P-v0"/>
    <s v="Daryl Lloyd"/>
    <x v="361"/>
    <s v="With HSCIC"/>
    <x v="0"/>
    <m/>
    <s v="2c Initial Assessment"/>
    <s v="5a DSA Active"/>
    <x v="0"/>
    <s v="DARS-NIC-381383-Z9F2P-v0.6"/>
    <s v="No"/>
    <s v="Yes"/>
    <x v="0"/>
    <x v="294"/>
    <x v="0"/>
    <s v="No"/>
    <x v="12"/>
    <s v=""/>
    <s v="Emma Lawler"/>
    <s v=""/>
    <s v="No"/>
    <s v="Joanna Rose"/>
    <d v="2017-03-15T09:11:10"/>
    <d v="2016-04-10T12:49:46"/>
    <m/>
    <s v=""/>
    <d v="2015-09-18T00:00:00"/>
    <x v="0"/>
  </r>
  <r>
    <s v="534f93fc-925a-4268-bb4f-3705b8472ccb"/>
    <s v="nypHG1Z9IEqycGlmWyvlT2i2f6L7sITigLu4cgDscoeYX971KylXg1b11piKRPuTZffOfTXfBPrng+PqATH2/A=="/>
    <d v="2017-03-15T09:11:10"/>
    <s v="DARS-NIC-381383-Z9F2P-v0"/>
    <s v="Daryl Lloyd"/>
    <x v="361"/>
    <s v="With HSCIC"/>
    <x v="0"/>
    <m/>
    <s v="2c Initial Assessment"/>
    <s v="5a DSA Active"/>
    <x v="0"/>
    <s v="DARS-NIC-381383-Z9F2P-v0.7"/>
    <s v="No"/>
    <s v="Yes"/>
    <x v="0"/>
    <x v="294"/>
    <x v="0"/>
    <s v="No"/>
    <x v="12"/>
    <s v="Complex"/>
    <s v="Carla Howgate"/>
    <s v="Jennifer Donald"/>
    <s v="No"/>
    <s v="Joanna Rose"/>
    <d v="2017-03-15T09:11:10"/>
    <d v="2016-05-17T08:53:27"/>
    <m/>
    <s v=""/>
    <d v="2015-09-18T00:00:00"/>
    <x v="0"/>
  </r>
  <r>
    <s v="ca880610-7a08-48d3-8268-656ebd62a1b1"/>
    <s v="VSd6349Pt5NMbj2hBj3/5KNJuv8yUjp5EOVgw06UVrRDASYA8DneopbD3aLm7L7vKeQBL2cLCfwrA4mmCKx6NQ=="/>
    <d v="2017-03-15T09:11:10"/>
    <s v="DARS-NIC-381383-Z9F2P-v0"/>
    <s v="Daryl Lloyd"/>
    <x v="361"/>
    <s v="With HSCIC"/>
    <x v="0"/>
    <m/>
    <s v="2c Initial Assessment"/>
    <s v="5a DSA Active"/>
    <x v="0"/>
    <s v="DARS-NIC-381383-Z9F2P-v0.8"/>
    <s v="No"/>
    <s v="Yes"/>
    <x v="0"/>
    <x v="294"/>
    <x v="0"/>
    <s v="No"/>
    <x v="12"/>
    <s v="Complex"/>
    <s v="Carla Howgate"/>
    <s v="Jennifer Donald"/>
    <s v="No"/>
    <s v="Joanna Rose"/>
    <d v="2017-03-15T09:11:10"/>
    <d v="2016-07-22T09:08:35"/>
    <m/>
    <s v=""/>
    <d v="2015-09-18T00:00:00"/>
    <x v="0"/>
  </r>
  <r>
    <s v="f4de311b-a2a9-4e31-b633-ed724f3012b3"/>
    <s v="l41aB7b1zkNF2KEQb4uS25fFy1VgYT9evWmrUnnRiC3aZcI7WnPWW5Dj4iCKR2bdku4wUn8MHJ7kXgK3kTER/A=="/>
    <d v="2017-03-15T09:11:10"/>
    <s v="DARS-NIC-381383-Z9F2P-v0"/>
    <s v="Daryl Lloyd"/>
    <x v="361"/>
    <s v="With HSCIC"/>
    <x v="0"/>
    <d v="2016-08-31T00:00:00"/>
    <s v="2d Action Plan Active"/>
    <s v="5a DSA Active"/>
    <x v="0"/>
    <s v="DARS-NIC-381383-Z9F2P-v0.9"/>
    <s v="No"/>
    <s v="Yes"/>
    <x v="0"/>
    <x v="294"/>
    <x v="0"/>
    <s v="No"/>
    <x v="12"/>
    <s v="Complex"/>
    <s v="Carla Howgate"/>
    <s v="Jennifer Donald"/>
    <s v="No"/>
    <s v="Joanna Rose"/>
    <d v="2017-03-15T09:11:10"/>
    <d v="2016-08-19T12:17:39"/>
    <m/>
    <s v=""/>
    <d v="2015-09-18T00:00:00"/>
    <x v="0"/>
  </r>
  <r>
    <s v="228d733c-d848-e611-80f0-5065f38a99f1"/>
    <s v="TSOVuaWji0+Lq/VuMJfvFBztOueq5lDGrfsINFl2XORiP6BYWDcQD3WcLBOHD4fO/9fSOYWwy9halcn2Mrb9eQ=="/>
    <d v="2016-07-15T10:54:38"/>
    <s v="DARS-NIC-381406-S4D9V-v0"/>
    <s v="Matthew Gittins"/>
    <x v="9"/>
    <s v="With Customer"/>
    <x v="0"/>
    <m/>
    <s v=""/>
    <s v="1c Application In Progress"/>
    <x v="0"/>
    <s v="DARS-NIC-381406-S4D9V-v0"/>
    <s v="No"/>
    <s v="No"/>
    <x v="0"/>
    <x v="0"/>
    <x v="0"/>
    <s v="No"/>
    <x v="1"/>
    <s v=""/>
    <s v=""/>
    <s v=""/>
    <s v="Yes"/>
    <s v="Joanna Rose"/>
    <d v="2016-07-15T10:54:38"/>
    <d v="2016-07-13T09:00:34"/>
    <m/>
    <s v=""/>
    <m/>
    <x v="0"/>
  </r>
  <r>
    <s v="f8b077bf-963e-4b24-9ef4-e60177c33869"/>
    <s v="BImMYTOEEu/cCQJxxQUtJ6sVlvCKPyBAh/oz7ksRzWFYxUsgAYkrW9gmlkUnqNwYLWyxm5AI35klLaK38mKpuA=="/>
    <d v="2016-07-15T10:54:38"/>
    <s v="DARS-NIC-381406-S4D9V-v0"/>
    <s v="Matthew Gittins"/>
    <x v="9"/>
    <s v="With Customer"/>
    <x v="0"/>
    <m/>
    <s v=""/>
    <s v="1c Application In Progress"/>
    <x v="0"/>
    <s v="DARS-NIC-381406-S4D9V-v0.1"/>
    <s v="No"/>
    <s v="No"/>
    <x v="0"/>
    <x v="0"/>
    <x v="0"/>
    <s v="No"/>
    <x v="1"/>
    <s v=""/>
    <s v="Adam Grindrod"/>
    <s v=""/>
    <s v="Yes"/>
    <s v="Joanna Rose"/>
    <d v="2016-07-15T10:54:38"/>
    <d v="2016-07-13T09:00:47"/>
    <m/>
    <s v=""/>
    <m/>
    <x v="0"/>
  </r>
  <r>
    <s v="c73a2dd6-1244-4072-8194-404a0c6d0702"/>
    <s v="MsYCf64AQyiMhIvUoCh6vw6Hv7aG0ZG7BUFKZNluUrBz3UaKI7DvpyHmbwzVb/i7gsSX2Hq3UC3GH/QeIAvzPg=="/>
    <d v="2016-07-21T13:05:47"/>
    <s v="DARS-NIC-381406-S4D9V-v0"/>
    <s v="Matthew Gittins"/>
    <x v="9"/>
    <s v="With Customer"/>
    <x v="0"/>
    <m/>
    <s v=""/>
    <s v="1c Application In Progress"/>
    <x v="0"/>
    <s v="DARS-NIC-381406-S4D9V-v0.2"/>
    <s v="No"/>
    <s v="No"/>
    <x v="0"/>
    <x v="0"/>
    <x v="0"/>
    <s v="No"/>
    <x v="1"/>
    <s v=""/>
    <s v="Adam Grindrod"/>
    <s v="Dave Cronin"/>
    <s v="Yes"/>
    <s v="Joanna Rose"/>
    <d v="2016-07-21T13:05:47"/>
    <d v="2016-07-13T09:01:11"/>
    <m/>
    <s v=""/>
    <m/>
    <x v="0"/>
  </r>
  <r>
    <s v="230430a0-d25a-4f09-9721-746ab3b938fa"/>
    <s v="qzR+TOJkRxwKz3oCx/He321MswMlQMCE9AzDXoXvGVj/hBO4JSuKT1kERw4us6lFjAHcwRpEru+DTPawoG2kJw=="/>
    <d v="2016-07-21T13:05:49"/>
    <s v="DARS-NIC-381406-S4D9V-v0"/>
    <s v="Matthew Gittins"/>
    <x v="9"/>
    <s v="With Customer"/>
    <x v="0"/>
    <m/>
    <s v=""/>
    <s v="1c Application In Progress"/>
    <x v="0"/>
    <s v="DARS-NIC-381406-S4D9V-v0.3"/>
    <s v="No"/>
    <s v="No"/>
    <x v="0"/>
    <x v="0"/>
    <x v="0"/>
    <s v="No"/>
    <x v="1"/>
    <s v=""/>
    <s v="Adam Grindrod"/>
    <s v="Dave Cronin"/>
    <s v="Yes"/>
    <s v="Joanna Rose"/>
    <d v="2016-07-21T13:05:49"/>
    <d v="2016-07-13T10:00:30"/>
    <m/>
    <s v=""/>
    <m/>
    <x v="0"/>
  </r>
  <r>
    <s v="34126fad-a206-46e1-ae8b-15e4b84e3bea"/>
    <s v="tu6LuH7BKl7bpGJoF0ipz4qI4upRVho5aBJOq6fJ4uWidskcqdIeM1iPk3FfLDo8QViRNZ+eesMSmNLpGXrVXA=="/>
    <d v="2016-08-02T09:49:35"/>
    <s v="DARS-NIC-381406-S4D9V-v0"/>
    <s v="Matthew Gittins"/>
    <x v="9"/>
    <s v="With Customer"/>
    <x v="0"/>
    <m/>
    <s v=""/>
    <s v="1c Application In Progress"/>
    <x v="4"/>
    <s v="DARS-NIC-381406-S4D9V-v0.4"/>
    <s v="Yes"/>
    <s v="No"/>
    <x v="0"/>
    <x v="0"/>
    <x v="0"/>
    <s v="No"/>
    <x v="1"/>
    <s v=""/>
    <s v="Adam Grindrod"/>
    <s v="Dave Cronin"/>
    <s v="Yes"/>
    <s v="Joanna Rose"/>
    <d v="2016-08-02T09:49:35"/>
    <d v="2016-07-15T10:54:39"/>
    <m/>
    <s v=""/>
    <m/>
    <x v="0"/>
  </r>
  <r>
    <s v="f79e9bd4-ccf0-4c8c-867a-e0f3571b0a29"/>
    <s v="Dw6hr0nKVNa3EZXw5sXxISF1ltZ3oRka/BsEBbh0eLcWxD16qw9/B2MAF8I6R1Hfrg8cFLfqts/stTtXue4V/g=="/>
    <d v="2016-08-02T09:49:35"/>
    <s v="DARS-NIC-38144-X1K1Q-v0"/>
    <s v="Tom Fielding"/>
    <x v="52"/>
    <s v="With Customer"/>
    <x v="0"/>
    <m/>
    <s v=""/>
    <s v="1c Application In Progress"/>
    <x v="4"/>
    <s v="DARS-NIC-38144-X1K1Q-v0.0"/>
    <s v="Yes"/>
    <s v="No"/>
    <x v="0"/>
    <x v="0"/>
    <x v="0"/>
    <s v="No"/>
    <x v="12"/>
    <s v=""/>
    <s v="DARS Online"/>
    <s v="DARS Online"/>
    <s v="Yes"/>
    <s v=""/>
    <d v="2016-08-02T09:49:35"/>
    <d v="2016-05-23T10:31:22"/>
    <m/>
    <s v=""/>
    <m/>
    <x v="0"/>
  </r>
  <r>
    <s v="c2f0c004-71fa-e511-80f7-3863bb359f00"/>
    <s v="IJoZhMCWOpFK7PPrc2Y5WC3h0J+8yqboeWgAbfoJorrpvuH6yu+cdCK6pICqQoa1j9AHMsfQjHdV32C7jq2v2w=="/>
    <d v="2016-05-26T11:40:03"/>
    <s v="DARS-NIC-381887-X5W2S-v0"/>
    <s v="Wiji Arulampalam"/>
    <x v="163"/>
    <s v="With HSCIC"/>
    <x v="0"/>
    <m/>
    <s v=""/>
    <s v="5a DSA Active"/>
    <x v="0"/>
    <s v="DARS-NIC-381887-X5W2S-v0.0"/>
    <s v=""/>
    <s v="No"/>
    <x v="0"/>
    <x v="0"/>
    <x v="0"/>
    <s v="No"/>
    <x v="1"/>
    <s v=""/>
    <s v="Richard Webster"/>
    <s v=""/>
    <s v="Yes"/>
    <s v="Joanna Rose"/>
    <d v="2016-05-26T11:40:03"/>
    <d v="2016-04-04T14:25:03"/>
    <m/>
    <s v=""/>
    <d v="2015-10-14T00:00:00"/>
    <x v="0"/>
  </r>
  <r>
    <s v="44dc463b-e92e-48d2-a7fe-c51851a37252"/>
    <s v="EiG54kJqwuelCt86w/v25TmoCb+PHNn+Tng+t5Nr44lLrg0f/ybH0bUcAy8su+bB/qZprKjnOzp7wCXgLAhmcQ=="/>
    <d v="2016-05-26T11:40:03"/>
    <s v="DARS-NIC-381887-X5W2S-v0"/>
    <s v="Wiji Arulampalam"/>
    <x v="163"/>
    <s v="With HSCIC"/>
    <x v="0"/>
    <m/>
    <s v=""/>
    <s v="5a DSA Active"/>
    <x v="0"/>
    <s v="DARS-NIC-381887-X5W2S-v0.1"/>
    <s v=""/>
    <s v="No"/>
    <x v="0"/>
    <x v="295"/>
    <x v="0"/>
    <s v="No"/>
    <x v="1"/>
    <s v=""/>
    <s v="Richard Webster"/>
    <s v="Gaynor Dalton"/>
    <s v="No"/>
    <s v="Joanna Rose"/>
    <d v="2016-05-26T11:40:03"/>
    <d v="2016-04-10T12:21:45"/>
    <m/>
    <s v=""/>
    <d v="2015-10-14T00:00:00"/>
    <x v="0"/>
  </r>
  <r>
    <s v="456ef7fb-fdf4-4950-8025-d5068b1bb3a4"/>
    <s v="aLLcjrspI/oYGpnNHvnB7n6/sR4hRxlh61t72SxtTb7gwPPsp4q3G1aWgtgSIyVQm0cati1iVwGPd1Qdut2WTg=="/>
    <d v="2016-05-26T11:40:03"/>
    <s v="DARS-NIC-381887-X5W2S-v0"/>
    <s v="Wiji Arulampalam"/>
    <x v="163"/>
    <s v="With HSCIC"/>
    <x v="0"/>
    <m/>
    <s v=""/>
    <s v="5a DSA Active"/>
    <x v="0"/>
    <s v="DARS-NIC-381887-X5W2S-v0.2"/>
    <s v=""/>
    <s v="No"/>
    <x v="0"/>
    <x v="295"/>
    <x v="0"/>
    <s v="No"/>
    <x v="1"/>
    <s v=""/>
    <s v="Richard Webster"/>
    <s v="Gaynor Dalton"/>
    <s v="No"/>
    <s v="Joanna Rose"/>
    <d v="2016-05-26T11:40:03"/>
    <d v="2016-04-18T09:57:31"/>
    <m/>
    <s v=""/>
    <d v="2015-10-14T00:00:00"/>
    <x v="0"/>
  </r>
  <r>
    <s v="c5d58430-8426-4ceb-ab4c-f05a2e173457"/>
    <s v="uYtJxPNJyCIk6/rPE4EuhtdfED/w5ZwNEMTEN5SgREhkfqLu8Q8WxWxt9L3ScNyuP1WD3lJBe+vjUZl3xj7aeA=="/>
    <d v="2016-05-26T11:40:03"/>
    <s v="DARS-NIC-381887-X5W2S-v0"/>
    <s v="Wiji Arulampalam"/>
    <x v="163"/>
    <s v="With HSCIC"/>
    <x v="0"/>
    <m/>
    <s v=""/>
    <s v="5a DSA Active"/>
    <x v="0"/>
    <s v="DARS-NIC-381887-X5W2S-v0.3"/>
    <s v=""/>
    <s v="No"/>
    <x v="0"/>
    <x v="295"/>
    <x v="0"/>
    <s v="No"/>
    <x v="1"/>
    <s v=""/>
    <s v="Richard Webster"/>
    <s v="Gaynor Dalton"/>
    <s v="No"/>
    <s v="Joanna Rose"/>
    <d v="2016-05-26T11:40:03"/>
    <d v="2016-04-18T10:25:30"/>
    <m/>
    <s v=""/>
    <d v="2015-10-14T00:00:00"/>
    <x v="0"/>
  </r>
  <r>
    <s v="808eb74b-984f-4b1e-8b2f-775feccf6490"/>
    <s v="DT32FXZiT7SaYlM+wJ1VFS7ScCkaMNPw7tE6/zSOs9gJspuQMXD220qaIyCj07LgL4PiFZxKdcHFnfJyDnd9bA=="/>
    <d v="2016-05-26T11:40:03"/>
    <s v="DARS-NIC-381887-X5W2S-v0"/>
    <s v="Wiji Arulampalam"/>
    <x v="163"/>
    <s v="With HSCIC"/>
    <x v="0"/>
    <m/>
    <s v=""/>
    <s v="5a DSA Active"/>
    <x v="0"/>
    <s v="DARS-NIC-381887-X5W2S-v0.4"/>
    <s v=""/>
    <s v="No"/>
    <x v="0"/>
    <x v="295"/>
    <x v="0"/>
    <s v="No"/>
    <x v="1"/>
    <s v=""/>
    <s v="Richard Webster"/>
    <s v="Gaynor Dalton"/>
    <s v="No"/>
    <s v="Joanna Rose"/>
    <d v="2016-05-26T11:40:03"/>
    <d v="2016-04-18T10:57:24"/>
    <m/>
    <s v=""/>
    <d v="2015-10-14T00:00:00"/>
    <x v="0"/>
  </r>
  <r>
    <s v="4d9c39be-f580-43e5-9a15-0e17104a1b0a"/>
    <s v="+bobz5sjb+R9W2PeSwWNfxR9cSFgUSSb1e4GzFUacGFdGnnm9aVsZekmC6gKkT+89qJe9+quMtTcTo/kyVCNGQ=="/>
    <d v="2017-05-02T00:00:11"/>
    <s v="DARS-NIC-381887-X5W2S-v0"/>
    <s v="Wiji Arulampalam"/>
    <x v="163"/>
    <s v="With HSCIC"/>
    <x v="0"/>
    <d v="2017-05-01T00:00:00"/>
    <s v="5a DSA Active"/>
    <s v="5a DSA Active"/>
    <x v="3"/>
    <s v="DARS-NIC-381887-X5W2S-v0.5"/>
    <s v="Yes"/>
    <s v="No"/>
    <x v="0"/>
    <x v="295"/>
    <x v="84"/>
    <s v="No"/>
    <x v="1"/>
    <s v=""/>
    <s v="Richard Webster"/>
    <s v="Gaynor Dalton"/>
    <s v="No"/>
    <s v="Joanna Rose"/>
    <d v="2017-05-02T00:00:11"/>
    <d v="2016-04-18T12:28:51"/>
    <m/>
    <s v=""/>
    <d v="2015-10-14T00:00:00"/>
    <x v="1"/>
  </r>
  <r>
    <s v="485aff12-f4e1-e511-8100-3863bb358f90"/>
    <s v="EgVFYmpDpzel0Quk+ROUb/RnJQAL+1PH34Ro1C6fS0gGZL2/Nax3Oa7yhNURNr7LdunV5blSBSl1XhzjIBS52Q=="/>
    <d v="2016-12-22T00:00:12"/>
    <s v="DARS-NIC-381891-X5K3X-v0"/>
    <s v="Anna Bibby"/>
    <x v="74"/>
    <s v="With HSCIC"/>
    <x v="0"/>
    <d v="2016-12-21T00:00:00"/>
    <s v=""/>
    <s v="5a DSA Active"/>
    <x v="3"/>
    <s v="DARS-NIC-381891-X5K3X-v0.0"/>
    <s v="Yes"/>
    <s v="Yes"/>
    <x v="0"/>
    <x v="0"/>
    <x v="7"/>
    <s v="No"/>
    <x v="10"/>
    <s v=""/>
    <s v="Charlotte Skinner"/>
    <s v=""/>
    <s v="No"/>
    <s v="Joanna Rose"/>
    <d v="2016-12-22T00:00:12"/>
    <d v="2016-03-04T10:30:13"/>
    <m/>
    <s v=""/>
    <m/>
    <x v="0"/>
  </r>
  <r>
    <s v="051bfab5-ce0a-4f9f-af01-d27743578c18"/>
    <s v="h17QH3hfz7CF/OmQUXIS3JutOuHiUWZ1/WhR92/d07U3u0ss1Q6YE7dwfStSS85jHph+tfwv74kDVENlK0wR8Q=="/>
    <d v="2017-05-02T09:42:17"/>
    <s v="DARS-NIC-38197-Z4J4Y-v1"/>
    <s v="Tracy Taylor"/>
    <x v="230"/>
    <s v="With HSCIC"/>
    <x v="0"/>
    <m/>
    <s v="1c Application In Progress"/>
    <s v="3a With DAO"/>
    <x v="0"/>
    <s v="DARS-NIC-38197-Z4J4Y-v0.0"/>
    <s v="No"/>
    <s v="No"/>
    <x v="0"/>
    <x v="0"/>
    <x v="0"/>
    <s v="No"/>
    <x v="0"/>
    <s v="Medium"/>
    <s v=""/>
    <s v=""/>
    <s v="Yes"/>
    <s v="Tracy Taylor"/>
    <d v="2017-05-02T09:42:17"/>
    <d v="2017-01-03T16:41:16"/>
    <m/>
    <s v=""/>
    <d v="2017-03-27T00:00:00"/>
    <x v="0"/>
  </r>
  <r>
    <s v="d7ecfabf-9692-4299-8d8a-ca8240ee4530"/>
    <s v="eIVK5f411Q/q72ImXdyapisjiFfC7SEFR2JjPse4YJGpiP2ynItn0zfopf5WPii4F01s27c1+jASsbtU6tjP/Q=="/>
    <d v="2017-05-02T09:42:17"/>
    <s v="DARS-NIC-38197-Z4J4Y-v1"/>
    <s v="Rachel Bell"/>
    <x v="230"/>
    <s v="With HSCIC"/>
    <x v="0"/>
    <d v="2017-05-31T00:00:00"/>
    <s v="2c Initial Assessment"/>
    <s v="3a With DAO"/>
    <x v="0"/>
    <s v="DARS-NIC-38197-Z4J4Y-v0.1"/>
    <s v="No"/>
    <s v="No"/>
    <x v="0"/>
    <x v="262"/>
    <x v="0"/>
    <s v="No"/>
    <x v="0"/>
    <s v="Medium"/>
    <s v="Alexandra Day"/>
    <s v="Robyn Wilson"/>
    <s v="Yes"/>
    <s v="Tracy Taylor"/>
    <d v="2017-05-02T09:42:17"/>
    <d v="2017-01-07T08:25:30"/>
    <m/>
    <s v=""/>
    <d v="2017-03-27T00:00:00"/>
    <x v="0"/>
  </r>
  <r>
    <s v="6514975e-2ba4-4b3b-a79d-825ba05c3c1c"/>
    <s v="l2bDgYnAuGI/z9+L+rssZpjuntYe6/oPPX69K0BVZhbUHAUylERONDwci0iipwSXdpFoEXu02R6DwgqnGd1+2w=="/>
    <d v="2017-05-02T09:42:17"/>
    <s v="DARS-NIC-38197-Z4J4Y-v1"/>
    <s v="Rachel Bell"/>
    <x v="230"/>
    <s v="With HSCIC"/>
    <x v="0"/>
    <d v="2017-05-31T00:00:00"/>
    <s v="5a DSA Active"/>
    <s v="3a With DAO"/>
    <x v="2"/>
    <s v="DARS-NIC-38197-Z4J4Y-v0.2"/>
    <s v="No"/>
    <s v="No"/>
    <x v="0"/>
    <x v="262"/>
    <x v="27"/>
    <s v="No"/>
    <x v="0"/>
    <s v="Medium"/>
    <s v="Alexandra Day"/>
    <s v="Robyn Wilson"/>
    <s v="Yes"/>
    <s v="Tracy Taylor"/>
    <d v="2017-05-02T09:42:17"/>
    <d v="2017-01-07T09:06:43"/>
    <d v="2017-01-30T00:00:00"/>
    <s v=""/>
    <d v="2017-03-27T00:00:00"/>
    <x v="1"/>
  </r>
  <r>
    <s v="7aed85bd-b579-4df6-a563-0664f800a13f"/>
    <s v="rCmfM/WhMQFv+iQQ69LshfObBFwdB2F9PwH/k4DNXVv4MnP4CQ9JwalSNxTssBoscgpwuJgKYUxfjTtI30W4gA=="/>
    <d v="2017-05-02T09:42:17"/>
    <s v="DARS-NIC-38197-Z4J4Y-v1"/>
    <s v="Rachel Bell"/>
    <x v="230"/>
    <s v="With HSCIC"/>
    <x v="0"/>
    <m/>
    <s v="1c Application In Progress"/>
    <s v="3a With DAO"/>
    <x v="0"/>
    <s v="DARS-NIC-38197-Z4J4Y-v1.0"/>
    <s v="No"/>
    <s v="No"/>
    <x v="0"/>
    <x v="262"/>
    <x v="0"/>
    <s v="No"/>
    <x v="0"/>
    <s v="Medium"/>
    <s v="Alexandra Day"/>
    <s v="Robyn Wilson"/>
    <s v="Yes"/>
    <s v="Tracy Taylor"/>
    <d v="2017-05-02T09:42:17"/>
    <d v="2017-02-28T14:06:03"/>
    <m/>
    <s v=""/>
    <d v="2017-03-27T00:00:00"/>
    <x v="0"/>
  </r>
  <r>
    <s v="0909aead-2499-4541-9393-c7af6eb2510e"/>
    <s v="jl16jCq124M5RL4ss0pkbxMCMsnZ9fdJ7+uens31FGwPUr/+gl7RfJ+p+EyksSBkAlkXNqGTHP36gfQS0WI3OQ=="/>
    <d v="2017-05-02T09:42:17"/>
    <s v="DARS-NIC-38197-Z4J4Y-v1"/>
    <s v="Rachel Bell"/>
    <x v="230"/>
    <s v="With HSCIC"/>
    <x v="0"/>
    <d v="2018-05-31T00:00:00"/>
    <s v="2c Initial Assessment"/>
    <s v="3a With DAO"/>
    <x v="0"/>
    <s v="DARS-NIC-38197-Z4J4Y-v1.1"/>
    <s v="No"/>
    <s v="No"/>
    <x v="0"/>
    <x v="76"/>
    <x v="0"/>
    <s v="No"/>
    <x v="0"/>
    <s v="Complex"/>
    <s v="Alexandra Day"/>
    <s v="Robyn Wilson"/>
    <s v="Yes"/>
    <s v="Tracy Taylor"/>
    <d v="2017-05-02T09:42:17"/>
    <d v="2017-03-16T13:34:59"/>
    <m/>
    <s v=""/>
    <d v="2017-03-27T00:00:00"/>
    <x v="0"/>
  </r>
  <r>
    <s v="6600e389-a5a5-47be-9248-c4a2aa5c1746"/>
    <s v="UsXehU2CT6k7tWJZDrNNB96OoddcXMql2xsmAAqM/TqFGqI9NvUgLdkqfXQaLhThgJqGuVgmHNi6IYe0S3yOWA=="/>
    <d v="2017-05-02T09:42:17"/>
    <s v="DARS-NIC-38197-Z4J4Y-v1"/>
    <s v="Rachel Bell"/>
    <x v="230"/>
    <s v="With HSCIC"/>
    <x v="0"/>
    <d v="2018-05-31T00:00:00"/>
    <s v="3a With DAO"/>
    <s v="3a With DAO"/>
    <x v="4"/>
    <s v="DARS-NIC-38197-Z4J4Y-v1.2"/>
    <s v="Yes"/>
    <s v="No"/>
    <x v="0"/>
    <x v="76"/>
    <x v="0"/>
    <s v="No"/>
    <x v="0"/>
    <s v="Complex"/>
    <s v="Alexandra Day"/>
    <s v="Robyn Wilson"/>
    <s v="Yes"/>
    <s v="Tracy Taylor"/>
    <d v="2017-05-02T09:42:17"/>
    <d v="2017-05-02T09:41:31"/>
    <m/>
    <s v=""/>
    <d v="2017-03-27T00:00:00"/>
    <x v="0"/>
  </r>
  <r>
    <s v="a376756e-fce1-e511-80f7-3863bb357fa0"/>
    <s v="GUYcUEb2mswRTfV2aBJqFZtGIQMOPkGBueJ4vL6o+1Gi7cIB44JOwQIaK6J4PDxSO1kWhan5aiTrDVXFRuoRtw=="/>
    <d v="2017-02-15T09:05:43"/>
    <s v="DARS-NIC-381984-B7X3S-v2"/>
    <s v="Michelle Lockett"/>
    <x v="34"/>
    <s v="With HSCIC"/>
    <x v="0"/>
    <d v="2016-10-31T00:00:00"/>
    <s v=""/>
    <s v="5a DSA Active"/>
    <x v="1"/>
    <s v="DARS-NIC-381984-B7X3S-v0.0"/>
    <s v="No"/>
    <s v="Yes"/>
    <x v="0"/>
    <x v="0"/>
    <x v="83"/>
    <s v="No"/>
    <x v="5"/>
    <s v=""/>
    <s v="Richard Webster"/>
    <s v=""/>
    <s v="No"/>
    <s v="Emma Russell"/>
    <d v="2017-02-15T09:05:43"/>
    <d v="2016-03-04T11:30:02"/>
    <d v="2016-12-19T00:00:00"/>
    <s v=""/>
    <d v="2017-01-10T00:00:00"/>
    <x v="0"/>
  </r>
  <r>
    <s v="f3794cc5-d9be-4503-88e0-3e206bd57e20"/>
    <s v="Q3xPb7oa2qliH/RvuIWulrcFG5y68sSKg8TwABl9V8VRL0S078nrJ+sisnfB0SmMDukUI7rPLGAck67fIAzycA=="/>
    <d v="2017-02-15T09:05:43"/>
    <s v="DARS-NIC-381984-B7X3S-v2"/>
    <s v="Michelle Lockett"/>
    <x v="34"/>
    <s v="With HSCIC"/>
    <x v="0"/>
    <m/>
    <s v="1c Application In Progress"/>
    <s v="5a DSA Active"/>
    <x v="0"/>
    <s v="DARS-NIC-381984-B7X3S-v1.0"/>
    <s v="No"/>
    <s v="Yes"/>
    <x v="0"/>
    <x v="0"/>
    <x v="0"/>
    <s v="No"/>
    <x v="5"/>
    <s v=""/>
    <s v="Richard Webster"/>
    <s v="Jennifer Redman"/>
    <s v="No"/>
    <s v="Emma Russell"/>
    <d v="2017-02-15T09:05:43"/>
    <d v="2016-08-19T10:51:56"/>
    <m/>
    <s v=""/>
    <d v="2017-01-10T00:00:00"/>
    <x v="0"/>
  </r>
  <r>
    <s v="d90adb2f-1f03-45a3-8b40-3480855f4d2c"/>
    <s v="4UVh5Nhb52ad5/XBfIv0+CObSEdtlsoAvU54KXfpHe/20FspegjfMyyar1cD6llMbEdz57PEajWrfW6dW0oCqg=="/>
    <d v="2017-02-15T09:05:43"/>
    <s v="DARS-NIC-381984-B7X3S-v2"/>
    <s v="Michelle Lockett"/>
    <x v="34"/>
    <s v="With HSCIC"/>
    <x v="0"/>
    <m/>
    <s v="1c Application In Progress"/>
    <s v="5a DSA Active"/>
    <x v="0"/>
    <s v="DARS-NIC-381984-B7X3S-v1.1"/>
    <s v="No"/>
    <s v="Yes"/>
    <x v="0"/>
    <x v="0"/>
    <x v="0"/>
    <s v="No"/>
    <x v="5"/>
    <s v=""/>
    <s v="Richard Webster"/>
    <s v="Jennifer Redman"/>
    <s v="No"/>
    <s v="Emma Russell"/>
    <d v="2017-02-15T09:05:43"/>
    <d v="2016-09-22T10:07:12"/>
    <m/>
    <s v=""/>
    <d v="2017-01-10T00:00:00"/>
    <x v="0"/>
  </r>
  <r>
    <s v="5576a9f5-8232-4565-b8d7-1654456d8e71"/>
    <s v="oP7Dffc0uQ3PZ4Ik1qIzB2fszmyylfG0ApYxCQUV+n3UlsJISFdrv0A9ArfFOUi1AzVhJhm9zGNLLgpkPOBfoA=="/>
    <d v="2017-02-15T09:05:43"/>
    <s v="DARS-NIC-381984-B7X3S-v2"/>
    <s v="Michelle Lockett"/>
    <x v="34"/>
    <s v="With HSCIC"/>
    <x v="0"/>
    <m/>
    <s v="1c Application In Progress"/>
    <s v="5a DSA Active"/>
    <x v="0"/>
    <s v="DARS-NIC-381984-B7X3S-v1.2"/>
    <s v="No"/>
    <s v="Yes"/>
    <x v="0"/>
    <x v="0"/>
    <x v="0"/>
    <s v="No"/>
    <x v="5"/>
    <s v=""/>
    <s v="Richard Webster"/>
    <s v="Jennifer Redman"/>
    <s v="No"/>
    <s v="Emma Russell"/>
    <d v="2017-02-15T09:05:43"/>
    <d v="2016-09-26T08:08:45"/>
    <m/>
    <s v=""/>
    <d v="2017-01-10T00:00:00"/>
    <x v="0"/>
  </r>
  <r>
    <s v="bdf5d037-a1f5-4191-b009-4cba1aaaf428"/>
    <s v="LXhdFNNGBrqGFqFKrd0beSve6QpsH7FHMMJM/Hhn/4yTWd1/XfOpVGAuUU1e9Llr8gsB4dE3w9l9SiYN7PegAw=="/>
    <d v="2017-02-15T09:05:43"/>
    <s v="DARS-NIC-381984-B7X3S-v2"/>
    <s v="Michelle Lockett"/>
    <x v="34"/>
    <s v="With HSCIC"/>
    <x v="0"/>
    <d v="2017-11-01T00:00:00"/>
    <s v="2c Initial Assessment"/>
    <s v="5a DSA Active"/>
    <x v="0"/>
    <s v="DARS-NIC-381984-B7X3S-v1.3"/>
    <s v="No"/>
    <s v="Yes"/>
    <x v="0"/>
    <x v="88"/>
    <x v="0"/>
    <s v="No"/>
    <x v="5"/>
    <s v="Complex"/>
    <s v="Georgina Platt"/>
    <s v="Louise Dunn"/>
    <s v="No"/>
    <s v="Emma Russell"/>
    <d v="2017-02-15T09:05:43"/>
    <d v="2016-10-28T10:07:29"/>
    <m/>
    <s v=""/>
    <d v="2017-01-10T00:00:00"/>
    <x v="0"/>
  </r>
  <r>
    <s v="3a3ad9ef-8d7a-42aa-a5c4-3e43ccab082b"/>
    <s v="Snt/JT7Ogzf8kFHHu1QvonmjdjnE+3xbtGOvtY3i8Q8vnR0rZWihoGUqXiN2sq4EJzPNg9XGWdbITkeFid2vDA=="/>
    <d v="2017-03-01T00:00:17"/>
    <s v="DARS-NIC-381984-B7X3S-v2"/>
    <s v="Michelle Lockett"/>
    <x v="34"/>
    <s v="With HSCIC"/>
    <x v="0"/>
    <d v="2017-02-28T00:00:00"/>
    <s v="5a DSA Active"/>
    <s v="5a DSA Active"/>
    <x v="3"/>
    <s v="DARS-NIC-381984-B7X3S-v1.4"/>
    <s v="No"/>
    <s v="Yes"/>
    <x v="0"/>
    <x v="88"/>
    <x v="224"/>
    <s v="No"/>
    <x v="5"/>
    <s v="Complex"/>
    <s v="Georgina Platt"/>
    <s v="Louise Dunn"/>
    <s v="No"/>
    <s v="Emma Russell"/>
    <d v="2017-03-01T00:00:17"/>
    <d v="2016-11-30T15:16:33"/>
    <d v="2017-02-15T00:00:00"/>
    <s v=""/>
    <d v="2017-01-10T00:00:00"/>
    <x v="1"/>
  </r>
  <r>
    <s v="85525e0b-b5af-4daf-a259-86e8b5fb90ad"/>
    <s v="v8sHn3ID2IZiCKY5FEugnXB4TMDk4bKaBlRPi6P90eMh43oxLGu8NWYBFoWpqIdkkdnHvfQl/+WArGXvg1pFiQ=="/>
    <d v="2017-02-15T09:05:43"/>
    <s v="DARS-NIC-381984-B7X3S-v2"/>
    <s v="Michelle Lockett"/>
    <x v="34"/>
    <s v="With HSCIC"/>
    <x v="0"/>
    <m/>
    <s v="1c Application In Progress"/>
    <s v="5a DSA Active"/>
    <x v="0"/>
    <s v="DARS-NIC-381984-B7X3S-v2.0"/>
    <s v="No"/>
    <s v="Yes"/>
    <x v="0"/>
    <x v="88"/>
    <x v="0"/>
    <s v="No"/>
    <x v="5"/>
    <s v="Complex"/>
    <s v="Georgina Platt"/>
    <s v="Louise Dunn"/>
    <s v="No"/>
    <s v="Emma Russell"/>
    <d v="2017-02-15T09:05:43"/>
    <d v="2017-01-05T12:17:56"/>
    <m/>
    <s v=""/>
    <d v="2017-01-10T00:00:00"/>
    <x v="0"/>
  </r>
  <r>
    <s v="f4264a9c-53ba-473a-b640-e1d562ea0ab1"/>
    <s v="k4j/0yBe8Y6ftUFVBuNBaIwcPV6nU1Znay6pkoc8slCI0akFyM0YWvCPJx5gr5p1q8bz0FKyxhVNY05hmL2cAw=="/>
    <d v="2017-02-15T09:05:43"/>
    <s v="DARS-NIC-381984-B7X3S-v2"/>
    <s v="Michelle Lockett"/>
    <x v="34"/>
    <s v="With HSCIC"/>
    <x v="0"/>
    <d v="2017-10-31T00:00:00"/>
    <s v="2c Initial Assessment"/>
    <s v="5a DSA Active"/>
    <x v="0"/>
    <s v="DARS-NIC-381984-B7X3S-v2.1"/>
    <s v="No"/>
    <s v="Yes"/>
    <x v="0"/>
    <x v="216"/>
    <x v="0"/>
    <s v="No"/>
    <x v="5"/>
    <s v="Complex"/>
    <s v="Georgina Platt"/>
    <s v="Louise Dunn"/>
    <s v="No"/>
    <s v="Emma Russell"/>
    <d v="2017-02-15T09:05:43"/>
    <d v="2017-01-05T12:30:19"/>
    <m/>
    <s v=""/>
    <d v="2017-01-10T00:00:00"/>
    <x v="0"/>
  </r>
  <r>
    <s v="32dc9220-7c91-47d2-813f-5547eafe0056"/>
    <s v="/vxxnZ/VTSiBox9deThs83+18PqXBiRvKqQEEZCTdEy2FT9x4ytDf6DNuPC35ewSObwW9yVbVXYHY0Qt+x52ZQ=="/>
    <d v="2017-02-15T09:05:56"/>
    <s v="DARS-NIC-381984-B7X3S-v2"/>
    <s v="Michelle Lockett"/>
    <x v="34"/>
    <s v="With HSCIC"/>
    <x v="0"/>
    <d v="2017-10-31T00:00:00"/>
    <s v="5a DSA Active"/>
    <s v="5a DSA Active"/>
    <x v="2"/>
    <s v="DARS-NIC-381984-B7X3S-v2.2"/>
    <s v="Yes"/>
    <s v="Yes"/>
    <x v="0"/>
    <x v="216"/>
    <x v="147"/>
    <s v="No"/>
    <x v="5"/>
    <s v="Complex"/>
    <s v="Georgina Platt"/>
    <s v="Louise Dunn"/>
    <s v="No"/>
    <s v="Emma Russell"/>
    <d v="2017-02-15T09:05:56"/>
    <d v="2017-01-27T13:49:14"/>
    <d v="2017-02-15T00:00:00"/>
    <s v=""/>
    <d v="2017-01-10T00:00:00"/>
    <x v="1"/>
  </r>
  <r>
    <s v="01136e39-0603-46b1-8f8a-c3117ebef0dc"/>
    <s v="/TwS2XlYPupXxzJvA3YpejY9Xgs66/EQ88LFkO4lXzt5s839n3VyubyR+iw06rJHej9KbdwV7R5pbN42S9siTQ=="/>
    <d v="2017-04-19T09:59:06"/>
    <s v="DARS-NIC-38231-Y7T5P-v1"/>
    <s v="Sue Crehan"/>
    <x v="362"/>
    <s v="With Customer"/>
    <x v="0"/>
    <m/>
    <s v="1c Application In Progress"/>
    <s v="2d Action Plan Active"/>
    <x v="0"/>
    <s v="DARS-NIC-38231-Y7T5P-v0.0"/>
    <s v="No"/>
    <s v="No"/>
    <x v="0"/>
    <x v="0"/>
    <x v="0"/>
    <s v="No"/>
    <x v="0"/>
    <s v="Medium"/>
    <s v=""/>
    <s v=""/>
    <s v="Yes"/>
    <s v="Gillian Wright"/>
    <d v="2017-04-19T09:59:06"/>
    <d v="2017-01-03T16:44:32"/>
    <m/>
    <s v=""/>
    <d v="2017-03-27T00:00:00"/>
    <x v="0"/>
  </r>
  <r>
    <s v="92fb6025-343a-4be3-97e2-b6613ef872de"/>
    <s v="SMJ4Ac577CQWFnMicF/63nWLSMRGI6SIfcDwnbldVBb3H8vP6/ru7JDdTqnmk/NsAdcAe4M/WUV3F9EDzZHcaw=="/>
    <d v="2017-04-19T09:59:05"/>
    <s v="DARS-NIC-38231-Y7T5P-v1"/>
    <s v="Sue Crehan"/>
    <x v="362"/>
    <s v="With Customer"/>
    <x v="0"/>
    <d v="2017-05-31T00:00:00"/>
    <s v="2c Initial Assessment"/>
    <s v="2d Action Plan Active"/>
    <x v="0"/>
    <s v="DARS-NIC-38231-Y7T5P-v0.1"/>
    <s v="No"/>
    <s v="No"/>
    <x v="0"/>
    <x v="130"/>
    <x v="0"/>
    <s v="No"/>
    <x v="0"/>
    <s v="Medium"/>
    <s v="Alexandra Day"/>
    <s v="Robyn Wilson"/>
    <s v="Yes"/>
    <s v="Gillian Wright"/>
    <d v="2017-04-19T09:59:05"/>
    <d v="2017-01-06T17:30:45"/>
    <m/>
    <s v=""/>
    <d v="2017-03-27T00:00:00"/>
    <x v="0"/>
  </r>
  <r>
    <s v="49de29a8-3839-4b52-bf42-4e85d17ec6fa"/>
    <s v="RAxh9Kvu87Ev/7Bwh5LEWtHuNYRtLagsamzuz2xXSmDwJXH27aE2wDo2FGU4xEMKll76fl7ql1ryYt+MlCf/dg=="/>
    <d v="2017-04-19T09:59:05"/>
    <s v="DARS-NIC-38231-Y7T5P-v1"/>
    <s v="Sue Crehan"/>
    <x v="362"/>
    <s v="With Customer"/>
    <x v="0"/>
    <d v="2017-05-31T00:00:00"/>
    <s v="5a DSA Active"/>
    <s v="2d Action Plan Active"/>
    <x v="2"/>
    <s v="DARS-NIC-38231-Y7T5P-v0.2"/>
    <s v="No"/>
    <s v="No"/>
    <x v="0"/>
    <x v="130"/>
    <x v="62"/>
    <s v="No"/>
    <x v="0"/>
    <s v="Medium"/>
    <s v="Alexandra Day"/>
    <s v="Robyn Wilson"/>
    <s v="Yes"/>
    <s v="Gillian Wright"/>
    <d v="2017-04-19T09:59:05"/>
    <d v="2017-01-06T17:58:55"/>
    <d v="2017-03-01T00:00:00"/>
    <s v=""/>
    <d v="2017-03-27T00:00:00"/>
    <x v="1"/>
  </r>
  <r>
    <s v="c7129afd-ba90-4ee1-a78f-ba461c668e5d"/>
    <s v="v/7mJKkJI43bhTcaVCopNNdo1/VIWa3sez9s8FdQ85j4Eblsymy0gObEHLmtsNqjhxHZUtYMOruJ8f1qejPuYg=="/>
    <d v="2017-04-19T09:59:05"/>
    <s v="DARS-NIC-38231-Y7T5P-v1"/>
    <s v="Sue Crehan"/>
    <x v="362"/>
    <s v="With Customer"/>
    <x v="0"/>
    <m/>
    <s v="1c Application In Progress"/>
    <s v="2d Action Plan Active"/>
    <x v="0"/>
    <s v="DARS-NIC-38231-Y7T5P-v1.0"/>
    <s v="No"/>
    <s v="No"/>
    <x v="0"/>
    <x v="130"/>
    <x v="0"/>
    <s v="No"/>
    <x v="0"/>
    <s v="Medium"/>
    <s v="Alexandra Day"/>
    <s v="Robyn Wilson"/>
    <s v="Yes"/>
    <s v="Gillian Wright"/>
    <d v="2017-04-19T09:59:05"/>
    <d v="2017-03-17T09:17:35"/>
    <m/>
    <s v=""/>
    <d v="2017-03-27T00:00:00"/>
    <x v="0"/>
  </r>
  <r>
    <s v="e41fe637-018b-467c-ab16-f933cc104cd4"/>
    <s v="bcSJvH+0USEtEYlBafS9R+NqBm6MD3tspdgtlJqdd+KSSwS3jqt665K9qKSjecyEqrgtZNWi+0BOutpmjX9iTg=="/>
    <d v="2017-04-19T09:59:41"/>
    <s v="DARS-NIC-38231-Y7T5P-v1"/>
    <s v="Sue Crehan"/>
    <x v="362"/>
    <s v="With Customer"/>
    <x v="0"/>
    <d v="2018-05-31T00:00:00"/>
    <s v="2c Initial Assessment"/>
    <s v="2d Action Plan Active"/>
    <x v="0"/>
    <s v="DARS-NIC-38231-Y7T5P-v1.1"/>
    <s v="No"/>
    <s v="No"/>
    <x v="0"/>
    <x v="76"/>
    <x v="0"/>
    <s v="No"/>
    <x v="0"/>
    <s v="Complex"/>
    <s v="Tracy Taylor"/>
    <s v="Robyn Wilson"/>
    <s v="Yes"/>
    <s v="Gillian Wright"/>
    <d v="2017-04-19T09:59:41"/>
    <d v="2017-03-20T14:28:20"/>
    <m/>
    <s v=""/>
    <d v="2017-03-27T00:00:00"/>
    <x v="0"/>
  </r>
  <r>
    <s v="0f5c866d-bfa0-438a-9704-dbcf529d7c1b"/>
    <s v="btvxhu6nKuXHe4CJZ27Lh/k8+hmW8HEDwAVmz4cgA+B/mLgES5EPUUPUi7Y0QiJAN3HNFSBjhKIrBpRGOGrZfg=="/>
    <d v="2017-04-19T09:59:41"/>
    <s v="DARS-NIC-38231-Y7T5P-v1"/>
    <s v="Sue Crehan"/>
    <x v="362"/>
    <s v="With Customer"/>
    <x v="0"/>
    <d v="2018-05-31T00:00:00"/>
    <s v="2c Initial Assessment"/>
    <s v="2d Action Plan Active"/>
    <x v="4"/>
    <s v="DARS-NIC-38231-Y7T5P-v1.2"/>
    <s v="Yes"/>
    <s v="No"/>
    <x v="0"/>
    <x v="76"/>
    <x v="0"/>
    <s v="No"/>
    <x v="0"/>
    <s v="Complex"/>
    <s v="Tracy Taylor"/>
    <s v="Robyn Wilson"/>
    <s v="Yes"/>
    <s v="Gillian Wright"/>
    <d v="2017-04-19T09:59:41"/>
    <d v="2017-04-19T09:58:51"/>
    <m/>
    <s v=""/>
    <d v="2017-03-27T00:00:00"/>
    <x v="0"/>
  </r>
  <r>
    <s v="21a63071-f9e1-e511-8100-3863bb358f90"/>
    <s v="6PvpLWkl8wOdV6V8UlYvoCv87BH/T0mdtImhdFamYVDxP8fwEABRE14z/Go36Iul5Wjd62bjM1fneUlz533ROg=="/>
    <d v="2017-05-02T08:18:33"/>
    <s v="DARS-NIC-382334-Y2B1C-v2"/>
    <s v="Zoltan Bedocs"/>
    <x v="232"/>
    <s v="With HSCIC"/>
    <x v="0"/>
    <d v="2016-11-26T00:00:00"/>
    <s v=""/>
    <s v="2c Initial Assessment"/>
    <x v="1"/>
    <s v="DARS-NIC-382334-Y2B1C-v0.0"/>
    <s v="No"/>
    <s v="Yes"/>
    <x v="0"/>
    <x v="0"/>
    <x v="7"/>
    <s v="No"/>
    <x v="9"/>
    <s v=""/>
    <s v="Nicola Bootland"/>
    <s v=""/>
    <s v="No"/>
    <s v="Joanna Rose"/>
    <d v="2017-05-02T08:18:33"/>
    <d v="2016-03-04T11:08:39"/>
    <d v="2017-03-30T00:00:00"/>
    <s v=""/>
    <d v="2017-04-05T00:00:00"/>
    <x v="0"/>
  </r>
  <r>
    <s v="39223ad4-3e54-44e7-9f44-7511767f86e6"/>
    <s v="FyybTkM8nbbc12XNCD+rOODcdFTcoS2hWMMRe9DSnP1vhV63IfrvpAxLR5EMTMx8MEt0paoPPbJzD6+iu3cz7Q=="/>
    <d v="2017-05-02T08:18:33"/>
    <s v="DARS-NIC-382334-Y2B1C-v2"/>
    <s v="Zoltan Bedocs"/>
    <x v="232"/>
    <s v="With HSCIC"/>
    <x v="0"/>
    <m/>
    <s v="1c Application In Progress"/>
    <s v="2c Initial Assessment"/>
    <x v="0"/>
    <s v="DARS-NIC-382334-Y2B1C-v1.0"/>
    <s v="No"/>
    <s v="Yes"/>
    <x v="0"/>
    <x v="0"/>
    <x v="0"/>
    <s v="No"/>
    <x v="9"/>
    <s v=""/>
    <s v="Nicola Bootland"/>
    <s v="Jennifer Redman"/>
    <s v="No"/>
    <s v="Joanna Rose"/>
    <d v="2017-05-02T08:18:33"/>
    <d v="2017-03-06T12:59:51"/>
    <m/>
    <s v=""/>
    <d v="2017-04-05T00:00:00"/>
    <x v="0"/>
  </r>
  <r>
    <s v="3ffa5112-4744-4b0c-8df9-38f43dce5714"/>
    <s v="TdeBhxFnxl96oLQSH//ShcKXYV9SA62Bc+6b3W8SCU18V6jmXpjeAfBL4UfvO09I0AbGxRboc+thKR22ffGAiQ=="/>
    <d v="2017-05-02T08:18:33"/>
    <s v="DARS-NIC-382334-Y2B1C-v2"/>
    <s v="Zoltan Bedocs"/>
    <x v="232"/>
    <s v="With HSCIC"/>
    <x v="0"/>
    <m/>
    <s v="2c Initial Assessment"/>
    <s v="2c Initial Assessment"/>
    <x v="0"/>
    <s v="DARS-NIC-382334-Y2B1C-v1.1"/>
    <s v="No"/>
    <s v="Yes"/>
    <x v="0"/>
    <x v="296"/>
    <x v="0"/>
    <s v="No"/>
    <x v="9"/>
    <s v=""/>
    <s v="Vicki Hartley"/>
    <s v="Richard Langley"/>
    <s v="No"/>
    <s v="Joanna Rose"/>
    <d v="2017-05-02T08:18:33"/>
    <d v="2017-03-06T13:25:50"/>
    <m/>
    <s v=""/>
    <d v="2017-04-05T00:00:00"/>
    <x v="0"/>
  </r>
  <r>
    <s v="a29b5c5a-87a0-4214-a6c4-8cde13badee7"/>
    <s v="ftbGg/bc9DKDPqRafUhIpH5uUHPNvl1mk9P3JF5kXvPatPLFtZw7pCCMPcS+8CIU8rfdZKBpENf0TXc2Dy+e7A=="/>
    <d v="2017-05-02T08:18:33"/>
    <s v="DARS-NIC-382334-Y2B1C-v2"/>
    <s v="Sergiu Cociu"/>
    <x v="232"/>
    <s v="With HSCIC"/>
    <x v="0"/>
    <d v="2017-11-26T00:00:00"/>
    <s v="5a DSA Active"/>
    <s v="2c Initial Assessment"/>
    <x v="2"/>
    <s v="DARS-NIC-382334-Y2B1C-v1.2"/>
    <s v="No"/>
    <s v="Yes"/>
    <x v="0"/>
    <x v="296"/>
    <x v="225"/>
    <s v="No"/>
    <x v="9"/>
    <s v=""/>
    <s v="Vicki Hartley"/>
    <s v="Richard Langley"/>
    <s v="No"/>
    <s v="Joanna Rose"/>
    <d v="2017-05-02T08:18:33"/>
    <d v="2017-03-06T13:52:27"/>
    <d v="2017-03-30T00:00:00"/>
    <s v=""/>
    <d v="2017-04-05T00:00:00"/>
    <x v="1"/>
  </r>
  <r>
    <s v="3ebe6072-3df0-4914-b41b-04b6cb04dd7c"/>
    <s v="TmsdxZDXmVnIsvAPZAKSOduBg6SN3qiQHLCb64qJqzwrr+Dyso1qEXi0eY1Ff7D0muaIwlASfJ4nklxeKJCYMQ=="/>
    <d v="2017-05-02T08:18:33"/>
    <s v="DARS-NIC-382334-Y2B1C-v2"/>
    <s v="Sergiu Cociu"/>
    <x v="232"/>
    <s v="With HSCIC"/>
    <x v="0"/>
    <m/>
    <s v="1c Application In Progress"/>
    <s v="2c Initial Assessment"/>
    <x v="0"/>
    <s v="DARS-NIC-382334-Y2B1C-v2.0"/>
    <s v="No"/>
    <s v="Yes"/>
    <x v="0"/>
    <x v="0"/>
    <x v="0"/>
    <s v="No"/>
    <x v="9"/>
    <s v=""/>
    <s v="Vicki Hartley"/>
    <s v="Richard Langley"/>
    <s v="No"/>
    <s v="Joanna Rose"/>
    <d v="2017-05-02T08:18:33"/>
    <d v="2017-04-05T08:45:55"/>
    <m/>
    <s v=""/>
    <d v="2017-04-05T00:00:00"/>
    <x v="0"/>
  </r>
  <r>
    <s v="3c0c9211-b80c-4ffa-b93e-0034ba77d598"/>
    <s v="H310M/QMLW87ZzumCEzE2+MuCi/Wf0x+KbM03ZIg0ThRlqDpnyim1ImMYeK8MR2OUCxvvTLhxFmumw8vE69ryg=="/>
    <d v="2017-05-02T08:18:33"/>
    <s v="DARS-NIC-382334-Y2B1C-v2"/>
    <s v="Sergiu Cociu"/>
    <x v="232"/>
    <s v="With HSCIC"/>
    <x v="0"/>
    <m/>
    <s v="2c Initial Assessment"/>
    <s v="2c Initial Assessment"/>
    <x v="0"/>
    <s v="DARS-NIC-382334-Y2B1C-v2.1"/>
    <s v="No"/>
    <s v="Yes"/>
    <x v="0"/>
    <x v="297"/>
    <x v="0"/>
    <s v="No"/>
    <x v="9"/>
    <s v=""/>
    <s v="Vicki Hartley"/>
    <s v="Richard Langley"/>
    <s v="No"/>
    <s v="Joanna Rose"/>
    <d v="2017-05-02T08:18:33"/>
    <d v="2017-04-05T09:34:48"/>
    <m/>
    <s v=""/>
    <d v="2017-04-05T00:00:00"/>
    <x v="0"/>
  </r>
  <r>
    <s v="e7c93464-0bcb-431f-8d8d-fcb6848c636a"/>
    <s v="Lp297J4NYRIdcnx2GXDxtcgh7pPOxATZsNrmOgiV/Vp27BvYXl9KLQqFpwT5jR0klXucCBrpIdoDgpbdNQe61w=="/>
    <d v="2017-05-02T08:18:33"/>
    <s v="DARS-NIC-382334-Y2B1C-v2"/>
    <s v="Sergiu Cociu"/>
    <x v="232"/>
    <s v="With HSCIC"/>
    <x v="0"/>
    <d v="2018-04-29T00:00:00"/>
    <s v="2c Initial Assessment"/>
    <s v="2c Initial Assessment"/>
    <x v="0"/>
    <s v="DARS-NIC-382334-Y2B1C-v2.2"/>
    <s v="No"/>
    <s v="Yes"/>
    <x v="0"/>
    <x v="297"/>
    <x v="0"/>
    <s v="No"/>
    <x v="9"/>
    <s v=""/>
    <s v="Vicki Hartley"/>
    <s v="Richard Langley"/>
    <s v="No"/>
    <s v="Joanna Rose"/>
    <d v="2017-05-02T08:18:33"/>
    <d v="2017-04-05T14:02:26"/>
    <m/>
    <s v=""/>
    <d v="2017-04-05T00:00:00"/>
    <x v="0"/>
  </r>
  <r>
    <s v="c36735ec-4ff8-485c-a242-c28adb2c3d24"/>
    <s v="e3om0UXtmZS7scSHcSsB+b/gqM6oqo83w02gZS2IeK4qR4P10c9mlfmrqZGjwNpZgV/TXtNMe908/vokPbEEYg=="/>
    <d v="2017-05-02T08:55:28"/>
    <s v="DARS-NIC-382334-Y2B1C-v2"/>
    <s v="Sergiu Cociu"/>
    <x v="232"/>
    <s v="With HSCIC"/>
    <x v="0"/>
    <d v="2018-04-29T00:00:00"/>
    <s v="2c Initial Assessment"/>
    <s v="2c Initial Assessment"/>
    <x v="4"/>
    <s v="DARS-NIC-382334-Y2B1C-v2.3"/>
    <s v="Yes"/>
    <s v="Yes"/>
    <x v="0"/>
    <x v="297"/>
    <x v="0"/>
    <s v="No"/>
    <x v="9"/>
    <s v=""/>
    <s v="Vicki Hartley"/>
    <s v="Richard Langley"/>
    <s v="No"/>
    <s v="Joanna Rose"/>
    <d v="2017-05-02T08:55:28"/>
    <d v="2017-04-19T10:08:13"/>
    <m/>
    <s v=""/>
    <d v="2017-04-05T00:00:00"/>
    <x v="0"/>
  </r>
  <r>
    <s v="68ddbf4d-d0de-e511-80fe-3863bb358f90"/>
    <s v="YqnYDFutgOt517k8ABH9203j+us8iK6Y7KXTMHyLC3ATn4uVgnz/Wayc2NbqhvY6uR1/6tUioNnZs1HtpgPtIw=="/>
    <d v="2016-12-19T12:08:26"/>
    <s v="DARS-NIC-382718-N1T4C-v1"/>
    <s v="Helen Hogan"/>
    <x v="87"/>
    <s v="With HSCIC"/>
    <x v="0"/>
    <d v="2016-12-31T00:00:00"/>
    <s v=""/>
    <s v="5a DSA Active"/>
    <x v="0"/>
    <s v="DARS-NIC-382718-N1T4C-v0.0"/>
    <s v=""/>
    <s v="Yes"/>
    <x v="0"/>
    <x v="0"/>
    <x v="0"/>
    <s v="No"/>
    <x v="9"/>
    <s v=""/>
    <s v=""/>
    <s v=""/>
    <s v="No"/>
    <s v="Joanna Rose"/>
    <d v="2016-12-19T12:08:26"/>
    <d v="2016-02-29T10:36:35"/>
    <m/>
    <s v=""/>
    <d v="2016-08-10T00:00:00"/>
    <x v="0"/>
  </r>
  <r>
    <s v="f6bdb027-e52e-49e4-8532-638c0fc7d06a"/>
    <s v="euh1Uj/E2G0g3sjOwsEL3b0MzuPUktxBbJ1JtE6j82dSVlo2NpGFRqs6kHd4iCwTMbu4W3bXVsyNM9it1DBrjQ=="/>
    <d v="2016-12-19T12:08:41"/>
    <s v="DARS-NIC-382718-N1T4C-v1"/>
    <s v="Helen Hogan"/>
    <x v="87"/>
    <s v="With HSCIC"/>
    <x v="0"/>
    <d v="2016-12-31T00:00:00"/>
    <s v="5a DSA Active"/>
    <s v="5a DSA Active"/>
    <x v="1"/>
    <s v="DARS-NIC-382718-N1T4C-v0.1"/>
    <s v="No"/>
    <s v="Yes"/>
    <x v="0"/>
    <x v="298"/>
    <x v="11"/>
    <s v="No"/>
    <x v="9"/>
    <s v=""/>
    <s v="Adam Grindrod"/>
    <s v="Richard Langley"/>
    <s v="Yes"/>
    <s v="Joanna Rose"/>
    <d v="2016-12-19T12:08:41"/>
    <d v="2016-03-24T15:34:30"/>
    <d v="2016-12-19T00:00:00"/>
    <s v=""/>
    <d v="2016-08-10T00:00:00"/>
    <x v="1"/>
  </r>
  <r>
    <s v="ec7f8681-19a1-477f-822f-06647ca03b44"/>
    <s v="b/LiCqtOZYNuDCJcFZ/9pezD1tOU/NFbzIr/54FZz0n+tq2Cms5dwUcGbV5HzZUi+gMIzo0Br4bVU+jZrVzuOg=="/>
    <d v="2016-12-19T12:08:26"/>
    <s v="DARS-NIC-382718-N1T4C-v1"/>
    <s v="Helen Hogan"/>
    <x v="87"/>
    <s v="With HSCIC"/>
    <x v="0"/>
    <m/>
    <s v="1c Application In Progress"/>
    <s v="5a DSA Active"/>
    <x v="0"/>
    <s v="DARS-NIC-382718-N1T4C-v1.0"/>
    <s v="No"/>
    <s v="Yes"/>
    <x v="0"/>
    <x v="298"/>
    <x v="0"/>
    <s v="No"/>
    <x v="9"/>
    <s v=""/>
    <s v="Adam Grindrod"/>
    <s v="Richard Langley"/>
    <s v="Yes"/>
    <s v="Joanna Rose"/>
    <d v="2016-12-19T12:08:26"/>
    <d v="2016-08-10T10:02:18"/>
    <m/>
    <s v=""/>
    <d v="2016-08-10T00:00:00"/>
    <x v="0"/>
  </r>
  <r>
    <s v="43368270-c297-48ee-8cdc-c158c1dab415"/>
    <s v="wMF6MUuEpQeNamChi+TWxh4WWqlq28FH8z/D6YWPHp4m8htJ8IOwymXc5nQmqAGZgO1P0Gf22L/fGu1zG7sVug=="/>
    <d v="2016-12-19T12:08:27"/>
    <s v="DARS-NIC-382718-N1T4C-v1"/>
    <s v="Helen Hogan"/>
    <x v="87"/>
    <s v="With HSCIC"/>
    <x v="0"/>
    <m/>
    <s v="2c Initial Assessment"/>
    <s v="5a DSA Active"/>
    <x v="0"/>
    <s v="DARS-NIC-382718-N1T4C-v1.1"/>
    <s v="No"/>
    <s v="Yes"/>
    <x v="0"/>
    <x v="299"/>
    <x v="0"/>
    <s v="No"/>
    <x v="9"/>
    <s v=""/>
    <s v="Adam Grindrod"/>
    <s v="Richard Langley"/>
    <s v="Yes"/>
    <s v="Joanna Rose"/>
    <d v="2016-12-19T12:08:27"/>
    <d v="2016-08-10T10:07:03"/>
    <m/>
    <s v=""/>
    <d v="2016-08-10T00:00:00"/>
    <x v="0"/>
  </r>
  <r>
    <s v="2d463857-f98e-478f-afcb-ce75f76e981b"/>
    <s v="wjcY7Ij04hhCHheYJ9RgQxFjAahSgmEZtaKzxmqGa8KGevY1ckm3/tbzdXRnkK1x0sNrO0BoQk1QSq7ET5DCgA=="/>
    <d v="2016-12-20T13:58:27"/>
    <s v="DARS-NIC-382718-N1T4C-v1"/>
    <s v="Helen Hogan"/>
    <x v="87"/>
    <s v="With HSCIC"/>
    <x v="0"/>
    <d v="2017-09-30T00:00:00"/>
    <s v="5a DSA Active"/>
    <s v="5a DSA Active"/>
    <x v="2"/>
    <s v="DARS-NIC-382718-N1T4C-v1.2"/>
    <s v="Yes"/>
    <s v="Yes"/>
    <x v="0"/>
    <x v="299"/>
    <x v="224"/>
    <s v="No"/>
    <x v="9"/>
    <s v=""/>
    <s v="Richard Webster"/>
    <s v="Richard Langley"/>
    <s v="Yes"/>
    <s v="Joanna Rose"/>
    <d v="2016-12-20T13:58:27"/>
    <d v="2016-08-10T10:27:28"/>
    <d v="2016-12-19T00:00:00"/>
    <s v=""/>
    <d v="2016-08-10T00:00:00"/>
    <x v="1"/>
  </r>
  <r>
    <s v="d698b496-4173-e611-80f1-5065f38bf2f1"/>
    <s v="C1hZv0GC+VJ7Zll3bAR0XxlSddwLP8xNBQKG6cy0XZ1c8MoIKbvt93SoMZ+HxY9QKew9iYSiMd8RlG8ddwdCww=="/>
    <d v="2016-09-05T09:54:02"/>
    <s v="DARS-NIC-383122-W0Y9P-v0"/>
    <s v="Vicki Hartley"/>
    <x v="363"/>
    <s v="With Customer"/>
    <x v="0"/>
    <m/>
    <s v="1c Application In Progress"/>
    <s v="1c Application In Progress"/>
    <x v="0"/>
    <s v="DARS-NIC-383122-W0Y9P-v0"/>
    <s v="No"/>
    <s v="No"/>
    <x v="0"/>
    <x v="0"/>
    <x v="0"/>
    <s v="No"/>
    <x v="22"/>
    <s v=""/>
    <s v=""/>
    <s v=""/>
    <s v="Yes"/>
    <s v="Vicki Hartley"/>
    <d v="2016-09-05T09:54:02"/>
    <d v="2016-09-05T08:20:28"/>
    <m/>
    <s v=""/>
    <m/>
    <x v="0"/>
  </r>
  <r>
    <s v="50fec3e4-ad6d-4abf-a554-0b8235acbd90"/>
    <s v="oaTxV0mvnOIWvIuSvvdSWquYwok7wAj5K7drIgd1NY3VTOZ7Zrbl890yTwcpLYDFhHw4KzIXNcY1LjiuTSKPQQ=="/>
    <d v="2016-09-05T09:54:16"/>
    <s v="DARS-NIC-383122-W0Y9P-v0"/>
    <s v="Vicki Hartley"/>
    <x v="363"/>
    <s v="With Customer"/>
    <x v="0"/>
    <m/>
    <s v="1c Application In Progress"/>
    <s v="1c Application In Progress"/>
    <x v="0"/>
    <s v="DARS-NIC-383122-W0Y9P-v0.1"/>
    <s v="No"/>
    <s v="No"/>
    <x v="0"/>
    <x v="0"/>
    <x v="0"/>
    <s v="No"/>
    <x v="22"/>
    <s v=""/>
    <s v=""/>
    <s v=""/>
    <s v="Yes"/>
    <s v="Vicki Hartley"/>
    <d v="2016-09-05T09:54:16"/>
    <d v="2016-09-05T09:51:53"/>
    <m/>
    <s v=""/>
    <m/>
    <x v="0"/>
  </r>
  <r>
    <s v="1bcf6ca2-2127-42b6-bc38-e2a9a7fabc00"/>
    <s v="d15QFQiOTEs3Puj7WqkgnCGpnNDpGyrlrXawqA7MJfYx/sv19A8+uqTv8PEyd82nfKj5E7SnHBqCh+Oug9auSQ=="/>
    <d v="2016-10-25T12:01:54"/>
    <s v="DARS-NIC-383122-W0Y9P-v0"/>
    <s v="Conor Duggan"/>
    <x v="363"/>
    <s v="With Customer"/>
    <x v="0"/>
    <m/>
    <s v="1c Application In Progress"/>
    <s v="1c Application In Progress"/>
    <x v="4"/>
    <s v="DARS-NIC-383122-W0Y9P-v0.2"/>
    <s v="Yes"/>
    <s v="No"/>
    <x v="0"/>
    <x v="0"/>
    <x v="0"/>
    <s v="No"/>
    <x v="22"/>
    <s v=""/>
    <s v=""/>
    <s v=""/>
    <s v="Yes"/>
    <s v="Vicki Hartley"/>
    <d v="2016-10-25T12:01:54"/>
    <d v="2016-09-05T09:54:04"/>
    <m/>
    <s v=""/>
    <m/>
    <x v="0"/>
  </r>
  <r>
    <s v="e30b3b35-ed2b-e611-80e7-5065f38b06d1"/>
    <s v="jq6Sxhg3ILum/6CQeaE1X4LB5Nt/W3DDx3WnnOnKoPRJMFSF4dMBnHqyg2F45W9I7Y3K8ElJxbn8D2lbhN6ZSQ=="/>
    <d v="2016-11-23T11:13:22"/>
    <s v="DARS-NIC-38314-C3P0Z-v0"/>
    <s v="Beth Muldrew"/>
    <x v="71"/>
    <s v="With Customer"/>
    <x v="0"/>
    <m/>
    <s v="1c Application In Progress"/>
    <s v="2d Action Plan Active"/>
    <x v="0"/>
    <s v="DARS-NIC-38314-C3P0Z-v0.0"/>
    <s v="No"/>
    <s v="No"/>
    <x v="0"/>
    <x v="0"/>
    <x v="0"/>
    <s v="No"/>
    <x v="1"/>
    <s v=""/>
    <s v=""/>
    <s v=""/>
    <s v="Yes"/>
    <s v="Emma Russell"/>
    <d v="2016-11-23T11:13:22"/>
    <d v="2016-06-06T13:47:37"/>
    <m/>
    <s v=""/>
    <d v="2016-07-12T00:00:00"/>
    <x v="0"/>
  </r>
  <r>
    <s v="b9fb648c-a89f-4b37-bbd9-1ee208503d2e"/>
    <s v="FHFFKBq0wktI2xzl3TFLcLdNOTAwxWHggwQxi5Dw5hMFszj+DOMll4CvfLRSKTRgpEq+wA7SpKHH4rXpGUJC7w=="/>
    <d v="2016-11-23T11:13:22"/>
    <s v="DARS-NIC-38314-C3P0Z-v0"/>
    <s v="Beth Muldrew"/>
    <x v="71"/>
    <s v="With Customer"/>
    <x v="0"/>
    <m/>
    <s v="2a Case Admin Check"/>
    <s v="2d Action Plan Active"/>
    <x v="0"/>
    <s v="DARS-NIC-38314-C3P0Z-v0.1"/>
    <s v="No"/>
    <s v="No"/>
    <x v="0"/>
    <x v="0"/>
    <x v="0"/>
    <s v="No"/>
    <x v="1"/>
    <s v=""/>
    <s v=""/>
    <s v=""/>
    <s v="Yes"/>
    <s v="Emma Russell"/>
    <d v="2016-11-23T11:13:22"/>
    <d v="2016-06-13T12:15:46"/>
    <m/>
    <s v=""/>
    <d v="2016-07-12T00:00:00"/>
    <x v="0"/>
  </r>
  <r>
    <s v="7e1b4c57-209a-48c4-a0d0-72ae0d5516db"/>
    <s v="V9VirDFw9QmCeI+8jFfCnL8JJQfGmqeirrS4NK3Gg4Ez9ECK0Q6g7qH5HSHVSMLAyvBrlCmtYE9v4Mljai8Wtw=="/>
    <d v="2016-11-23T11:13:23"/>
    <s v="DARS-NIC-38314-C3P0Z-v0"/>
    <s v="Beth Muldrew"/>
    <x v="71"/>
    <s v="With Customer"/>
    <x v="0"/>
    <m/>
    <s v="2c Initial Assessment"/>
    <s v="2d Action Plan Active"/>
    <x v="0"/>
    <s v="DARS-NIC-38314-C3P0Z-v0.10"/>
    <s v="No"/>
    <s v="No"/>
    <x v="0"/>
    <x v="29"/>
    <x v="0"/>
    <s v="No"/>
    <x v="1"/>
    <s v=""/>
    <s v="Carla Howgate"/>
    <s v="Dave Cronin"/>
    <s v="Yes"/>
    <s v="Emma Russell"/>
    <d v="2016-11-23T11:13:23"/>
    <d v="2016-08-01T14:08:48"/>
    <m/>
    <s v=""/>
    <d v="2016-07-12T00:00:00"/>
    <x v="0"/>
  </r>
  <r>
    <s v="da4af4a7-aa26-4491-80f4-5d51542b2698"/>
    <s v="2UmpFqGvg2/a5Wk2hIFRFYM+JiLX3GHLP8dCnXAMBAZvfeCfVk97NSJqDjp/TlQQN+aPSgJMCaTs335YZx6M6A=="/>
    <d v="2016-11-23T11:13:22"/>
    <s v="DARS-NIC-38314-C3P0Z-v0"/>
    <s v="Beth Muldrew"/>
    <x v="71"/>
    <s v="With Customer"/>
    <x v="0"/>
    <m/>
    <s v="2c Initial Assessment"/>
    <s v="2d Action Plan Active"/>
    <x v="0"/>
    <s v="DARS-NIC-38314-C3P0Z-v0.11"/>
    <s v="No"/>
    <s v="No"/>
    <x v="0"/>
    <x v="29"/>
    <x v="0"/>
    <s v="No"/>
    <x v="1"/>
    <s v=""/>
    <s v="Carla Howgate"/>
    <s v="Dave Cronin"/>
    <s v="Yes"/>
    <s v="Emma Russell"/>
    <d v="2016-11-23T11:13:22"/>
    <d v="2016-08-05T09:06:12"/>
    <m/>
    <s v=""/>
    <d v="2016-07-12T00:00:00"/>
    <x v="0"/>
  </r>
  <r>
    <s v="57e1c8fb-c86a-4c7e-a28c-8a93f02dd822"/>
    <s v="4xbYCSi9mvEBMeadkj23jK/o4CE51z0i5utNfGgdCi5kWRb3BpOs3oK3oCUxv8XARVOXTuSdiGlKuC99xcV4Gw=="/>
    <d v="2016-11-23T11:13:45"/>
    <s v="DARS-NIC-38314-C3P0Z-v0"/>
    <s v="Beth Muldrew"/>
    <x v="71"/>
    <s v="With Customer"/>
    <x v="0"/>
    <m/>
    <s v="2c Initial Assessment"/>
    <s v="2d Action Plan Active"/>
    <x v="0"/>
    <s v="DARS-NIC-38314-C3P0Z-v0.12"/>
    <s v="No"/>
    <s v="No"/>
    <x v="0"/>
    <x v="29"/>
    <x v="0"/>
    <s v="No"/>
    <x v="1"/>
    <s v=""/>
    <s v="Vicki Hartley"/>
    <s v="Dave Cronin"/>
    <s v="Yes"/>
    <s v="Emma Russell"/>
    <d v="2016-11-23T11:13:45"/>
    <d v="2016-09-06T11:50:46"/>
    <m/>
    <s v=""/>
    <d v="2016-07-12T00:00:00"/>
    <x v="0"/>
  </r>
  <r>
    <s v="a07e14f9-1a5f-4bf8-84f3-0c3ac9eb0a36"/>
    <s v="JY0Okuhq1TveXQNXRVsjSQN4+A0KK4gdxR5wm7rNg1g71VRw7WuyS1NIQrbuuI8yeJDMr3u5ykpq9PRmWGk65g=="/>
    <d v="2017-04-20T08:50:02"/>
    <s v="DARS-NIC-38314-C3P0Z-v0"/>
    <s v="Beth Muldrew"/>
    <x v="71"/>
    <s v="With Customer"/>
    <x v="0"/>
    <m/>
    <s v="2c Initial Assessment"/>
    <s v="2d Action Plan Active"/>
    <x v="4"/>
    <s v="DARS-NIC-38314-C3P0Z-v0.13"/>
    <s v="Yes"/>
    <s v="No"/>
    <x v="0"/>
    <x v="29"/>
    <x v="0"/>
    <s v="No"/>
    <x v="1"/>
    <s v=""/>
    <s v="Vicki Hartley"/>
    <s v="Dave Cronin"/>
    <s v="Yes"/>
    <s v="Emma Russell"/>
    <d v="2017-04-20T08:50:02"/>
    <d v="2016-11-23T11:13:32"/>
    <m/>
    <s v=""/>
    <d v="2016-07-12T00:00:00"/>
    <x v="0"/>
  </r>
  <r>
    <s v="d5dae287-05fd-4b42-943c-aa370b90ad54"/>
    <s v="b2KVuKsZKBLKfrviQr6TK7Eiw7X4SX40MUPPFBtB4Xj2itz74BaxNswP4/pnwlM8+gtsV2sgyQK5OAMwWNxsuw=="/>
    <d v="2016-11-23T11:13:23"/>
    <s v="DARS-NIC-38314-C3P0Z-v0"/>
    <s v="Beth Muldrew"/>
    <x v="71"/>
    <s v="With Customer"/>
    <x v="0"/>
    <m/>
    <s v="1c Application In Progress"/>
    <s v="2d Action Plan Active"/>
    <x v="0"/>
    <s v="DARS-NIC-38314-C3P0Z-v0.2"/>
    <s v="No"/>
    <s v="No"/>
    <x v="0"/>
    <x v="0"/>
    <x v="0"/>
    <s v="No"/>
    <x v="1"/>
    <s v=""/>
    <s v=""/>
    <s v=""/>
    <s v="Yes"/>
    <s v="Emma Russell"/>
    <d v="2016-11-23T11:13:23"/>
    <d v="2016-06-13T14:18:05"/>
    <m/>
    <s v=""/>
    <d v="2016-07-12T00:00:00"/>
    <x v="0"/>
  </r>
  <r>
    <s v="5c0edfd1-747c-42b9-883d-a8c1b3f2c029"/>
    <s v="kDleWDzsAQB8AawrO6Vagv+IbWcM7b5xAg4gG8JU6+RIfN25Rzr3dfyOkZFJyb9/cBz5cSOJZpspJ227XQdqGw=="/>
    <d v="2016-11-23T11:13:23"/>
    <s v="DARS-NIC-38314-C3P0Z-v0"/>
    <s v="Beth Muldrew"/>
    <x v="71"/>
    <s v="With Customer"/>
    <x v="0"/>
    <m/>
    <s v="1c Application In Progress"/>
    <s v="2d Action Plan Active"/>
    <x v="0"/>
    <s v="DARS-NIC-38314-C3P0Z-v0.3"/>
    <s v="No"/>
    <s v="No"/>
    <x v="0"/>
    <x v="0"/>
    <x v="0"/>
    <s v="No"/>
    <x v="1"/>
    <s v=""/>
    <s v=""/>
    <s v=""/>
    <s v="Yes"/>
    <s v="Emma Russell"/>
    <d v="2016-11-23T11:13:23"/>
    <d v="2016-06-30T12:34:12"/>
    <m/>
    <s v=""/>
    <d v="2016-07-12T00:00:00"/>
    <x v="0"/>
  </r>
  <r>
    <s v="0ee16958-e418-4edf-9c9b-5f62dd13b4f0"/>
    <s v="sWL6tpF+heFfQbHz9dmxBAqNjmvvEbtnNyQV6fdUBMX2F8Rl4nYOreVKXI2ZCRxF8mTTEyQQKmndmsNugyg5Zg=="/>
    <d v="2016-11-23T11:13:23"/>
    <s v="DARS-NIC-38314-C3P0Z-v0"/>
    <s v="Beth Muldrew"/>
    <x v="71"/>
    <s v="With Customer"/>
    <x v="0"/>
    <m/>
    <s v="1c Application In Progress"/>
    <s v="2d Action Plan Active"/>
    <x v="0"/>
    <s v="DARS-NIC-38314-C3P0Z-v0.4"/>
    <s v="No"/>
    <s v="No"/>
    <x v="0"/>
    <x v="0"/>
    <x v="0"/>
    <s v="No"/>
    <x v="1"/>
    <s v=""/>
    <s v=""/>
    <s v=""/>
    <s v="Yes"/>
    <s v="Emma Russell"/>
    <d v="2016-11-23T11:13:23"/>
    <d v="2016-07-04T12:12:53"/>
    <m/>
    <s v=""/>
    <d v="2016-07-12T00:00:00"/>
    <x v="0"/>
  </r>
  <r>
    <s v="fb6d11b3-af4f-4d38-a5bd-8316c0b6a489"/>
    <s v="xU6roRCXDgHOi2Luv/4uuFGtSvbno07YkOZcwzvl9TOvwdZm8xn4DY2SzUKeJfUpeJShdy3uPdpM5taB2HfjQw=="/>
    <d v="2016-11-23T11:13:23"/>
    <s v="DARS-NIC-38314-C3P0Z-v0"/>
    <s v="Beth Muldrew"/>
    <x v="71"/>
    <s v="With Customer"/>
    <x v="0"/>
    <m/>
    <s v="2c Initial Assessment"/>
    <s v="2d Action Plan Active"/>
    <x v="0"/>
    <s v="DARS-NIC-38314-C3P0Z-v0.5"/>
    <s v="No"/>
    <s v="No"/>
    <x v="0"/>
    <x v="29"/>
    <x v="0"/>
    <s v="No"/>
    <x v="1"/>
    <s v=""/>
    <s v="Carla Howgate"/>
    <s v="Dave Cronin"/>
    <s v="Yes"/>
    <s v="Emma Russell"/>
    <d v="2016-11-23T11:13:23"/>
    <d v="2016-07-08T09:35:39"/>
    <m/>
    <s v=""/>
    <d v="2016-07-12T00:00:00"/>
    <x v="0"/>
  </r>
  <r>
    <s v="2fc8e0ec-6516-4af6-a92a-a4f698c1a22c"/>
    <s v="0cQSOiD2uQ4iqW50m4YyjL0KbrRj7V3AksINxvPrifR3gSYum0dR8fFTIaSjVE8100iMSN5gbkXgdrIOrDZVWw=="/>
    <d v="2016-11-23T11:13:23"/>
    <s v="DARS-NIC-38314-C3P0Z-v0"/>
    <s v="Beth Muldrew"/>
    <x v="71"/>
    <s v="With Customer"/>
    <x v="0"/>
    <m/>
    <s v="2c Initial Assessment"/>
    <s v="2d Action Plan Active"/>
    <x v="0"/>
    <s v="DARS-NIC-38314-C3P0Z-v0.6"/>
    <s v="No"/>
    <s v="No"/>
    <x v="0"/>
    <x v="29"/>
    <x v="0"/>
    <s v="No"/>
    <x v="1"/>
    <s v=""/>
    <s v="Carla Howgate"/>
    <s v="Dave Cronin"/>
    <s v="Yes"/>
    <s v="Emma Russell"/>
    <d v="2016-11-23T11:13:23"/>
    <d v="2016-07-13T11:01:56"/>
    <m/>
    <s v=""/>
    <d v="2016-07-12T00:00:00"/>
    <x v="0"/>
  </r>
  <r>
    <s v="d0ddf235-6351-48b8-8d64-7d4e3299b6a7"/>
    <s v="DpqwEiJz1EnoEnRW3JhG1ep3+q1ucD+e6UI6TOyyc/MbwvfIa5j/PndbW3UPc/FzE9/oRQTUYva+dtrjRFGkvg=="/>
    <d v="2016-11-23T11:13:23"/>
    <s v="DARS-NIC-38314-C3P0Z-v0"/>
    <s v="Beth Muldrew"/>
    <x v="71"/>
    <s v="With Customer"/>
    <x v="0"/>
    <m/>
    <s v="2c Initial Assessment"/>
    <s v="2d Action Plan Active"/>
    <x v="0"/>
    <s v="DARS-NIC-38314-C3P0Z-v0.7"/>
    <s v="No"/>
    <s v="No"/>
    <x v="0"/>
    <x v="29"/>
    <x v="0"/>
    <s v="No"/>
    <x v="1"/>
    <s v=""/>
    <s v="Carla Howgate"/>
    <s v="Dave Cronin"/>
    <s v="Yes"/>
    <s v="Emma Russell"/>
    <d v="2016-11-23T11:13:23"/>
    <d v="2016-07-19T08:21:21"/>
    <m/>
    <s v=""/>
    <d v="2016-07-12T00:00:00"/>
    <x v="0"/>
  </r>
  <r>
    <s v="10766b1e-c557-49ab-bca6-bc4f9dc93e09"/>
    <s v="MilEgZWm5oPyj5qQTI0k4Tg9D05rjhyn8yn4GLBbSJiKXWFy9e2krPLvROHYMGHZbbf50v4HbtjZZOxE7aFGaQ=="/>
    <d v="2016-11-23T11:13:23"/>
    <s v="DARS-NIC-38314-C3P0Z-v0"/>
    <s v="Beth Muldrew"/>
    <x v="71"/>
    <s v="With Customer"/>
    <x v="0"/>
    <m/>
    <s v="2c Initial Assessment"/>
    <s v="2d Action Plan Active"/>
    <x v="0"/>
    <s v="DARS-NIC-38314-C3P0Z-v0.8"/>
    <s v="No"/>
    <s v="No"/>
    <x v="0"/>
    <x v="29"/>
    <x v="0"/>
    <s v="No"/>
    <x v="1"/>
    <s v=""/>
    <s v="Carla Howgate"/>
    <s v="Dave Cronin"/>
    <s v="Yes"/>
    <s v="Emma Russell"/>
    <d v="2016-11-23T11:13:23"/>
    <d v="2016-07-28T14:14:22"/>
    <m/>
    <s v=""/>
    <d v="2016-07-12T00:00:00"/>
    <x v="0"/>
  </r>
  <r>
    <s v="d11854ab-bf12-4584-bf54-46537b9f618d"/>
    <s v="GbdSsT174boNxTlL0ZUD7wUmakm6yZVqs49OC6erbIIAP89p/t7x9HGzHtnrFotpMWwq5NyQmgzXRzGZlDRV0w=="/>
    <d v="2016-11-23T11:13:22"/>
    <s v="DARS-NIC-38314-C3P0Z-v0"/>
    <s v="Beth Muldrew"/>
    <x v="71"/>
    <s v="With Customer"/>
    <x v="0"/>
    <m/>
    <s v="2c Initial Assessment"/>
    <s v="2d Action Plan Active"/>
    <x v="0"/>
    <s v="DARS-NIC-38314-C3P0Z-v0.9"/>
    <s v="No"/>
    <s v="No"/>
    <x v="0"/>
    <x v="29"/>
    <x v="0"/>
    <s v="No"/>
    <x v="1"/>
    <s v=""/>
    <s v="Carla Howgate"/>
    <s v="Dave Cronin"/>
    <s v="Yes"/>
    <s v="Emma Russell"/>
    <d v="2016-11-23T11:13:22"/>
    <d v="2016-08-01T11:01:35"/>
    <m/>
    <s v=""/>
    <d v="2016-07-12T00:00:00"/>
    <x v="0"/>
  </r>
  <r>
    <s v="1e473b5a-44e8-e511-8101-3863bb358f90"/>
    <s v="fHCwGuOOW3YRLMf691uGVR4pZjceAVfj8qRzg4i0SqSU9dhtrUq2MsHWyACFBULLTVe4d6kCNqXQFkbnGfCIUA=="/>
    <d v="2017-03-16T17:41:30"/>
    <s v="DARS-NIC-383203-Q8B9L-v1"/>
    <s v="Hima Daby"/>
    <x v="3"/>
    <s v="With Customer"/>
    <x v="0"/>
    <m/>
    <s v=""/>
    <s v="2d Action Plan Active"/>
    <x v="0"/>
    <s v="DARS-NIC-383203-Q8B9L-v0.0"/>
    <s v=""/>
    <s v="Yes"/>
    <x v="0"/>
    <x v="0"/>
    <x v="0"/>
    <s v="No"/>
    <x v="1"/>
    <s v=""/>
    <s v=""/>
    <s v=""/>
    <s v="No"/>
    <s v="Emma Russell"/>
    <d v="2017-03-16T17:41:30"/>
    <d v="2016-03-12T11:20:00"/>
    <m/>
    <s v=""/>
    <d v="2016-12-05T00:00:00"/>
    <x v="0"/>
  </r>
  <r>
    <s v="04926834-8fd1-4005-a95e-3c0a0278ba08"/>
    <s v="+Kg6yCdonlAQwuMF04Ke1/yT+eGJr6EhLQ52ggCuoPyGEhIdk1WzyyHfHItm299Xt4CpDFO1oBBOnRlEZdI8kA=="/>
    <d v="2017-03-16T17:41:30"/>
    <s v="DARS-NIC-383203-Q8B9L-v1"/>
    <s v="Hima Daby"/>
    <x v="3"/>
    <s v="With Customer"/>
    <x v="0"/>
    <m/>
    <s v=""/>
    <s v="2d Action Plan Active"/>
    <x v="0"/>
    <s v="DARS-NIC-383203-Q8B9L-v0.1"/>
    <s v=""/>
    <s v="Yes"/>
    <x v="0"/>
    <x v="0"/>
    <x v="0"/>
    <s v="No"/>
    <x v="1"/>
    <s v=""/>
    <s v=""/>
    <s v=""/>
    <s v="No"/>
    <s v="Emma Russell"/>
    <d v="2017-03-16T17:41:30"/>
    <d v="2016-03-15T13:21:55"/>
    <m/>
    <s v=""/>
    <d v="2016-12-05T00:00:00"/>
    <x v="0"/>
  </r>
  <r>
    <s v="73fdb2e2-c09a-4c45-aa6a-ea53bc960558"/>
    <s v="Bj/kMfPxmqwhPQOnauuHItJ7LBrXBmPfHPu1LovhUI1ESjkD5vPyMD6/J/cHJ24ZT7PBtg/mXFaFKtARXr7Jjg=="/>
    <d v="2017-03-16T17:41:31"/>
    <s v="DARS-NIC-383203-Q8B9L-v1"/>
    <s v="Hima Daby"/>
    <x v="3"/>
    <s v="With Customer"/>
    <x v="0"/>
    <m/>
    <s v=""/>
    <s v="2d Action Plan Active"/>
    <x v="0"/>
    <s v="DARS-NIC-383203-Q8B9L-v0.2"/>
    <s v=""/>
    <s v="Yes"/>
    <x v="0"/>
    <x v="0"/>
    <x v="0"/>
    <s v="No"/>
    <x v="1"/>
    <s v=""/>
    <s v=""/>
    <s v=""/>
    <s v="No"/>
    <s v="Emma Russell"/>
    <d v="2017-03-16T17:41:31"/>
    <d v="2016-03-21T14:31:43"/>
    <m/>
    <s v=""/>
    <d v="2016-12-05T00:00:00"/>
    <x v="0"/>
  </r>
  <r>
    <s v="df78c605-07cc-4367-8ef9-49a214860733"/>
    <s v="pOTiudKJ7gJ4nZtoQ52/0aPubJSjoA/SB96qsf1GoVFP9gxV2nKboxCLM1t1sa0RG9D0nLyisOb4XWbDNn6dPA=="/>
    <d v="2017-03-16T17:41:30"/>
    <s v="DARS-NIC-383203-Q8B9L-v1"/>
    <s v="Hima Daby"/>
    <x v="3"/>
    <s v="With Customer"/>
    <x v="0"/>
    <m/>
    <s v=""/>
    <s v="2d Action Plan Active"/>
    <x v="0"/>
    <s v="DARS-NIC-383203-Q8B9L-v0.3"/>
    <s v=""/>
    <s v="Yes"/>
    <x v="0"/>
    <x v="0"/>
    <x v="0"/>
    <s v="No"/>
    <x v="1"/>
    <s v=""/>
    <s v=""/>
    <s v=""/>
    <s v="No"/>
    <s v="Emma Russell"/>
    <d v="2017-03-16T17:41:30"/>
    <d v="2016-04-03T12:37:08"/>
    <m/>
    <s v=""/>
    <d v="2016-12-05T00:00:00"/>
    <x v="0"/>
  </r>
  <r>
    <s v="15c97bd9-4a59-412d-8f52-d5de726d0ce8"/>
    <s v="r1vsQjm40f0kt3OTBwLny86bbBzdJ7IUEQCBD1oaTgOyvAGn0Qx54MCQGk2L5VQhUSiojwoUR8LusZphZqkzrQ=="/>
    <d v="2017-03-16T17:41:30"/>
    <s v="DARS-NIC-383203-Q8B9L-v1"/>
    <s v="Hima Daby"/>
    <x v="3"/>
    <s v="With Customer"/>
    <x v="0"/>
    <m/>
    <s v=""/>
    <s v="2d Action Plan Active"/>
    <x v="0"/>
    <s v="DARS-NIC-383203-Q8B9L-v0.4"/>
    <s v=""/>
    <s v="Yes"/>
    <x v="0"/>
    <x v="300"/>
    <x v="0"/>
    <s v="No"/>
    <x v="1"/>
    <s v=""/>
    <s v=""/>
    <s v=""/>
    <s v="No"/>
    <s v="Emma Russell"/>
    <d v="2017-03-16T17:41:30"/>
    <d v="2016-04-10T12:48:55"/>
    <m/>
    <s v=""/>
    <d v="2016-12-05T00:00:00"/>
    <x v="0"/>
  </r>
  <r>
    <s v="87e9e874-5b38-49cc-bb2e-dbdb9e3a1e3d"/>
    <s v="YGAAEEFrW91PoSqCG9AAk3EUwzndHLzXvdmQEw2carc7PLnbd7kx9mlysn9ZHxxuGqZ9nKvA0N5ep97QoAOzRw=="/>
    <d v="2017-03-16T17:41:31"/>
    <s v="DARS-NIC-383203-Q8B9L-v1"/>
    <s v="Hima Daby"/>
    <x v="3"/>
    <s v="With Customer"/>
    <x v="0"/>
    <d v="2017-09-19T00:00:00"/>
    <s v="5a DSA Active"/>
    <s v="2d Action Plan Active"/>
    <x v="2"/>
    <s v="DARS-NIC-383203-Q8B9L-v0.5"/>
    <s v="No"/>
    <s v="Yes"/>
    <x v="0"/>
    <x v="300"/>
    <x v="215"/>
    <s v="No"/>
    <x v="1"/>
    <s v="Complex"/>
    <s v="Emma Lawler"/>
    <s v="Louise Dunn"/>
    <s v="No"/>
    <s v="Emma Russell"/>
    <d v="2017-03-16T17:41:31"/>
    <d v="2016-04-14T13:49:22"/>
    <d v="2016-10-28T00:00:00"/>
    <s v=""/>
    <d v="2016-12-05T00:00:00"/>
    <x v="1"/>
  </r>
  <r>
    <s v="12587a65-c24d-4825-9102-39570781b6a3"/>
    <s v="pI9Gy/s1YOxI06tdGNAFyWHPxtgXxhzA07w1B0siBSGqI7Ib9Cz/G+SSWGEaQ59GZW5JfEx70UcrKNHp+Mb3WQ=="/>
    <d v="2017-03-16T17:41:30"/>
    <s v="DARS-NIC-383203-Q8B9L-v1"/>
    <s v="Hima Daby"/>
    <x v="3"/>
    <s v="With Customer"/>
    <x v="0"/>
    <m/>
    <s v="1c Application In Progress"/>
    <s v="2d Action Plan Active"/>
    <x v="0"/>
    <s v="DARS-NIC-383203-Q8B9L-v1.0"/>
    <s v="No"/>
    <s v="Yes"/>
    <x v="0"/>
    <x v="300"/>
    <x v="0"/>
    <s v="No"/>
    <x v="1"/>
    <s v="Complex"/>
    <s v="Emma Lawler"/>
    <s v="Louise Dunn"/>
    <s v="No"/>
    <s v="Emma Russell"/>
    <d v="2017-03-16T17:41:30"/>
    <d v="2016-11-21T10:25:50"/>
    <d v="2016-10-28T00:00:00"/>
    <s v=""/>
    <d v="2016-12-05T00:00:00"/>
    <x v="0"/>
  </r>
  <r>
    <s v="6e39abb7-5a06-454c-a68f-6b161ab76b91"/>
    <s v="W/Z3BPsqle0PIJi5G3PA9i3WLjxFaTgGnCp0N0rlKUYoD9EtGxjlgWRjvJVcqs610h2+HD/14lSlZkr8HT29sA=="/>
    <d v="2017-03-16T17:41:30"/>
    <s v="DARS-NIC-383203-Q8B9L-v1"/>
    <s v="Hima Daby"/>
    <x v="3"/>
    <s v="With Customer"/>
    <x v="0"/>
    <m/>
    <s v="2c Initial Assessment"/>
    <s v="2d Action Plan Active"/>
    <x v="0"/>
    <s v="DARS-NIC-383203-Q8B9L-v1.1"/>
    <s v="No"/>
    <s v="Yes"/>
    <x v="0"/>
    <x v="12"/>
    <x v="0"/>
    <s v="No"/>
    <x v="1"/>
    <s v="Complex"/>
    <s v="Nicola Bootland"/>
    <s v="Louise Dunn"/>
    <s v="No"/>
    <s v="Emma Russell"/>
    <d v="2017-03-16T17:41:30"/>
    <d v="2016-11-22T12:11:40"/>
    <d v="2016-10-28T00:00:00"/>
    <s v=""/>
    <d v="2016-12-05T00:00:00"/>
    <x v="0"/>
  </r>
  <r>
    <s v="cc9f2793-96da-4caf-9b1e-194c5b9935e7"/>
    <s v="kP6ZRCAjHGQuJQyaCkvpyY+xHXc3aCniQCtvf2E1wgTqPgs2ETJV9rZ8KPUZGZGnu3hT/kU9ajrJU+knPgK4DQ=="/>
    <d v="2017-03-16T17:41:30"/>
    <s v="DARS-NIC-383203-Q8B9L-v1"/>
    <s v="Hima Daby"/>
    <x v="3"/>
    <s v="With Customer"/>
    <x v="0"/>
    <m/>
    <s v="2c Initial Assessment"/>
    <s v="2d Action Plan Active"/>
    <x v="0"/>
    <s v="DARS-NIC-383203-Q8B9L-v1.2"/>
    <s v="No"/>
    <s v="Yes"/>
    <x v="0"/>
    <x v="12"/>
    <x v="0"/>
    <s v="No"/>
    <x v="1"/>
    <s v="Complex"/>
    <s v="Nicola Bootland"/>
    <s v="Louise Dunn"/>
    <s v="No"/>
    <s v="Emma Russell"/>
    <d v="2017-03-16T17:41:30"/>
    <d v="2016-12-22T15:17:42"/>
    <d v="2016-10-28T00:00:00"/>
    <s v=""/>
    <d v="2016-12-05T00:00:00"/>
    <x v="0"/>
  </r>
  <r>
    <s v="7cc96fa4-f8a4-42d8-9525-947c3aafafb1"/>
    <s v="FEXJeb4uKZtM6P/9RhOLc850usxf+tPi2g4VrovoOjj4+0PQWvxeBtZU9+vlWijVd9k7StUPaumYk/N+QVkc8A=="/>
    <d v="2017-03-16T17:41:52"/>
    <s v="DARS-NIC-383203-Q8B9L-v1"/>
    <s v="Anthony Thomas"/>
    <x v="3"/>
    <s v="With Customer"/>
    <x v="0"/>
    <d v="2017-10-01T00:00:00"/>
    <s v="2c Initial Assessment"/>
    <s v="2d Action Plan Active"/>
    <x v="0"/>
    <s v="DARS-NIC-383203-Q8B9L-v1.3"/>
    <s v="No"/>
    <s v="Yes"/>
    <x v="0"/>
    <x v="12"/>
    <x v="0"/>
    <s v="No"/>
    <x v="1"/>
    <s v="Complex"/>
    <s v="Julia Webb"/>
    <s v="Louise Dunn"/>
    <s v="No"/>
    <s v="Emma Russell"/>
    <d v="2017-03-16T17:41:52"/>
    <d v="2017-01-16T15:47:58"/>
    <d v="2016-10-28T00:00:00"/>
    <s v=""/>
    <d v="2016-12-05T00:00:00"/>
    <x v="0"/>
  </r>
  <r>
    <s v="18328471-593b-4d12-bd4d-134ebb653778"/>
    <s v="KOgQsFK7LM2PmoXyho0hOtWch2muVmTLKKSW9saRT8nzlOxM+l0JXW1P/ZL3kyHCaO+6wJWj3C2Cl0OWp8A8/A=="/>
    <d v="2017-04-13T14:56:30"/>
    <s v="DARS-NIC-383203-Q8B9L-v1"/>
    <s v="Anthony Thomas"/>
    <x v="3"/>
    <s v="With Customer"/>
    <x v="0"/>
    <d v="2017-10-01T00:00:00"/>
    <s v="2c Initial Assessment"/>
    <s v="2d Action Plan Active"/>
    <x v="4"/>
    <s v="DARS-NIC-383203-Q8B9L-v1.4"/>
    <s v="Yes"/>
    <s v="Yes"/>
    <x v="0"/>
    <x v="12"/>
    <x v="0"/>
    <s v="No"/>
    <x v="1"/>
    <s v="Complex"/>
    <s v="Nicola Bootland"/>
    <s v="Louise Dunn"/>
    <s v="No"/>
    <s v="Emma Russell"/>
    <d v="2017-04-13T14:56:30"/>
    <d v="2017-03-16T17:41:36"/>
    <d v="2016-10-28T00:00:00"/>
    <s v=""/>
    <d v="2016-12-05T00:00:00"/>
    <x v="0"/>
  </r>
  <r>
    <s v="e470de81-4ae8-e511-80f8-3863bb357fa0"/>
    <s v="xJ7ueKxVMLrC0kv7B0z9/Uzc7S4pxp127TGlLE6o/ViQQLrQmIpGpWq6DcbHoeFpqIR2RMJNJT2AO3R1Se4xSQ=="/>
    <d v="2017-04-28T06:40:18"/>
    <s v="DARS-NIC-383324-D6B8T-v2"/>
    <s v="Theo Georghiou"/>
    <x v="58"/>
    <s v="With Customer"/>
    <x v="0"/>
    <m/>
    <s v=""/>
    <s v="2d Action Plan Active"/>
    <x v="0"/>
    <s v="DARS-NIC-383324-D6B8T-v0.0"/>
    <s v=""/>
    <s v="Yes"/>
    <x v="0"/>
    <x v="0"/>
    <x v="0"/>
    <s v="No"/>
    <x v="9"/>
    <s v=""/>
    <s v=""/>
    <s v=""/>
    <s v="No"/>
    <s v="Emma Russell"/>
    <d v="2017-04-28T06:40:18"/>
    <d v="2016-03-12T12:04:04"/>
    <m/>
    <s v=""/>
    <d v="2017-03-27T00:00:00"/>
    <x v="0"/>
  </r>
  <r>
    <s v="7a1634ad-89f2-401a-a0c7-dc4e3f544f22"/>
    <s v="aDitFwTCm4xfpC8o6XBqJ7Yt7J6gfrnMhIDkHOFMe7pCVtdtTJjboJ6RixaBhDjSjkola9HZTq5EcVIrtAQlkg=="/>
    <d v="2017-04-28T06:40:19"/>
    <s v="DARS-NIC-383324-D6B8T-v2"/>
    <s v="Theo Georghiou"/>
    <x v="58"/>
    <s v="With Customer"/>
    <x v="0"/>
    <d v="2016-02-29T00:00:00"/>
    <s v="5a DSA Active"/>
    <s v="2d Action Plan Active"/>
    <x v="1"/>
    <s v="DARS-NIC-383324-D6B8T-v0.1"/>
    <s v="No"/>
    <s v="Yes"/>
    <x v="0"/>
    <x v="295"/>
    <x v="77"/>
    <s v="No"/>
    <x v="9"/>
    <s v=""/>
    <s v="Emma Lawler"/>
    <s v="Jennifer Donald"/>
    <s v="No"/>
    <s v="Emma Russell"/>
    <d v="2017-04-28T06:40:19"/>
    <d v="2016-04-10T12:47:52"/>
    <d v="2017-02-14T00:00:00"/>
    <s v=""/>
    <d v="2017-03-27T00:00:00"/>
    <x v="1"/>
  </r>
  <r>
    <s v="5fe821bd-ee54-468b-937b-7d06bce20b86"/>
    <s v="bUWgr/CmYGwkvw3XpP0ZfqJkp/8VWRAk9mSD5PwU4U80r9Fe/oI7YO5DVhDqlWIOHdvLSzgX04U0oWwjtqfmDQ=="/>
    <d v="2017-04-28T06:40:19"/>
    <s v="DARS-NIC-383324-D6B8T-v2"/>
    <s v="Theo Georghiou"/>
    <x v="58"/>
    <s v="With Customer"/>
    <x v="0"/>
    <m/>
    <s v="1c Application In Progress"/>
    <s v="2d Action Plan Active"/>
    <x v="0"/>
    <s v="DARS-NIC-383324-D6B8T-v1.0"/>
    <s v="No"/>
    <s v="Yes"/>
    <x v="0"/>
    <x v="295"/>
    <x v="0"/>
    <s v="No"/>
    <x v="9"/>
    <s v=""/>
    <s v="Emma Lawler"/>
    <s v="Jennifer Donald"/>
    <s v="No"/>
    <s v="Emma Russell"/>
    <d v="2017-04-28T06:40:19"/>
    <d v="2016-09-05T14:52:09"/>
    <d v="2016-07-25T00:00:00"/>
    <s v=""/>
    <d v="2017-03-27T00:00:00"/>
    <x v="0"/>
  </r>
  <r>
    <s v="aa1075fd-6cce-4c14-a7ca-506e309efa3a"/>
    <s v="hOioo09tKuUluxORIElzlfRjeLhTx8a++OFECsR/mVlhSptY9RJKZk9CouiGZbeGNQrLATG0ylEa5/Im/M9VQA=="/>
    <d v="2017-04-28T06:40:19"/>
    <s v="DARS-NIC-383324-D6B8T-v2"/>
    <s v="Theo Georghiou"/>
    <x v="58"/>
    <s v="With Customer"/>
    <x v="0"/>
    <m/>
    <s v="1c Application In Progress"/>
    <s v="2d Action Plan Active"/>
    <x v="0"/>
    <s v="DARS-NIC-383324-D6B8T-v1.1"/>
    <s v="No"/>
    <s v="Yes"/>
    <x v="0"/>
    <x v="295"/>
    <x v="0"/>
    <s v="No"/>
    <x v="9"/>
    <s v=""/>
    <s v="Emma Lawler"/>
    <s v="Jennifer Donald"/>
    <s v="No"/>
    <s v="Emma Russell"/>
    <d v="2017-04-28T06:40:19"/>
    <d v="2016-10-11T08:52:14"/>
    <d v="2016-07-25T00:00:00"/>
    <s v=""/>
    <d v="2017-03-27T00:00:00"/>
    <x v="0"/>
  </r>
  <r>
    <s v="aa86ee90-978b-48ee-84c3-4de288389750"/>
    <s v="L3Bin87tW6F4NxpY98TZvRRRxCLpewRsJqiF6+yWj/uf9yMB041ttjpAZDigpvJmtO8OSqasZd8R/6dXc9bIUg=="/>
    <d v="2017-04-28T06:40:19"/>
    <s v="DARS-NIC-383324-D6B8T-v2"/>
    <s v="Theo Georghiou"/>
    <x v="58"/>
    <s v="With Customer"/>
    <x v="0"/>
    <m/>
    <s v="1c Application In Progress"/>
    <s v="2d Action Plan Active"/>
    <x v="0"/>
    <s v="DARS-NIC-383324-D6B8T-v1.2"/>
    <s v="No"/>
    <s v="Yes"/>
    <x v="0"/>
    <x v="295"/>
    <x v="0"/>
    <s v="No"/>
    <x v="9"/>
    <s v=""/>
    <s v="Emma Lawler"/>
    <s v="Jennifer Donald"/>
    <s v="No"/>
    <s v="Emma Russell"/>
    <d v="2017-04-28T06:40:19"/>
    <d v="2016-10-14T10:08:16"/>
    <d v="2016-07-25T00:00:00"/>
    <s v=""/>
    <d v="2017-03-27T00:00:00"/>
    <x v="0"/>
  </r>
  <r>
    <s v="c1490c00-a79a-4d28-9918-b86c8745d3aa"/>
    <s v="3f6s0Eb3ZZE0zpnN1rKFVv2hInLwPGGzCEygZSvSMi1yaJy/rxFh2D5vmqT8egv9lh9XvzafdnIuJGdCqQhOdQ=="/>
    <d v="2017-04-28T06:40:19"/>
    <s v="DARS-NIC-383324-D6B8T-v2"/>
    <s v="Theo Georghiou"/>
    <x v="58"/>
    <s v="With Customer"/>
    <x v="0"/>
    <d v="2018-02-01T00:00:00"/>
    <s v="2c Initial Assessment"/>
    <s v="2d Action Plan Active"/>
    <x v="0"/>
    <s v="DARS-NIC-383324-D6B8T-v1.3"/>
    <s v="No"/>
    <s v="Yes"/>
    <x v="0"/>
    <x v="138"/>
    <x v="0"/>
    <s v="No"/>
    <x v="9"/>
    <s v="Complex"/>
    <s v="Emma Lawler"/>
    <s v="Jennifer Donald"/>
    <s v="No"/>
    <s v="Emma Russell"/>
    <d v="2017-04-28T06:40:19"/>
    <d v="2016-12-05T15:43:31"/>
    <d v="2016-07-25T00:00:00"/>
    <s v=""/>
    <d v="2017-03-27T00:00:00"/>
    <x v="0"/>
  </r>
  <r>
    <s v="0be4046c-b56c-4d6e-94e5-878c50e61ec3"/>
    <s v="98UtWsHda1Cu3YMuJDZppuhMG0jSoRALGt44GqUVfKKwsKdjAXXt9wT3ZISHguiHslyzbkDXq3eGZTlkm5Q2Rw=="/>
    <d v="2017-04-28T06:40:19"/>
    <s v="DARS-NIC-383324-D6B8T-v2"/>
    <s v="Theo Georghiou"/>
    <x v="58"/>
    <s v="With Customer"/>
    <x v="0"/>
    <d v="2018-02-01T00:00:00"/>
    <s v="2c Initial Assessment"/>
    <s v="2d Action Plan Active"/>
    <x v="0"/>
    <s v="DARS-NIC-383324-D6B8T-v1.4"/>
    <s v="No"/>
    <s v="Yes"/>
    <x v="0"/>
    <x v="138"/>
    <x v="0"/>
    <s v="No"/>
    <x v="9"/>
    <s v="Complex"/>
    <s v="Emma Lawler"/>
    <s v="Jennifer Donald"/>
    <s v="No"/>
    <s v="Emma Russell"/>
    <d v="2017-04-28T06:40:19"/>
    <d v="2017-01-25T16:04:25"/>
    <d v="2016-07-25T00:00:00"/>
    <s v=""/>
    <d v="2017-03-27T00:00:00"/>
    <x v="0"/>
  </r>
  <r>
    <s v="e2ee82aa-d3bf-40d4-ae0a-fdd5bd28905e"/>
    <s v="thF7A7rfuKZdCjtGaK4kIls38/RjiM6tBuUDSo4RpWJNC4yEb/TuQvIfSEEcVifQAAIURiE7O1A+E0k7jZjm6w=="/>
    <d v="2017-04-28T06:40:19"/>
    <s v="DARS-NIC-383324-D6B8T-v2"/>
    <s v="Theo Georghiou"/>
    <x v="58"/>
    <s v="With Customer"/>
    <x v="0"/>
    <d v="2018-02-01T00:00:00"/>
    <s v="5a DSA Active"/>
    <s v="2d Action Plan Active"/>
    <x v="2"/>
    <s v="DARS-NIC-383324-D6B8T-v1.5"/>
    <s v="No"/>
    <s v="Yes"/>
    <x v="0"/>
    <x v="138"/>
    <x v="167"/>
    <s v="No"/>
    <x v="9"/>
    <s v="Complex"/>
    <s v="Emma Lawler"/>
    <s v="Jennifer Donald"/>
    <s v="No"/>
    <s v="Emma Russell"/>
    <d v="2017-04-28T06:40:19"/>
    <d v="2017-02-09T13:26:56"/>
    <d v="2017-02-14T00:00:00"/>
    <s v=""/>
    <d v="2017-03-27T00:00:00"/>
    <x v="1"/>
  </r>
  <r>
    <s v="2d2278cd-7bab-4b3f-84b2-3c4621e57c5a"/>
    <s v="gjc4TctGwTtoYt2yOKOO+WEnSHBKc/ClXnmR+J1lHnPdxUceoRK6vVHNeqJFKsXJNR8l+lRyJAvdlDsndVBaUQ=="/>
    <d v="2017-04-28T06:40:18"/>
    <s v="DARS-NIC-383324-D6B8T-v2"/>
    <s v="Theo Georghiou"/>
    <x v="58"/>
    <s v="With Customer"/>
    <x v="0"/>
    <m/>
    <s v="1c Application In Progress"/>
    <s v="2d Action Plan Active"/>
    <x v="0"/>
    <s v="DARS-NIC-383324-D6B8T-v2.0"/>
    <s v="No"/>
    <s v="Yes"/>
    <x v="0"/>
    <x v="138"/>
    <x v="0"/>
    <s v="No"/>
    <x v="9"/>
    <s v="Complex"/>
    <s v="Emma Lawler"/>
    <s v="Jennifer Donald"/>
    <s v="No"/>
    <s v="Emma Russell"/>
    <d v="2017-04-28T06:40:18"/>
    <d v="2017-03-22T11:49:46"/>
    <m/>
    <s v=""/>
    <d v="2017-03-27T00:00:00"/>
    <x v="0"/>
  </r>
  <r>
    <s v="33ad60c1-73c6-46b2-a0bd-821a02eefdf7"/>
    <s v="lTFT1CSq2vJTCVH1utj//zTVs+pQAPAglsTZcxyWhWI55wgO1w0uVS9oKB6LQHBVG8/3lxzXw7di3CcQj4SxPQ=="/>
    <d v="2017-04-28T06:40:19"/>
    <s v="DARS-NIC-383324-D6B8T-v2"/>
    <s v="Theo Georghiou"/>
    <x v="58"/>
    <s v="With Customer"/>
    <x v="0"/>
    <d v="2018-02-01T00:00:00"/>
    <s v="2c Initial Assessment"/>
    <s v="2d Action Plan Active"/>
    <x v="0"/>
    <s v="DARS-NIC-383324-D6B8T-v2.1"/>
    <s v="No"/>
    <s v="Yes"/>
    <x v="0"/>
    <x v="76"/>
    <x v="0"/>
    <s v="No"/>
    <x v="9"/>
    <s v="Complex"/>
    <s v="Emma Lawler"/>
    <s v="Jennifer Donald"/>
    <s v="No"/>
    <s v="Emma Russell"/>
    <d v="2017-04-28T06:40:19"/>
    <d v="2017-03-22T11:52:40"/>
    <m/>
    <s v=""/>
    <d v="2017-03-27T00:00:00"/>
    <x v="0"/>
  </r>
  <r>
    <s v="fee0ef03-d882-4bb6-846c-401cb8c492a0"/>
    <s v="/C0qzjC6qVbyJa9gvR/LPewcrtn1Q05EcyiX1mMceQcsr6kL/i5K7vOV7YoVFRf0kaa5NyL3Hjoqygbq0MmLzw=="/>
    <d v="2017-04-28T06:40:59"/>
    <s v="DARS-NIC-383324-D6B8T-v2"/>
    <s v="Theo Georghiou"/>
    <x v="58"/>
    <s v="With Customer"/>
    <x v="0"/>
    <d v="2018-02-01T00:00:00"/>
    <s v="2c Initial Assessment"/>
    <s v="2d Action Plan Active"/>
    <x v="0"/>
    <s v="DARS-NIC-383324-D6B8T-v2.2"/>
    <s v="No"/>
    <s v="Yes"/>
    <x v="0"/>
    <x v="76"/>
    <x v="0"/>
    <s v="No"/>
    <x v="9"/>
    <s v="Complex"/>
    <s v="Emma Lawler"/>
    <s v="Jennifer Donald"/>
    <s v="No"/>
    <s v="Emma Russell"/>
    <d v="2017-04-28T06:40:59"/>
    <d v="2017-04-19T12:42:38"/>
    <m/>
    <s v=""/>
    <d v="2017-03-27T00:00:00"/>
    <x v="0"/>
  </r>
  <r>
    <s v="9cb5ab51-9ced-4ef7-a211-3fb63dfceca3"/>
    <s v="KqTQGxlAyQoelzsv+K94l6OHhiazV46FATDqZdaAqU8EECOB3c3556jW7pzoaky0zxSuB1F6nhWkn6ec4Zjnbg=="/>
    <d v="2017-05-02T07:44:46"/>
    <s v="DARS-NIC-383324-D6B8T-v2"/>
    <s v="Theo Georghiou"/>
    <x v="58"/>
    <s v="With Customer"/>
    <x v="0"/>
    <d v="2018-02-01T00:00:00"/>
    <s v="2c Initial Assessment"/>
    <s v="2d Action Plan Active"/>
    <x v="4"/>
    <s v="DARS-NIC-383324-D6B8T-v2.3"/>
    <s v="Yes"/>
    <s v="Yes"/>
    <x v="0"/>
    <x v="76"/>
    <x v="0"/>
    <s v="No"/>
    <x v="9"/>
    <s v="Complex"/>
    <s v="Alexandra Day"/>
    <s v="Jennifer Donald"/>
    <s v="No"/>
    <s v="Emma Russell"/>
    <d v="2017-05-02T07:44:46"/>
    <d v="2017-04-28T06:39:52"/>
    <m/>
    <s v=""/>
    <d v="2017-03-27T00:00:00"/>
    <x v="0"/>
  </r>
  <r>
    <s v="84df00fb-d0de-e511-80fe-3863bb358f90"/>
    <s v="Dy2LzfR8i3O9IS56AUuXJMZcXLx0Y7TpX25YF47zBafedDuFa8xvQWKtoBMg9yhdR9UfzpwTYWQdo+OOSQqVPQ=="/>
    <d v="2017-03-22T10:15:24"/>
    <s v="DARS-NIC-383345-W2D3J-v1"/>
    <s v="Katie Harron"/>
    <x v="205"/>
    <s v="With Customer"/>
    <x v="0"/>
    <m/>
    <s v=""/>
    <s v="2d Action Plan Active"/>
    <x v="0"/>
    <s v="DARS-NIC-383345-W2D3J-v0.0"/>
    <s v=""/>
    <s v="Yes"/>
    <x v="0"/>
    <x v="0"/>
    <x v="0"/>
    <s v="No"/>
    <x v="1"/>
    <s v=""/>
    <s v=""/>
    <s v=""/>
    <s v="No"/>
    <s v="Emma Russell"/>
    <d v="2017-03-22T10:15:24"/>
    <d v="2016-02-29T10:41:26"/>
    <m/>
    <s v=""/>
    <d v="2016-12-29T00:00:00"/>
    <x v="0"/>
  </r>
  <r>
    <s v="a43cf1cc-47df-4e97-98da-f648aab4832f"/>
    <s v="svJvts7rvfIr7auFkoVIjpiiSbi7oQcYzl4IUFW7eglO4koFGxXXlpzfNyZUGBHVD2XxM9jaIIojF+54NzmSjw=="/>
    <d v="2017-03-22T10:15:25"/>
    <s v="DARS-NIC-383345-W2D3J-v1"/>
    <s v="Katie Harron"/>
    <x v="205"/>
    <s v="With Customer"/>
    <x v="0"/>
    <m/>
    <s v=""/>
    <s v="2d Action Plan Active"/>
    <x v="0"/>
    <s v="DARS-NIC-383345-W2D3J-v0.1"/>
    <s v=""/>
    <s v="Yes"/>
    <x v="0"/>
    <x v="0"/>
    <x v="0"/>
    <s v="No"/>
    <x v="1"/>
    <s v=""/>
    <s v=""/>
    <s v=""/>
    <s v="No"/>
    <s v="Emma Russell"/>
    <d v="2017-03-22T10:15:25"/>
    <d v="2016-03-01T14:29:31"/>
    <m/>
    <s v=""/>
    <d v="2016-12-29T00:00:00"/>
    <x v="0"/>
  </r>
  <r>
    <s v="f56ae909-bd1f-45e4-a760-241f396f3505"/>
    <s v="HGsElXvfgq4bO32hZjufMcH3o5tShc6kje0HES5+2NFdUwlAcYlak6uf9ezUWS/p02fA/5x/tJTwbiHMxl86ag=="/>
    <d v="2017-03-22T10:15:24"/>
    <s v="DARS-NIC-383345-W2D3J-v1"/>
    <s v="Katie Harron"/>
    <x v="205"/>
    <s v="With Customer"/>
    <x v="0"/>
    <d v="2017-08-31T00:00:00"/>
    <s v="2c Initial Assessment"/>
    <s v="2d Action Plan Active"/>
    <x v="0"/>
    <s v="DARS-NIC-383345-W2D3J-v0.10"/>
    <s v="No"/>
    <s v="Yes"/>
    <x v="0"/>
    <x v="239"/>
    <x v="0"/>
    <s v="No"/>
    <x v="1"/>
    <s v=""/>
    <s v="Tracy Taylor"/>
    <s v="Jennifer Donald"/>
    <s v="Yes"/>
    <s v="Emma Russell"/>
    <d v="2017-03-22T10:15:24"/>
    <d v="2016-09-21T06:32:03"/>
    <m/>
    <s v="Release 2.3"/>
    <d v="2016-12-29T00:00:00"/>
    <x v="0"/>
  </r>
  <r>
    <s v="c36e8735-9a60-44b4-ada7-cb4f4d5a2085"/>
    <s v="W0Zm9TIe3Ltq4Zj1sHMIkZ0g7H2iNjXqDlHeyzgDFVq6Bpg20FHZ42RY8GbcY/v2dcTLr0x2X72Qvgmzo5Mjxw=="/>
    <d v="2017-03-22T10:15:25"/>
    <s v="DARS-NIC-383345-W2D3J-v1"/>
    <s v="Katie Harron"/>
    <x v="205"/>
    <s v="With Customer"/>
    <x v="0"/>
    <d v="2017-09-30T00:00:00"/>
    <s v="2c Initial Assessment"/>
    <s v="2d Action Plan Active"/>
    <x v="0"/>
    <s v="DARS-NIC-383345-W2D3J-v0.11"/>
    <s v="No"/>
    <s v="Yes"/>
    <x v="0"/>
    <x v="239"/>
    <x v="0"/>
    <s v="No"/>
    <x v="1"/>
    <s v=""/>
    <s v="Tracy Taylor"/>
    <s v="Jennifer Donald"/>
    <s v="Yes"/>
    <s v="Emma Russell"/>
    <d v="2017-03-22T10:15:25"/>
    <d v="2016-09-22T13:17:19"/>
    <m/>
    <s v="Release 2.3"/>
    <d v="2016-12-29T00:00:00"/>
    <x v="0"/>
  </r>
  <r>
    <s v="c9e90722-41af-48f0-b6b1-fc93b4a041f2"/>
    <s v="CeNb/ZnIC+CXycMHUHO5rVWHf4ZNdYeE2/r/oXc+lFC+zNL2INvOG5REtfkbv1JcnC+mUx2Pk+/837SmCzRTJQ=="/>
    <d v="2017-03-22T10:15:25"/>
    <s v="DARS-NIC-383345-W2D3J-v1"/>
    <s v="Katie Harron"/>
    <x v="205"/>
    <s v="With Customer"/>
    <x v="0"/>
    <d v="2017-09-30T00:00:00"/>
    <s v="5a DSA Active"/>
    <s v="2d Action Plan Active"/>
    <x v="2"/>
    <s v="DARS-NIC-383345-W2D3J-v0.12"/>
    <s v="No"/>
    <s v="Yes"/>
    <x v="0"/>
    <x v="239"/>
    <x v="213"/>
    <s v="No"/>
    <x v="1"/>
    <s v=""/>
    <s v="Tracy Taylor"/>
    <s v="Jennifer Donald"/>
    <s v="Yes"/>
    <s v="Emma Russell"/>
    <d v="2017-03-22T10:15:25"/>
    <d v="2016-09-26T08:22:16"/>
    <d v="2016-12-16T00:00:00"/>
    <s v="Release 2.3"/>
    <d v="2016-12-29T00:00:00"/>
    <x v="1"/>
  </r>
  <r>
    <s v="15bc5a73-1bd9-460a-85a6-7272ce68b565"/>
    <s v="k6ey0HIqgb1F1SU8uf2MmpqgKdCGetN+izhgf1DqQM84Tm9scNV3puIzZqvgr/1HxeUdqLbOf6PBy2WTacvffA=="/>
    <d v="2017-03-22T10:15:25"/>
    <s v="DARS-NIC-383345-W2D3J-v1"/>
    <s v="Katie Harron"/>
    <x v="205"/>
    <s v="With Customer"/>
    <x v="0"/>
    <m/>
    <s v=""/>
    <s v="2d Action Plan Active"/>
    <x v="0"/>
    <s v="DARS-NIC-383345-W2D3J-v0.2"/>
    <s v=""/>
    <s v="Yes"/>
    <x v="0"/>
    <x v="0"/>
    <x v="0"/>
    <s v="No"/>
    <x v="1"/>
    <s v=""/>
    <s v=""/>
    <s v=""/>
    <s v="No"/>
    <s v="Emma Russell"/>
    <d v="2017-03-22T10:15:25"/>
    <d v="2016-03-16T10:35:21"/>
    <m/>
    <s v=""/>
    <d v="2016-12-29T00:00:00"/>
    <x v="0"/>
  </r>
  <r>
    <s v="30c83132-ebef-43e9-9299-293176fa10a4"/>
    <s v="XR3Sba6Um6+5FZnSKDev+4PSSqt7mrso7XbywHYv7eFs3Ui2YB45F4Zn5El2DuG3lXschi4+vLC5qk4U5ydh5w=="/>
    <d v="2017-03-22T10:15:24"/>
    <s v="DARS-NIC-383345-W2D3J-v1"/>
    <s v="Katie Harron"/>
    <x v="205"/>
    <s v="With Customer"/>
    <x v="0"/>
    <m/>
    <s v=""/>
    <s v="2d Action Plan Active"/>
    <x v="0"/>
    <s v="DARS-NIC-383345-W2D3J-v0.3"/>
    <s v=""/>
    <s v="Yes"/>
    <x v="0"/>
    <x v="0"/>
    <x v="0"/>
    <s v="No"/>
    <x v="1"/>
    <s v=""/>
    <s v=""/>
    <s v=""/>
    <s v="No"/>
    <s v="Emma Russell"/>
    <d v="2017-03-22T10:15:24"/>
    <d v="2016-03-22T17:10:58"/>
    <m/>
    <s v=""/>
    <d v="2016-12-29T00:00:00"/>
    <x v="0"/>
  </r>
  <r>
    <s v="33122ec9-a485-4191-9a19-d9e79bab1380"/>
    <s v="Uw6fJmeCG+QFTSoux+p55RHLFAQkgmRcTvFAMk7PZJZsY7Xg6P8h9O8JJgZ1ehAveLhgrVpkKgreBa3AeRARXg=="/>
    <d v="2017-03-22T10:15:25"/>
    <s v="DARS-NIC-383345-W2D3J-v1"/>
    <s v="Katie Harron"/>
    <x v="205"/>
    <s v="With Customer"/>
    <x v="0"/>
    <m/>
    <s v="2c Initial Assessment"/>
    <s v="2d Action Plan Active"/>
    <x v="0"/>
    <s v="DARS-NIC-383345-W2D3J-v0.4"/>
    <s v="No"/>
    <s v="Yes"/>
    <x v="0"/>
    <x v="301"/>
    <x v="0"/>
    <s v="No"/>
    <x v="1"/>
    <s v=""/>
    <s v="Tracy Taylor"/>
    <s v=""/>
    <s v="No"/>
    <s v="Emma Russell"/>
    <d v="2017-03-22T10:15:25"/>
    <d v="2016-03-22T17:12:16"/>
    <m/>
    <s v=""/>
    <d v="2016-12-29T00:00:00"/>
    <x v="0"/>
  </r>
  <r>
    <s v="2bcdedf2-9996-4784-9942-665d9a7e22f2"/>
    <s v="3ILAaz3bnuuhP+PeikZPyGq6knq7/fYTJgWv7b6d1lR9KMQjxjqyEzhOFm8xIBEvGK3EPY+5fSyw58FiSEFxVA=="/>
    <d v="2017-03-22T10:15:25"/>
    <s v="DARS-NIC-383345-W2D3J-v1"/>
    <s v="Katie Harron"/>
    <x v="205"/>
    <s v="With Customer"/>
    <x v="0"/>
    <m/>
    <s v="2c Initial Assessment"/>
    <s v="2d Action Plan Active"/>
    <x v="0"/>
    <s v="DARS-NIC-383345-W2D3J-v0.5"/>
    <s v="No"/>
    <s v="Yes"/>
    <x v="0"/>
    <x v="301"/>
    <x v="0"/>
    <s v="No"/>
    <x v="1"/>
    <s v=""/>
    <s v="Tracy Taylor"/>
    <s v="Jennifer Donald"/>
    <s v="Yes"/>
    <s v="Emma Russell"/>
    <d v="2017-03-22T10:15:25"/>
    <d v="2016-07-01T10:09:23"/>
    <m/>
    <s v=""/>
    <d v="2016-12-29T00:00:00"/>
    <x v="0"/>
  </r>
  <r>
    <s v="d5bbb756-7234-496c-a197-a042e58c967b"/>
    <s v="UoQtnmW1yxq4ygDYGG43WU7cx82o5linHxjIUIu5r67JeT/3WnBXNZLMxukPXevLdxAsg26yNhxUl3lff06boA=="/>
    <d v="2017-03-22T10:15:25"/>
    <s v="DARS-NIC-383345-W2D3J-v1"/>
    <s v="Katie Harron"/>
    <x v="205"/>
    <s v="With Customer"/>
    <x v="0"/>
    <d v="2017-08-31T00:00:00"/>
    <s v="2c Initial Assessment"/>
    <s v="2d Action Plan Active"/>
    <x v="0"/>
    <s v="DARS-NIC-383345-W2D3J-v0.6"/>
    <s v="No"/>
    <s v="Yes"/>
    <x v="0"/>
    <x v="239"/>
    <x v="0"/>
    <s v="No"/>
    <x v="1"/>
    <s v=""/>
    <s v="Tracy Taylor"/>
    <s v="Jennifer Donald"/>
    <s v="Yes"/>
    <s v="Emma Russell"/>
    <d v="2017-03-22T10:15:25"/>
    <d v="2016-08-01T13:44:54"/>
    <m/>
    <s v=""/>
    <d v="2016-12-29T00:00:00"/>
    <x v="0"/>
  </r>
  <r>
    <s v="6f840b43-798d-4521-9e08-c69955f09bd7"/>
    <s v="olFKGTdFjYMQ0B+JRvgpWPjmCHaUTNsoA4UkGZM6EwFauyDBiXYLTeYjxMV2guqHPJjFDrxO11fx/UFb4405lg=="/>
    <d v="2017-03-22T10:15:25"/>
    <s v="DARS-NIC-383345-W2D3J-v1"/>
    <s v="Katie Harron"/>
    <x v="205"/>
    <s v="With Customer"/>
    <x v="0"/>
    <d v="2017-08-31T00:00:00"/>
    <s v="2c Initial Assessment"/>
    <s v="2d Action Plan Active"/>
    <x v="0"/>
    <s v="DARS-NIC-383345-W2D3J-v0.7"/>
    <s v="No"/>
    <s v="Yes"/>
    <x v="0"/>
    <x v="239"/>
    <x v="0"/>
    <s v="No"/>
    <x v="1"/>
    <s v=""/>
    <s v="Tracy Taylor"/>
    <s v="Jennifer Donald"/>
    <s v="Yes"/>
    <s v="Emma Russell"/>
    <d v="2017-03-22T10:15:25"/>
    <d v="2016-08-19T11:26:35"/>
    <m/>
    <s v=""/>
    <d v="2016-12-29T00:00:00"/>
    <x v="0"/>
  </r>
  <r>
    <s v="a2691b25-cb51-40c9-9290-1c8173ca42d3"/>
    <s v="NWR+0Lu6FrslPfjCT/B6KnMCMB1823Z3UBtBBlDnxV6Hq+3GRpV9K+bWwMTjdsFN+cRJ5mC21xRvu/HvsS5U1Q=="/>
    <d v="2017-03-22T10:15:24"/>
    <s v="DARS-NIC-383345-W2D3J-v1"/>
    <s v="Katie Harron"/>
    <x v="205"/>
    <s v="With Customer"/>
    <x v="0"/>
    <d v="2017-08-31T00:00:00"/>
    <s v="2c Initial Assessment"/>
    <s v="2d Action Plan Active"/>
    <x v="0"/>
    <s v="DARS-NIC-383345-W2D3J-v0.8"/>
    <s v="No"/>
    <s v="Yes"/>
    <x v="0"/>
    <x v="239"/>
    <x v="0"/>
    <s v="No"/>
    <x v="1"/>
    <s v=""/>
    <s v="Tracy Taylor"/>
    <s v="Jennifer Donald"/>
    <s v="Yes"/>
    <s v="Emma Russell"/>
    <d v="2017-03-22T10:15:24"/>
    <d v="2016-09-02T09:46:51"/>
    <m/>
    <s v=""/>
    <d v="2016-12-29T00:00:00"/>
    <x v="0"/>
  </r>
  <r>
    <s v="d7ec7be3-c6df-4dec-80b5-987aceef0ba0"/>
    <s v="WDldqEgpLN6YZcs55HK6PaV/FSj6YyvU+IAiiafb1D4h8KA0gJSh8or252dPZ9GqHEJQ3Tje+nsll75WAEUk1g=="/>
    <d v="2017-03-22T10:15:25"/>
    <s v="DARS-NIC-383345-W2D3J-v1"/>
    <s v="Katie Harron"/>
    <x v="205"/>
    <s v="With Customer"/>
    <x v="0"/>
    <d v="2017-08-31T00:00:00"/>
    <s v="2c Initial Assessment"/>
    <s v="2d Action Plan Active"/>
    <x v="0"/>
    <s v="DARS-NIC-383345-W2D3J-v0.9"/>
    <s v="No"/>
    <s v="Yes"/>
    <x v="0"/>
    <x v="239"/>
    <x v="0"/>
    <s v="No"/>
    <x v="1"/>
    <s v=""/>
    <s v="Tracy Taylor"/>
    <s v="Jennifer Donald"/>
    <s v="Yes"/>
    <s v="Emma Russell"/>
    <d v="2017-03-22T10:15:25"/>
    <d v="2016-09-13T14:31:03"/>
    <m/>
    <s v="Release 2.3"/>
    <d v="2016-12-29T00:00:00"/>
    <x v="0"/>
  </r>
  <r>
    <s v="7d715275-1733-484b-9d7b-677b03f0a2c6"/>
    <s v="yVAStETcxE6Htyv+ugG0LfZ65OL4f9YOSBV5SrtS5If3a9FmS92UbVcFbY3eguvNISGEa0oX15Rb4wavwnRhsw=="/>
    <d v="2017-04-10T13:08:12"/>
    <s v="DARS-NIC-383345-W2D3J-v1"/>
    <s v="Katie Harron"/>
    <x v="205"/>
    <s v="With Customer"/>
    <x v="0"/>
    <m/>
    <s v="1c Application In Progress"/>
    <s v="2d Action Plan Active"/>
    <x v="0"/>
    <s v="DARS-NIC-383345-W2D3J-v1.0"/>
    <s v="No"/>
    <s v="Yes"/>
    <x v="0"/>
    <x v="239"/>
    <x v="0"/>
    <s v="No"/>
    <x v="1"/>
    <s v=""/>
    <s v="Tracy Taylor"/>
    <s v="Jennifer Donald"/>
    <s v="Yes"/>
    <s v="Emma Russell"/>
    <d v="2017-04-10T13:08:12"/>
    <d v="2016-12-19T13:14:02"/>
    <m/>
    <s v="Release 2.3"/>
    <d v="2016-12-29T00:00:00"/>
    <x v="0"/>
  </r>
  <r>
    <s v="277281fa-ea0d-42d0-94ba-f20659c4d987"/>
    <s v="8qmGZkQqfFpXrciIPFv3DbvTBqf9+39w7KVP2OORDCiut1nyQrskxwdR7qwPAystFNlT4/6Y9RU2I5q6sV2HBw=="/>
    <d v="2017-04-10T13:08:12"/>
    <s v="DARS-NIC-383345-W2D3J-v1"/>
    <s v="Katie Harron"/>
    <x v="205"/>
    <s v="With Customer"/>
    <x v="0"/>
    <m/>
    <s v="1c Application In Progress"/>
    <s v="2d Action Plan Active"/>
    <x v="0"/>
    <s v="DARS-NIC-383345-W2D3J-v1.1"/>
    <s v="No"/>
    <s v="Yes"/>
    <x v="0"/>
    <x v="239"/>
    <x v="0"/>
    <s v="No"/>
    <x v="1"/>
    <s v=""/>
    <s v="Tracy Taylor"/>
    <s v="Jennifer Donald"/>
    <s v="Yes"/>
    <s v="Emma Russell"/>
    <d v="2017-04-10T13:08:12"/>
    <d v="2016-12-19T14:30:02"/>
    <m/>
    <s v="Release 2.3"/>
    <d v="2016-12-29T00:00:00"/>
    <x v="0"/>
  </r>
  <r>
    <s v="83a66c14-38ee-4734-aea4-b5b93bb1313e"/>
    <s v="pz0N/OFZZac+/CQkeEmoKERcZ08BSw10DGsgZZDCQ9jF+g8taKLOL94w9/7bnUsehawN3LrHRAxUj57yzkILBg=="/>
    <d v="2017-04-10T13:07:50"/>
    <s v="DARS-NIC-383345-W2D3J-v1"/>
    <s v="Katie Harron"/>
    <x v="205"/>
    <s v="With Customer"/>
    <x v="0"/>
    <m/>
    <s v="1c Application In Progress"/>
    <s v="2d Action Plan Active"/>
    <x v="0"/>
    <s v="DARS-NIC-383345-W2D3J-v1.2"/>
    <s v="No"/>
    <s v="Yes"/>
    <x v="0"/>
    <x v="239"/>
    <x v="0"/>
    <s v="No"/>
    <x v="1"/>
    <s v=""/>
    <s v="Tracy Taylor"/>
    <s v="Jennifer Donald"/>
    <s v="Yes"/>
    <s v="Emma Russell"/>
    <d v="2017-04-10T13:07:50"/>
    <d v="2016-12-22T09:51:11"/>
    <m/>
    <s v="Release 2.3"/>
    <d v="2016-12-29T00:00:00"/>
    <x v="0"/>
  </r>
  <r>
    <s v="29bbdd7b-211b-4150-993e-680cc0f237f5"/>
    <s v="G18rNNYRHdbOQsisrq1AxOSQa55IOqpT1uiPJtZGR3Pnp/yqz0I4UTCbAGjLaloqhvPhWc8gMmt6k5D1EEcWmQ=="/>
    <d v="2017-04-10T13:07:50"/>
    <s v="DARS-NIC-383345-W2D3J-v1"/>
    <s v="Katie Harron"/>
    <x v="205"/>
    <s v="With Customer"/>
    <x v="0"/>
    <d v="2018-02-28T00:00:00"/>
    <s v="2c Initial Assessment"/>
    <s v="2d Action Plan Active"/>
    <x v="0"/>
    <s v="DARS-NIC-383345-W2D3J-v1.3"/>
    <s v="No"/>
    <s v="Yes"/>
    <x v="0"/>
    <x v="59"/>
    <x v="0"/>
    <s v="No"/>
    <x v="1"/>
    <s v="Complex"/>
    <s v="Tracy Taylor"/>
    <s v="Jennifer Donald"/>
    <s v="Yes"/>
    <s v="Emma Russell"/>
    <d v="2017-04-10T13:07:50"/>
    <d v="2016-12-22T15:09:33"/>
    <m/>
    <s v="Release 2.3"/>
    <d v="2016-12-29T00:00:00"/>
    <x v="0"/>
  </r>
  <r>
    <s v="191abace-bc43-4750-bc00-6af35e0d1e53"/>
    <s v="LocTERBgDLKjv8ul6XN0bKGbnwDQwLI87u490YYBZ5qstqOFgb2ZBP1kfFe98epsCJy4bMT+gtkl8vmzWJ1G0A=="/>
    <d v="2017-04-10T13:07:50"/>
    <s v="DARS-NIC-383345-W2D3J-v1"/>
    <s v="Katie Harron"/>
    <x v="205"/>
    <s v="With Customer"/>
    <x v="0"/>
    <d v="2018-02-28T00:00:00"/>
    <s v="2c Initial Assessment"/>
    <s v="2d Action Plan Active"/>
    <x v="0"/>
    <s v="DARS-NIC-383345-W2D3J-v1.4"/>
    <s v="No"/>
    <s v="Yes"/>
    <x v="0"/>
    <x v="59"/>
    <x v="0"/>
    <s v="No"/>
    <x v="1"/>
    <s v="Complex"/>
    <s v="Tracy Taylor"/>
    <s v="Jennifer Donald"/>
    <s v="Yes"/>
    <s v="Emma Russell"/>
    <d v="2017-04-10T13:07:50"/>
    <d v="2017-01-09T11:01:05"/>
    <m/>
    <s v="Release 2.3"/>
    <d v="2016-12-29T00:00:00"/>
    <x v="0"/>
  </r>
  <r>
    <s v="d3f48a8f-e362-40b6-a55a-9088ba06d1e0"/>
    <s v="R9qVojGICfGPG53KA/OsIf3tGFbvjqJosCp8D6iVKIwuvIt1Y/FotveQ7bPPrYGQzD4mYAGyc9wZ9XiycJbdhw=="/>
    <d v="2017-04-10T13:07:50"/>
    <s v="DARS-NIC-383345-W2D3J-v1"/>
    <s v="Katie Harron"/>
    <x v="205"/>
    <s v="With Customer"/>
    <x v="0"/>
    <d v="2018-02-28T00:00:00"/>
    <s v="2c Initial Assessment"/>
    <s v="2d Action Plan Active"/>
    <x v="0"/>
    <s v="DARS-NIC-383345-W2D3J-v1.5"/>
    <s v="No"/>
    <s v="Yes"/>
    <x v="0"/>
    <x v="59"/>
    <x v="0"/>
    <s v="No"/>
    <x v="1"/>
    <s v="Complex"/>
    <s v="Tracy Taylor"/>
    <s v="Jennifer Donald"/>
    <s v="Yes"/>
    <s v="Emma Russell"/>
    <d v="2017-04-10T13:07:50"/>
    <d v="2017-02-10T16:03:05"/>
    <m/>
    <s v="Release 2.3"/>
    <d v="2016-12-29T00:00:00"/>
    <x v="0"/>
  </r>
  <r>
    <s v="4ffe5089-d5db-4419-a51e-69e132a46c00"/>
    <s v="BR+SdWBskZt5ck92rF6IjX3lhII6C6gMLKRIqptbh4SUmyRLhu90f/d5Ykmdjh0Ac1auLHAgQR89tZRKMhGDfg=="/>
    <d v="2017-04-10T13:07:50"/>
    <s v="DARS-NIC-383345-W2D3J-v1"/>
    <s v="Katie Harron"/>
    <x v="205"/>
    <s v="With Customer"/>
    <x v="0"/>
    <d v="2018-02-28T00:00:00"/>
    <s v="2c Initial Assessment"/>
    <s v="2d Action Plan Active"/>
    <x v="0"/>
    <s v="DARS-NIC-383345-W2D3J-v1.6"/>
    <s v="No"/>
    <s v="Yes"/>
    <x v="0"/>
    <x v="59"/>
    <x v="0"/>
    <s v="No"/>
    <x v="1"/>
    <s v="Complex"/>
    <s v="Tracy Taylor"/>
    <s v="Jennifer Donald"/>
    <s v="Yes"/>
    <s v="Emma Russell"/>
    <d v="2017-04-10T13:07:50"/>
    <d v="2017-02-13T15:54:19"/>
    <m/>
    <s v=""/>
    <d v="2016-12-29T00:00:00"/>
    <x v="0"/>
  </r>
  <r>
    <s v="1e670050-ff92-4c26-9c31-0764717ae77e"/>
    <s v="qK0Bwb7f80cvfNewiUUYzPQj3COwHMSujaZkDzG4OKR43DIni9NO6D+3Wb0bfPITWq+db9HMl88UXAwor8dBYg=="/>
    <d v="2017-04-10T13:07:51"/>
    <s v="DARS-NIC-383345-W2D3J-v1"/>
    <s v="Katie Harron"/>
    <x v="205"/>
    <s v="With Customer"/>
    <x v="0"/>
    <d v="2018-02-28T00:00:00"/>
    <s v="2c Initial Assessment"/>
    <s v="2d Action Plan Active"/>
    <x v="0"/>
    <s v="DARS-NIC-383345-W2D3J-v1.7"/>
    <s v="No"/>
    <s v="Yes"/>
    <x v="0"/>
    <x v="59"/>
    <x v="0"/>
    <s v="No"/>
    <x v="1"/>
    <s v="Complex"/>
    <s v="Tracy Taylor"/>
    <s v="Jennifer Donald"/>
    <s v="Yes"/>
    <s v="Emma Russell"/>
    <d v="2017-04-10T13:07:51"/>
    <d v="2017-02-15T13:10:06"/>
    <m/>
    <s v=""/>
    <d v="2016-12-29T00:00:00"/>
    <x v="0"/>
  </r>
  <r>
    <s v="51f9e0d1-1fe5-40a9-bbac-b6d71f234307"/>
    <s v="9LjphQbivfS39uEBAeHVZFL/Lki4fXo0PhFUbJBw/6PMAYL78AmyDXqM74m/0Vkgd1qCJJPvG41iip1Ts1gXFA=="/>
    <d v="2017-04-10T13:07:50"/>
    <s v="DARS-NIC-383345-W2D3J-v1"/>
    <s v="Katie Harron"/>
    <x v="205"/>
    <s v="With Customer"/>
    <x v="0"/>
    <d v="2018-02-28T00:00:00"/>
    <s v="2c Initial Assessment"/>
    <s v="2d Action Plan Active"/>
    <x v="4"/>
    <s v="DARS-NIC-383345-W2D3J-v1.8"/>
    <s v="Yes"/>
    <s v="Yes"/>
    <x v="0"/>
    <x v="59"/>
    <x v="0"/>
    <s v="No"/>
    <x v="1"/>
    <s v="Complex"/>
    <s v="Tracy Taylor"/>
    <s v="Jennifer Donald"/>
    <s v="Yes"/>
    <s v="Emma Russell"/>
    <d v="2017-04-10T13:07:50"/>
    <d v="2017-03-22T10:17:32"/>
    <m/>
    <s v=""/>
    <d v="2016-12-29T00:00:00"/>
    <x v="0"/>
  </r>
  <r>
    <s v="3458bd7a-6e44-4ce9-9b15-6453b072ee8c"/>
    <s v="YebpRb7MJHr7dR2hqvZOea1jVrNHTZDDcf8QIGzjJVJVG8KftB+BDZSHbPBTCVHrSFnstIqZ8VW6dtUUmOPtKg=="/>
    <d v="2017-01-09T13:03:20"/>
    <s v="DARS-NIC-38368-V3S5C-v1"/>
    <s v="Russell Whitehouse"/>
    <x v="300"/>
    <s v="With Customer"/>
    <x v="0"/>
    <m/>
    <s v=""/>
    <s v="1c Application In Progress"/>
    <x v="0"/>
    <s v="DARS-NIC-38368-V3S5C-v0.0"/>
    <s v="No"/>
    <s v="No"/>
    <x v="0"/>
    <x v="0"/>
    <x v="0"/>
    <s v="No"/>
    <x v="6"/>
    <s v=""/>
    <s v="DARS Online"/>
    <s v="DARS Online"/>
    <s v="Yes"/>
    <s v="Alexandra Day"/>
    <d v="2017-01-09T13:03:20"/>
    <d v="2016-05-23T19:46:06"/>
    <m/>
    <s v=""/>
    <m/>
    <x v="0"/>
  </r>
  <r>
    <s v="7b88b0be-068c-422e-9900-47aa3279f869"/>
    <s v="HnDYV46/hdDTj7oWQI6nEitFjsu8Mh7ybaVfwIJWJQLgZfrLIvLKARtbUHV3vvB7Nr5PNvrwFLLbXrod9ZetGA=="/>
    <d v="2017-01-09T13:03:20"/>
    <s v="DARS-NIC-38368-V3S5C-v1"/>
    <s v="Russell Whitehouse"/>
    <x v="300"/>
    <s v="With Customer"/>
    <x v="0"/>
    <m/>
    <s v=""/>
    <s v="1c Application In Progress"/>
    <x v="0"/>
    <s v="DARS-NIC-38368-V3S5C-v0.1"/>
    <s v="No"/>
    <s v="No"/>
    <x v="0"/>
    <x v="0"/>
    <x v="0"/>
    <s v="No"/>
    <x v="6"/>
    <s v=""/>
    <s v="DARS Online"/>
    <s v="DARS Online"/>
    <s v="Yes"/>
    <s v="Alexandra Day"/>
    <d v="2017-01-09T13:03:20"/>
    <d v="2016-06-23T11:22:28"/>
    <m/>
    <s v=""/>
    <m/>
    <x v="0"/>
  </r>
  <r>
    <s v="6b72d563-fcce-4b51-9671-f36864232136"/>
    <s v="FhXmLS67J9O81oUOMtsImGukE1p6lLQ3yqST1wyXT20iUdL8MFwZBpXr4gXb0afA/l8Ny/Fbe/iW+tIwQPn+ug=="/>
    <d v="2017-01-09T13:03:20"/>
    <s v="DARS-NIC-38368-V3S5C-v1"/>
    <s v="Russell Whitehouse"/>
    <x v="300"/>
    <s v="With Customer"/>
    <x v="0"/>
    <m/>
    <s v=""/>
    <s v="1c Application In Progress"/>
    <x v="0"/>
    <s v="DARS-NIC-38368-V3S5C-v0.2"/>
    <s v="No"/>
    <s v="No"/>
    <x v="0"/>
    <x v="0"/>
    <x v="0"/>
    <s v="No"/>
    <x v="6"/>
    <s v=""/>
    <s v="DARS Online"/>
    <s v="DARS Online"/>
    <s v="Yes"/>
    <s v="Alexandra Day"/>
    <d v="2017-01-09T13:03:20"/>
    <d v="2016-06-24T08:40:12"/>
    <m/>
    <s v=""/>
    <m/>
    <x v="0"/>
  </r>
  <r>
    <s v="d8ecb947-b5cc-462b-b08e-d293083df4d9"/>
    <s v="9bEilXke2OTjx9BaVUMYfit7dXbmJ2ELBEF1CmWbImeR7pSUNnrbrZgdqSFdBdJZtk5b8XRVsO4EFYjmjHhxoQ=="/>
    <d v="2017-01-09T13:03:20"/>
    <s v="DARS-NIC-38368-V3S5C-v1"/>
    <s v="Russell Whitehouse"/>
    <x v="300"/>
    <s v="With Customer"/>
    <x v="0"/>
    <m/>
    <s v="2c Initial Assessment"/>
    <s v="1c Application In Progress"/>
    <x v="0"/>
    <s v="DARS-NIC-38368-V3S5C-v0.3"/>
    <s v="No"/>
    <s v="No"/>
    <x v="0"/>
    <x v="185"/>
    <x v="0"/>
    <s v="No"/>
    <x v="6"/>
    <s v="Medium"/>
    <s v="Dan Goodwin"/>
    <s v="Dave Cronin"/>
    <s v="No"/>
    <s v="Alexandra Day"/>
    <d v="2017-01-09T13:03:20"/>
    <d v="2016-06-27T10:32:04"/>
    <m/>
    <s v=""/>
    <m/>
    <x v="0"/>
  </r>
  <r>
    <s v="d9141ad2-ed46-4080-be21-07b2f3eaa589"/>
    <s v="DoK0btfq/ou6G02Z5RY/wd4QpZfGzuLIi41LXYj8/twFMPV76KVjBjnGDwEt7DDM9viLG5r8oE8lkccB/rXFOg=="/>
    <d v="2017-01-30T09:55:02"/>
    <s v="DARS-NIC-38368-V3S5C-v1"/>
    <s v="Russell Whitehouse"/>
    <x v="300"/>
    <s v="With Customer"/>
    <x v="0"/>
    <d v="2017-07-15T00:00:00"/>
    <s v="5a DSA Active"/>
    <s v="1c Application In Progress"/>
    <x v="2"/>
    <s v="DARS-NIC-38368-V3S5C-v0.4"/>
    <s v="No"/>
    <s v="No"/>
    <x v="0"/>
    <x v="185"/>
    <x v="87"/>
    <s v="No"/>
    <x v="6"/>
    <s v="Medium"/>
    <s v="Dan Goodwin"/>
    <s v="Dave Cronin"/>
    <s v="No"/>
    <s v="Alexandra Day"/>
    <d v="2017-01-30T09:55:02"/>
    <d v="2016-07-06T13:43:00"/>
    <d v="2016-09-13T00:00:00"/>
    <s v=""/>
    <m/>
    <x v="1"/>
  </r>
  <r>
    <s v="83739f60-11ca-43e6-9d52-ba8d6f151ade"/>
    <s v="ja3oCy0l6EtEnhzVw1Olg+xdGfC830fCCQ6u8/xLjadiL3DhJ+QxbjYh0XNPfVneGpJc032PUDGYQ3dXQYpl2w=="/>
    <d v="2017-01-09T13:03:41"/>
    <s v="DARS-NIC-38368-V3S5C-v1"/>
    <s v="Russell Whitehouse"/>
    <x v="300"/>
    <s v="With Customer"/>
    <x v="0"/>
    <m/>
    <s v="1c Application In Progress"/>
    <s v="1c Application In Progress"/>
    <x v="4"/>
    <s v="DARS-NIC-38368-V3S5C-v1.0"/>
    <s v="Yes"/>
    <s v="No"/>
    <x v="0"/>
    <x v="185"/>
    <x v="0"/>
    <s v="No"/>
    <x v="6"/>
    <s v="Medium"/>
    <s v="Dan Goodwin"/>
    <s v="Dave Cronin"/>
    <s v="No"/>
    <s v="Alexandra Day"/>
    <d v="2017-01-09T13:03:41"/>
    <d v="2017-01-09T13:03:09"/>
    <m/>
    <s v=""/>
    <m/>
    <x v="0"/>
  </r>
  <r>
    <s v="3891849e-5608-e611-80f9-3863bb359f00"/>
    <s v="irh7nFLja8PRz6VWf7u/Jw6wzwpVLmFKvfI+xygDhZNCxQFi7oN5D0YB0H5r3x+e/P4KYYJN6ORDVKtPqWnfRA=="/>
    <d v="2016-07-07T08:24:03"/>
    <s v="DARS-NIC-383714-V7G7W-v0"/>
    <s v="Kate Fleming"/>
    <x v="186"/>
    <s v="With HSCIC"/>
    <x v="0"/>
    <m/>
    <s v=""/>
    <s v="1b Enquiry Answered"/>
    <x v="0"/>
    <s v="DARS-NIC-383714-V7G7W-v0.0"/>
    <s v="No"/>
    <s v="No"/>
    <x v="0"/>
    <x v="0"/>
    <x v="0"/>
    <s v="No"/>
    <x v="1"/>
    <s v=""/>
    <s v=""/>
    <s v=""/>
    <s v="Yes"/>
    <s v="Emma Russell"/>
    <d v="2016-07-07T08:24:03"/>
    <d v="2016-04-22T06:51:27"/>
    <m/>
    <s v=""/>
    <m/>
    <x v="0"/>
  </r>
  <r>
    <s v="bd651342-737b-4c9e-ace3-9f414ca2c535"/>
    <s v="DPX4ZMLD8W5RoecGWacDDC8JLav8IQVII+fi/ZdESGKAVoWN1Pcrlh2XnBjyA8MEESwQarB/ggrwkr5UK+3IAQ=="/>
    <d v="2016-07-07T08:24:03"/>
    <s v="DARS-NIC-383714-V7G7W-v0"/>
    <s v="Kate Fleming"/>
    <x v="186"/>
    <s v="With HSCIC"/>
    <x v="0"/>
    <m/>
    <s v=""/>
    <s v="1b Enquiry Answered"/>
    <x v="0"/>
    <s v="DARS-NIC-383714-V7G7W-v0.1"/>
    <s v="No"/>
    <s v="No"/>
    <x v="0"/>
    <x v="0"/>
    <x v="0"/>
    <s v="No"/>
    <x v="1"/>
    <s v=""/>
    <s v=""/>
    <s v=""/>
    <s v="Yes"/>
    <s v="Emma Russell"/>
    <d v="2016-07-07T08:24:03"/>
    <d v="2016-06-28T08:10:33"/>
    <m/>
    <s v=""/>
    <m/>
    <x v="0"/>
  </r>
  <r>
    <s v="446752c4-5fa4-4caa-aa89-597a519412c8"/>
    <s v="DAVZK5J817uVI8KpAQ/CZ6vrW3NXzEdMIZiKbs7DbC9K+zqqJ0BXGNre9U7XdqK2/pLDAJo0tOt+9f7h7DZrAQ=="/>
    <d v="2016-08-02T09:49:36"/>
    <s v="DARS-NIC-383714-V7G7W-v0"/>
    <s v="Kate Fleming"/>
    <x v="186"/>
    <s v="With HSCIC"/>
    <x v="0"/>
    <m/>
    <s v="1b Enquiry Answered"/>
    <s v="1b Enquiry Answered"/>
    <x v="4"/>
    <s v="DARS-NIC-383714-V7G7W-v0.2"/>
    <s v="Yes"/>
    <s v="No"/>
    <x v="0"/>
    <x v="0"/>
    <x v="0"/>
    <s v="No"/>
    <x v="1"/>
    <s v=""/>
    <s v=""/>
    <s v=""/>
    <s v="Yes"/>
    <s v="Emma Russell"/>
    <d v="2016-08-02T09:49:36"/>
    <d v="2016-07-07T08:24:00"/>
    <m/>
    <s v=""/>
    <m/>
    <x v="0"/>
  </r>
  <r>
    <s v="e5584c31-7d42-42fa-996b-7ab8fc9b77e9"/>
    <s v="x5MqFRFCmBCCF5h39DMAa3P0cKah6gSywHx+GWU09ST85UbTbGoWNi/iyTI7LpnMx7LedjsjJyByrwVADGMy0g=="/>
    <d v="2017-04-28T12:20:35"/>
    <s v="DARS-NIC-38410-S7X7G-v1"/>
    <s v="Irina Holland"/>
    <x v="10"/>
    <s v="With HSCIC"/>
    <x v="0"/>
    <m/>
    <s v="1c Application In Progress"/>
    <s v="3a With DAO"/>
    <x v="0"/>
    <s v="DARS-NIC-38410-S7X7G-v0.0"/>
    <s v="No"/>
    <s v="No"/>
    <x v="0"/>
    <x v="0"/>
    <x v="0"/>
    <s v="No"/>
    <x v="0"/>
    <s v="Medium"/>
    <s v=""/>
    <s v=""/>
    <s v="Yes"/>
    <s v="Emma Russell"/>
    <d v="2017-04-28T12:20:35"/>
    <d v="2017-01-03T16:47:32"/>
    <m/>
    <s v=""/>
    <d v="2017-03-14T00:00:00"/>
    <x v="0"/>
  </r>
  <r>
    <s v="a7d92e96-402b-4af2-8890-5aa51f91dc0b"/>
    <s v="yMe4LNlFSJ2aQZ0pys0KS8GlvgdAxx40dXlnZ9PTbUQYnIGs4WEwfr99WHIuS2sl8jaeWZiEGMPgjOetnyyR2g=="/>
    <d v="2017-04-28T12:20:35"/>
    <s v="DARS-NIC-38410-S7X7G-v1"/>
    <s v="Irina Holland"/>
    <x v="10"/>
    <s v="With HSCIC"/>
    <x v="0"/>
    <d v="2017-05-31T00:00:00"/>
    <s v="2c Initial Assessment"/>
    <s v="3a With DAO"/>
    <x v="0"/>
    <s v="DARS-NIC-38410-S7X7G-v0.1"/>
    <s v="No"/>
    <s v="No"/>
    <x v="0"/>
    <x v="130"/>
    <x v="0"/>
    <s v="No"/>
    <x v="0"/>
    <s v="Medium"/>
    <s v="Tracy Taylor"/>
    <s v="Robyn Wilson"/>
    <s v="Yes"/>
    <s v="Emma Russell"/>
    <d v="2017-04-28T12:20:35"/>
    <d v="2017-01-05T15:25:51"/>
    <m/>
    <s v=""/>
    <d v="2017-03-14T00:00:00"/>
    <x v="0"/>
  </r>
  <r>
    <s v="b76651e9-42f1-4ae7-8915-f960293ffd47"/>
    <s v="gTf37apwa2TA8zq22mqRzOFHmA2EFw+mDuhpBzSvdqtLZJGd2mgNsutHDKH8SlYufk3PSXn62+oSpnjyEgN1Ag=="/>
    <d v="2017-04-28T12:20:35"/>
    <s v="DARS-NIC-38410-S7X7G-v1"/>
    <s v="Irina Holland"/>
    <x v="10"/>
    <s v="With HSCIC"/>
    <x v="0"/>
    <d v="2017-05-31T00:00:00"/>
    <s v="5a DSA Active"/>
    <s v="3a With DAO"/>
    <x v="2"/>
    <s v="DARS-NIC-38410-S7X7G-v0.2"/>
    <s v="No"/>
    <s v="No"/>
    <x v="0"/>
    <x v="130"/>
    <x v="190"/>
    <s v="No"/>
    <x v="0"/>
    <s v="Medium"/>
    <s v="Tracy Taylor"/>
    <s v="Robyn Wilson"/>
    <s v="Yes"/>
    <s v="Emma Russell"/>
    <d v="2017-04-28T12:20:35"/>
    <d v="2017-01-06T17:43:49"/>
    <d v="2017-01-16T00:00:00"/>
    <s v=""/>
    <d v="2017-03-14T00:00:00"/>
    <x v="1"/>
  </r>
  <r>
    <s v="3ca429d8-6662-4fd0-81eb-f3b83cdac982"/>
    <s v="fNDpY5Cyqc8IL1EMVte/UXAjv9TXJtYpZsPrmqcbFnPFuM0LNumBWgIf5ytv2J9Zl50CPoH1lVb85rD3tM3F1w=="/>
    <d v="2017-04-28T12:20:35"/>
    <s v="DARS-NIC-38410-S7X7G-v1"/>
    <s v="Irina Holland"/>
    <x v="10"/>
    <s v="With HSCIC"/>
    <x v="0"/>
    <m/>
    <s v="1c Application In Progress"/>
    <s v="3a With DAO"/>
    <x v="0"/>
    <s v="DARS-NIC-38410-S7X7G-v1.0"/>
    <s v="No"/>
    <s v="No"/>
    <x v="0"/>
    <x v="130"/>
    <x v="0"/>
    <s v="No"/>
    <x v="0"/>
    <s v="Medium"/>
    <s v="Tracy Taylor"/>
    <s v="Robyn Wilson"/>
    <s v="Yes"/>
    <s v="Emma Russell"/>
    <d v="2017-04-28T12:20:35"/>
    <d v="2017-03-13T10:55:32"/>
    <m/>
    <s v=""/>
    <d v="2017-03-14T00:00:00"/>
    <x v="0"/>
  </r>
  <r>
    <s v="10a97ea8-d0ed-4478-b5e3-86c52e25774e"/>
    <s v="86dWOBrPj1gPZ0p1wpMKiObeD0IaeJQxWvSu1RFaKxL5QbIjiM9dyj+vfaGWGwHkl+XPBMxcvMvJD9O/GlXu+A=="/>
    <d v="2017-04-28T12:20:35"/>
    <s v="DARS-NIC-38410-S7X7G-v1"/>
    <s v="Irina Holland"/>
    <x v="10"/>
    <s v="With HSCIC"/>
    <x v="0"/>
    <m/>
    <s v="2a Case Admin Check"/>
    <s v="3a With DAO"/>
    <x v="0"/>
    <s v="DARS-NIC-38410-S7X7G-v1.1"/>
    <s v="No"/>
    <s v="No"/>
    <x v="0"/>
    <x v="19"/>
    <x v="0"/>
    <s v="No"/>
    <x v="0"/>
    <s v="Complex"/>
    <s v="Elizabeth Flaherty"/>
    <s v="Robyn Wilson"/>
    <s v="Yes"/>
    <s v="Emma Russell"/>
    <d v="2017-04-28T12:20:35"/>
    <d v="2017-03-13T16:50:42"/>
    <m/>
    <s v=""/>
    <d v="2017-03-14T00:00:00"/>
    <x v="0"/>
  </r>
  <r>
    <s v="37823ffb-dd20-4433-8702-c7e95ec57a6c"/>
    <s v="/5yR1HCUhm55IJiLhAKMZ9d7qcChueMnq/17InrBE6GZDY5VGDi07R6S930bSjrdjYdfe2vl9LtR1uqSntlwdg=="/>
    <d v="2017-04-28T12:20:35"/>
    <s v="DARS-NIC-38410-S7X7G-v1"/>
    <s v="Irina Holland"/>
    <x v="10"/>
    <s v="With HSCIC"/>
    <x v="0"/>
    <m/>
    <s v="2a Case Admin Check"/>
    <s v="3a With DAO"/>
    <x v="0"/>
    <s v="DARS-NIC-38410-S7X7G-v1.2"/>
    <s v="No"/>
    <s v="No"/>
    <x v="0"/>
    <x v="19"/>
    <x v="0"/>
    <s v="No"/>
    <x v="0"/>
    <s v="Complex"/>
    <s v="Elizabeth Flaherty"/>
    <s v="Robyn Wilson"/>
    <s v="Yes"/>
    <s v="Emma Russell"/>
    <d v="2017-04-28T12:20:35"/>
    <d v="2017-03-24T16:08:19"/>
    <m/>
    <s v=""/>
    <d v="2017-03-14T00:00:00"/>
    <x v="0"/>
  </r>
  <r>
    <s v="40cc36f0-7d74-45ea-b2fc-667fb8dfd796"/>
    <s v="HcFfO+cA1mO8YuzNrM7libbZLxNdLk/honNs8evW66CWt4VP5c+lHgQ+pbI2iE0RgM6ZQjM1JuOjoYAY7hV0Nw=="/>
    <d v="2017-04-28T12:20:35"/>
    <s v="DARS-NIC-38410-S7X7G-v1"/>
    <s v="Jack Layton"/>
    <x v="10"/>
    <s v="With HSCIC"/>
    <x v="0"/>
    <d v="2018-05-31T00:00:00"/>
    <s v="2c Initial Assessment"/>
    <s v="3a With DAO"/>
    <x v="0"/>
    <s v="DARS-NIC-38410-S7X7G-v1.3"/>
    <s v="No"/>
    <s v="No"/>
    <x v="0"/>
    <x v="19"/>
    <x v="0"/>
    <s v="No"/>
    <x v="0"/>
    <s v="Complex"/>
    <s v="Elizabeth Flaherty"/>
    <s v="Robyn Wilson"/>
    <s v="Yes"/>
    <s v="Emma Russell"/>
    <d v="2017-04-28T12:20:35"/>
    <d v="2017-04-05T08:52:54"/>
    <m/>
    <s v=""/>
    <d v="2017-03-14T00:00:00"/>
    <x v="0"/>
  </r>
  <r>
    <s v="40a90e74-8865-4e1e-b2ea-7af1b926a096"/>
    <s v="YpyzwPL65IP6bE7DtTrMiw2j+j3g4jvgKP1JcKce9EUkjVo2kmxQxI6W8CZR+2m0OUYqL77pWflr0sU4iNeYPw=="/>
    <d v="2017-04-28T12:20:35"/>
    <s v="DARS-NIC-38410-S7X7G-v1"/>
    <s v="Jack Layton"/>
    <x v="10"/>
    <s v="With HSCIC"/>
    <x v="0"/>
    <d v="2018-05-31T00:00:00"/>
    <s v="3a With DAO"/>
    <s v="3a With DAO"/>
    <x v="4"/>
    <s v="DARS-NIC-38410-S7X7G-v1.4"/>
    <s v="Yes"/>
    <s v="No"/>
    <x v="0"/>
    <x v="19"/>
    <x v="0"/>
    <s v="No"/>
    <x v="0"/>
    <s v="Complex"/>
    <s v="Elizabeth Flaherty"/>
    <s v="Robyn Wilson"/>
    <s v="Yes"/>
    <s v="Emma Russell"/>
    <d v="2017-04-28T12:20:35"/>
    <d v="2017-04-28T12:19:50"/>
    <m/>
    <s v=""/>
    <d v="2017-03-14T00:00:00"/>
    <x v="0"/>
  </r>
  <r>
    <s v="3025b1d6-181c-e611-80f9-3863bb358e28"/>
    <s v="+hq9WgKiSZnWRvs5/laFfPnWcObjVTn/s5tbQYn2ZOk0rmUVEK5vl9krRkWRG7LFN90urwfLu+t5IjML9XWe8g=="/>
    <d v="2017-03-27T14:23:53"/>
    <s v="DARS-NIC-384137-V8F6H-v2"/>
    <s v="Rachel Taylor"/>
    <x v="193"/>
    <s v="With HSCIC"/>
    <x v="0"/>
    <m/>
    <s v="1c Application In Progress"/>
    <s v="5a DSA Active"/>
    <x v="0"/>
    <s v="DARS-NIC-384137-V8F6H-v0.0"/>
    <s v="No"/>
    <s v="No"/>
    <x v="0"/>
    <x v="0"/>
    <x v="0"/>
    <s v="No"/>
    <x v="5"/>
    <s v=""/>
    <s v=""/>
    <s v=""/>
    <s v="Yes"/>
    <s v="Emma Russell"/>
    <d v="2017-03-27T14:23:53"/>
    <d v="2016-05-17T10:19:30"/>
    <m/>
    <s v=""/>
    <d v="2017-01-17T00:00:00"/>
    <x v="0"/>
  </r>
  <r>
    <s v="d3576d7c-12c7-448d-8277-a3c70c68ae15"/>
    <s v="I7JdrrKqe2y3ckHBSxLe9vszaU3478M4aaknP8Cwwu/i8HGPUlM3JQP/VpepJC9It7ItnDLtAkhhTJFI0ZUk7A=="/>
    <d v="2017-03-27T14:23:53"/>
    <s v="DARS-NIC-384137-V8F6H-v2"/>
    <s v="Rachel Taylor"/>
    <x v="193"/>
    <s v="With HSCIC"/>
    <x v="0"/>
    <m/>
    <s v="2a Case Admin Check"/>
    <s v="5a DSA Active"/>
    <x v="0"/>
    <s v="DARS-NIC-384137-V8F6H-v0.1"/>
    <s v="No"/>
    <s v="No"/>
    <x v="0"/>
    <x v="0"/>
    <x v="0"/>
    <s v="No"/>
    <x v="5"/>
    <s v=""/>
    <s v=""/>
    <s v=""/>
    <s v="Yes"/>
    <s v="Emma Russell"/>
    <d v="2017-03-27T14:23:53"/>
    <d v="2016-05-17T10:21:07"/>
    <m/>
    <s v=""/>
    <d v="2017-01-17T00:00:00"/>
    <x v="0"/>
  </r>
  <r>
    <s v="36d2cfcb-bc07-4eed-9be6-bc6d39b380d8"/>
    <s v="g38tdNZVcO4n0UCqmvVJLcHfJqftiy4zn2Av8+2szybpIQ0VDLT82JkZrfOZDHnCavi+ttgi+1hUDJhuWuOIMw=="/>
    <d v="2017-03-27T14:23:53"/>
    <s v="DARS-NIC-384137-V8F6H-v2"/>
    <s v="Rachel Taylor"/>
    <x v="193"/>
    <s v="With HSCIC"/>
    <x v="0"/>
    <m/>
    <s v="1c Application In Progress"/>
    <s v="5a DSA Active"/>
    <x v="0"/>
    <s v="DARS-NIC-384137-V8F6H-v0.2"/>
    <s v="No"/>
    <s v="No"/>
    <x v="0"/>
    <x v="0"/>
    <x v="0"/>
    <s v="No"/>
    <x v="5"/>
    <s v=""/>
    <s v=""/>
    <s v=""/>
    <s v="Yes"/>
    <s v="Emma Russell"/>
    <d v="2017-03-27T14:23:53"/>
    <d v="2016-05-17T10:21:26"/>
    <m/>
    <s v=""/>
    <d v="2017-01-17T00:00:00"/>
    <x v="0"/>
  </r>
  <r>
    <s v="75924306-28a0-4b7b-8132-bd5772617d60"/>
    <s v="y4zC3DrD9Oc2nrc5zTFdD0aAnOQxf9fFl2LWXHVeRzBdy1UaSUR06e7PqsqyMIMA0+f5ihuEVxK3acSGvUbY6w=="/>
    <d v="2017-03-27T14:23:53"/>
    <s v="DARS-NIC-384137-V8F6H-v2"/>
    <s v="Rachel Taylor"/>
    <x v="193"/>
    <s v="With HSCIC"/>
    <x v="0"/>
    <d v="2016-11-30T00:00:00"/>
    <s v="2c Initial Assessment"/>
    <s v="5a DSA Active"/>
    <x v="0"/>
    <s v="DARS-NIC-384137-V8F6H-v0.3"/>
    <s v="No"/>
    <s v="No"/>
    <x v="0"/>
    <x v="0"/>
    <x v="0"/>
    <s v="No"/>
    <x v="5"/>
    <s v="Complex"/>
    <s v="Nicola Bootland"/>
    <s v="Louise Dunn"/>
    <s v="Yes"/>
    <s v="Emma Russell"/>
    <d v="2017-03-27T14:23:53"/>
    <d v="2016-05-17T13:32:13"/>
    <m/>
    <s v=""/>
    <d v="2017-01-17T00:00:00"/>
    <x v="0"/>
  </r>
  <r>
    <s v="a89e070b-de4f-4a2f-b350-e258b4b925d2"/>
    <s v="W6OzC4H8TfpLQ3ltu80zwX1+YzeQ+jIrqESqKvCXx9cRyo97VV9I2YV0vgwHZ/oSqRyfoAYJsHwQvVtu3K26zg=="/>
    <d v="2017-03-27T14:23:53"/>
    <s v="DARS-NIC-384137-V8F6H-v2"/>
    <s v="Rachel Taylor"/>
    <x v="193"/>
    <s v="With HSCIC"/>
    <x v="0"/>
    <d v="2016-11-30T00:00:00"/>
    <s v="2c Initial Assessment"/>
    <s v="5a DSA Active"/>
    <x v="0"/>
    <s v="DARS-NIC-384137-V8F6H-v0.4"/>
    <s v="No"/>
    <s v="No"/>
    <x v="0"/>
    <x v="0"/>
    <x v="0"/>
    <s v="No"/>
    <x v="5"/>
    <s v="Complex"/>
    <s v="Nicola Bootland"/>
    <s v="Louise Dunn"/>
    <s v="Yes"/>
    <s v="Emma Russell"/>
    <d v="2017-03-27T14:23:53"/>
    <d v="2016-05-17T15:13:38"/>
    <m/>
    <s v=""/>
    <d v="2017-01-17T00:00:00"/>
    <x v="0"/>
  </r>
  <r>
    <s v="61941749-e3e7-485d-bc80-62c309ca9bff"/>
    <s v="Zh//0PdgN84iKjChsK68tZzA6zPQeI/fLmOlzuB92ofHWIMuPuczzPb7+ERJyC4T2YRXshtSCJpbKP4C/35h/A=="/>
    <d v="2017-03-27T14:23:53"/>
    <s v="DARS-NIC-384137-V8F6H-v2"/>
    <s v="Rachel Taylor"/>
    <x v="193"/>
    <s v="With HSCIC"/>
    <x v="0"/>
    <d v="2016-11-30T00:00:00"/>
    <s v="5a DSA Active"/>
    <s v="5a DSA Active"/>
    <x v="1"/>
    <s v="DARS-NIC-384137-V8F6H-v0.5"/>
    <s v="No"/>
    <s v="No"/>
    <x v="0"/>
    <x v="251"/>
    <x v="47"/>
    <s v="No"/>
    <x v="5"/>
    <s v="Complex"/>
    <s v="Louise Dunn"/>
    <s v="Louise Dunn"/>
    <s v="Yes"/>
    <s v="Emma Russell"/>
    <d v="2017-03-27T14:23:53"/>
    <d v="2016-05-18T15:49:11"/>
    <d v="2016-10-13T00:00:00"/>
    <s v=""/>
    <d v="2017-01-17T00:00:00"/>
    <x v="1"/>
  </r>
  <r>
    <s v="8d5662a7-d999-4141-b485-34b9b2fddd4e"/>
    <s v="217ElIEZnEXNMmplIVN/e6WjxciHrS7Fjooo6BRIzRO5STy7iAgJeLG6qMms+DeWFcW5FbCN1fEIMn6UUVtypw=="/>
    <d v="2017-03-27T14:23:53"/>
    <s v="DARS-NIC-384137-V8F6H-v2"/>
    <s v="Rachel Taylor"/>
    <x v="193"/>
    <s v="With HSCIC"/>
    <x v="0"/>
    <d v="2016-11-30T00:00:00"/>
    <s v="1c Application In Progress"/>
    <s v="5a DSA Active"/>
    <x v="0"/>
    <s v="DARS-NIC-384137-V8F6H-v1.0"/>
    <s v="No"/>
    <s v="No"/>
    <x v="0"/>
    <x v="251"/>
    <x v="0"/>
    <s v="No"/>
    <x v="5"/>
    <s v="Complex"/>
    <s v="Louise Dunn"/>
    <s v="Louise Dunn"/>
    <s v="Yes"/>
    <s v="Emma Russell"/>
    <d v="2017-03-27T14:23:53"/>
    <d v="2016-06-01T13:53:22"/>
    <m/>
    <s v=""/>
    <d v="2017-01-17T00:00:00"/>
    <x v="0"/>
  </r>
  <r>
    <s v="e1e3ad22-ef53-4788-9c8b-32f397627133"/>
    <s v="TbO9ue+TX+gVB/i0IhRwBKL+4sGu1LXabVUeSurDzJY8+Wr84cIRmH0em+VDBLT0PvTtkk2Ib73mnNusUB0Tiw=="/>
    <d v="2017-03-27T14:23:53"/>
    <s v="DARS-NIC-384137-V8F6H-v2"/>
    <s v="Rachel Taylor"/>
    <x v="193"/>
    <s v="With HSCIC"/>
    <x v="0"/>
    <d v="2016-11-30T00:00:00"/>
    <s v="2a Case Admin Check"/>
    <s v="5a DSA Active"/>
    <x v="0"/>
    <s v="DARS-NIC-384137-V8F6H-v1.1"/>
    <s v="No"/>
    <s v="No"/>
    <x v="0"/>
    <x v="251"/>
    <x v="0"/>
    <s v="No"/>
    <x v="5"/>
    <s v="Complex"/>
    <s v="Louise Dunn"/>
    <s v="Louise Dunn"/>
    <s v="Yes"/>
    <s v="Emma Russell"/>
    <d v="2017-03-27T14:23:53"/>
    <d v="2016-06-17T13:22:57"/>
    <m/>
    <s v=""/>
    <d v="2017-01-17T00:00:00"/>
    <x v="0"/>
  </r>
  <r>
    <s v="7ac9f846-1ae8-4bbe-9668-f361208b475b"/>
    <s v="6bDFpyNH5LFhvEVU/LdR3x/jJqqjOgt8lAakEKPgXsylV1S/6MYh3LRMHZMBXU5ezjoGxqQJ3B4J1oKpmCbMlw=="/>
    <d v="2017-03-27T14:23:53"/>
    <s v="DARS-NIC-384137-V8F6H-v2"/>
    <s v="Rachel Taylor"/>
    <x v="193"/>
    <s v="With HSCIC"/>
    <x v="0"/>
    <d v="2016-11-30T00:00:00"/>
    <s v="1c Application In Progress"/>
    <s v="5a DSA Active"/>
    <x v="0"/>
    <s v="DARS-NIC-384137-V8F6H-v1.2"/>
    <s v="No"/>
    <s v="No"/>
    <x v="0"/>
    <x v="251"/>
    <x v="0"/>
    <s v="No"/>
    <x v="5"/>
    <s v="Complex"/>
    <s v="Louise Dunn"/>
    <s v="Louise Dunn"/>
    <s v="Yes"/>
    <s v="Emma Russell"/>
    <d v="2017-03-27T14:23:53"/>
    <d v="2016-06-20T09:53:06"/>
    <m/>
    <s v=""/>
    <d v="2017-01-17T00:00:00"/>
    <x v="0"/>
  </r>
  <r>
    <s v="4aa990dd-3950-4a01-b70c-8206f6bf2cea"/>
    <s v="9bmDeaYyItS3qbhAcnpv/bBz1pAVksca7NcRjF3eFHGTZBC74YaBwuSGF9ogfFFogOS4UNVJKeg0uW6+okZDMQ=="/>
    <d v="2017-03-27T14:23:53"/>
    <s v="DARS-NIC-384137-V8F6H-v2"/>
    <s v="Rachel Taylor"/>
    <x v="193"/>
    <s v="With HSCIC"/>
    <x v="0"/>
    <d v="2017-06-30T00:00:00"/>
    <s v="2c Initial Assessment"/>
    <s v="5a DSA Active"/>
    <x v="0"/>
    <s v="DARS-NIC-384137-V8F6H-v1.3"/>
    <s v="No"/>
    <s v="No"/>
    <x v="0"/>
    <x v="205"/>
    <x v="0"/>
    <s v="No"/>
    <x v="5"/>
    <s v="Complex"/>
    <s v="Helen Buckels"/>
    <s v="Louise Dunn"/>
    <s v="Yes"/>
    <s v="Emma Russell"/>
    <d v="2017-03-27T14:23:53"/>
    <d v="2016-06-22T09:42:07"/>
    <m/>
    <s v=""/>
    <d v="2017-01-17T00:00:00"/>
    <x v="0"/>
  </r>
  <r>
    <s v="d1a797ac-dc86-4d48-b4b2-766c4940bc3d"/>
    <s v="mPVPOpa28w9l9c9Pjl14stpiiGQB9ZBt58NSpUiTCLCldMpbeRk7mg6K563YBGAbB9qVkE8RyTcfEtUu35z9rg=="/>
    <d v="2017-03-27T14:24:14"/>
    <s v="DARS-NIC-384137-V8F6H-v2"/>
    <s v="Rachel Taylor"/>
    <x v="193"/>
    <s v="With HSCIC"/>
    <x v="0"/>
    <d v="2017-07-05T00:00:00"/>
    <s v="5a DSA Active"/>
    <s v="5a DSA Active"/>
    <x v="1"/>
    <s v="DARS-NIC-384137-V8F6H-v1.4"/>
    <s v="No"/>
    <s v="No"/>
    <x v="0"/>
    <x v="205"/>
    <x v="133"/>
    <s v="No"/>
    <x v="5"/>
    <s v="Complex"/>
    <s v="Helen Buckels"/>
    <s v="Gaynor Dalton"/>
    <s v="Yes"/>
    <s v="Emma Russell"/>
    <d v="2017-03-27T14:24:14"/>
    <d v="2016-06-29T10:16:00"/>
    <d v="2017-03-27T00:00:00"/>
    <s v=""/>
    <d v="2017-01-17T00:00:00"/>
    <x v="1"/>
  </r>
  <r>
    <s v="6621f85d-cc24-4f69-baf5-1212da289491"/>
    <s v="3RMIKW828w6ziNFhZSPNK4t0Li61F0riw2LdLS1IsKgb/O1q2mErLT8asfrXXpRb2i/n6XR4bMYXDcKeruALDw=="/>
    <d v="2017-03-27T14:23:53"/>
    <s v="DARS-NIC-384137-V8F6H-v2"/>
    <s v="Rachel Taylor"/>
    <x v="193"/>
    <s v="With HSCIC"/>
    <x v="0"/>
    <m/>
    <s v="1c Application In Progress"/>
    <s v="5a DSA Active"/>
    <x v="0"/>
    <s v="DARS-NIC-384137-V8F6H-v2.0"/>
    <s v="No"/>
    <s v="No"/>
    <x v="0"/>
    <x v="205"/>
    <x v="0"/>
    <s v="No"/>
    <x v="5"/>
    <s v="Complex"/>
    <s v="Helen Buckels"/>
    <s v="Gaynor Dalton"/>
    <s v="Yes"/>
    <s v="Emma Russell"/>
    <d v="2017-03-27T14:23:53"/>
    <d v="2017-01-11T17:29:12"/>
    <m/>
    <s v=""/>
    <d v="2017-01-17T00:00:00"/>
    <x v="0"/>
  </r>
  <r>
    <s v="69064d1e-4c02-4603-86d3-53b8e063addc"/>
    <s v="2ibt5r7xO2EaF1Vk629QIzlP0aGz4wK719A+PQyqedXYv2xgf48KChRi2cQbgLTdTLlIOj4AWWadqJSeTr3dLQ=="/>
    <d v="2017-03-27T14:23:53"/>
    <s v="DARS-NIC-384137-V8F6H-v2"/>
    <s v="Rachel Taylor"/>
    <x v="193"/>
    <s v="With HSCIC"/>
    <x v="0"/>
    <d v="2018-01-31T00:00:00"/>
    <s v="2c Initial Assessment"/>
    <s v="5a DSA Active"/>
    <x v="0"/>
    <s v="DARS-NIC-384137-V8F6H-v2.1"/>
    <s v="No"/>
    <s v="No"/>
    <x v="0"/>
    <x v="302"/>
    <x v="0"/>
    <s v="No"/>
    <x v="5"/>
    <s v="Complex"/>
    <s v="Helen Buckels"/>
    <s v="Gaynor Dalton"/>
    <s v="Yes"/>
    <s v="Emma Russell"/>
    <d v="2017-03-27T14:23:53"/>
    <d v="2017-01-12T14:07:53"/>
    <m/>
    <s v=""/>
    <d v="2017-01-17T00:00:00"/>
    <x v="0"/>
  </r>
  <r>
    <s v="027e0760-6823-4740-aaae-c0a427f699ba"/>
    <s v="eOdam1l77+jD4zAbI0vuQPfsWgsAqY2afqN2np3Xf/nUEHgQmKd3+mv9UiOdaVsimd6V3F/OAVK5+WRfaHiGew=="/>
    <d v="2017-03-27T14:24:24"/>
    <s v="DARS-NIC-384137-V8F6H-v2"/>
    <s v="Rachel Taylor"/>
    <x v="193"/>
    <s v="With HSCIC"/>
    <x v="0"/>
    <d v="2018-12-31T00:00:00"/>
    <s v="5a DSA Active"/>
    <s v="5a DSA Active"/>
    <x v="2"/>
    <s v="DARS-NIC-384137-V8F6H-v2.2"/>
    <s v="Yes"/>
    <s v="No"/>
    <x v="0"/>
    <x v="302"/>
    <x v="109"/>
    <s v="No"/>
    <x v="5"/>
    <s v="Complex"/>
    <s v="Helen Buckels"/>
    <s v="Gaynor Dalton"/>
    <s v="Yes"/>
    <s v="Emma Russell"/>
    <d v="2017-03-27T14:24:24"/>
    <d v="2017-01-18T15:03:01"/>
    <d v="2017-03-27T00:00:00"/>
    <s v=""/>
    <d v="2017-01-17T00:00:00"/>
    <x v="1"/>
  </r>
  <r>
    <s v="8c06bfa8-6bf9-e511-80fa-3863bb357fa0"/>
    <s v="8tCmnXhx8lvfiKuwZYtkKSGXa+Y0Dxih/MRuFZalNGPw/jYFMifelbLFXu8zk92SrUn23PnITraz5K5OzNBL+A=="/>
    <d v="2016-10-11T16:24:19"/>
    <s v="DARS-NIC-384524-C7M2Q-v1"/>
    <s v="Ken Dunn"/>
    <x v="12"/>
    <s v="With HSCIC"/>
    <x v="0"/>
    <d v="2019-03-07T00:00:00"/>
    <s v="5a DSA Active"/>
    <s v="5a DSA Active"/>
    <x v="1"/>
    <s v="DARS-NIC-384524-C7M2Q-v0.0"/>
    <s v="No"/>
    <s v="Yes"/>
    <x v="0"/>
    <x v="303"/>
    <x v="226"/>
    <s v="No"/>
    <x v="5"/>
    <s v="Complex"/>
    <s v="Dan Goodwin"/>
    <s v="Dave Cronin"/>
    <s v="No"/>
    <s v="Joanna Rose"/>
    <d v="2016-10-11T16:24:19"/>
    <d v="2016-04-03T07:14:18"/>
    <d v="2016-10-11T00:00:00"/>
    <s v=""/>
    <d v="2016-08-25T00:00:00"/>
    <x v="1"/>
  </r>
  <r>
    <s v="389e338d-599c-4372-b534-362ec04d67f1"/>
    <s v="/UkpOHz1HVJMULXM43GgKQn0gnx0/4Az7CTomeZdmgdfzdAfOdeQHjmvbYCaslhJuRIKVlBz76GYm7G8QZAjrA=="/>
    <d v="2016-10-11T16:24:10"/>
    <s v="DARS-NIC-384524-C7M2Q-v1"/>
    <s v="Ken Dunn"/>
    <x v="12"/>
    <s v="With HSCIC"/>
    <x v="0"/>
    <m/>
    <s v="1c Application In Progress"/>
    <s v="5a DSA Active"/>
    <x v="0"/>
    <s v="DARS-NIC-384524-C7M2Q-v1.0"/>
    <s v="No"/>
    <s v="Yes"/>
    <x v="0"/>
    <x v="303"/>
    <x v="0"/>
    <s v="No"/>
    <x v="5"/>
    <s v="Complex"/>
    <s v="Dan Goodwin"/>
    <s v="Dave Cronin"/>
    <s v="No"/>
    <s v="Joanna Rose"/>
    <d v="2016-10-11T16:24:10"/>
    <d v="2016-08-24T13:46:35"/>
    <m/>
    <s v=""/>
    <d v="2016-08-25T00:00:00"/>
    <x v="0"/>
  </r>
  <r>
    <s v="7429372f-8fac-466b-bc15-82bbdbd5ba1c"/>
    <s v="ZN1k1EmnlZTjmhX1XajnT/maXUbIjC8NALejYxsHWPgico+nsKF9SXAsmChWrMJcpxNlvNIwF66MJU7sqZTOLw=="/>
    <d v="2016-10-11T16:24:10"/>
    <s v="DARS-NIC-384524-C7M2Q-v1"/>
    <s v="Ken Dunn"/>
    <x v="12"/>
    <s v="With HSCIC"/>
    <x v="0"/>
    <d v="2019-03-31T00:00:00"/>
    <s v="2c Initial Assessment"/>
    <s v="5a DSA Active"/>
    <x v="0"/>
    <s v="DARS-NIC-384524-C7M2Q-v1.1"/>
    <s v="No"/>
    <s v="Yes"/>
    <x v="0"/>
    <x v="14"/>
    <x v="0"/>
    <s v="No"/>
    <x v="5"/>
    <s v="Complex"/>
    <s v="Dan Goodwin"/>
    <s v="Dave Cronin"/>
    <s v="No"/>
    <s v="Joanna Rose"/>
    <d v="2016-10-11T16:24:10"/>
    <d v="2016-08-25T07:11:50"/>
    <m/>
    <s v="Release 2.3"/>
    <d v="2016-08-25T00:00:00"/>
    <x v="0"/>
  </r>
  <r>
    <s v="018b2351-717d-49a6-9527-54255a28b145"/>
    <s v="Pwph4vZ47MN5GcOcx7a1okUYscvbQ/UfzP39dlj9lTJL3VIEfQq74ln8w3d9Rn1HBHbN6dc2DTZ2bQabkO07Bg=="/>
    <d v="2016-10-11T16:24:32"/>
    <s v="DARS-NIC-384524-C7M2Q-v1"/>
    <s v="Ken Dunn"/>
    <x v="12"/>
    <s v="With HSCIC"/>
    <x v="0"/>
    <d v="2019-03-31T00:00:00"/>
    <s v="5a DSA Active"/>
    <s v="5a DSA Active"/>
    <x v="2"/>
    <s v="DARS-NIC-384524-C7M2Q-v1.2"/>
    <s v="Yes"/>
    <s v="Yes"/>
    <x v="0"/>
    <x v="14"/>
    <x v="216"/>
    <s v="No"/>
    <x v="5"/>
    <s v="Complex"/>
    <s v="Dan Goodwin"/>
    <s v="Dave Cronin"/>
    <s v="No"/>
    <s v="Joanna Rose"/>
    <d v="2016-10-11T16:24:32"/>
    <d v="2016-09-01T09:50:59"/>
    <d v="2016-10-11T00:00:00"/>
    <s v="Release 2.3"/>
    <d v="2016-08-25T00:00:00"/>
    <x v="1"/>
  </r>
  <r>
    <s v="70a58a23-0bfc-e511-8104-1458d043a570"/>
    <s v="0bi6KH3XVCLsmBt3wd28uc2MmspUtzAZlG+rnI5mLpCqUi/GsTWiecq5MUzmP/zxqViCTo1kpGyGXJACnsJgrA=="/>
    <d v="2017-04-10T06:20:54"/>
    <s v="DARS-NIC-384572-J7P6Y-v2"/>
    <s v="Elizabeth Fisher"/>
    <x v="58"/>
    <s v="With HSCIC"/>
    <x v="0"/>
    <d v="2016-03-31T00:00:00"/>
    <s v=""/>
    <s v="5a DSA Active"/>
    <x v="1"/>
    <s v="DARS-NIC-384572-J7P6Y-v0.0"/>
    <s v="No"/>
    <s v="No"/>
    <x v="0"/>
    <x v="0"/>
    <x v="115"/>
    <s v="No"/>
    <x v="9"/>
    <s v=""/>
    <s v="Carla Howgate"/>
    <s v=""/>
    <s v="No"/>
    <s v="Emma Russell"/>
    <d v="2017-04-10T06:20:54"/>
    <d v="2016-04-06T15:20:48"/>
    <d v="2016-12-15T00:00:00"/>
    <s v=""/>
    <d v="2017-02-23T00:00:00"/>
    <x v="0"/>
  </r>
  <r>
    <s v="dddcbcfb-7d0a-4629-a384-0c4b5a188338"/>
    <s v="vuj7AodJsjXrkEYo+TE+vJoRRLkB2akfa3uYwcBpNi/gvCNHCgttAtvc+7XaNQAE5jhcObUiHKlFNDhH9XVhWQ=="/>
    <d v="2017-04-10T06:20:53"/>
    <s v="DARS-NIC-384572-J7P6Y-v2"/>
    <s v="Elizabeth Fisher"/>
    <x v="58"/>
    <s v="With HSCIC"/>
    <x v="0"/>
    <d v="2016-03-31T00:00:00"/>
    <s v=""/>
    <s v="5a DSA Active"/>
    <x v="0"/>
    <s v="DARS-NIC-384572-J7P6Y-v1.0"/>
    <s v=""/>
    <s v="No"/>
    <x v="0"/>
    <x v="0"/>
    <x v="0"/>
    <s v="No"/>
    <x v="9"/>
    <s v=""/>
    <s v="Carla Howgate"/>
    <s v=""/>
    <s v="No"/>
    <s v="Emma Russell"/>
    <d v="2017-04-10T06:20:53"/>
    <d v="2016-05-04T14:08:47"/>
    <m/>
    <s v=""/>
    <d v="2017-02-23T00:00:00"/>
    <x v="0"/>
  </r>
  <r>
    <s v="968dc44e-1060-402a-a9d6-a9c52b406ff4"/>
    <s v="aN2ATKPSVcRtfeNLGifEh6MsWTJtfyXrZiItOfPVdo3I0HfFB6R29mPP0gRIY/nB/ecgxppPCnbIH+Cuz2gHdw=="/>
    <d v="2017-04-10T06:20:54"/>
    <s v="DARS-NIC-384572-J7P6Y-v2"/>
    <s v="Elizabeth Fisher"/>
    <x v="58"/>
    <s v="With HSCIC"/>
    <x v="0"/>
    <d v="2016-03-31T00:00:00"/>
    <s v="2c Initial Assessment"/>
    <s v="5a DSA Active"/>
    <x v="0"/>
    <s v="DARS-NIC-384572-J7P6Y-v1.1"/>
    <s v="No"/>
    <s v="No"/>
    <x v="0"/>
    <x v="251"/>
    <x v="0"/>
    <s v="No"/>
    <x v="9"/>
    <s v=""/>
    <s v="Emma Lawler"/>
    <s v=""/>
    <s v="No"/>
    <s v="Emma Russell"/>
    <d v="2017-04-10T06:20:54"/>
    <d v="2016-05-05T13:11:29"/>
    <m/>
    <s v=""/>
    <d v="2017-02-23T00:00:00"/>
    <x v="0"/>
  </r>
  <r>
    <s v="d4b3b0f1-edc2-4086-a98b-f34106f89890"/>
    <s v="osqeYM5uT/2Fw98x6DM88Lz0UoKGD7V43hJ+ZdrHnC6rVzgkCiybhynkQ+OZ+azh9dFh4xaTeAjI7R/oZsAX0A=="/>
    <d v="2017-04-10T06:20:54"/>
    <s v="DARS-NIC-384572-J7P6Y-v2"/>
    <s v="Elizabeth Fisher"/>
    <x v="58"/>
    <s v="With HSCIC"/>
    <x v="0"/>
    <d v="2016-03-31T00:00:00"/>
    <s v="2c Initial Assessment"/>
    <s v="5a DSA Active"/>
    <x v="0"/>
    <s v="DARS-NIC-384572-J7P6Y-v1.2"/>
    <s v="No"/>
    <s v="No"/>
    <x v="0"/>
    <x v="251"/>
    <x v="0"/>
    <s v="No"/>
    <x v="9"/>
    <s v=""/>
    <s v="Emma Lawler"/>
    <s v=""/>
    <s v="No"/>
    <s v="Emma Russell"/>
    <d v="2017-04-10T06:20:54"/>
    <d v="2016-05-26T14:49:55"/>
    <m/>
    <s v=""/>
    <d v="2017-02-23T00:00:00"/>
    <x v="0"/>
  </r>
  <r>
    <s v="5cf76f9f-b7a5-4eae-885b-7567143595eb"/>
    <s v="qE4cMPS2I79GyaF/ciZNYn83C1F7VVB6imofTSVyssCi8ktcXjlwg6WjOkRMzv9DuflnNni+mgbqckDyn+i+JA=="/>
    <d v="2017-04-10T06:20:54"/>
    <s v="DARS-NIC-384572-J7P6Y-v2"/>
    <s v="Elizabeth Fisher"/>
    <x v="58"/>
    <s v="With HSCIC"/>
    <x v="0"/>
    <d v="2016-03-31T00:00:00"/>
    <s v="2c Initial Assessment"/>
    <s v="5a DSA Active"/>
    <x v="0"/>
    <s v="DARS-NIC-384572-J7P6Y-v1.3"/>
    <s v="No"/>
    <s v="No"/>
    <x v="0"/>
    <x v="251"/>
    <x v="0"/>
    <s v="No"/>
    <x v="9"/>
    <s v=""/>
    <s v="Emma Lawler"/>
    <s v="Jennifer Donald"/>
    <s v="No"/>
    <s v="Emma Russell"/>
    <d v="2017-04-10T06:20:54"/>
    <d v="2016-06-08T11:04:04"/>
    <m/>
    <s v=""/>
    <d v="2017-02-23T00:00:00"/>
    <x v="0"/>
  </r>
  <r>
    <s v="c69af111-4ab3-4544-8979-d76907e8435f"/>
    <s v="uWpPkrcZvVxauvDPCfEqYTBlgXbGnF+InHta7DGTupgO+kRncTTTNu5MHJRL2lWejETLmO1XQD5RkwdbPoO3YA=="/>
    <d v="2017-04-10T06:20:54"/>
    <s v="DARS-NIC-384572-J7P6Y-v2"/>
    <s v="Elizabeth Fisher"/>
    <x v="58"/>
    <s v="With HSCIC"/>
    <x v="0"/>
    <d v="2019-10-01T00:00:00"/>
    <s v="2c Initial Assessment"/>
    <s v="5a DSA Active"/>
    <x v="0"/>
    <s v="DARS-NIC-384572-J7P6Y-v1.4"/>
    <s v="No"/>
    <s v="No"/>
    <x v="0"/>
    <x v="251"/>
    <x v="0"/>
    <s v="No"/>
    <x v="9"/>
    <s v=""/>
    <s v="Emma Lawler"/>
    <s v="Jennifer Donald"/>
    <s v="No"/>
    <s v="Emma Russell"/>
    <d v="2017-04-10T06:20:54"/>
    <d v="2016-07-01T12:53:58"/>
    <m/>
    <s v="Release 2.3"/>
    <d v="2017-02-23T00:00:00"/>
    <x v="0"/>
  </r>
  <r>
    <s v="5fb359c6-050a-47af-8788-93635f29da2f"/>
    <s v="kjY91ATAeTebOCTDIe1YKKb8XLdOZAwSHNpDy3Kjy/t8zlp+eahKNe4DR0Mx2GfJQ+rQRQUHiECntqEY3A/Vdg=="/>
    <d v="2017-04-10T06:20:37"/>
    <s v="DARS-NIC-384572-J7P6Y-v2"/>
    <s v="Elizabeth Fisher"/>
    <x v="58"/>
    <s v="With HSCIC"/>
    <x v="0"/>
    <d v="2017-12-01T00:00:00"/>
    <s v="5a DSA Active"/>
    <s v="5a DSA Active"/>
    <x v="1"/>
    <s v="DARS-NIC-384572-J7P6Y-v1.5"/>
    <s v="No"/>
    <s v="No"/>
    <x v="0"/>
    <x v="251"/>
    <x v="58"/>
    <s v="No"/>
    <x v="9"/>
    <s v=""/>
    <s v="Emma Lawler"/>
    <s v="Jennifer Donald"/>
    <s v="No"/>
    <s v="Emma Russell"/>
    <d v="2017-04-10T06:20:37"/>
    <d v="2016-09-19T13:31:51"/>
    <d v="2017-04-10T00:00:00"/>
    <s v="Release 2.3"/>
    <d v="2017-02-23T00:00:00"/>
    <x v="1"/>
  </r>
  <r>
    <s v="e0b3dec0-cc05-48fe-b42a-f52e0a817e4f"/>
    <s v="DagTtxLVTYt/35GS+F8ZZ9CfTptH+r+cOQbQIE8Vs6rmOhruZ4Kb7oNbc9AmgqqAj1O7klYqPXJsSfnBHKeh7A=="/>
    <d v="2017-04-10T06:20:54"/>
    <s v="DARS-NIC-384572-J7P6Y-v2"/>
    <s v="Elizabeth Fisher"/>
    <x v="58"/>
    <s v="With HSCIC"/>
    <x v="0"/>
    <m/>
    <s v="1c Application In Progress"/>
    <s v="5a DSA Active"/>
    <x v="0"/>
    <s v="DARS-NIC-384572-J7P6Y-v2.0"/>
    <s v="No"/>
    <s v="No"/>
    <x v="0"/>
    <x v="251"/>
    <x v="0"/>
    <s v="No"/>
    <x v="9"/>
    <s v=""/>
    <s v="Emma Lawler"/>
    <s v="Jennifer Donald"/>
    <s v="No"/>
    <s v="Emma Russell"/>
    <d v="2017-04-10T06:20:54"/>
    <d v="2017-02-20T09:20:01"/>
    <m/>
    <s v="Release 2.3"/>
    <d v="2017-02-23T00:00:00"/>
    <x v="0"/>
  </r>
  <r>
    <s v="3df36df7-af8f-4163-8cfb-1151314c5f5d"/>
    <s v="gBejpxy+VdmoaSRA6Pv+0iyn/P89FHvmtF4Izw326XW9HfJpeP4PuHbThP2y/HTs230Gy6k6Sjjusf5AQ5dhNg=="/>
    <d v="2017-04-10T06:20:53"/>
    <s v="DARS-NIC-384572-J7P6Y-v2"/>
    <s v="Miranda Davies"/>
    <x v="58"/>
    <s v="With HSCIC"/>
    <x v="0"/>
    <d v="2017-12-01T00:00:00"/>
    <s v="2c Initial Assessment"/>
    <s v="5a DSA Active"/>
    <x v="0"/>
    <s v="DARS-NIC-384572-J7P6Y-v2.1"/>
    <s v="No"/>
    <s v="No"/>
    <x v="0"/>
    <x v="171"/>
    <x v="0"/>
    <s v="No"/>
    <x v="9"/>
    <s v="Medium"/>
    <s v="Emma Lawler"/>
    <s v="Jennifer Donald"/>
    <s v="No"/>
    <s v="Emma Russell"/>
    <d v="2017-04-10T06:20:53"/>
    <d v="2017-02-21T14:22:57"/>
    <m/>
    <s v=""/>
    <d v="2017-02-23T00:00:00"/>
    <x v="0"/>
  </r>
  <r>
    <s v="125380bc-4673-499e-9f40-623f65cf730b"/>
    <s v="GlOCJJYOQpl1dFseW2ICwwwUzJqrejPYVhg086cpLxt4RizLpRtctih+ODSu9FOqT7GpuMEIh4zt3x5DrgbGhg=="/>
    <d v="2017-04-10T06:22:03"/>
    <s v="DARS-NIC-384572-J7P6Y-v2"/>
    <s v="Miranda Davies"/>
    <x v="58"/>
    <s v="With HSCIC"/>
    <x v="0"/>
    <d v="2017-12-01T00:00:00"/>
    <s v="5a DSA Active"/>
    <s v="5a DSA Active"/>
    <x v="2"/>
    <s v="DARS-NIC-384572-J7P6Y-v2.2"/>
    <s v="Yes"/>
    <s v="No"/>
    <x v="0"/>
    <x v="171"/>
    <x v="175"/>
    <s v="No"/>
    <x v="9"/>
    <s v="Medium"/>
    <s v="Emma Lawler"/>
    <s v="Jennifer Donald"/>
    <s v="No"/>
    <s v="Emma Russell"/>
    <d v="2017-04-10T06:22:03"/>
    <d v="2017-03-10T09:32:44"/>
    <d v="2017-04-10T00:00:00"/>
    <s v=""/>
    <d v="2017-02-23T00:00:00"/>
    <x v="1"/>
  </r>
  <r>
    <s v="3ab97cf0-7b04-e611-80f7-3863bb358e28"/>
    <s v="LcvzuNj1lkrQKGadEaAPMLAYCcQYVldnfOsm13RlyxX4H2D7sNRkEqm7281YvQsFxbL7xvB6BdeL5knkDVdtHg=="/>
    <d v="2016-12-08T09:03:22"/>
    <s v="DARS-NIC-384618-N1H4Y-v0"/>
    <s v="Cara Mooney"/>
    <x v="53"/>
    <s v="With HSCIC"/>
    <x v="0"/>
    <m/>
    <s v=""/>
    <s v="5a DSA Active"/>
    <x v="0"/>
    <s v="DARS-NIC-384618-N1H4Y-v0.0"/>
    <s v="No"/>
    <s v="No"/>
    <x v="0"/>
    <x v="0"/>
    <x v="0"/>
    <s v="No"/>
    <x v="1"/>
    <s v=""/>
    <s v=""/>
    <s v=""/>
    <s v="Yes"/>
    <s v="Alexandra Day"/>
    <d v="2016-12-08T09:03:22"/>
    <d v="2016-04-17T09:08:26"/>
    <m/>
    <s v=""/>
    <m/>
    <x v="0"/>
  </r>
  <r>
    <s v="8ca2dbf5-3afb-4174-b6e1-c7841fac453b"/>
    <s v="piozgwMlQ4MrB+K06epChmh79CQe5ItJtWzRJWvllOuJiAT567j6dA93KV2EUsRaMyxsznD2Iokxhnqqr/KDvg=="/>
    <d v="2016-12-08T09:03:22"/>
    <s v="DARS-NIC-384618-N1H4Y-v0"/>
    <s v="Cara Mooney"/>
    <x v="53"/>
    <s v="With HSCIC"/>
    <x v="0"/>
    <m/>
    <s v="2b Case Officer Check"/>
    <s v="5a DSA Active"/>
    <x v="0"/>
    <s v="DARS-NIC-384618-N1H4Y-v0.1"/>
    <s v="No"/>
    <s v="No"/>
    <x v="0"/>
    <x v="0"/>
    <x v="0"/>
    <s v="No"/>
    <x v="1"/>
    <s v="Complex"/>
    <s v="Vicki Hartley"/>
    <s v=""/>
    <s v="Yes"/>
    <s v="Alexandra Day"/>
    <d v="2016-12-08T09:03:22"/>
    <d v="2016-05-16T11:45:59"/>
    <m/>
    <s v=""/>
    <m/>
    <x v="0"/>
  </r>
  <r>
    <s v="8858def8-9609-4418-90df-d15889a9f18c"/>
    <s v="SCmHSHXixCXwKaUH/Y+sCTsAtVh6MPPpVQF87JMNkkANmo/hY9D/Wr7MxPaBe3P7AXChcS7qTvvPl2HmgtgPVw=="/>
    <d v="2016-12-08T09:03:22"/>
    <s v="DARS-NIC-384618-N1H4Y-v0"/>
    <s v="Cara Mooney"/>
    <x v="53"/>
    <s v="With HSCIC"/>
    <x v="0"/>
    <m/>
    <s v="1c Application In Progress"/>
    <s v="5a DSA Active"/>
    <x v="0"/>
    <s v="DARS-NIC-384618-N1H4Y-v0.2"/>
    <s v="No"/>
    <s v="No"/>
    <x v="0"/>
    <x v="0"/>
    <x v="0"/>
    <s v="No"/>
    <x v="1"/>
    <s v="Complex"/>
    <s v="Vicki Hartley"/>
    <s v=""/>
    <s v="Yes"/>
    <s v="Alexandra Day"/>
    <d v="2016-12-08T09:03:22"/>
    <d v="2016-05-16T13:22:19"/>
    <m/>
    <s v=""/>
    <m/>
    <x v="0"/>
  </r>
  <r>
    <s v="ea08f7cc-4259-4fe8-8c6f-95e37c366d18"/>
    <s v="/Y2JDs0unSYPn5QfD8Pk4dOaovf1SMxeOGE6im8/hjM4pv4Cv9RDM9+VlYu2D203URUSpQuKWpbzb7/n8OrnHg=="/>
    <d v="2016-12-08T09:03:22"/>
    <s v="DARS-NIC-384618-N1H4Y-v0"/>
    <s v="Cara Mooney"/>
    <x v="53"/>
    <s v="With HSCIC"/>
    <x v="0"/>
    <m/>
    <s v="2c Initial Assessment"/>
    <s v="5a DSA Active"/>
    <x v="0"/>
    <s v="DARS-NIC-384618-N1H4Y-v0.3"/>
    <s v="No"/>
    <s v="No"/>
    <x v="0"/>
    <x v="63"/>
    <x v="0"/>
    <s v="No"/>
    <x v="1"/>
    <s v="Complex"/>
    <s v="Adam Grindrod"/>
    <s v="Gaynor Dalton"/>
    <s v="Yes"/>
    <s v="Alexandra Day"/>
    <d v="2016-12-08T09:03:22"/>
    <d v="2016-05-18T09:17:58"/>
    <m/>
    <s v=""/>
    <m/>
    <x v="0"/>
  </r>
  <r>
    <s v="966e8080-b149-4e8d-a937-fa08dc9c5d56"/>
    <s v="KglwWyAO22LKLcE7ig/OH5JxbzwNed4ims1qDMKUmqEIfd+KA5aCwX+5ZHOd9emjEqVafsW7eB5fCFZMUx0Mbw=="/>
    <d v="2016-12-08T09:03:22"/>
    <s v="DARS-NIC-384618-N1H4Y-v0"/>
    <s v="Cara Mooney"/>
    <x v="53"/>
    <s v="With HSCIC"/>
    <x v="0"/>
    <m/>
    <s v="2d Action Plan Active"/>
    <s v="5a DSA Active"/>
    <x v="0"/>
    <s v="DARS-NIC-384618-N1H4Y-v0.4"/>
    <s v="No"/>
    <s v="No"/>
    <x v="0"/>
    <x v="63"/>
    <x v="0"/>
    <s v="No"/>
    <x v="1"/>
    <s v="Complex"/>
    <s v="Adam Grindrod"/>
    <s v="Gaynor Dalton"/>
    <s v="Yes"/>
    <s v="Alexandra Day"/>
    <d v="2016-12-08T09:03:22"/>
    <d v="2016-06-10T11:10:48"/>
    <m/>
    <s v=""/>
    <m/>
    <x v="0"/>
  </r>
  <r>
    <s v="8ce03297-4307-4a70-89ca-1ee7402d0d61"/>
    <s v="HjsY0Zo/oV3+f0hy6X+ZGzKZ0QB9h2QwFIy0bkwL6hdxOp6YIuFq5fHadGmqmDumwQIxSPGdpaTm8s6Lru5IxQ=="/>
    <d v="2016-12-08T09:03:22"/>
    <s v="DARS-NIC-384618-N1H4Y-v0"/>
    <s v="Cara Mooney"/>
    <x v="53"/>
    <s v="With HSCIC"/>
    <x v="0"/>
    <m/>
    <s v="2c Initial Assessment"/>
    <s v="5a DSA Active"/>
    <x v="0"/>
    <s v="DARS-NIC-384618-N1H4Y-v0.5"/>
    <s v="No"/>
    <s v="No"/>
    <x v="0"/>
    <x v="143"/>
    <x v="0"/>
    <s v="No"/>
    <x v="1"/>
    <s v="Complex"/>
    <s v="Adam Grindrod"/>
    <s v="Gaynor Dalton"/>
    <s v="Yes"/>
    <s v="Alexandra Day"/>
    <d v="2016-12-08T09:03:22"/>
    <d v="2016-06-10T11:19:49"/>
    <m/>
    <s v=""/>
    <m/>
    <x v="0"/>
  </r>
  <r>
    <s v="8f21e51d-e22a-4143-bd3a-ead7e8c606f4"/>
    <s v="PTaO9xZjDO4Qcu4Pq1WWubLzwPOXVYBA+dY5gdyVHTaqFQtZ5Vcs5gyH9oTR7iHG7Fc6gBhwxjTyTl86TKV4Kw=="/>
    <d v="2016-12-08T09:03:22"/>
    <s v="DARS-NIC-384618-N1H4Y-v0"/>
    <s v="Cara Mooney"/>
    <x v="53"/>
    <s v="With HSCIC"/>
    <x v="0"/>
    <m/>
    <s v="2c Initial Assessment"/>
    <s v="5a DSA Active"/>
    <x v="0"/>
    <s v="DARS-NIC-384618-N1H4Y-v0.6"/>
    <s v="No"/>
    <s v="No"/>
    <x v="0"/>
    <x v="143"/>
    <x v="0"/>
    <s v="No"/>
    <x v="1"/>
    <s v="Complex"/>
    <s v="Adam Grindrod"/>
    <s v="Gaynor Dalton"/>
    <s v="Yes"/>
    <s v="Alexandra Day"/>
    <d v="2016-12-08T09:03:22"/>
    <d v="2016-06-10T11:24:40"/>
    <m/>
    <s v=""/>
    <m/>
    <x v="0"/>
  </r>
  <r>
    <s v="79f358f5-72e2-467c-a8b5-5b822ea0910f"/>
    <s v="8zwEKsfYv6cDUsWYZNsY++EL/HN3fKekGi/9u940mLrWCy7bBn8VAjBvuMjoKOlNcPcOYUn6ivdUGB1/5uE7oQ=="/>
    <d v="2016-12-08T09:03:22"/>
    <s v="DARS-NIC-384618-N1H4Y-v0"/>
    <s v="Cara Mooney"/>
    <x v="53"/>
    <s v="With HSCIC"/>
    <x v="0"/>
    <m/>
    <s v="2c Initial Assessment"/>
    <s v="5a DSA Active"/>
    <x v="0"/>
    <s v="DARS-NIC-384618-N1H4Y-v0.7"/>
    <s v="No"/>
    <s v="No"/>
    <x v="0"/>
    <x v="143"/>
    <x v="0"/>
    <s v="No"/>
    <x v="1"/>
    <s v="Complex"/>
    <s v="Adam Grindrod"/>
    <s v="Gaynor Dalton"/>
    <s v="Yes"/>
    <s v="Alexandra Day"/>
    <d v="2016-12-08T09:03:22"/>
    <d v="2016-08-03T09:14:45"/>
    <m/>
    <s v=""/>
    <m/>
    <x v="0"/>
  </r>
  <r>
    <s v="737077f2-adfb-4594-80fb-5c2eed0d4997"/>
    <s v="H9GcV59WmEfoM14DES+bTQxNovPdKkU6WLrsMS+om4NVb6vcpi+admE8krjaRYozhjfVAwf6AsPT4qoRkcOlmQ=="/>
    <d v="2016-12-08T09:03:22"/>
    <s v="DARS-NIC-384618-N1H4Y-v0"/>
    <s v="Cara Mooney"/>
    <x v="53"/>
    <s v="With HSCIC"/>
    <x v="0"/>
    <d v="2017-10-31T00:00:00"/>
    <s v="2c Initial Assessment"/>
    <s v="5a DSA Active"/>
    <x v="0"/>
    <s v="DARS-NIC-384618-N1H4Y-v0.8"/>
    <s v="No"/>
    <s v="No"/>
    <x v="0"/>
    <x v="143"/>
    <x v="0"/>
    <s v="No"/>
    <x v="1"/>
    <s v="Complex"/>
    <s v="Adam Grindrod"/>
    <s v="Louise Dunn"/>
    <s v="Yes"/>
    <s v="Alexandra Day"/>
    <d v="2016-12-08T09:03:22"/>
    <d v="2016-08-26T15:43:17"/>
    <m/>
    <s v="Release 2.3"/>
    <m/>
    <x v="0"/>
  </r>
  <r>
    <s v="fdd9b7b0-c32b-4a81-b3d4-036548e2a914"/>
    <s v="XYIx59a7TMM87cETbvwXZZJLRWu55NrUzXvnGu1lZKTb03ci/s42/fokI1LEDDM3ybl1jSqwK18zpqFVhlixKw=="/>
    <d v="2016-12-08T09:03:38"/>
    <s v="DARS-NIC-384618-N1H4Y-v0"/>
    <s v="Cara Mooney"/>
    <x v="53"/>
    <s v="With HSCIC"/>
    <x v="0"/>
    <d v="2017-10-31T00:00:00"/>
    <s v="5a DSA Active"/>
    <s v="5a DSA Active"/>
    <x v="2"/>
    <s v="DARS-NIC-384618-N1H4Y-v0.9"/>
    <s v="Yes"/>
    <s v="No"/>
    <x v="0"/>
    <x v="143"/>
    <x v="57"/>
    <s v="No"/>
    <x v="1"/>
    <s v="Complex"/>
    <s v="Adam Grindrod"/>
    <s v="Louise Dunn"/>
    <s v="Yes"/>
    <s v="Alexandra Day"/>
    <d v="2016-12-08T09:03:38"/>
    <d v="2016-10-14T10:53:54"/>
    <d v="2016-12-08T00:00:00"/>
    <s v="Release 2.3"/>
    <m/>
    <x v="1"/>
  </r>
  <r>
    <s v="c4347619-06ff-e511-80f7-3863bb363030"/>
    <s v="XQGAcLPxt8yZq64zn9uMthcCTrB1/X4T97QK8gJGaP0QjHdev1Iow8du3myLQd9Bcb0BFl7F1TRLbIrFv73cOg=="/>
    <d v="2016-05-26T15:59:39"/>
    <s v="DARS-NIC-384722-W7Y8W-v0"/>
    <s v="Jessica Wood"/>
    <x v="149"/>
    <s v="With HSCIC"/>
    <x v="0"/>
    <m/>
    <s v=""/>
    <s v="5a DSA Active"/>
    <x v="0"/>
    <s v="DARS-NIC-384722-W7Y8W-v0.0"/>
    <s v=""/>
    <s v="Yes"/>
    <x v="0"/>
    <x v="0"/>
    <x v="0"/>
    <s v="No"/>
    <x v="1"/>
    <s v=""/>
    <s v=""/>
    <s v=""/>
    <s v="No"/>
    <s v="Joanna Rose"/>
    <d v="2016-05-26T15:59:39"/>
    <d v="2016-04-10T10:22:20"/>
    <m/>
    <s v=""/>
    <d v="2015-10-06T00:00:00"/>
    <x v="0"/>
  </r>
  <r>
    <s v="8efe673a-2f82-4d6b-bd87-65dea26f2203"/>
    <s v="ZSRz6VnfMfF4cL4XpiX8gBHcGKdYLz3bNDMGO74Gh20QgjxsBffKPWRxug78abSrv7zbUMn7kAKdb2UAyBETEg=="/>
    <d v="2016-05-26T15:59:39"/>
    <s v="DARS-NIC-384722-W7Y8W-v0"/>
    <s v="Jessica Wood"/>
    <x v="149"/>
    <s v="With HSCIC"/>
    <x v="0"/>
    <m/>
    <s v="2c Initial Assessment"/>
    <s v="5a DSA Active"/>
    <x v="0"/>
    <s v="DARS-NIC-384722-W7Y8W-v0.1"/>
    <s v="No"/>
    <s v="Yes"/>
    <x v="0"/>
    <x v="304"/>
    <x v="0"/>
    <s v="No"/>
    <x v="1"/>
    <s v=""/>
    <s v="Richard Webster"/>
    <s v=""/>
    <s v="No"/>
    <s v="Joanna Rose"/>
    <d v="2016-05-26T15:59:39"/>
    <d v="2016-04-11T15:34:37"/>
    <m/>
    <s v=""/>
    <d v="2015-10-06T00:00:00"/>
    <x v="0"/>
  </r>
  <r>
    <s v="eddf012a-0698-481c-83cf-89adc73bf1a6"/>
    <s v="LE5seiOzk4imRfk6zBbq75Ds770dtVjH6JPboSGETS/kVjsmnVV+mMtf4lWeT5CCHIXGQwKtgx0eCwu+bdUY4g=="/>
    <d v="2016-05-26T15:59:39"/>
    <s v="DARS-NIC-384722-W7Y8W-v0"/>
    <s v="Jessica Wood"/>
    <x v="149"/>
    <s v="With HSCIC"/>
    <x v="0"/>
    <d v="2016-06-30T00:00:00"/>
    <s v="2c Initial Assessment"/>
    <s v="5a DSA Active"/>
    <x v="0"/>
    <s v="DARS-NIC-384722-W7Y8W-v0.2"/>
    <s v="No"/>
    <s v="Yes"/>
    <x v="0"/>
    <x v="304"/>
    <x v="0"/>
    <s v="No"/>
    <x v="1"/>
    <s v=""/>
    <s v="Richard Webster"/>
    <s v=""/>
    <s v="No"/>
    <s v="Joanna Rose"/>
    <d v="2016-05-26T15:59:39"/>
    <d v="2016-05-11T12:57:37"/>
    <m/>
    <s v=""/>
    <d v="2015-10-06T00:00:00"/>
    <x v="0"/>
  </r>
  <r>
    <s v="21d1c979-efa5-45ff-a864-80a1385f6aef"/>
    <s v="WTGgqCMsQg+j/DWLx4eU3cbyfhPPxT+p7RWl2aGPpwBp/0uDMTqMB7ZLZe7EcEN/LsiHmNbBW1EB/RruScUbZg=="/>
    <d v="2017-01-10T11:47:24"/>
    <s v="DARS-NIC-384722-W7Y8W-v0"/>
    <s v="Jessica Wood"/>
    <x v="149"/>
    <s v="With HSCIC"/>
    <x v="0"/>
    <d v="2016-06-30T00:00:00"/>
    <s v="5a DSA Active"/>
    <s v="5a DSA Active"/>
    <x v="3"/>
    <s v="DARS-NIC-384722-W7Y8W-v0.3"/>
    <s v="Yes"/>
    <s v="Yes"/>
    <x v="0"/>
    <x v="304"/>
    <x v="84"/>
    <s v="No"/>
    <x v="1"/>
    <s v=""/>
    <s v="Richard Webster"/>
    <s v="Dave Cronin"/>
    <s v="No"/>
    <s v="Joanna Rose"/>
    <d v="2017-01-10T11:47:24"/>
    <d v="2016-05-26T07:23:19"/>
    <m/>
    <s v=""/>
    <d v="2015-10-06T00:00:00"/>
    <x v="1"/>
  </r>
  <r>
    <s v="5f84c8f1-fae1-e511-8100-3863bb358f90"/>
    <s v="DrW7Z+GPYKQ2kjeV86QuwDTDozN6cVODWcijBoG1mcC9ZHM4i15bF71yBTvnem88c/gEVpfPtyIPxkOY+vFnrA=="/>
    <d v="2016-08-02T09:49:36"/>
    <s v="DARS-NIC-384838-V5G4Z-v0"/>
    <s v="Jennifer Scoons"/>
    <x v="364"/>
    <s v="With HSCIC"/>
    <x v="0"/>
    <d v="2015-12-31T00:00:00"/>
    <s v=""/>
    <s v="5a DSA Active"/>
    <x v="3"/>
    <s v="DARS-NIC-384838-V5G4Z-v0.0"/>
    <s v="Yes"/>
    <s v="Yes"/>
    <x v="0"/>
    <x v="0"/>
    <x v="120"/>
    <s v="No"/>
    <x v="4"/>
    <s v=""/>
    <s v="Nicola Bootland"/>
    <s v=""/>
    <s v="No"/>
    <s v="Joanna Rose"/>
    <d v="2016-08-02T09:49:36"/>
    <d v="2016-03-04T11:19:28"/>
    <m/>
    <s v=""/>
    <m/>
    <x v="0"/>
  </r>
  <r>
    <s v="89b7c02b-99ac-4fb1-a10e-a31e73c4fb95"/>
    <s v="flQ0h/f2gPFZn+5sy9q3AE4920ZhTtt9C0+UI+AbGoNPxoIGd0mS9CmtjBllzgghrxkL6gcG96RYU9NbHc7hSg=="/>
    <d v="2017-04-27T15:59:32"/>
    <s v="DARS-NIC-38500-Q9K8G-v1"/>
    <s v="Tracy Taylor"/>
    <x v="365"/>
    <s v="With Customer"/>
    <x v="0"/>
    <m/>
    <s v="1c Application In Progress"/>
    <s v="2d Action Plan Active"/>
    <x v="0"/>
    <s v="DARS-NIC-38500-Q9K8G-v0.0"/>
    <s v="No"/>
    <s v="No"/>
    <x v="0"/>
    <x v="0"/>
    <x v="0"/>
    <s v="No"/>
    <x v="0"/>
    <s v="Medium"/>
    <s v=""/>
    <s v=""/>
    <s v="Yes"/>
    <s v="Gillian Wright"/>
    <d v="2017-04-27T15:59:32"/>
    <d v="2017-01-03T16:51:45"/>
    <m/>
    <s v=""/>
    <d v="2017-03-27T00:00:00"/>
    <x v="0"/>
  </r>
  <r>
    <s v="993c7611-c224-45d3-a8a7-c0e4f7fe7a7a"/>
    <s v="HIsiZstMKl4a2zK6MTx6Jtz1kLn5YU471Ov10StnYDxQimRHj4+LovpVoEoYPpkf4cYWJKMS6bj+Eb5lJEK9ZA=="/>
    <d v="2017-04-27T15:59:32"/>
    <s v="DARS-NIC-38500-Q9K8G-v1"/>
    <s v="David Lemon"/>
    <x v="365"/>
    <s v="With Customer"/>
    <x v="0"/>
    <d v="2017-05-31T00:00:00"/>
    <s v="2c Initial Assessment"/>
    <s v="2d Action Plan Active"/>
    <x v="0"/>
    <s v="DARS-NIC-38500-Q9K8G-v0.1"/>
    <s v="No"/>
    <s v="No"/>
    <x v="0"/>
    <x v="262"/>
    <x v="0"/>
    <s v="No"/>
    <x v="0"/>
    <s v="Medium"/>
    <s v="Tracy Taylor"/>
    <s v="Robyn Wilson"/>
    <s v="Yes"/>
    <s v="Gillian Wright"/>
    <d v="2017-04-27T15:59:32"/>
    <d v="2017-01-07T09:27:18"/>
    <m/>
    <s v=""/>
    <d v="2017-03-27T00:00:00"/>
    <x v="0"/>
  </r>
  <r>
    <s v="e488b9dc-56e4-441e-af04-2561d0f0ed9b"/>
    <s v="2E7OO8dFlR092xwHuvwzdYTA+pFTJP9Ql82g8/lRXCX8JzYkXhLW3ZPNRKjKwFJX0J5yC7Bp7Gn9GdiKtrOw5w=="/>
    <d v="2017-04-27T15:59:31"/>
    <s v="DARS-NIC-38500-Q9K8G-v1"/>
    <s v="David Lemon"/>
    <x v="365"/>
    <s v="With Customer"/>
    <x v="0"/>
    <d v="2017-05-31T00:00:00"/>
    <s v="5a DSA Active"/>
    <s v="2d Action Plan Active"/>
    <x v="2"/>
    <s v="DARS-NIC-38500-Q9K8G-v0.2"/>
    <s v="No"/>
    <s v="No"/>
    <x v="0"/>
    <x v="262"/>
    <x v="156"/>
    <s v="No"/>
    <x v="0"/>
    <s v="Medium"/>
    <s v="Tracy Taylor"/>
    <s v="Robyn Wilson"/>
    <s v="Yes"/>
    <s v="Gillian Wright"/>
    <d v="2017-04-27T15:59:31"/>
    <d v="2017-01-07T09:49:22"/>
    <d v="2017-01-26T00:00:00"/>
    <s v=""/>
    <d v="2017-03-27T00:00:00"/>
    <x v="1"/>
  </r>
  <r>
    <s v="2f01c3ae-866e-4227-9bd1-f1b4c8392468"/>
    <s v="TnBykL/PzbSP7i6XRTrkQM9xDt2sBuXUrEeBLWCgl9cP7Zr5Wf6CsF0wRi873EYCTf/0sj37Fx4L4U+U+DTlxg=="/>
    <d v="2017-04-27T15:59:32"/>
    <s v="DARS-NIC-38500-Q9K8G-v1"/>
    <s v="David Lemon"/>
    <x v="365"/>
    <s v="With Customer"/>
    <x v="0"/>
    <m/>
    <s v="1c Application In Progress"/>
    <s v="2d Action Plan Active"/>
    <x v="0"/>
    <s v="DARS-NIC-38500-Q9K8G-v1.0"/>
    <s v="No"/>
    <s v="No"/>
    <x v="0"/>
    <x v="262"/>
    <x v="0"/>
    <s v="No"/>
    <x v="0"/>
    <s v="Medium"/>
    <s v="Tracy Taylor"/>
    <s v="Robyn Wilson"/>
    <s v="Yes"/>
    <s v="Gillian Wright"/>
    <d v="2017-04-27T15:59:32"/>
    <d v="2017-03-02T08:29:48"/>
    <m/>
    <s v=""/>
    <d v="2017-03-27T00:00:00"/>
    <x v="0"/>
  </r>
  <r>
    <s v="01856570-e394-4b4a-a304-a1ab84090b8d"/>
    <s v="WeYtS2ZLYkMHnr/I+D2fHQmhUZ9gSupacWng/BB+u7UoHq0laR004yzvDnl5l/VyKwVR3L4J7vUgefq9EvuByQ=="/>
    <d v="2017-04-27T16:00:01"/>
    <s v="DARS-NIC-38500-Q9K8G-v1"/>
    <s v="David Lemon"/>
    <x v="365"/>
    <s v="With Customer"/>
    <x v="0"/>
    <d v="2018-05-31T00:00:00"/>
    <s v="2c Initial Assessment"/>
    <s v="2d Action Plan Active"/>
    <x v="0"/>
    <s v="DARS-NIC-38500-Q9K8G-v1.1"/>
    <s v="No"/>
    <s v="No"/>
    <x v="0"/>
    <x v="76"/>
    <x v="0"/>
    <s v="No"/>
    <x v="0"/>
    <s v="Complex"/>
    <s v="Elizabeth Flaherty"/>
    <s v="Robyn Wilson"/>
    <s v="Yes"/>
    <s v="Gillian Wright"/>
    <d v="2017-04-27T16:00:01"/>
    <d v="2017-03-23T10:46:23"/>
    <m/>
    <s v=""/>
    <d v="2017-03-27T00:00:00"/>
    <x v="0"/>
  </r>
  <r>
    <s v="be178d19-d1ea-493d-ad91-2d72bac7c940"/>
    <s v="ijIVecMSlgdytH6rlEbTBug2QWInRD2f/HI32BJJ/fnDAQ+4C/qZhxeVvS+WJQGR2BPoCe5zzJqJdTmtheK/lw=="/>
    <d v="2017-04-27T16:00:01"/>
    <s v="DARS-NIC-38500-Q9K8G-v1"/>
    <s v="David Lemon"/>
    <x v="365"/>
    <s v="With Customer"/>
    <x v="0"/>
    <d v="2018-05-31T00:00:00"/>
    <s v="2c Initial Assessment"/>
    <s v="2d Action Plan Active"/>
    <x v="4"/>
    <s v="DARS-NIC-38500-Q9K8G-v1.2"/>
    <s v="Yes"/>
    <s v="No"/>
    <x v="0"/>
    <x v="76"/>
    <x v="0"/>
    <s v="No"/>
    <x v="0"/>
    <s v="Complex"/>
    <s v="Elizabeth Flaherty"/>
    <s v="Robyn Wilson"/>
    <s v="Yes"/>
    <s v="Gillian Wright"/>
    <d v="2017-04-27T16:00:01"/>
    <d v="2017-04-27T15:59:23"/>
    <m/>
    <s v=""/>
    <d v="2017-03-27T00:00:00"/>
    <x v="0"/>
  </r>
  <r>
    <s v="3110c7ce-1ae5-e511-80f5-3863bb363030"/>
    <s v="h1la787mUZ+Q4zP+qE0/RkyMNUgpdo7bJXttFjx6f7J7mh3j2cBGL7SESdv92HmdHrdaL8uWY0pOhE2o1xq86Q=="/>
    <d v="2017-04-06T15:41:22"/>
    <s v="DARS-NIC-385032-K3N9S-v1"/>
    <s v="Gillian Frost"/>
    <x v="156"/>
    <s v="With Customer"/>
    <x v="0"/>
    <d v="2016-03-31T00:00:00"/>
    <s v=""/>
    <s v="4e With Customer To Sign DSA"/>
    <x v="3"/>
    <s v="DARS-NIC-385032-K3N9S-v0.0"/>
    <s v="No"/>
    <s v="Yes"/>
    <x v="0"/>
    <x v="0"/>
    <x v="227"/>
    <s v="No"/>
    <x v="6"/>
    <s v=""/>
    <s v="Dan Goodwin"/>
    <s v=""/>
    <s v="No"/>
    <s v="Joanna Rose"/>
    <d v="2017-04-06T15:41:22"/>
    <d v="2016-03-08T10:45:09"/>
    <m/>
    <s v=""/>
    <d v="2016-08-24T00:00:00"/>
    <x v="0"/>
  </r>
  <r>
    <s v="39a229bf-ec33-4d91-a048-933da82efa57"/>
    <s v="YjEbr4F1NI1ekVtu8pKiVwsK7nhCq8gAaeO7FsXXihQNktQ/6m/7FUmwWgDIYEW/2DG1Pxq/puYsa085ZB1ekg=="/>
    <d v="2017-04-06T15:41:22"/>
    <s v="DARS-NIC-385032-K3N9S-v1"/>
    <s v="Gillian Frost"/>
    <x v="156"/>
    <s v="With Customer"/>
    <x v="0"/>
    <d v="2016-03-31T00:00:00"/>
    <s v="1c Application In Progress"/>
    <s v="4e With Customer To Sign DSA"/>
    <x v="0"/>
    <s v="DARS-NIC-385032-K3N9S-v1.0"/>
    <s v="No"/>
    <s v="Yes"/>
    <x v="0"/>
    <x v="0"/>
    <x v="0"/>
    <s v="No"/>
    <x v="6"/>
    <s v=""/>
    <s v="Dan Goodwin"/>
    <s v=""/>
    <s v="No"/>
    <s v="Joanna Rose"/>
    <d v="2017-04-06T15:41:22"/>
    <d v="2016-06-07T10:15:07"/>
    <m/>
    <s v=""/>
    <d v="2016-08-24T00:00:00"/>
    <x v="0"/>
  </r>
  <r>
    <s v="78abf570-cb47-444f-8d40-b0d6e41af0ec"/>
    <s v="32Ces2+v7XcNjv7GeX9m8Gx2y8Sion15GAndP+tKkgqF9ojSkX5R6jTwmzV1Jiv5pytZL2/5I6zWq+LRilp5bw=="/>
    <d v="2017-04-06T15:41:22"/>
    <s v="DARS-NIC-385032-K3N9S-v1"/>
    <s v="Gillian Frost"/>
    <x v="156"/>
    <s v="With Customer"/>
    <x v="0"/>
    <d v="2017-09-30T00:00:00"/>
    <s v="2c Initial Assessment"/>
    <s v="4e With Customer To Sign DSA"/>
    <x v="0"/>
    <s v="DARS-NIC-385032-K3N9S-v1.1"/>
    <s v="No"/>
    <s v="Yes"/>
    <x v="0"/>
    <x v="24"/>
    <x v="0"/>
    <s v="No"/>
    <x v="6"/>
    <s v="Complex"/>
    <s v="Dan Goodwin"/>
    <s v="Jennifer Donald"/>
    <s v="No"/>
    <s v="Joanna Rose"/>
    <d v="2017-04-06T15:41:22"/>
    <d v="2016-08-23T09:41:19"/>
    <m/>
    <s v=""/>
    <d v="2016-08-24T00:00:00"/>
    <x v="0"/>
  </r>
  <r>
    <s v="67267d17-f41b-48ff-84cf-ed7dbdf1b447"/>
    <s v="5VJqSWlgndGKUN7uWyN9+X3AjPAXOTljUWcFONUBuk1kDv8iHIaDR76NlyVO1PQvfwOj9ZxZm3kr255MhH1kaA=="/>
    <d v="2017-04-06T15:41:22"/>
    <s v="DARS-NIC-385032-K3N9S-v1"/>
    <s v="Gillian Frost"/>
    <x v="156"/>
    <s v="With Customer"/>
    <x v="0"/>
    <d v="2017-09-30T00:00:00"/>
    <s v="2c Initial Assessment"/>
    <s v="4e With Customer To Sign DSA"/>
    <x v="0"/>
    <s v="DARS-NIC-385032-K3N9S-v1.2"/>
    <s v="No"/>
    <s v="Yes"/>
    <x v="0"/>
    <x v="24"/>
    <x v="0"/>
    <s v="No"/>
    <x v="6"/>
    <s v="Complex"/>
    <s v="Dan Goodwin"/>
    <s v="Dave Cronin"/>
    <s v="No"/>
    <s v="Joanna Rose"/>
    <d v="2017-04-06T15:41:22"/>
    <d v="2016-08-30T14:10:51"/>
    <m/>
    <s v="Release 2.3"/>
    <d v="2016-08-24T00:00:00"/>
    <x v="0"/>
  </r>
  <r>
    <s v="afa2de0c-dc93-4f01-a124-2900dc1234eb"/>
    <s v="hyZNzVBJ5aouYHYWjQwSZfancJAnzVhUSmKOkpGISM8Pij584bDA0v0RiuBClqT1quvpbqrDw9tHnvaOm56R9w=="/>
    <d v="2017-04-06T15:41:22"/>
    <s v="DARS-NIC-385032-K3N9S-v1"/>
    <s v="Gillian Frost"/>
    <x v="156"/>
    <s v="With Customer"/>
    <x v="0"/>
    <d v="2017-09-30T00:00:00"/>
    <s v="2c Initial Assessment"/>
    <s v="4e With Customer To Sign DSA"/>
    <x v="0"/>
    <s v="DARS-NIC-385032-K3N9S-v1.3"/>
    <s v="No"/>
    <s v="Yes"/>
    <x v="0"/>
    <x v="24"/>
    <x v="0"/>
    <s v="No"/>
    <x v="6"/>
    <s v="Complex"/>
    <s v="Dan Goodwin"/>
    <s v="Dave Cronin"/>
    <s v="No"/>
    <s v="Joanna Rose"/>
    <d v="2017-04-06T15:41:22"/>
    <d v="2016-09-01T10:47:13"/>
    <m/>
    <s v="Release 2.3"/>
    <d v="2016-08-24T00:00:00"/>
    <x v="0"/>
  </r>
  <r>
    <s v="954c8459-2a2f-44d4-a82a-bc75c0b43aa3"/>
    <s v="YumRzSA5kvp+OpmqFkzU4oWSRmC6/PwdsUbcoeWybRCJuX5tBz6DPa+nJiGBbgJ7kTbIMGR00/DCq6FMcqdYEA=="/>
    <d v="2017-04-06T15:41:22"/>
    <s v="DARS-NIC-385032-K3N9S-v1"/>
    <s v="Gillian Frost"/>
    <x v="156"/>
    <s v="With Customer"/>
    <x v="0"/>
    <d v="2017-12-31T00:00:00"/>
    <s v="2c Initial Assessment"/>
    <s v="4e With Customer To Sign DSA"/>
    <x v="0"/>
    <s v="DARS-NIC-385032-K3N9S-v1.4"/>
    <s v="No"/>
    <s v="Yes"/>
    <x v="0"/>
    <x v="24"/>
    <x v="0"/>
    <s v="No"/>
    <x v="6"/>
    <s v="Complex"/>
    <s v="Dan Goodwin"/>
    <s v="Dave Cronin"/>
    <s v="No"/>
    <s v="Joanna Rose"/>
    <d v="2017-04-06T15:41:22"/>
    <d v="2016-09-15T12:21:28"/>
    <m/>
    <s v="Release 2.3"/>
    <d v="2016-08-24T00:00:00"/>
    <x v="0"/>
  </r>
  <r>
    <s v="47f52c18-53ef-4d09-95dc-5d7df9a70da0"/>
    <s v="sGN/qlD0qRFJuk7JbT8WVIGqz8+dppb/2COzvllcSwVXdQcmrccIZPNE8JoNY7YtUPv/bz9oSi4aczde2BajlA=="/>
    <d v="2017-04-06T15:42:15"/>
    <s v="DARS-NIC-385032-K3N9S-v1"/>
    <s v="Gillian Frost"/>
    <x v="192"/>
    <s v="With Customer"/>
    <x v="0"/>
    <d v="2018-02-28T00:00:00"/>
    <s v="4e With Customer To Sign DSA"/>
    <s v="4e With Customer To Sign DSA"/>
    <x v="4"/>
    <s v="DARS-NIC-385032-K3N9S-v1.5"/>
    <s v="Yes"/>
    <s v="Yes"/>
    <x v="0"/>
    <x v="24"/>
    <x v="0"/>
    <s v="No"/>
    <x v="6"/>
    <s v="Complex"/>
    <s v="Dan Goodwin"/>
    <s v="Dave Cronin"/>
    <s v="No"/>
    <s v="Joanna Rose"/>
    <d v="2017-04-06T15:42:15"/>
    <d v="2017-01-09T14:14:54"/>
    <m/>
    <s v=""/>
    <d v="2016-08-24T00:00:00"/>
    <x v="0"/>
  </r>
  <r>
    <s v="2cefde3d-20aa-46db-96c5-0abb6a9dad61"/>
    <s v="OT6tdHKBHYByELr7jB5JpdjRTo9sayoDqyAeilUghHla10cGmmm8PbPwE2zDJb46YlcCAC5f97gRHW69tavo8g=="/>
    <d v="2017-04-21T12:45:17"/>
    <s v="DARS-NIC-38545-F7M6M-v1"/>
    <s v="Tracy Taylor"/>
    <x v="59"/>
    <s v="With Customer"/>
    <x v="0"/>
    <m/>
    <s v="1c Application In Progress"/>
    <s v="1c Application In Progress"/>
    <x v="0"/>
    <s v="DARS-NIC-38545-F7M6M-v0.0"/>
    <s v="No"/>
    <s v="No"/>
    <x v="0"/>
    <x v="0"/>
    <x v="0"/>
    <s v="No"/>
    <x v="0"/>
    <s v="Medium"/>
    <s v=""/>
    <s v=""/>
    <s v="Yes"/>
    <s v=""/>
    <d v="2017-04-21T12:45:17"/>
    <d v="2017-01-03T16:55:10"/>
    <m/>
    <s v=""/>
    <m/>
    <x v="0"/>
  </r>
  <r>
    <s v="0fdb8386-5be4-4df1-bb33-fe9b9a3e2f97"/>
    <s v="hQOkF+azbMVMDc2VTcmCWv7vzCt4wXiPPaFzuU2jL2BdKuMdwEOkcwlWM4WimqyGZzanFFBwNoydZHSVVLlsaQ=="/>
    <d v="2017-04-21T12:45:17"/>
    <s v="DARS-NIC-38545-F7M6M-v1"/>
    <s v="Sam Claridge"/>
    <x v="59"/>
    <s v="With Customer"/>
    <x v="0"/>
    <d v="2017-05-31T00:00:00"/>
    <s v="2c Initial Assessment"/>
    <s v="1c Application In Progress"/>
    <x v="0"/>
    <s v="DARS-NIC-38545-F7M6M-v0.1"/>
    <s v="No"/>
    <s v="No"/>
    <x v="0"/>
    <x v="262"/>
    <x v="0"/>
    <s v="No"/>
    <x v="0"/>
    <s v="Medium"/>
    <s v="Tracy Taylor"/>
    <s v="Robyn Wilson"/>
    <s v="Yes"/>
    <s v=""/>
    <d v="2017-04-21T12:45:17"/>
    <d v="2017-01-07T10:05:21"/>
    <m/>
    <s v=""/>
    <m/>
    <x v="0"/>
  </r>
  <r>
    <s v="d9235fd5-437f-4e6b-9d31-3814cd7b77df"/>
    <s v="UhyyI2r6ksgvaf8+GQh1afAmRsxQxS1SAmOFskU3Uz978Sxrp/bGQa07/qcrnNgnNVJqXLPDLhoSJys9FJixXQ=="/>
    <d v="2017-04-21T12:45:35"/>
    <s v="DARS-NIC-38545-F7M6M-v1"/>
    <s v="Sam Claridge"/>
    <x v="59"/>
    <s v="With Customer"/>
    <x v="0"/>
    <d v="2017-05-31T00:00:00"/>
    <s v="5a DSA Active"/>
    <s v="1c Application In Progress"/>
    <x v="2"/>
    <s v="DARS-NIC-38545-F7M6M-v0.2"/>
    <s v="No"/>
    <s v="No"/>
    <x v="0"/>
    <x v="262"/>
    <x v="27"/>
    <s v="No"/>
    <x v="0"/>
    <s v="Medium"/>
    <s v="Tracy Taylor"/>
    <s v="Robyn Wilson"/>
    <s v="Yes"/>
    <s v=""/>
    <d v="2017-04-21T12:45:35"/>
    <d v="2017-01-07T10:38:14"/>
    <d v="2017-01-30T00:00:00"/>
    <s v=""/>
    <m/>
    <x v="1"/>
  </r>
  <r>
    <s v="2743e36f-04f7-440c-968a-d925eff6fff4"/>
    <s v="Djm1SWoPcuGRzKSAuygY+G5xLMDhE818+PPHvjxjxTpyAFRYdkwuNV60SRpdShA+gg9LUyVCbresZOkj+6FEOw=="/>
    <d v="2017-04-25T10:16:50"/>
    <s v="DARS-NIC-38545-F7M6M-v1"/>
    <s v="Sam Claridge"/>
    <x v="59"/>
    <s v="With Customer"/>
    <x v="0"/>
    <m/>
    <s v="1c Application In Progress"/>
    <s v="1c Application In Progress"/>
    <x v="4"/>
    <s v="DARS-NIC-38545-F7M6M-v1.0"/>
    <s v="Yes"/>
    <s v="No"/>
    <x v="0"/>
    <x v="0"/>
    <x v="0"/>
    <s v="No"/>
    <x v="0"/>
    <s v="Medium"/>
    <s v=""/>
    <s v=""/>
    <s v="Yes"/>
    <s v=""/>
    <d v="2017-04-25T10:16:50"/>
    <d v="2017-04-21T12:45:05"/>
    <m/>
    <s v=""/>
    <m/>
    <x v="0"/>
  </r>
  <r>
    <s v="cb24e5f6-f7e1-e511-8100-3863bb358f90"/>
    <s v="C+YlocWB/5yMRhzDx08ChMhWc2Ryq/9yRyvAb1dXhRtiF85DspyzLS/FWIG3cf54EQBmFG/9jY4hX/Ccpmoltg=="/>
    <d v="2016-10-31T15:54:29"/>
    <s v="DARS-NIC-385700-J4X9H-v0"/>
    <s v="Charlotte Manisty"/>
    <x v="1"/>
    <s v="With HSCIC"/>
    <x v="1"/>
    <m/>
    <s v=""/>
    <s v=""/>
    <x v="0"/>
    <s v="DARS-NIC-385700-J4X9H-v0.0"/>
    <s v=""/>
    <s v="Yes"/>
    <x v="1"/>
    <x v="0"/>
    <x v="0"/>
    <s v="No"/>
    <x v="1"/>
    <s v=""/>
    <s v=""/>
    <s v=""/>
    <s v="Yes"/>
    <s v=""/>
    <d v="2016-10-31T15:54:29"/>
    <d v="2016-03-04T10:58:08"/>
    <m/>
    <s v=""/>
    <m/>
    <x v="0"/>
  </r>
  <r>
    <s v="302be50b-f3e1-e511-80f7-3863bb357fa0"/>
    <s v="iBaUpn0lVBuR8jpd2gX9/lIZvRO55uTH5WbDcAO4d7u0RCbXB/aFAQC+Ztxi6xviJAzHQC9djMvL65UDqy7YMw=="/>
    <d v="2016-12-31T00:00:16"/>
    <s v="DARS-NIC-385750-C7W4H-v0"/>
    <s v="Andy Tookey"/>
    <x v="63"/>
    <s v="With HSCIC"/>
    <x v="0"/>
    <d v="2016-12-30T00:00:00"/>
    <s v=""/>
    <s v="5a DSA Active"/>
    <x v="3"/>
    <s v="DARS-NIC-385750-C7W4H-v0.0"/>
    <s v="Yes"/>
    <s v="Yes"/>
    <x v="0"/>
    <x v="0"/>
    <x v="25"/>
    <s v="No"/>
    <x v="6"/>
    <s v=""/>
    <s v="Adam Grindrod"/>
    <s v=""/>
    <s v="No"/>
    <s v="Joanna Rose"/>
    <d v="2016-12-31T00:00:16"/>
    <d v="2016-03-04T10:22:52"/>
    <m/>
    <s v=""/>
    <m/>
    <x v="0"/>
  </r>
  <r>
    <s v="29c9c416-ee6d-4e36-ad85-cb16e04dabd5"/>
    <s v="66phIEKgrIi3AEvlIa7JSQnY5vNAlhe7OYNYsspj3v2mmIiy+geoappUL6hUhsRbbug++AkiwArKmu9Dq7J+yQ=="/>
    <d v="2017-04-04T12:29:43"/>
    <s v="DARS-NIC-38593-Q6K1V-v0"/>
    <s v="Tracy Taylor"/>
    <x v="290"/>
    <s v="With HSCIC"/>
    <x v="0"/>
    <m/>
    <s v="1c Application In Progress"/>
    <s v="5a DSA Active"/>
    <x v="0"/>
    <s v="DARS-NIC-38593-Q6K1V-v0.0"/>
    <s v="No"/>
    <s v="No"/>
    <x v="0"/>
    <x v="0"/>
    <x v="0"/>
    <s v="No"/>
    <x v="0"/>
    <s v="Medium"/>
    <s v=""/>
    <s v=""/>
    <s v="Yes"/>
    <s v="Tracy Taylor"/>
    <d v="2017-04-04T12:29:43"/>
    <d v="2017-01-04T15:00:48"/>
    <m/>
    <s v=""/>
    <d v="2017-01-05T00:00:00"/>
    <x v="0"/>
  </r>
  <r>
    <s v="c7e4b79e-aa61-4f0b-b8e3-45f930efb5c9"/>
    <s v="1qYpUer2ZSMxMfxMD+d3Jqr+OxXz8l3FVCuyRpsmXKKG9s0XdUH1vxc7TiIkjmQ/YgtEljykYMHTHY5z9s1HUg=="/>
    <d v="2017-04-04T12:29:43"/>
    <s v="DARS-NIC-38593-Q6K1V-v0"/>
    <s v="Paula Holden"/>
    <x v="290"/>
    <s v="With HSCIC"/>
    <x v="0"/>
    <d v="2017-05-31T00:00:00"/>
    <s v="2c Initial Assessment"/>
    <s v="5a DSA Active"/>
    <x v="0"/>
    <s v="DARS-NIC-38593-Q6K1V-v0.1"/>
    <s v="No"/>
    <s v="No"/>
    <x v="0"/>
    <x v="213"/>
    <x v="0"/>
    <s v="No"/>
    <x v="0"/>
    <s v="Medium"/>
    <s v="Emma Lawler"/>
    <s v="Robyn Wilson"/>
    <s v="Yes"/>
    <s v="Tracy Taylor"/>
    <d v="2017-04-04T12:29:43"/>
    <d v="2017-01-05T15:56:09"/>
    <m/>
    <s v=""/>
    <d v="2017-01-05T00:00:00"/>
    <x v="0"/>
  </r>
  <r>
    <s v="2a46b467-6e56-42df-badf-a4ec1723991c"/>
    <s v="SlrS44UZ/BDQB4zLkd1m6FM00F+tknxEFginrH3Gpq7OrA0mrOHNEG2Kdx01xSHZ6U5BfSXnCPTJSOqwPX4Kcw=="/>
    <d v="2017-04-04T12:29:57"/>
    <s v="DARS-NIC-38593-Q6K1V-v0"/>
    <s v="Paula Holden"/>
    <x v="290"/>
    <s v="With HSCIC"/>
    <x v="0"/>
    <d v="2017-05-31T00:00:00"/>
    <s v="5a DSA Active"/>
    <s v="5a DSA Active"/>
    <x v="2"/>
    <s v="DARS-NIC-38593-Q6K1V-v0.2"/>
    <s v="Yes"/>
    <s v="No"/>
    <x v="0"/>
    <x v="213"/>
    <x v="205"/>
    <s v="No"/>
    <x v="0"/>
    <s v="Medium"/>
    <s v="Emma Lawler"/>
    <s v="Robyn Wilson"/>
    <s v="Yes"/>
    <s v="Tracy Taylor"/>
    <d v="2017-04-04T12:29:57"/>
    <d v="2017-01-05T16:24:08"/>
    <d v="2017-04-04T00:00:00"/>
    <s v=""/>
    <d v="2017-01-05T00:00:00"/>
    <x v="1"/>
  </r>
  <r>
    <s v="961a0654-207f-e611-80f2-5065f38bf2f1"/>
    <s v="vLKL0Pm5pqDhTZ2zEF9SwE30e8EZNUAVoehv1EmtYn1fiZ1+MJWDywQpLYWher0pl6sQKda4nTXKdq0EhjHVJA=="/>
    <d v="2017-01-17T11:30:57"/>
    <s v="DARS-NIC-386015-X1X5Z-v0"/>
    <s v="Joan Olajide"/>
    <x v="330"/>
    <s v="With Customer"/>
    <x v="0"/>
    <m/>
    <s v="1c Application In Progress"/>
    <s v="2d Action Plan Active"/>
    <x v="0"/>
    <s v="DARS-NIC-386015-X1X5Z-v0"/>
    <s v="No"/>
    <s v="No"/>
    <x v="0"/>
    <x v="0"/>
    <x v="0"/>
    <s v="No"/>
    <x v="0"/>
    <s v=""/>
    <s v=""/>
    <s v=""/>
    <s v="Yes"/>
    <s v="Alexandra Day"/>
    <d v="2017-01-17T11:30:57"/>
    <d v="2016-09-20T10:52:32"/>
    <m/>
    <s v=""/>
    <d v="2016-11-21T00:00:00"/>
    <x v="0"/>
  </r>
  <r>
    <s v="5b09e80b-6307-4169-8e36-3c01bdeb9bef"/>
    <s v="tgqWzjBCF8hKRIpKQdazuKGtxo/PbtJwWhfSlSpwNHijEQ2Pg6HlY0ZtyqZqAJCFYFX0XHfrhuA1PfOUv9HS7w=="/>
    <d v="2017-01-17T11:31:22"/>
    <s v="DARS-NIC-386015-X1X5Z-v0"/>
    <s v="Joan Olajide"/>
    <x v="330"/>
    <s v="With Customer"/>
    <x v="0"/>
    <m/>
    <s v="2c Initial Assessment"/>
    <s v="2d Action Plan Active"/>
    <x v="0"/>
    <s v="DARS-NIC-386015-X1X5Z-v0.1"/>
    <s v="No"/>
    <s v="No"/>
    <x v="0"/>
    <x v="103"/>
    <x v="0"/>
    <s v="No"/>
    <x v="0"/>
    <s v="Complex"/>
    <s v="Georgina Platt"/>
    <s v="Richard Langley"/>
    <s v="Yes"/>
    <s v="Alexandra Day"/>
    <d v="2017-01-17T11:31:22"/>
    <d v="2016-11-16T15:51:40"/>
    <m/>
    <s v=""/>
    <d v="2016-11-21T00:00:00"/>
    <x v="0"/>
  </r>
  <r>
    <s v="fc28dc8b-dd51-401f-90a9-be98232a4a54"/>
    <s v="7wGB5ViC2XuwmaeF/LSydRBivHcXVnxMyvTtzJCtI5Tc/S/4FaAGZuYMSalS+9Q6PZXFVb4Eu+sQ5deoDg4G8Q=="/>
    <d v="2017-02-14T11:26:36"/>
    <s v="DARS-NIC-386015-X1X5Z-v0"/>
    <s v="Joan Olajide"/>
    <x v="330"/>
    <s v="With Customer"/>
    <x v="0"/>
    <m/>
    <s v="2c Initial Assessment"/>
    <s v="2d Action Plan Active"/>
    <x v="4"/>
    <s v="DARS-NIC-386015-X1X5Z-v0.2"/>
    <s v="Yes"/>
    <s v="No"/>
    <x v="0"/>
    <x v="103"/>
    <x v="0"/>
    <s v="No"/>
    <x v="0"/>
    <s v="Complex"/>
    <s v="Georgina Platt"/>
    <s v="Richard Langley"/>
    <s v="Yes"/>
    <s v="Alexandra Day"/>
    <d v="2017-02-14T11:26:36"/>
    <d v="2017-01-17T11:31:01"/>
    <m/>
    <s v=""/>
    <d v="2016-11-21T00:00:00"/>
    <x v="0"/>
  </r>
  <r>
    <s v="4059be01-4dfa-45c7-8900-d4b1e213f357"/>
    <s v="vyckzxHej972tmtY9c8luI47iw3F2DT8qqDYnWk0cyGcT2YMMkwdD+Vqx5vDlg1x2A6Fu0uFJLXHRlLcB55Hqw=="/>
    <d v="2017-03-08T17:42:09"/>
    <s v="DARS-NIC-38605-G6M0X-v0"/>
    <s v="Guy Worley"/>
    <x v="189"/>
    <s v="With Customer"/>
    <x v="0"/>
    <m/>
    <s v=""/>
    <s v="1c Application In Progress"/>
    <x v="4"/>
    <s v="DARS-NIC-38605-G6M0X-v0.0"/>
    <s v="Yes"/>
    <s v="No"/>
    <x v="0"/>
    <x v="0"/>
    <x v="0"/>
    <s v="No"/>
    <x v="10"/>
    <s v=""/>
    <s v="DARS Online"/>
    <s v="DARS Online"/>
    <s v="Yes"/>
    <s v=""/>
    <d v="2017-03-08T17:42:09"/>
    <d v="2016-05-24T13:30:47"/>
    <m/>
    <s v=""/>
    <m/>
    <x v="0"/>
  </r>
  <r>
    <s v="ece79906-27fe-e511-80f6-3863bb358e28"/>
    <s v="NFX5xepgMT2lvFiA3EZQWhwfB6y22wj2wV9C6naD3gMYAD38rHyPC1cSryAn0Sa+utyCB/4v4MFtGgr8lN5QOw=="/>
    <d v="2016-05-18T12:12:41"/>
    <s v="DARS-NIC-386660-F4B5X-v0"/>
    <s v="Jennifer Huynh"/>
    <x v="52"/>
    <s v="With Customer"/>
    <x v="0"/>
    <m/>
    <s v=""/>
    <s v="1c Application In Progress"/>
    <x v="0"/>
    <s v="DARS-NIC-386660-F4B5X-v0.0"/>
    <s v=""/>
    <s v="No"/>
    <x v="0"/>
    <x v="0"/>
    <x v="0"/>
    <s v="No"/>
    <x v="12"/>
    <s v=""/>
    <s v=""/>
    <s v=""/>
    <s v="Yes"/>
    <s v="Joanna Rose"/>
    <d v="2016-05-18T12:12:41"/>
    <d v="2016-04-09T07:45:35"/>
    <m/>
    <s v=""/>
    <m/>
    <x v="0"/>
  </r>
  <r>
    <s v="4a300505-e716-4947-b48c-ecf2946959d3"/>
    <s v="oRN15ZhVt9XK77+u98wMsEUXhN8HXNhvHn56P09AKnBXf0vKXbZaA6nFqHRCtkv+m+6xUkrWXbcyhXebFebnLQ=="/>
    <d v="2016-05-18T12:12:41"/>
    <s v="DARS-NIC-386660-F4B5X-v0"/>
    <s v="Jennifer Huynh"/>
    <x v="52"/>
    <s v="With Customer"/>
    <x v="0"/>
    <m/>
    <s v=""/>
    <s v="1c Application In Progress"/>
    <x v="0"/>
    <s v="DARS-NIC-386660-F4B5X-v0.1"/>
    <s v=""/>
    <s v="No"/>
    <x v="0"/>
    <x v="0"/>
    <x v="0"/>
    <s v="No"/>
    <x v="12"/>
    <s v=""/>
    <s v="Richard Webster"/>
    <s v=""/>
    <s v="No"/>
    <s v="Joanna Rose"/>
    <d v="2016-05-18T12:12:41"/>
    <d v="2016-04-17T09:34:26"/>
    <m/>
    <s v=""/>
    <m/>
    <x v="0"/>
  </r>
  <r>
    <s v="0533c97d-26e2-4f94-9fb0-ff911b3aae1b"/>
    <s v="MP3+gDz93QiHbC5SxhoaYsgklosDFQi4huxK4EC/MHfvD0C4J8fNdOQhBS8cCQYJwZYqq3khpTDk9fpl5ZUIkw=="/>
    <d v="2016-08-02T09:49:37"/>
    <s v="DARS-NIC-386660-F4B5X-v0"/>
    <s v="Jennifer Huynh"/>
    <x v="52"/>
    <s v="With Customer"/>
    <x v="0"/>
    <m/>
    <s v=""/>
    <s v="1c Application In Progress"/>
    <x v="4"/>
    <s v="DARS-NIC-386660-F4B5X-v0.2"/>
    <s v="Yes"/>
    <s v="No"/>
    <x v="0"/>
    <x v="0"/>
    <x v="0"/>
    <s v="No"/>
    <x v="12"/>
    <s v=""/>
    <s v="Richard Webster"/>
    <s v=""/>
    <s v="No"/>
    <s v="Joanna Rose"/>
    <d v="2016-08-02T09:49:37"/>
    <d v="2016-04-18T12:49:56"/>
    <m/>
    <s v=""/>
    <m/>
    <x v="0"/>
  </r>
  <r>
    <s v="ed11e0b5-f8e1-e511-80f5-3863bb363030"/>
    <s v="9R+/CBX+71FBsxu5qvrbA8VNvO7M/AqBXGGvo1zEq2cfbNGVWZ2FsolCLV+njXFEjBXB6kYoauQy44XOjYTs6g=="/>
    <d v="2016-10-31T15:54:29"/>
    <s v="DARS-NIC-386877-S2T6C-v0"/>
    <s v="Matthew Beckett"/>
    <x v="4"/>
    <s v="With HSCIC"/>
    <x v="1"/>
    <m/>
    <s v=""/>
    <s v=""/>
    <x v="0"/>
    <s v="DARS-NIC-386877-S2T6C-v0.0"/>
    <s v=""/>
    <s v="Yes"/>
    <x v="1"/>
    <x v="0"/>
    <x v="0"/>
    <s v="No"/>
    <x v="2"/>
    <s v=""/>
    <s v=""/>
    <s v=""/>
    <s v="Yes"/>
    <s v=""/>
    <d v="2016-10-31T15:54:29"/>
    <d v="2016-03-04T11:03:29"/>
    <m/>
    <s v=""/>
    <m/>
    <x v="0"/>
  </r>
  <r>
    <s v="dc591a85-f909-e611-8108-1458d043a750"/>
    <s v="2GNkQIWnieQG+f+Z8vv4NsDbI8ZuqXFFxBT4kgyRJQXv022IRt7zFatzUleUvd08oS1RanBYJx+i08IyL2tuFQ=="/>
    <d v="2016-11-08T15:13:13"/>
    <s v="DARS-NIC-387346-G3H3J-v2"/>
    <s v="Syed Rahman"/>
    <x v="366"/>
    <s v="With Customer"/>
    <x v="0"/>
    <m/>
    <s v=""/>
    <s v="1c Application In Progress"/>
    <x v="0"/>
    <s v="DARS-NIC-387346-G3H3J-v0.0"/>
    <s v=""/>
    <s v="Yes"/>
    <x v="0"/>
    <x v="0"/>
    <x v="0"/>
    <s v="No"/>
    <x v="0"/>
    <s v=""/>
    <s v="Georgina Platt"/>
    <s v=""/>
    <s v="Yes"/>
    <s v="Emma Russell"/>
    <d v="2016-11-08T15:13:13"/>
    <d v="2016-04-24T08:49:57"/>
    <m/>
    <s v=""/>
    <m/>
    <x v="0"/>
  </r>
  <r>
    <s v="23f527c8-c6c6-40c5-8753-2085dd3f8d25"/>
    <s v="kPfJ2SgxQN6/oIoaev2sPl6mz+edIrY6AzYth/uYsBZf5ECLl0o1Hi7y0ev0l43EjrvfLtzj5uD7eh1ruoi+TA=="/>
    <d v="2016-11-08T15:13:13"/>
    <s v="DARS-NIC-387346-G3H3J-v2"/>
    <s v="Syed Rahman"/>
    <x v="366"/>
    <s v="With Customer"/>
    <x v="0"/>
    <m/>
    <s v=""/>
    <s v="1c Application In Progress"/>
    <x v="0"/>
    <s v="DARS-NIC-387346-G3H3J-v0.1"/>
    <s v=""/>
    <s v="Yes"/>
    <x v="0"/>
    <x v="0"/>
    <x v="0"/>
    <s v="No"/>
    <x v="0"/>
    <s v="Medium"/>
    <s v="Georgina Platt"/>
    <s v="Richard Langley"/>
    <s v="No"/>
    <s v="Emma Russell"/>
    <d v="2016-11-08T15:13:13"/>
    <d v="2016-04-24T09:44:00"/>
    <m/>
    <s v=""/>
    <m/>
    <x v="0"/>
  </r>
  <r>
    <s v="1e30bf11-fa14-44c6-87bb-7e43b3d6770b"/>
    <s v="qTaC3vN85kA5bfcRNLwHvGrqdNJUZSujoSzQWo8cKwiY4Sz70N2wPYy5AtJTqhUxMs2IAzjEtC7WFIMEychEkQ=="/>
    <d v="2016-11-08T15:13:13"/>
    <s v="DARS-NIC-387346-G3H3J-v2"/>
    <s v="Syed Rahman"/>
    <x v="366"/>
    <s v="With Customer"/>
    <x v="0"/>
    <d v="2016-08-31T00:00:00"/>
    <s v="5a DSA Active"/>
    <s v="1c Application In Progress"/>
    <x v="1"/>
    <s v="DARS-NIC-387346-G3H3J-v0.2"/>
    <s v="No"/>
    <s v="Yes"/>
    <x v="0"/>
    <x v="0"/>
    <x v="228"/>
    <s v="No"/>
    <x v="0"/>
    <s v="Medium"/>
    <s v="Georgina Platt"/>
    <s v="Richard Langley"/>
    <s v="No"/>
    <s v="Emma Russell"/>
    <d v="2016-11-08T15:13:13"/>
    <d v="2016-04-24T09:59:39"/>
    <d v="2016-10-04T00:00:00"/>
    <s v=""/>
    <m/>
    <x v="1"/>
  </r>
  <r>
    <s v="dae7ede4-5df1-4ea4-8046-5639d1220cc0"/>
    <s v="AGJukS95En56rKsmN0dkC1k4xKTq4ZT37CK/NFob2l5xZ2WxAN/hXwj/8O3vBJdtCouvd5t4bihqRMqZ+1G8YA=="/>
    <d v="2016-11-08T15:13:13"/>
    <s v="DARS-NIC-387346-G3H3J-v2"/>
    <s v="Syed Rahman"/>
    <x v="366"/>
    <s v="With Customer"/>
    <x v="0"/>
    <d v="2016-08-31T00:00:00"/>
    <s v="1c Application In Progress"/>
    <s v="1c Application In Progress"/>
    <x v="0"/>
    <s v="DARS-NIC-387346-G3H3J-v1.0"/>
    <s v="No"/>
    <s v="Yes"/>
    <x v="0"/>
    <x v="0"/>
    <x v="0"/>
    <s v="No"/>
    <x v="0"/>
    <s v="Medium"/>
    <s v="Georgina Platt"/>
    <s v="Richard Langley"/>
    <s v="No"/>
    <s v="Emma Russell"/>
    <d v="2016-11-08T15:13:13"/>
    <d v="2016-07-05T10:54:23"/>
    <m/>
    <s v=""/>
    <m/>
    <x v="0"/>
  </r>
  <r>
    <s v="6d9745d8-b3cc-49e1-94c6-9b08f1a83e56"/>
    <s v="D0Bgci781MP0cYziS9Qe6dPz9h3dDppfizHr5PsIx2/7nPotaXYX0DjMNqoT2YiNchCHJYoCPjhnfDNnwQKNyA=="/>
    <d v="2016-11-08T15:13:13"/>
    <s v="DARS-NIC-387346-G3H3J-v2"/>
    <s v="Syed Rahman"/>
    <x v="366"/>
    <s v="With Customer"/>
    <x v="0"/>
    <d v="2017-03-31T00:00:00"/>
    <s v="2c Initial Assessment"/>
    <s v="1c Application In Progress"/>
    <x v="0"/>
    <s v="DARS-NIC-387346-G3H3J-v1.1"/>
    <s v="No"/>
    <s v="Yes"/>
    <x v="0"/>
    <x v="14"/>
    <x v="0"/>
    <s v="No"/>
    <x v="0"/>
    <s v="Medium"/>
    <s v="Adam Grindrod"/>
    <s v="Gaynor Dalton"/>
    <s v="No"/>
    <s v="Emma Russell"/>
    <d v="2016-11-08T15:13:13"/>
    <d v="2016-08-25T09:01:12"/>
    <m/>
    <s v=""/>
    <m/>
    <x v="0"/>
  </r>
  <r>
    <s v="79a5f950-d592-41c8-aa85-b13032594a8b"/>
    <s v="SXboi3Cej4sMwwuGakSb42+KhDCZ17g72SiFhiceN6oEDSFRpxL86rpdd5wW0SiCR3O2LOraVH0Qr8GIHk1q9w=="/>
    <d v="2017-04-07T09:57:12"/>
    <s v="DARS-NIC-387346-G3H3J-v2"/>
    <s v="Syed Rahman"/>
    <x v="366"/>
    <s v="With Customer"/>
    <x v="0"/>
    <d v="2017-03-31T00:00:00"/>
    <s v="5a DSA Active"/>
    <s v="1c Application In Progress"/>
    <x v="3"/>
    <s v="DARS-NIC-387346-G3H3J-v1.2"/>
    <s v="No"/>
    <s v="Yes"/>
    <x v="0"/>
    <x v="14"/>
    <x v="201"/>
    <s v="No"/>
    <x v="0"/>
    <s v="Medium"/>
    <s v="Adam Grindrod"/>
    <s v="Gaynor Dalton"/>
    <s v="No"/>
    <s v="Emma Russell"/>
    <d v="2017-04-07T09:57:12"/>
    <d v="2016-08-25T09:03:01"/>
    <d v="2016-10-04T00:00:00"/>
    <s v=""/>
    <m/>
    <x v="1"/>
  </r>
  <r>
    <s v="16610b2f-3ca1-4794-becf-f5f8d37b01a5"/>
    <s v="99qQmBY6MGoewZtkFxI2opSjudejoULn5W72gvy3//JxFxZ/7XsYCatJ1rGALPB33jRNOHlSw7+oT3cMrXnW5w=="/>
    <d v="2016-11-08T15:13:13"/>
    <s v="DARS-NIC-387346-G3H3J-v2"/>
    <s v="Syed Rahman"/>
    <x v="366"/>
    <s v="With Customer"/>
    <x v="0"/>
    <m/>
    <s v="1c Application In Progress"/>
    <s v="1c Application In Progress"/>
    <x v="0"/>
    <s v="DARS-NIC-387346-G3H3J-v2.0"/>
    <s v="No"/>
    <s v="Yes"/>
    <x v="0"/>
    <x v="14"/>
    <x v="0"/>
    <s v="No"/>
    <x v="0"/>
    <s v="Medium"/>
    <s v="Adam Grindrod"/>
    <s v="Gaynor Dalton"/>
    <s v="No"/>
    <s v="Emma Russell"/>
    <d v="2016-11-08T15:13:13"/>
    <d v="2016-11-07T13:37:48"/>
    <d v="2016-10-04T00:00:00"/>
    <s v=""/>
    <m/>
    <x v="0"/>
  </r>
  <r>
    <s v="30222dd1-69a5-4463-993a-f9dc8eea4147"/>
    <s v="wGfQdyUaLCR+CwkA0ugRfLwNiZYuIr2ASXbp/L8H8aBa5j32zDl4Fbt0Z8QU8HsM9a95dJD1ijxR7MX/9HA25g=="/>
    <d v="2016-11-08T15:14:14"/>
    <s v="DARS-NIC-387346-G3H3J-v2"/>
    <s v="Syed Rahman"/>
    <x v="366"/>
    <s v="With Customer"/>
    <x v="0"/>
    <m/>
    <s v="1c Application In Progress"/>
    <s v="1c Application In Progress"/>
    <x v="0"/>
    <s v="DARS-NIC-387346-G3H3J-v2.1"/>
    <s v="No"/>
    <s v="Yes"/>
    <x v="0"/>
    <x v="14"/>
    <x v="0"/>
    <s v="No"/>
    <x v="0"/>
    <s v="Medium"/>
    <s v="Adam Grindrod"/>
    <s v="Gaynor Dalton"/>
    <s v="No"/>
    <s v="Emma Russell"/>
    <d v="2016-11-08T15:14:14"/>
    <d v="2016-11-07T15:15:59"/>
    <d v="2016-10-04T00:00:00"/>
    <s v=""/>
    <m/>
    <x v="0"/>
  </r>
  <r>
    <s v="75e1f752-8b94-4253-94e0-a3433b93a769"/>
    <s v="Rp0/eaD7ljxWWQK4AS0fVvvYYMjq3UsgSzq0pd/CI7dLW1RZa+sutJv1819uCGH8lxwKJRUmBewbdsLZmfy89A=="/>
    <d v="2016-11-09T10:27:16"/>
    <s v="DARS-NIC-387346-G3H3J-v2"/>
    <s v="Syed Rahman"/>
    <x v="366"/>
    <s v="With Customer"/>
    <x v="0"/>
    <m/>
    <s v="1c Application In Progress"/>
    <s v="1c Application In Progress"/>
    <x v="4"/>
    <s v="DARS-NIC-387346-G3H3J-v2.2"/>
    <s v="Yes"/>
    <s v="Yes"/>
    <x v="0"/>
    <x v="14"/>
    <x v="0"/>
    <s v="No"/>
    <x v="0"/>
    <s v="Medium"/>
    <s v="Adam Grindrod"/>
    <s v="Gaynor Dalton"/>
    <s v="No"/>
    <s v="Emma Russell"/>
    <d v="2016-11-09T10:27:16"/>
    <d v="2016-11-08T15:13:41"/>
    <d v="2016-10-04T00:00:00"/>
    <s v=""/>
    <m/>
    <x v="0"/>
  </r>
  <r>
    <s v="78ba348d-c9f8-e511-8106-1458d043a750"/>
    <s v="78W5hkso1X5ybI9SM1dLy4eAKvLE+Jm51aNlu8Vinlhm+sUWbvmeFCO/S3qfuYKNB5KwB2hNKSNq65iZcvNX1g=="/>
    <d v="2016-12-21T16:05:12"/>
    <s v="DARS-NIC-387462-R0L8Z-v1"/>
    <s v="Eugene Statnikov"/>
    <x v="3"/>
    <s v="With HSCIC"/>
    <x v="0"/>
    <m/>
    <s v=""/>
    <s v="5a DSA Active"/>
    <x v="0"/>
    <s v="DARS-NIC-387462-R0L8Z-v0.0"/>
    <s v=""/>
    <s v="Yes"/>
    <x v="0"/>
    <x v="118"/>
    <x v="0"/>
    <s v="No"/>
    <x v="1"/>
    <s v=""/>
    <s v=""/>
    <s v=""/>
    <s v="No"/>
    <s v="Joanna Rose"/>
    <d v="2016-12-21T16:05:12"/>
    <d v="2016-04-02T11:53:48"/>
    <m/>
    <s v=""/>
    <d v="2016-10-12T00:00:00"/>
    <x v="0"/>
  </r>
  <r>
    <s v="b40d38ca-bb70-4620-a138-d25cce53d2c7"/>
    <s v="uKfRwFJ3I9kjMFmml+6zUGSYDCUqFKUq1K0tXM4skwIzm/BQWwlalciQQPqGFjeC1GBXZqesoV3A4RbMLb+xGQ=="/>
    <d v="2016-12-21T16:05:12"/>
    <s v="DARS-NIC-387462-R0L8Z-v1"/>
    <s v="Eugene Statnikov"/>
    <x v="3"/>
    <s v="With HSCIC"/>
    <x v="0"/>
    <m/>
    <s v=""/>
    <s v="5a DSA Active"/>
    <x v="0"/>
    <s v="DARS-NIC-387462-R0L8Z-v0.1"/>
    <s v=""/>
    <s v="Yes"/>
    <x v="0"/>
    <x v="305"/>
    <x v="0"/>
    <s v="No"/>
    <x v="1"/>
    <s v=""/>
    <s v=""/>
    <s v=""/>
    <s v="Yes"/>
    <s v="Joanna Rose"/>
    <d v="2016-12-21T16:05:12"/>
    <d v="2016-04-04T13:33:44"/>
    <m/>
    <s v=""/>
    <d v="2016-10-12T00:00:00"/>
    <x v="0"/>
  </r>
  <r>
    <s v="dbc16ee8-ed1a-47c8-b578-b883d14e132d"/>
    <s v="SlKcujPGcpmJCdv2DAs5ko5BEY1AdPNE+8X2x7VUtxXd3txM3QxR4J6MGE88an5A9wSxfkcK2K9IeGxiFt5dUQ=="/>
    <d v="2016-12-21T16:05:12"/>
    <s v="DARS-NIC-387462-R0L8Z-v1"/>
    <s v="Eugene Statnikov"/>
    <x v="3"/>
    <s v="With HSCIC"/>
    <x v="0"/>
    <m/>
    <s v=""/>
    <s v="5a DSA Active"/>
    <x v="0"/>
    <s v="DARS-NIC-387462-R0L8Z-v0.2"/>
    <s v="No"/>
    <s v="Yes"/>
    <x v="0"/>
    <x v="305"/>
    <x v="0"/>
    <s v="No"/>
    <x v="1"/>
    <s v=""/>
    <s v="Richard Webster"/>
    <s v=""/>
    <s v="Yes"/>
    <s v="Joanna Rose"/>
    <d v="2016-12-21T16:05:12"/>
    <d v="2016-05-03T09:06:15"/>
    <m/>
    <s v=""/>
    <d v="2016-10-12T00:00:00"/>
    <x v="0"/>
  </r>
  <r>
    <s v="cf4ce466-ec6c-4a4b-8012-f0695642e8ac"/>
    <s v="K2tT5/iWinxtgQwIx5yiV4b7mzAhRTikzG+yr9Py5mnvDFq/Bi0I4ml1udlJqn5kTFjPoWsaSS+gQdCPBfjUFQ=="/>
    <d v="2016-12-21T16:05:12"/>
    <s v="DARS-NIC-387462-R0L8Z-v1"/>
    <s v="Eugene Statnikov"/>
    <x v="3"/>
    <s v="With HSCIC"/>
    <x v="0"/>
    <d v="2017-06-01T00:00:00"/>
    <s v="2c Initial Assessment"/>
    <s v="5a DSA Active"/>
    <x v="0"/>
    <s v="DARS-NIC-387462-R0L8Z-v0.3"/>
    <s v="No"/>
    <s v="Yes"/>
    <x v="0"/>
    <x v="305"/>
    <x v="0"/>
    <s v="No"/>
    <x v="1"/>
    <s v=""/>
    <s v="Richard Webster"/>
    <s v="Gaynor Dalton"/>
    <s v="Yes"/>
    <s v="Joanna Rose"/>
    <d v="2016-12-21T16:05:12"/>
    <d v="2016-05-23T15:29:35"/>
    <m/>
    <s v=""/>
    <d v="2016-10-12T00:00:00"/>
    <x v="0"/>
  </r>
  <r>
    <s v="f07bd808-6caa-4ad1-8fcf-04a8aa94f2dc"/>
    <s v="w9OMOFcR9VDN6qFyNJjJcHdRC7VrWPHsIfbJiqnEr6CxiUlvEnubmXo7QbDsrtoJY4Qi2rYzgX/vh52e2V86bg=="/>
    <d v="2016-12-21T16:05:12"/>
    <s v="DARS-NIC-387462-R0L8Z-v1"/>
    <s v="Eugene Statnikov"/>
    <x v="3"/>
    <s v="With HSCIC"/>
    <x v="0"/>
    <d v="2017-06-30T00:00:00"/>
    <s v="2c Initial Assessment"/>
    <s v="5a DSA Active"/>
    <x v="0"/>
    <s v="DARS-NIC-387462-R0L8Z-v0.4"/>
    <s v="No"/>
    <s v="Yes"/>
    <x v="0"/>
    <x v="305"/>
    <x v="0"/>
    <s v="No"/>
    <x v="1"/>
    <s v=""/>
    <s v="Richard Webster"/>
    <s v="Gaynor Dalton"/>
    <s v="Yes"/>
    <s v="Joanna Rose"/>
    <d v="2016-12-21T16:05:12"/>
    <d v="2016-05-31T15:42:09"/>
    <m/>
    <s v=""/>
    <d v="2016-10-12T00:00:00"/>
    <x v="0"/>
  </r>
  <r>
    <s v="ce8aca8b-c9f6-42cf-8040-add7fdbe62a3"/>
    <s v="DSSM6PLBQxdgkkBZIEQnxQs5yJ82bsDSDwV1Vb7QA4PRmEeFVHlLcFVRLS/HOORad7YBOjiY2OTFmYVBF7xrAw=="/>
    <d v="2016-12-21T16:05:12"/>
    <s v="DARS-NIC-387462-R0L8Z-v1"/>
    <s v="Eugene Statnikov"/>
    <x v="3"/>
    <s v="With HSCIC"/>
    <x v="0"/>
    <d v="2017-06-30T00:00:00"/>
    <s v="2c Initial Assessment"/>
    <s v="5a DSA Active"/>
    <x v="0"/>
    <s v="DARS-NIC-387462-R0L8Z-v0.5"/>
    <s v="No"/>
    <s v="Yes"/>
    <x v="0"/>
    <x v="305"/>
    <x v="0"/>
    <s v="No"/>
    <x v="1"/>
    <s v=""/>
    <s v="Richard Webster"/>
    <s v="Gaynor Dalton"/>
    <s v="Yes"/>
    <s v="Joanna Rose"/>
    <d v="2016-12-21T16:05:12"/>
    <d v="2016-06-30T12:32:22"/>
    <m/>
    <s v=""/>
    <d v="2016-10-12T00:00:00"/>
    <x v="0"/>
  </r>
  <r>
    <s v="754b3079-c672-4b2f-81ac-743f61d4c547"/>
    <s v="Y37PxdufrpG0P56cX8PHi3uZhSBRpZ6S6tjDmx+NbZ6+3asOQsybb6W6Swj6qA0zWgCLH1cL8Xz/dcYUL+Vh7w=="/>
    <d v="2016-12-21T16:05:12"/>
    <s v="DARS-NIC-387462-R0L8Z-v1"/>
    <s v="Eugene Statnikov"/>
    <x v="3"/>
    <s v="With HSCIC"/>
    <x v="0"/>
    <d v="2016-08-31T00:00:00"/>
    <s v="2c Initial Assessment"/>
    <s v="5a DSA Active"/>
    <x v="0"/>
    <s v="DARS-NIC-387462-R0L8Z-v0.6"/>
    <s v="No"/>
    <s v="Yes"/>
    <x v="0"/>
    <x v="305"/>
    <x v="0"/>
    <s v="No"/>
    <x v="1"/>
    <s v=""/>
    <s v="Richard Webster"/>
    <s v="Gaynor Dalton"/>
    <s v="No"/>
    <s v="Joanna Rose"/>
    <d v="2016-12-21T16:05:12"/>
    <d v="2016-07-22T12:54:02"/>
    <m/>
    <s v=""/>
    <d v="2016-10-12T00:00:00"/>
    <x v="0"/>
  </r>
  <r>
    <s v="8ca00dc1-532e-44f8-8fa6-9d0dceb06c78"/>
    <s v="kHCp3JSf5+fHhTMVRUMZohGVKY5oObk7hEsMf3lIjHdMoI8Zrcg0iZ6TpAp2BTRVcYsXKZ1/nPNW/gL3vh9uCQ=="/>
    <d v="2016-12-21T16:05:51"/>
    <s v="DARS-NIC-387462-R0L8Z-v1"/>
    <s v="Eugene Statnikov"/>
    <x v="3"/>
    <s v="With HSCIC"/>
    <x v="0"/>
    <d v="2016-08-31T00:00:00"/>
    <s v="5a DSA Active"/>
    <s v="5a DSA Active"/>
    <x v="1"/>
    <s v="DARS-NIC-387462-R0L8Z-v0.7"/>
    <s v="No"/>
    <s v="Yes"/>
    <x v="0"/>
    <x v="305"/>
    <x v="86"/>
    <s v="No"/>
    <x v="1"/>
    <s v=""/>
    <s v="Richard Webster"/>
    <s v="Gaynor Dalton"/>
    <s v="No"/>
    <s v="Joanna Rose"/>
    <d v="2016-12-21T16:05:51"/>
    <d v="2016-07-29T12:18:15"/>
    <d v="2016-12-21T00:00:00"/>
    <s v=""/>
    <d v="2016-10-12T00:00:00"/>
    <x v="1"/>
  </r>
  <r>
    <s v="ef8acbbb-484c-46f5-9b12-b64e3114bac6"/>
    <s v="9nOjZ9bP6I1qzrWKSI8EHDgoffb/abbWmONKl+VucO9YVt7h6kmlxrQwYcxfiUAaEckUDeFZlBcmBcpdNwWl+A=="/>
    <d v="2016-12-21T16:05:12"/>
    <s v="DARS-NIC-387462-R0L8Z-v1"/>
    <s v="Eugene Statnikov"/>
    <x v="3"/>
    <s v="With HSCIC"/>
    <x v="0"/>
    <m/>
    <s v="1c Application In Progress"/>
    <s v="5a DSA Active"/>
    <x v="0"/>
    <s v="DARS-NIC-387462-R0L8Z-v1.0"/>
    <s v="No"/>
    <s v="Yes"/>
    <x v="0"/>
    <x v="305"/>
    <x v="0"/>
    <s v="No"/>
    <x v="1"/>
    <s v=""/>
    <s v="Richard Webster"/>
    <s v="Gaynor Dalton"/>
    <s v="No"/>
    <s v="Joanna Rose"/>
    <d v="2016-12-21T16:05:12"/>
    <d v="2016-10-12T10:43:17"/>
    <d v="2016-08-02T00:00:00"/>
    <s v=""/>
    <d v="2016-10-12T00:00:00"/>
    <x v="0"/>
  </r>
  <r>
    <s v="c21c7d83-a8c1-4c07-9431-bc1ea94aa378"/>
    <s v="POYGlRSTVp/oxrM5mMWyRlhhEFPcECGVmFTcMKt+Myj91hDX8u7NmzmlV1KO6C7QiiWuvlrzR13oAfazjBq4UQ=="/>
    <d v="2016-12-21T16:05:12"/>
    <s v="DARS-NIC-387462-R0L8Z-v1"/>
    <s v="Eugene Statnikov"/>
    <x v="367"/>
    <s v="With HSCIC"/>
    <x v="0"/>
    <m/>
    <s v="2c Initial Assessment"/>
    <s v="5a DSA Active"/>
    <x v="0"/>
    <s v="DARS-NIC-387462-R0L8Z-v1.1"/>
    <s v="No"/>
    <s v="Yes"/>
    <x v="0"/>
    <x v="275"/>
    <x v="0"/>
    <s v="No"/>
    <x v="5"/>
    <s v=""/>
    <s v="Richard Webster"/>
    <s v="Gaynor Dalton"/>
    <s v="No"/>
    <s v="Joanna Rose"/>
    <d v="2016-12-21T16:05:12"/>
    <d v="2016-10-12T11:17:15"/>
    <d v="2016-08-02T00:00:00"/>
    <s v="Release 2.3"/>
    <d v="2016-10-12T00:00:00"/>
    <x v="0"/>
  </r>
  <r>
    <s v="d5f9d560-8164-4f07-a65b-65392c4224a6"/>
    <s v="Ys5B8doV8lDo3ksuxgZVY7a7h7o8gi/UPTO5eNBT0VGexgaTcnCWCMmgMCNOld85tZbCkZbxmysM4QGHWsAiFQ=="/>
    <d v="2016-12-21T16:05:12"/>
    <s v="DARS-NIC-387462-R0L8Z-v1"/>
    <s v="Eugene Statnikov"/>
    <x v="367"/>
    <s v="With HSCIC"/>
    <x v="0"/>
    <m/>
    <s v="2c Initial Assessment"/>
    <s v="5a DSA Active"/>
    <x v="0"/>
    <s v="DARS-NIC-387462-R0L8Z-v1.2"/>
    <s v="No"/>
    <s v="Yes"/>
    <x v="0"/>
    <x v="275"/>
    <x v="0"/>
    <s v="No"/>
    <x v="5"/>
    <s v=""/>
    <s v="Richard Webster"/>
    <s v="Gaynor Dalton"/>
    <s v="No"/>
    <s v="Joanna Rose"/>
    <d v="2016-12-21T16:05:12"/>
    <d v="2016-10-14T11:09:54"/>
    <d v="2016-08-02T00:00:00"/>
    <s v="Release 2.3"/>
    <d v="2016-10-12T00:00:00"/>
    <x v="0"/>
  </r>
  <r>
    <s v="a073bdb1-3818-4686-acb5-1242def3d285"/>
    <s v="V7EtzJDn2dfK+wIegHkuOsltnJBJqN6HNYc8djbnuUdOwnJhQZbc6yOfuy5P/FRZci0fbABpBRJRQmqzaAlo9A=="/>
    <d v="2016-12-21T16:06:01"/>
    <s v="DARS-NIC-387462-R0L8Z-v1"/>
    <s v="Eugene Statnikov"/>
    <x v="367"/>
    <s v="With HSCIC"/>
    <x v="0"/>
    <d v="2017-08-31T00:00:00"/>
    <s v="5a DSA Active"/>
    <s v="5a DSA Active"/>
    <x v="2"/>
    <s v="DARS-NIC-387462-R0L8Z-v1.3"/>
    <s v="Yes"/>
    <s v="Yes"/>
    <x v="0"/>
    <x v="275"/>
    <x v="145"/>
    <s v="No"/>
    <x v="5"/>
    <s v=""/>
    <s v="Richard Webster"/>
    <s v="Gaynor Dalton"/>
    <s v="No"/>
    <s v="Joanna Rose"/>
    <d v="2016-12-21T16:06:01"/>
    <d v="2016-10-14T11:15:09"/>
    <d v="2016-12-21T00:00:00"/>
    <s v="Release 2.3"/>
    <d v="2016-10-12T00:00:00"/>
    <x v="1"/>
  </r>
  <r>
    <s v="5a96d676-9404-e611-8103-3863bb358f90"/>
    <s v="GRbadB6w8ZSA4j+/y6nhjNrt45o/Erw1sZxk8K8MyHRMUlXB6Gh7UCOVomBhSV+kq37KQMVIPMBbvBH8l3ofDA=="/>
    <d v="2017-04-24T12:48:49"/>
    <s v="DARS-NIC-387526-Y0J4L-v2"/>
    <s v="Genette Laws"/>
    <x v="368"/>
    <s v="With HSCIC"/>
    <x v="0"/>
    <d v="2016-08-31T00:00:00"/>
    <s v=""/>
    <s v="5a DSA Active"/>
    <x v="0"/>
    <s v="DARS-NIC-387526-Y0J4L-v0.0"/>
    <s v=""/>
    <s v="Yes"/>
    <x v="0"/>
    <x v="0"/>
    <x v="0"/>
    <s v="No"/>
    <x v="0"/>
    <s v=""/>
    <s v="Georgina Platt"/>
    <s v=""/>
    <s v="Yes"/>
    <s v="Tracy Taylor"/>
    <d v="2017-04-24T12:48:49"/>
    <d v="2016-04-17T12:04:01"/>
    <m/>
    <s v=""/>
    <d v="2017-03-23T00:00:00"/>
    <x v="0"/>
  </r>
  <r>
    <s v="bf10691d-e5c4-4044-9701-285b7202bc42"/>
    <s v="ZjlqppKbRbjC8KQ5PsA+T3eD6e7/V3qtcnE8qHd5icYLTGeaFhHacLex13WOehCENRqYN74gtkE2s5uaLbvFSw=="/>
    <d v="2017-04-24T12:48:49"/>
    <s v="DARS-NIC-387526-Y0J4L-v2"/>
    <s v="Genette Laws"/>
    <x v="368"/>
    <s v="With HSCIC"/>
    <x v="0"/>
    <d v="2016-08-31T00:00:00"/>
    <s v=""/>
    <s v="5a DSA Active"/>
    <x v="0"/>
    <s v="DARS-NIC-387526-Y0J4L-v0.1"/>
    <s v=""/>
    <s v="Yes"/>
    <x v="0"/>
    <x v="0"/>
    <x v="0"/>
    <s v="No"/>
    <x v="0"/>
    <s v=""/>
    <s v="Georgina Platt"/>
    <s v=""/>
    <s v="Yes"/>
    <s v="Tracy Taylor"/>
    <d v="2017-04-24T12:48:49"/>
    <d v="2016-04-17T13:03:10"/>
    <m/>
    <s v=""/>
    <d v="2017-03-23T00:00:00"/>
    <x v="0"/>
  </r>
  <r>
    <s v="242c58bb-a2db-4c21-a8c6-a1493d22b23b"/>
    <s v="2WJW+xeSHa5ib0KHOlUYGlNBxn1SA8FDODDS6SM0IJfu/VGS0+9HMy5ZOK5JNbTSZMnBaDUdLDAqYG1Aiu2cdQ=="/>
    <d v="2017-04-24T12:48:49"/>
    <s v="DARS-NIC-387526-Y0J4L-v2"/>
    <s v="Genette Laws"/>
    <x v="368"/>
    <s v="With HSCIC"/>
    <x v="0"/>
    <d v="2016-08-31T00:00:00"/>
    <s v="5a DSA Active"/>
    <s v="5a DSA Active"/>
    <x v="1"/>
    <s v="DARS-NIC-387526-Y0J4L-v0.2"/>
    <s v="No"/>
    <s v="Yes"/>
    <x v="0"/>
    <x v="0"/>
    <x v="64"/>
    <s v="No"/>
    <x v="0"/>
    <s v=""/>
    <s v="Georgina Platt"/>
    <s v="Gaynor Dalton"/>
    <s v="Yes"/>
    <s v="Tracy Taylor"/>
    <d v="2017-04-24T12:48:49"/>
    <d v="2016-04-17T13:03:57"/>
    <d v="2016-09-20T00:00:00"/>
    <s v=""/>
    <d v="2017-03-23T00:00:00"/>
    <x v="1"/>
  </r>
  <r>
    <s v="c36c201f-fad4-42ca-b266-3c02d6fc7e60"/>
    <s v="F3X6FEf8vFwGbT848fOSaSkMCwkDlGSx93pUaIwsrSmUOBucOevJm3dsFpDbPfruF5DJUKgXjZfIL6kMS/G29w=="/>
    <d v="2017-04-24T12:48:49"/>
    <s v="DARS-NIC-387526-Y0J4L-v2"/>
    <s v="Genette Laws"/>
    <x v="368"/>
    <s v="With HSCIC"/>
    <x v="0"/>
    <m/>
    <s v="1c Application In Progress"/>
    <s v="5a DSA Active"/>
    <x v="0"/>
    <s v="DARS-NIC-387526-Y0J4L-v1.0"/>
    <s v="No"/>
    <s v="Yes"/>
    <x v="0"/>
    <x v="0"/>
    <x v="0"/>
    <s v="No"/>
    <x v="0"/>
    <s v=""/>
    <s v="Georgina Platt"/>
    <s v="Gaynor Dalton"/>
    <s v="Yes"/>
    <s v="Tracy Taylor"/>
    <d v="2017-04-24T12:48:49"/>
    <d v="2016-08-25T08:19:49"/>
    <m/>
    <s v=""/>
    <d v="2017-03-23T00:00:00"/>
    <x v="0"/>
  </r>
  <r>
    <s v="d46751c0-7431-47c7-9b8b-f4d5e9effcd9"/>
    <s v="eI13ZKsn28YEs6PYyhr9ULUfA8ipomRMLpgBWpoHApjheqDuMDovleZaXsqQ13lnKKbG7DwCLfhrzcedc81qIQ=="/>
    <d v="2017-04-24T12:48:49"/>
    <s v="DARS-NIC-387526-Y0J4L-v2"/>
    <s v="Genette Laws"/>
    <x v="368"/>
    <s v="With HSCIC"/>
    <x v="0"/>
    <d v="2017-03-31T00:00:00"/>
    <s v="2c Initial Assessment"/>
    <s v="5a DSA Active"/>
    <x v="0"/>
    <s v="DARS-NIC-387526-Y0J4L-v1.1"/>
    <s v="No"/>
    <s v="Yes"/>
    <x v="0"/>
    <x v="14"/>
    <x v="0"/>
    <s v="No"/>
    <x v="0"/>
    <s v=""/>
    <s v="Tracy Taylor"/>
    <s v="Gaynor Dalton"/>
    <s v="Yes"/>
    <s v="Tracy Taylor"/>
    <d v="2017-04-24T12:48:49"/>
    <d v="2016-08-25T08:28:55"/>
    <m/>
    <s v=""/>
    <d v="2017-03-23T00:00:00"/>
    <x v="0"/>
  </r>
  <r>
    <s v="8917bd69-b855-4a67-a7b0-d470280ebc82"/>
    <s v="JVTz3lfn6OaCJSMpdNxxpNyx4/EoFZDWuRmOZy3Agb1UyVAUeLxBszLMr7nm16iQzPopVevKpoCagrezdIYZSg=="/>
    <d v="2017-04-24T12:48:41"/>
    <s v="DARS-NIC-387526-Y0J4L-v2"/>
    <s v="Alexander Miller"/>
    <x v="368"/>
    <s v="With HSCIC"/>
    <x v="0"/>
    <d v="2017-03-31T00:00:00"/>
    <s v="5a DSA Active"/>
    <s v="5a DSA Active"/>
    <x v="1"/>
    <s v="DARS-NIC-387526-Y0J4L-v1.2"/>
    <s v="No"/>
    <s v="Yes"/>
    <x v="0"/>
    <x v="14"/>
    <x v="180"/>
    <s v="No"/>
    <x v="0"/>
    <s v=""/>
    <s v="Adam Grindrod"/>
    <s v="Gaynor Dalton"/>
    <s v="Yes"/>
    <s v="Tracy Taylor"/>
    <d v="2017-04-24T12:48:41"/>
    <d v="2016-08-25T08:30:23"/>
    <d v="2017-04-24T00:00:00"/>
    <s v=""/>
    <d v="2017-03-23T00:00:00"/>
    <x v="1"/>
  </r>
  <r>
    <s v="429a2708-ad1a-4d76-982a-45fc2b98856a"/>
    <s v="wgRXzRYUkcgu7bWXFzbJp0Knlbkn3D8KL5NBP0IafCQgjo9h4JKTta7U8YLlSrk0pffPrSsi2u9pFiZw5csfXw=="/>
    <d v="2017-04-24T12:48:49"/>
    <s v="DARS-NIC-387526-Y0J4L-v2"/>
    <s v="Alexander Miller"/>
    <x v="368"/>
    <s v="With HSCIC"/>
    <x v="0"/>
    <m/>
    <s v="1c Application In Progress"/>
    <s v="5a DSA Active"/>
    <x v="0"/>
    <s v="DARS-NIC-387526-Y0J4L-v2.0"/>
    <s v="No"/>
    <s v="Yes"/>
    <x v="0"/>
    <x v="14"/>
    <x v="0"/>
    <s v="No"/>
    <x v="0"/>
    <s v=""/>
    <s v="Adam Grindrod"/>
    <s v="Gaynor Dalton"/>
    <s v="Yes"/>
    <s v="Tracy Taylor"/>
    <d v="2017-04-24T12:48:49"/>
    <d v="2017-03-22T17:28:17"/>
    <m/>
    <s v=""/>
    <d v="2017-03-23T00:00:00"/>
    <x v="0"/>
  </r>
  <r>
    <s v="19d74790-957a-4518-add9-44fe07cbcc64"/>
    <s v="sL/HUeDm/S8Rhjx1la3BGSsU0DZJNQnEoPt7qXQAH2bjifjQjdS1nmc1YfnVSTQtE6YGcYqMaTtplrKS7oTpSA=="/>
    <d v="2017-04-24T12:48:49"/>
    <s v="DARS-NIC-387526-Y0J4L-v2"/>
    <s v="Alexander Miller"/>
    <x v="368"/>
    <s v="With HSCIC"/>
    <x v="0"/>
    <m/>
    <s v="2c Initial Assessment"/>
    <s v="5a DSA Active"/>
    <x v="0"/>
    <s v="DARS-NIC-387526-Y0J4L-v2.1"/>
    <s v="No"/>
    <s v="Yes"/>
    <x v="0"/>
    <x v="45"/>
    <x v="0"/>
    <s v="No"/>
    <x v="0"/>
    <s v="Medium"/>
    <s v="Elizabeth Flaherty"/>
    <s v="Duncan Easton"/>
    <s v="Yes"/>
    <s v="Tracy Taylor"/>
    <d v="2017-04-24T12:48:49"/>
    <d v="2017-03-22T18:11:34"/>
    <m/>
    <s v=""/>
    <d v="2017-03-23T00:00:00"/>
    <x v="0"/>
  </r>
  <r>
    <s v="b1fddb15-b36e-4817-a435-79f362e497c9"/>
    <s v="ksCSrnFX5mzvVCzlbMf4v1RMq742oh1gNsvCK7YuFVatwLXSS3sIZygolq+1MqFIP29PF1f6ba2ToAYFOIqXag=="/>
    <d v="2017-04-24T12:48:49"/>
    <s v="DARS-NIC-387526-Y0J4L-v2"/>
    <s v="Alexander Miller"/>
    <x v="368"/>
    <s v="With HSCIC"/>
    <x v="0"/>
    <m/>
    <s v="2c Initial Assessment"/>
    <s v="5a DSA Active"/>
    <x v="0"/>
    <s v="DARS-NIC-387526-Y0J4L-v2.2"/>
    <s v="No"/>
    <s v="Yes"/>
    <x v="0"/>
    <x v="45"/>
    <x v="0"/>
    <s v="No"/>
    <x v="0"/>
    <s v="Medium"/>
    <s v="Elizabeth Flaherty"/>
    <s v="Duncan Easton"/>
    <s v="Yes"/>
    <s v="Tracy Taylor"/>
    <d v="2017-04-24T12:48:49"/>
    <d v="2017-03-28T09:14:18"/>
    <m/>
    <s v=""/>
    <d v="2017-03-23T00:00:00"/>
    <x v="0"/>
  </r>
  <r>
    <s v="99e381c6-84c6-4822-86cd-f9075872902b"/>
    <s v="z1rcZLbXCEyJFDQHsqmCul7G4XrgLRKJzAcQIdjdAUY5Lt5MFWtvqwCDOLZ3qRy44HkPuiDrP9Hg3qK/kaazjg=="/>
    <d v="2017-04-24T12:48:49"/>
    <s v="DARS-NIC-387526-Y0J4L-v2"/>
    <s v="Alexander Miller"/>
    <x v="368"/>
    <s v="With HSCIC"/>
    <x v="0"/>
    <d v="2017-03-31T00:00:00"/>
    <s v="2c Initial Assessment"/>
    <s v="5a DSA Active"/>
    <x v="0"/>
    <s v="DARS-NIC-387526-Y0J4L-v2.3"/>
    <s v="No"/>
    <s v="Yes"/>
    <x v="0"/>
    <x v="45"/>
    <x v="0"/>
    <s v="No"/>
    <x v="0"/>
    <s v="Medium"/>
    <s v="Tracy Taylor"/>
    <s v="Duncan Easton"/>
    <s v="Yes"/>
    <s v="Tracy Taylor"/>
    <d v="2017-04-24T12:48:49"/>
    <d v="2017-04-19T08:53:20"/>
    <m/>
    <s v=""/>
    <d v="2017-03-23T00:00:00"/>
    <x v="0"/>
  </r>
  <r>
    <s v="bea09f97-2ca0-4a37-a10b-503371a9d607"/>
    <s v="C3SyMe9oXgWC4STRvLbWlkqAYGlXM1z0uz9nsM9DxoZ0M3cJF8ifOm6cIeYpJziPmQ3ZsyToDrQZPSdAPXIPdA=="/>
    <d v="2017-04-24T12:58:57"/>
    <s v="DARS-NIC-387526-Y0J4L-v2"/>
    <s v="Alexander Miller"/>
    <x v="368"/>
    <s v="With HSCIC"/>
    <x v="0"/>
    <d v="2018-03-31T00:00:00"/>
    <s v="5a DSA Active"/>
    <s v="5a DSA Active"/>
    <x v="2"/>
    <s v="DARS-NIC-387526-Y0J4L-v2.4"/>
    <s v="Yes"/>
    <s v="Yes"/>
    <x v="0"/>
    <x v="45"/>
    <x v="55"/>
    <s v="No"/>
    <x v="0"/>
    <s v="Medium"/>
    <s v="Tracy Taylor"/>
    <s v="Duncan Easton"/>
    <s v="Yes"/>
    <s v="Tracy Taylor"/>
    <d v="2017-04-24T12:58:57"/>
    <d v="2017-04-21T13:48:51"/>
    <d v="2017-04-24T00:00:00"/>
    <s v=""/>
    <d v="2017-03-23T00:00:00"/>
    <x v="1"/>
  </r>
  <r>
    <s v="200f21b1-5c22-e611-80ea-5065f38a99f1"/>
    <s v="0dqSEL1Zjgj8t19sxGz1l5kz3bIIjg20Wzy5JCKT4cgD1f7QINELE7dkmqQa/gqbmRfdu1txtk2Jn05228lNOg=="/>
    <d v="2017-04-19T17:12:43"/>
    <s v="DARS-NIC-387559-Y5P4P-v2"/>
    <s v="James O'Donnell"/>
    <x v="369"/>
    <s v="With Customer"/>
    <x v="0"/>
    <m/>
    <s v="1c Application In Progress"/>
    <s v="4e With Customer To Sign DSA"/>
    <x v="0"/>
    <s v="DARS-NIC-387559-Y5P4P-v0.0"/>
    <s v="No"/>
    <s v="No"/>
    <x v="0"/>
    <x v="0"/>
    <x v="0"/>
    <s v="No"/>
    <x v="0"/>
    <s v=""/>
    <s v=""/>
    <s v=""/>
    <s v="Yes"/>
    <s v="Emma Russell"/>
    <d v="2017-04-19T17:12:43"/>
    <d v="2016-05-25T09:40:20"/>
    <m/>
    <s v=""/>
    <d v="2017-04-12T00:00:00"/>
    <x v="0"/>
  </r>
  <r>
    <s v="bece93f0-0410-4729-b96c-a63a28588db2"/>
    <s v="5PHJKC0T/KBQRjohi7uff3AT799PGKsVqOjRvHrcKJjXuXPppob3tqxSKDEDAJXirMroWkhNvvnjuYtXAO7whw=="/>
    <d v="2017-04-19T17:12:43"/>
    <s v="DARS-NIC-387559-Y5P4P-v2"/>
    <s v="James O'Donnell"/>
    <x v="369"/>
    <s v="With Customer"/>
    <x v="0"/>
    <d v="2016-08-31T00:00:00"/>
    <s v="2a Case Admin Check"/>
    <s v="4e With Customer To Sign DSA"/>
    <x v="0"/>
    <s v="DARS-NIC-387559-Y5P4P-v0.1"/>
    <s v="No"/>
    <s v="No"/>
    <x v="0"/>
    <x v="0"/>
    <x v="0"/>
    <s v="No"/>
    <x v="0"/>
    <s v=""/>
    <s v="Amanda Parkin"/>
    <s v=""/>
    <s v="Yes"/>
    <s v="Emma Russell"/>
    <d v="2017-04-19T17:12:43"/>
    <d v="2016-06-16T08:44:06"/>
    <m/>
    <s v=""/>
    <d v="2017-04-12T00:00:00"/>
    <x v="0"/>
  </r>
  <r>
    <s v="d61d2b8a-3664-4cc3-bbc1-4b4173e6611d"/>
    <s v="q3AmIB1vv7uTZlS3DTciWB6KN+6froVmhHjblXd6EaI+gTZO7A9+uucpbGkNK+VY+RlD1uqajdyMbS4+0lMqvw=="/>
    <d v="2017-04-19T17:12:43"/>
    <s v="DARS-NIC-387559-Y5P4P-v2"/>
    <s v="James O'Donnell"/>
    <x v="369"/>
    <s v="With Customer"/>
    <x v="0"/>
    <d v="2016-08-31T00:00:00"/>
    <s v="1c Application In Progress"/>
    <s v="4e With Customer To Sign DSA"/>
    <x v="0"/>
    <s v="DARS-NIC-387559-Y5P4P-v0.2"/>
    <s v="No"/>
    <s v="No"/>
    <x v="0"/>
    <x v="0"/>
    <x v="0"/>
    <s v="No"/>
    <x v="0"/>
    <s v=""/>
    <s v="Amanda Parkin"/>
    <s v=""/>
    <s v="Yes"/>
    <s v="Emma Russell"/>
    <d v="2017-04-19T17:12:43"/>
    <d v="2016-06-16T08:49:18"/>
    <m/>
    <s v=""/>
    <d v="2017-04-12T00:00:00"/>
    <x v="0"/>
  </r>
  <r>
    <s v="05349c8b-03c5-4abe-b4ee-2fe1abd86e44"/>
    <s v="mJtk4rCqanv6bbqsUs0hitjmcaUcvZ4WUeAtauRwMAipL/n1D7jPtHrNjK62KwJqmRjAmJMpXnn5AgOjhCiZIw=="/>
    <d v="2017-04-19T17:12:43"/>
    <s v="DARS-NIC-387559-Y5P4P-v2"/>
    <s v="James O'Donnell"/>
    <x v="369"/>
    <s v="With Customer"/>
    <x v="0"/>
    <d v="2016-08-31T00:00:00"/>
    <s v="2c Initial Assessment"/>
    <s v="4e With Customer To Sign DSA"/>
    <x v="0"/>
    <s v="DARS-NIC-387559-Y5P4P-v0.3"/>
    <s v="No"/>
    <s v="No"/>
    <x v="0"/>
    <x v="306"/>
    <x v="0"/>
    <s v="No"/>
    <x v="0"/>
    <s v=""/>
    <s v="Amanda Parkin"/>
    <s v=""/>
    <s v="No"/>
    <s v="Emma Russell"/>
    <d v="2017-04-19T17:12:43"/>
    <d v="2016-06-16T09:24:49"/>
    <m/>
    <s v=""/>
    <d v="2017-04-12T00:00:00"/>
    <x v="0"/>
  </r>
  <r>
    <s v="9bd95ddc-66c8-49c1-837c-1c91d1e767ba"/>
    <s v="xYniospcqow6tMgpj4QMWf53UBKq7tn0WJ5uH091kVjT8Hojaz3+6COt/HjixtlfmuSJAEOzZgdf48kF7Uwh+Q=="/>
    <d v="2017-04-19T17:12:43"/>
    <s v="DARS-NIC-387559-Y5P4P-v2"/>
    <s v="James O'Donnell"/>
    <x v="369"/>
    <s v="With Customer"/>
    <x v="0"/>
    <d v="2016-08-31T00:00:00"/>
    <s v="5a DSA Active"/>
    <s v="4e With Customer To Sign DSA"/>
    <x v="1"/>
    <s v="DARS-NIC-387559-Y5P4P-v0.4"/>
    <s v="No"/>
    <s v="No"/>
    <x v="0"/>
    <x v="306"/>
    <x v="19"/>
    <s v="No"/>
    <x v="0"/>
    <s v=""/>
    <s v="Amanda Parkin"/>
    <s v="Gaynor Dalton"/>
    <s v="No"/>
    <s v="Emma Russell"/>
    <d v="2017-04-19T17:12:43"/>
    <d v="2016-06-16T09:39:59"/>
    <d v="2016-10-05T00:00:00"/>
    <s v=""/>
    <d v="2017-04-12T00:00:00"/>
    <x v="1"/>
  </r>
  <r>
    <s v="791b2d4c-a76b-46e8-9da8-2d77089ba621"/>
    <s v="09ws4359bWwEW5ImWcYoxFGdfzUWlQUYZQ5pl2z6VIVPZW+Ny6oJfVzlnzb2eDA33ryBsRWDFUGqFO+u+xlMWA=="/>
    <d v="2017-04-19T17:12:43"/>
    <s v="DARS-NIC-387559-Y5P4P-v2"/>
    <s v="James O'Donnell"/>
    <x v="369"/>
    <s v="With Customer"/>
    <x v="0"/>
    <m/>
    <s v="1c Application In Progress"/>
    <s v="4e With Customer To Sign DSA"/>
    <x v="0"/>
    <s v="DARS-NIC-387559-Y5P4P-v1.0"/>
    <s v="No"/>
    <s v="No"/>
    <x v="0"/>
    <x v="306"/>
    <x v="0"/>
    <s v="No"/>
    <x v="0"/>
    <s v=""/>
    <s v="Amanda Parkin"/>
    <s v="Gaynor Dalton"/>
    <s v="No"/>
    <s v="Emma Russell"/>
    <d v="2017-04-19T17:12:43"/>
    <d v="2016-08-24T12:07:56"/>
    <m/>
    <s v=""/>
    <d v="2017-04-12T00:00:00"/>
    <x v="0"/>
  </r>
  <r>
    <s v="b4c6b2cc-eeff-4b8f-b310-11c2ecab2c17"/>
    <s v="NKzmnQix+A8QxSMqJIiqu9eFW3s4q9PbQfMOPWGmhbVU0Zk7R1vEEZGiDXJ+7/de965/B/kPS8WRmibBvM06Ug=="/>
    <d v="2017-04-19T17:12:43"/>
    <s v="DARS-NIC-387559-Y5P4P-v2"/>
    <s v="James O'Donnell"/>
    <x v="369"/>
    <s v="With Customer"/>
    <x v="0"/>
    <d v="2017-03-31T00:00:00"/>
    <s v="2c Initial Assessment"/>
    <s v="4e With Customer To Sign DSA"/>
    <x v="0"/>
    <s v="DARS-NIC-387559-Y5P4P-v1.1"/>
    <s v="No"/>
    <s v="No"/>
    <x v="0"/>
    <x v="24"/>
    <x v="0"/>
    <s v="No"/>
    <x v="0"/>
    <s v=""/>
    <s v="Tracy Taylor"/>
    <s v="Gaynor Dalton"/>
    <s v="No"/>
    <s v="Emma Russell"/>
    <d v="2017-04-19T17:12:43"/>
    <d v="2016-08-24T12:11:37"/>
    <m/>
    <s v=""/>
    <d v="2017-04-12T00:00:00"/>
    <x v="0"/>
  </r>
  <r>
    <s v="3b37ef0a-ea35-439b-8387-58df4e95977e"/>
    <s v="YXFYfwpPDLcsnQ1JVMU8udGvOpQR0ZhHqiH+buxAQs4XncdTKk0khQM2gFONZCDQ/4ZIphs1vs4VcaipuJDHaw=="/>
    <d v="2017-04-19T17:12:43"/>
    <s v="DARS-NIC-387559-Y5P4P-v2"/>
    <s v="James O'Donnell"/>
    <x v="369"/>
    <s v="With Customer"/>
    <x v="0"/>
    <d v="2017-03-31T00:00:00"/>
    <s v="2c Initial Assessment"/>
    <s v="4e With Customer To Sign DSA"/>
    <x v="0"/>
    <s v="DARS-NIC-387559-Y5P4P-v1.2"/>
    <s v="No"/>
    <s v="No"/>
    <x v="0"/>
    <x v="24"/>
    <x v="0"/>
    <s v="No"/>
    <x v="0"/>
    <s v=""/>
    <s v="Tracy Taylor"/>
    <s v="Gaynor Dalton"/>
    <s v="No"/>
    <s v="Emma Russell"/>
    <d v="2017-04-19T17:12:43"/>
    <d v="2016-08-24T12:15:28"/>
    <m/>
    <s v=""/>
    <d v="2017-04-12T00:00:00"/>
    <x v="0"/>
  </r>
  <r>
    <s v="864ff1f1-cf0d-43b6-ae42-d482948df5f4"/>
    <s v="3DsT2vZtLTAHFcVntUId2DmvRWjR52wf9cBKKHmwH2mugn8rKqkuci1n2KvPPmdjk1XGCKJaeJpZ2tB1m4ItPQ=="/>
    <d v="2017-04-19T17:12:43"/>
    <s v="DARS-NIC-387559-Y5P4P-v2"/>
    <s v="James O'Donnell"/>
    <x v="369"/>
    <s v="With Customer"/>
    <x v="0"/>
    <d v="2017-03-31T00:00:00"/>
    <s v="5a DSA Active"/>
    <s v="4e With Customer To Sign DSA"/>
    <x v="3"/>
    <s v="DARS-NIC-387559-Y5P4P-v1.3"/>
    <s v="No"/>
    <s v="No"/>
    <x v="0"/>
    <x v="24"/>
    <x v="143"/>
    <s v="No"/>
    <x v="0"/>
    <s v=""/>
    <s v="Tracy Taylor"/>
    <s v="Gaynor Dalton"/>
    <s v="No"/>
    <s v="Emma Russell"/>
    <d v="2017-04-19T17:12:43"/>
    <d v="2016-08-26T09:55:46"/>
    <d v="2016-10-05T00:00:00"/>
    <s v=""/>
    <d v="2017-04-12T00:00:00"/>
    <x v="1"/>
  </r>
  <r>
    <s v="9e942852-b4be-4978-a576-0bed0a013e05"/>
    <s v="sAtYgR5VlTZQk5+RcLve9RwsXtKsyXXFFhHE9WtRaARmOES6hObd/sWku1qTXKme2RWX4XGHncsyn2KTWub7CQ=="/>
    <d v="2017-04-19T17:12:43"/>
    <s v="DARS-NIC-387559-Y5P4P-v2"/>
    <s v="James O'Donnell"/>
    <x v="369"/>
    <s v="With Customer"/>
    <x v="0"/>
    <m/>
    <s v="1c Application In Progress"/>
    <s v="4e With Customer To Sign DSA"/>
    <x v="0"/>
    <s v="DARS-NIC-387559-Y5P4P-v2.0"/>
    <s v="No"/>
    <s v="No"/>
    <x v="0"/>
    <x v="24"/>
    <x v="0"/>
    <s v="No"/>
    <x v="0"/>
    <s v=""/>
    <s v="Tracy Taylor"/>
    <s v="Gaynor Dalton"/>
    <s v="No"/>
    <s v="Emma Russell"/>
    <d v="2017-04-19T17:12:43"/>
    <d v="2017-01-30T08:58:25"/>
    <m/>
    <s v=""/>
    <d v="2017-04-12T00:00:00"/>
    <x v="0"/>
  </r>
  <r>
    <s v="ee86858f-cd0a-49a8-b0b8-c9ee107a06a2"/>
    <s v="KcAGDgJwxa891okfLjVOFQOyCwQMBDuSVlWqOSyr2ssWWhemE8SBgHhAS4iebPPPX83RAPhlrFzSIN7TjlfbRA=="/>
    <d v="2017-04-19T17:12:43"/>
    <s v="DARS-NIC-387559-Y5P4P-v2"/>
    <s v="James O'Donnell"/>
    <x v="369"/>
    <s v="With Customer"/>
    <x v="0"/>
    <d v="2018-03-31T00:00:00"/>
    <s v="2c Initial Assessment"/>
    <s v="4e With Customer To Sign DSA"/>
    <x v="0"/>
    <s v="DARS-NIC-387559-Y5P4P-v2.1"/>
    <s v="No"/>
    <s v="No"/>
    <x v="0"/>
    <x v="40"/>
    <x v="0"/>
    <s v="No"/>
    <x v="0"/>
    <s v=""/>
    <s v="Tracy Taylor"/>
    <s v="Duncan Easton"/>
    <s v="No"/>
    <s v="Emma Russell"/>
    <d v="2017-04-19T17:12:43"/>
    <d v="2017-04-12T10:23:50"/>
    <m/>
    <s v=""/>
    <d v="2017-04-12T00:00:00"/>
    <x v="0"/>
  </r>
  <r>
    <s v="ba6922f9-c070-4cbb-bb07-0259e981fda9"/>
    <s v="UPyrSTGbbTLBwt8OoNVJbhdrbqFHhgKQo3DxqYRlnnycL8EbyGZdMcdn5bQBz7qtyUxGAwG0C6DFUo6UlHXvrA=="/>
    <d v="2017-04-19T17:13:28"/>
    <s v="DARS-NIC-387559-Y5P4P-v2"/>
    <s v="James O'Donnell"/>
    <x v="369"/>
    <s v="With Customer"/>
    <x v="0"/>
    <d v="2018-03-31T00:00:00"/>
    <s v="4e With Customer To Sign DSA"/>
    <s v="4e With Customer To Sign DSA"/>
    <x v="4"/>
    <s v="DARS-NIC-387559-Y5P4P-v2.2"/>
    <s v="Yes"/>
    <s v="No"/>
    <x v="0"/>
    <x v="40"/>
    <x v="0"/>
    <s v="No"/>
    <x v="0"/>
    <s v=""/>
    <s v="Tracy Taylor"/>
    <s v="Duncan Easton"/>
    <s v="No"/>
    <s v="Emma Russell"/>
    <d v="2017-04-19T17:13:28"/>
    <d v="2017-04-13T13:12:04"/>
    <m/>
    <s v=""/>
    <d v="2017-04-12T00:00:00"/>
    <x v="0"/>
  </r>
  <r>
    <s v="55814596-50e8-e511-80f6-3863bb363030"/>
    <s v="S9dyeJOpoV++s588q5xKGJQsZk6QUzag7+K1/M/h/hab/SBXq+dV+I3/xFrpsvmRw/COHVWqNQkFcBRLBXZiPA=="/>
    <d v="2017-04-27T10:43:36"/>
    <s v="DARS-NIC-387635-C9Y0W-v2"/>
    <s v="Rachel Otago"/>
    <x v="82"/>
    <s v="With HSCIC"/>
    <x v="0"/>
    <d v="2017-01-31T00:00:00"/>
    <s v=""/>
    <s v="3a With DAO"/>
    <x v="0"/>
    <s v="DARS-NIC-387635-C9Y0W-v0.0"/>
    <s v=""/>
    <s v="Yes"/>
    <x v="0"/>
    <x v="0"/>
    <x v="0"/>
    <s v="No"/>
    <x v="1"/>
    <s v=""/>
    <s v=""/>
    <s v=""/>
    <s v="No"/>
    <s v="Emma Russell"/>
    <d v="2017-04-27T10:43:36"/>
    <d v="2016-03-12T12:47:41"/>
    <m/>
    <s v=""/>
    <d v="2017-01-05T00:00:00"/>
    <x v="0"/>
  </r>
  <r>
    <s v="c565f700-54fb-4636-80ed-1ef5fbc987e5"/>
    <s v="hzZyMbY/vHr9UaixJB5yEw+OUnNmKcNV56Htti6V6foptxxb/cQEINp6zfNaD+mFlHKHyI8somgCGnnBP4z2vQ=="/>
    <d v="2017-04-27T10:43:35"/>
    <s v="DARS-NIC-387635-C9Y0W-v2"/>
    <s v="Rachel Otago"/>
    <x v="82"/>
    <s v="With HSCIC"/>
    <x v="0"/>
    <d v="2017-01-31T00:00:00"/>
    <s v=""/>
    <s v="3a With DAO"/>
    <x v="1"/>
    <s v="DARS-NIC-387635-C9Y0W-v0.1"/>
    <s v="No"/>
    <s v="Yes"/>
    <x v="0"/>
    <x v="0"/>
    <x v="229"/>
    <s v="No"/>
    <x v="1"/>
    <s v=""/>
    <s v="Helen Buckels"/>
    <s v=""/>
    <s v="Yes"/>
    <s v="Emma Russell"/>
    <d v="2017-04-27T10:43:35"/>
    <d v="2016-03-22T16:01:29"/>
    <d v="2016-12-13T00:00:00"/>
    <s v=""/>
    <d v="2017-01-05T00:00:00"/>
    <x v="0"/>
  </r>
  <r>
    <s v="a7eb4fcc-3c14-4514-8d27-9cb332582eae"/>
    <s v="I9RMFJkOGQ7+BeD9ldQrbJGHHmulbseee8eQGXoObvUX3Dswu7YXzZeG9osKrbO1WHpcaYU69AgDk9MCZCby1Q=="/>
    <d v="2017-04-27T10:43:36"/>
    <s v="DARS-NIC-387635-C9Y0W-v2"/>
    <s v="Rachel Otago"/>
    <x v="82"/>
    <s v="With HSCIC"/>
    <x v="0"/>
    <m/>
    <s v="1c Application In Progress"/>
    <s v="3a With DAO"/>
    <x v="0"/>
    <s v="DARS-NIC-387635-C9Y0W-v1.0"/>
    <s v="No"/>
    <s v="Yes"/>
    <x v="0"/>
    <x v="0"/>
    <x v="0"/>
    <s v="No"/>
    <x v="1"/>
    <s v=""/>
    <s v="Helen Buckels"/>
    <s v="Jennifer Redman"/>
    <s v="Yes"/>
    <s v="Emma Russell"/>
    <d v="2017-04-27T10:43:36"/>
    <d v="2016-07-06T14:39:17"/>
    <d v="2016-07-06T00:00:00"/>
    <s v=""/>
    <d v="2017-01-05T00:00:00"/>
    <x v="0"/>
  </r>
  <r>
    <s v="a23be33d-463e-462a-bb3a-a22e4a0eaa8e"/>
    <s v="hjiB4X9fzLBoXjZYdcAXCDu92K+LCv0WNWUpAv2QFLOwB9UQVzSqoie/2TSuHsubUICdS2+sDTezTsGduslIwA=="/>
    <d v="2017-04-27T10:43:36"/>
    <s v="DARS-NIC-387635-C9Y0W-v2"/>
    <s v="Rachel Otago"/>
    <x v="82"/>
    <s v="With HSCIC"/>
    <x v="0"/>
    <d v="2017-01-31T00:00:00"/>
    <s v="2c Initial Assessment"/>
    <s v="3a With DAO"/>
    <x v="0"/>
    <s v="DARS-NIC-387635-C9Y0W-v1.1"/>
    <s v="No"/>
    <s v="Yes"/>
    <x v="0"/>
    <x v="246"/>
    <x v="0"/>
    <s v="No"/>
    <x v="1"/>
    <s v=""/>
    <s v="Richard Webster"/>
    <s v="Dave Cronin"/>
    <s v="Yes"/>
    <s v="Emma Russell"/>
    <d v="2017-04-27T10:43:36"/>
    <d v="2016-07-08T14:17:57"/>
    <d v="2016-07-06T00:00:00"/>
    <s v=""/>
    <d v="2017-01-05T00:00:00"/>
    <x v="0"/>
  </r>
  <r>
    <s v="6038f184-6d70-4cbd-a806-3487f6b2b03a"/>
    <s v="YsXGPotIECw3b392K2DRiLfx/Eg6GIB1JBSd5nlSw+H9P1JjPvCUjQgy8QwGUbXLM2DQs7/COsLnVCBDNme14g=="/>
    <d v="2017-04-27T10:43:35"/>
    <s v="DARS-NIC-387635-C9Y0W-v2"/>
    <s v="Rachel Otago"/>
    <x v="82"/>
    <s v="With HSCIC"/>
    <x v="0"/>
    <d v="2017-01-31T00:00:00"/>
    <s v="5a DSA Active"/>
    <s v="3a With DAO"/>
    <x v="3"/>
    <s v="DARS-NIC-387635-C9Y0W-v1.2"/>
    <s v="No"/>
    <s v="Yes"/>
    <x v="0"/>
    <x v="246"/>
    <x v="230"/>
    <s v="No"/>
    <x v="1"/>
    <s v=""/>
    <s v="Richard Webster"/>
    <s v="Dave Cronin"/>
    <s v="Yes"/>
    <s v="Emma Russell"/>
    <d v="2017-04-27T10:43:35"/>
    <d v="2016-09-16T15:25:07"/>
    <d v="2016-12-13T00:00:00"/>
    <s v=""/>
    <d v="2017-01-05T00:00:00"/>
    <x v="1"/>
  </r>
  <r>
    <s v="f23704cd-e777-4aef-a688-7149d29b896c"/>
    <s v="6eAFHVb4xpo72c0UFpiCd26cfiepw1O3hF2ppp8WQtNavKkjpTo4xSj5N1Y2ADFiYpT2ltJW0rcBxyjNgK0CTQ=="/>
    <d v="2017-04-27T10:43:36"/>
    <s v="DARS-NIC-387635-C9Y0W-v2"/>
    <s v="Rachel Otago"/>
    <x v="82"/>
    <s v="With HSCIC"/>
    <x v="0"/>
    <m/>
    <s v="1c Application In Progress"/>
    <s v="3a With DAO"/>
    <x v="0"/>
    <s v="DARS-NIC-387635-C9Y0W-v2.0"/>
    <s v="No"/>
    <s v="Yes"/>
    <x v="0"/>
    <x v="246"/>
    <x v="0"/>
    <s v="No"/>
    <x v="1"/>
    <s v=""/>
    <s v="Richard Webster"/>
    <s v="Dave Cronin"/>
    <s v="Yes"/>
    <s v="Emma Russell"/>
    <d v="2017-04-27T10:43:36"/>
    <d v="2016-12-15T12:32:45"/>
    <m/>
    <s v=""/>
    <d v="2017-01-05T00:00:00"/>
    <x v="0"/>
  </r>
  <r>
    <s v="358823f3-59ca-42eb-a662-76cfdb65f6a9"/>
    <s v="xk4irzoAeiGZj2gK6TwldTD2w0hrzATeAOApd4sM71Tzx0SPbPjX8q4+zs6Rf2LzgK5GQ0rRzpSXyY335pQ9dw=="/>
    <d v="2017-04-27T10:43:36"/>
    <s v="DARS-NIC-387635-C9Y0W-v2"/>
    <s v="Rachel Otago"/>
    <x v="82"/>
    <s v="With HSCIC"/>
    <x v="0"/>
    <m/>
    <s v="2c Initial Assessment"/>
    <s v="3a With DAO"/>
    <x v="0"/>
    <s v="DARS-NIC-387635-C9Y0W-v2.1"/>
    <s v="No"/>
    <s v="Yes"/>
    <x v="0"/>
    <x v="213"/>
    <x v="0"/>
    <s v="No"/>
    <x v="1"/>
    <s v="Complex"/>
    <s v="Richard Webster"/>
    <s v="Gaynor Dalton"/>
    <s v="Yes"/>
    <s v="Emma Russell"/>
    <d v="2017-04-27T10:43:36"/>
    <d v="2017-01-03T13:11:13"/>
    <m/>
    <s v=""/>
    <d v="2017-01-05T00:00:00"/>
    <x v="0"/>
  </r>
  <r>
    <s v="bdf61133-188a-472b-ae59-482dfc20d311"/>
    <s v="OeGxQ+UVMp2nKBbiTs3jfVnIrXBeSD+41n+rPb1h1vYPQi3UJKimks0se0KmO5WXOtHTXf4Zvsv4YZornMXRGA=="/>
    <d v="2017-04-27T10:43:36"/>
    <s v="DARS-NIC-387635-C9Y0W-v2"/>
    <s v="Rachel Otago"/>
    <x v="82"/>
    <s v="With HSCIC"/>
    <x v="0"/>
    <m/>
    <s v="2c Initial Assessment"/>
    <s v="3a With DAO"/>
    <x v="0"/>
    <s v="DARS-NIC-387635-C9Y0W-v2.2"/>
    <s v="No"/>
    <s v="Yes"/>
    <x v="0"/>
    <x v="213"/>
    <x v="0"/>
    <s v="No"/>
    <x v="1"/>
    <s v="Complex"/>
    <s v="Alexandra Day"/>
    <s v="Kimberley Watson"/>
    <s v="Yes"/>
    <s v="Emma Russell"/>
    <d v="2017-04-27T10:43:36"/>
    <d v="2017-01-25T13:29:28"/>
    <m/>
    <s v=""/>
    <d v="2017-01-05T00:00:00"/>
    <x v="0"/>
  </r>
  <r>
    <s v="dfae5aed-ad0e-4c7a-a6a8-e9265174bf67"/>
    <s v="tJ/zn4x337VPBJL2HqiPCo+q2Ne9hhFrxWN7RutGRAgy/O52Sv8nC4p96fSzf2KGva98Wp89IVx1Mz1S28c9nw=="/>
    <d v="2017-04-27T10:43:36"/>
    <s v="DARS-NIC-387635-C9Y0W-v2"/>
    <s v="Rachel Otago"/>
    <x v="82"/>
    <s v="With HSCIC"/>
    <x v="0"/>
    <m/>
    <s v="2c Initial Assessment"/>
    <s v="3a With DAO"/>
    <x v="0"/>
    <s v="DARS-NIC-387635-C9Y0W-v2.3"/>
    <s v="No"/>
    <s v="Yes"/>
    <x v="0"/>
    <x v="213"/>
    <x v="0"/>
    <s v="No"/>
    <x v="1"/>
    <s v="Complex"/>
    <s v="Alexandra Day"/>
    <s v="Kimberley Watson"/>
    <s v="Yes"/>
    <s v="Emma Russell"/>
    <d v="2017-04-27T10:43:36"/>
    <d v="2017-03-30T15:31:49"/>
    <m/>
    <s v=""/>
    <d v="2017-01-05T00:00:00"/>
    <x v="0"/>
  </r>
  <r>
    <s v="33fab80f-bd1d-4740-a1db-8940b24c3b86"/>
    <s v="oy/9s6iKHGxO1k4kZxjpjo6L7D74cSN6T5GBPwD66FLA8twbiZvRcDe9fmI/eLM6sY8q8+0yFUzx+8SgbCPcYA=="/>
    <d v="2017-04-27T10:43:36"/>
    <s v="DARS-NIC-387635-C9Y0W-v2"/>
    <s v="Rachel Otago"/>
    <x v="82"/>
    <s v="With HSCIC"/>
    <x v="0"/>
    <m/>
    <s v="2c Initial Assessment"/>
    <s v="3a With DAO"/>
    <x v="0"/>
    <s v="DARS-NIC-387635-C9Y0W-v2.4"/>
    <s v="No"/>
    <s v="Yes"/>
    <x v="0"/>
    <x v="213"/>
    <x v="0"/>
    <s v="No"/>
    <x v="1"/>
    <s v="Complex"/>
    <s v="Alexandra Day"/>
    <s v="Kimberley Watson"/>
    <s v="Yes"/>
    <s v="Emma Russell"/>
    <d v="2017-04-27T10:43:36"/>
    <d v="2017-04-06T11:42:43"/>
    <m/>
    <s v=""/>
    <d v="2017-01-05T00:00:00"/>
    <x v="0"/>
  </r>
  <r>
    <s v="d12afd9a-f9a1-4e3b-ae08-d5314446d995"/>
    <s v="zNwgAXBLO5N5gI/SDovVsdLb/q+r/Wc1ahHCeMOVj9ZDfihzH9nCmQGSke2jW8I4bK5Bg3CRVOn5dLDKX/NB+Q=="/>
    <d v="2017-04-27T10:43:36"/>
    <s v="DARS-NIC-387635-C9Y0W-v2"/>
    <s v="Rachel Otago"/>
    <x v="82"/>
    <s v="With HSCIC"/>
    <x v="0"/>
    <d v="2018-03-31T00:00:00"/>
    <s v="2c Initial Assessment"/>
    <s v="3a With DAO"/>
    <x v="0"/>
    <s v="DARS-NIC-387635-C9Y0W-v2.5"/>
    <s v="No"/>
    <s v="Yes"/>
    <x v="0"/>
    <x v="213"/>
    <x v="0"/>
    <s v="No"/>
    <x v="1"/>
    <s v="Complex"/>
    <s v="Alexandra Day"/>
    <s v="Kimberley Watson"/>
    <s v="Yes"/>
    <s v="Emma Russell"/>
    <d v="2017-04-27T10:43:36"/>
    <d v="2017-04-20T16:00:18"/>
    <m/>
    <s v=""/>
    <d v="2017-01-05T00:00:00"/>
    <x v="0"/>
  </r>
  <r>
    <s v="950827e0-bf81-4783-94d1-83ce3a1d7040"/>
    <s v="6KIQO5pJKEaBKEVPf7RpccXE5EoI3LkVMQK65cof8xZw737ox7qJkvMhuaS/X3s3L3WHCH6imtj8+80YoWEYyA=="/>
    <d v="2017-04-27T10:43:36"/>
    <s v="DARS-NIC-387635-C9Y0W-v2"/>
    <s v="Rachel Otago"/>
    <x v="82"/>
    <s v="With HSCIC"/>
    <x v="0"/>
    <d v="2018-03-31T00:00:00"/>
    <s v="2c Initial Assessment"/>
    <s v="3a With DAO"/>
    <x v="0"/>
    <s v="DARS-NIC-387635-C9Y0W-v2.6"/>
    <s v="No"/>
    <s v="Yes"/>
    <x v="0"/>
    <x v="213"/>
    <x v="0"/>
    <s v="No"/>
    <x v="1"/>
    <s v="Complex"/>
    <s v="Alexandra Day"/>
    <s v="Kimberley Watson"/>
    <s v="Yes"/>
    <s v="Emma Russell"/>
    <d v="2017-04-27T10:43:36"/>
    <d v="2017-04-25T09:51:42"/>
    <m/>
    <s v=""/>
    <d v="2017-01-05T00:00:00"/>
    <x v="0"/>
  </r>
  <r>
    <s v="e9b9e414-72bf-4fad-8dd7-124c97be8a30"/>
    <s v="FJA/Yd77NMmAjodAtbxhr6VPIvJMp3sGuuOcLglu+2X9bdTzwegRWvFn15YXykd9d8Zt6RBEWDFlXuC5mudalQ=="/>
    <d v="2017-04-27T10:43:54"/>
    <s v="DARS-NIC-387635-C9Y0W-v2"/>
    <s v="Rachel Otago"/>
    <x v="82"/>
    <s v="With HSCIC"/>
    <x v="0"/>
    <d v="2018-03-31T00:00:00"/>
    <s v="2c Initial Assessment"/>
    <s v="3a With DAO"/>
    <x v="0"/>
    <s v="DARS-NIC-387635-C9Y0W-v2.7"/>
    <s v="No"/>
    <s v="Yes"/>
    <x v="0"/>
    <x v="213"/>
    <x v="0"/>
    <s v="No"/>
    <x v="1"/>
    <s v="Complex"/>
    <s v="Alexandra Day"/>
    <s v="Kimberley Watson"/>
    <s v="Yes"/>
    <s v="Emma Russell"/>
    <d v="2017-04-27T10:43:54"/>
    <d v="2017-04-26T07:08:08"/>
    <m/>
    <s v=""/>
    <d v="2017-01-05T00:00:00"/>
    <x v="0"/>
  </r>
  <r>
    <s v="52322259-258c-4296-a207-cbee88c3021d"/>
    <s v="gyIGRL+vwSq3D/HZ9o3WTAwZ2fXWwoWRfKrHp9RJPT7GK8xuw50vm29HuH+G74XxemKlN/Q7qXW/Jrf9kqRp4w=="/>
    <d v="2017-05-02T14:00:55"/>
    <s v="DARS-NIC-387635-C9Y0W-v2"/>
    <s v="Rachel Otago"/>
    <x v="82"/>
    <s v="With HSCIC"/>
    <x v="0"/>
    <d v="2018-03-31T00:00:00"/>
    <s v="3a With DAO"/>
    <s v="3a With DAO"/>
    <x v="4"/>
    <s v="DARS-NIC-387635-C9Y0W-v2.8"/>
    <s v="Yes"/>
    <s v="Yes"/>
    <x v="0"/>
    <x v="213"/>
    <x v="0"/>
    <s v="No"/>
    <x v="1"/>
    <s v="Complex"/>
    <s v="Alexandra Day"/>
    <s v="Kimberley Watson"/>
    <s v="Yes"/>
    <s v="Emma Russell"/>
    <d v="2017-05-02T14:00:55"/>
    <d v="2017-04-27T10:42:53"/>
    <m/>
    <s v=""/>
    <d v="2017-01-05T00:00:00"/>
    <x v="0"/>
  </r>
  <r>
    <s v="52056a81-b6f8-e511-8102-3863bb358f90"/>
    <s v="dfL6uCtjNZTA/4dB3nb3yEILWoQXzJqr4gl+Y+dWHUo8SsmcGhOApOmIvfNB28vR8SP9WEMvNPkPH0HDfXVZ7Q=="/>
    <d v="2017-03-29T09:13:32"/>
    <s v="DARS-NIC-387811-M7J2B-v2"/>
    <s v="Joe Green"/>
    <x v="370"/>
    <s v="With HSCIC"/>
    <x v="0"/>
    <d v="2016-08-31T00:00:00"/>
    <s v=""/>
    <s v="2b Case Officer Check"/>
    <x v="1"/>
    <s v="DARS-NIC-387811-M7J2B-v0.0"/>
    <s v="No"/>
    <s v="Yes"/>
    <x v="0"/>
    <x v="118"/>
    <x v="1"/>
    <s v="Yes"/>
    <x v="0"/>
    <s v=""/>
    <s v="Georgina Platt"/>
    <s v="Gaynor Dalton"/>
    <s v="No"/>
    <s v="Emma Russell"/>
    <d v="2017-03-29T09:13:32"/>
    <d v="2016-04-02T09:37:29"/>
    <d v="2016-09-23T00:00:00"/>
    <s v=""/>
    <d v="2017-03-29T00:00:00"/>
    <x v="0"/>
  </r>
  <r>
    <s v="1fde6777-aa44-46aa-ad10-55485ed9ffe8"/>
    <s v="SlWUst9d9rxACUggVfp708HuBTzRX27umWSeZxjEWK3JyxvFe+eiYKk4GrGDEEIkX2qW5zgSmLfg05gZAirRIw=="/>
    <d v="2017-03-29T09:13:32"/>
    <s v="DARS-NIC-387811-M7J2B-v2"/>
    <s v="Joe Green"/>
    <x v="370"/>
    <s v="With HSCIC"/>
    <x v="0"/>
    <m/>
    <s v="1c Application In Progress"/>
    <s v="2b Case Officer Check"/>
    <x v="0"/>
    <s v="DARS-NIC-387811-M7J2B-v1.0"/>
    <s v="No"/>
    <s v="Yes"/>
    <x v="0"/>
    <x v="118"/>
    <x v="0"/>
    <s v="Yes"/>
    <x v="0"/>
    <s v=""/>
    <s v="Georgina Platt"/>
    <s v="Gaynor Dalton"/>
    <s v="No"/>
    <s v="Emma Russell"/>
    <d v="2017-03-29T09:13:32"/>
    <d v="2016-08-24T09:29:37"/>
    <m/>
    <s v=""/>
    <d v="2017-03-29T00:00:00"/>
    <x v="0"/>
  </r>
  <r>
    <s v="ee8aae17-a244-4db6-84cb-bd477909b6ff"/>
    <s v="JWZnvFXm4pJSoXXsJ4T4HNRp49MVSDHlf7zmXyxMwM1afxlarZG47Sw0FHWrlHENk5IDiUjpQPrFyMgy5Gp9TA=="/>
    <d v="2017-03-29T09:13:32"/>
    <s v="DARS-NIC-387811-M7J2B-v2"/>
    <s v="Joe Green"/>
    <x v="370"/>
    <s v="With HSCIC"/>
    <x v="0"/>
    <m/>
    <s v="2c Initial Assessment"/>
    <s v="2b Case Officer Check"/>
    <x v="0"/>
    <s v="DARS-NIC-387811-M7J2B-v1.1"/>
    <s v="No"/>
    <s v="Yes"/>
    <x v="0"/>
    <x v="24"/>
    <x v="0"/>
    <s v="Yes"/>
    <x v="0"/>
    <s v=""/>
    <s v="Tracy Taylor"/>
    <s v="Gaynor Dalton"/>
    <s v="No"/>
    <s v="Emma Russell"/>
    <d v="2017-03-29T09:13:32"/>
    <d v="2016-08-24T09:41:02"/>
    <m/>
    <s v=""/>
    <d v="2017-03-29T00:00:00"/>
    <x v="0"/>
  </r>
  <r>
    <s v="61b987e7-6595-483a-a39f-f7b169c55451"/>
    <s v="qvX3uziYwYK5522MBvsJTQmkA/q3QdxIHgzJF69eSkvO2QOlwhNX6ph/vyR1Ndsu7A49OmL359rS8nWc8JaZPA=="/>
    <d v="2017-04-07T09:57:12"/>
    <s v="DARS-NIC-387811-M7J2B-v2"/>
    <s v="Joe Green"/>
    <x v="370"/>
    <s v="With HSCIC"/>
    <x v="0"/>
    <d v="2017-03-31T00:00:00"/>
    <s v="5a DSA Active"/>
    <s v="2b Case Officer Check"/>
    <x v="3"/>
    <s v="DARS-NIC-387811-M7J2B-v1.2"/>
    <s v="No"/>
    <s v="Yes"/>
    <x v="0"/>
    <x v="24"/>
    <x v="75"/>
    <s v="Yes"/>
    <x v="0"/>
    <s v=""/>
    <s v="Tracy Taylor"/>
    <s v="Jennifer Donald"/>
    <s v="No"/>
    <s v="Emma Russell"/>
    <d v="2017-04-07T09:57:12"/>
    <d v="2016-08-24T10:46:24"/>
    <d v="2016-09-23T00:00:00"/>
    <s v=""/>
    <d v="2017-03-29T00:00:00"/>
    <x v="1"/>
  </r>
  <r>
    <s v="7c18dc86-08ba-4e84-bb12-b19a01cb164e"/>
    <s v="EGzhpltN8DWIhlvZqFyZneVxS2MB6r6JmtTENUTyQnCBU/TEGmfuifuhLrXT8kx9yJT6y4t+xxh3rZ6NUxkv8Q=="/>
    <d v="2017-03-29T09:14:43"/>
    <s v="DARS-NIC-387811-M7J2B-v2"/>
    <s v="Joe Green"/>
    <x v="370"/>
    <s v="With HSCIC"/>
    <x v="0"/>
    <m/>
    <s v="1c Application In Progress"/>
    <s v="2b Case Officer Check"/>
    <x v="0"/>
    <s v="DARS-NIC-387811-M7J2B-v2.0"/>
    <s v="No"/>
    <s v="Yes"/>
    <x v="0"/>
    <x v="24"/>
    <x v="0"/>
    <s v="Yes"/>
    <x v="0"/>
    <s v=""/>
    <s v="Tracy Taylor"/>
    <s v="Jennifer Donald"/>
    <s v="No"/>
    <s v="Emma Russell"/>
    <d v="2017-03-29T09:14:43"/>
    <d v="2017-02-28T10:06:37"/>
    <m/>
    <s v=""/>
    <d v="2017-03-29T00:00:00"/>
    <x v="0"/>
  </r>
  <r>
    <s v="8647c773-42ac-4303-9d71-ab2b1f89a58a"/>
    <s v="/NIhLJQTBcNmTnMpGxMQL94s82R9ZQ017dUrKjDMmn3wJbAWLaO0Bgm6FMVcsNCbdDtsQ/tDiw0b8qkmHrRWPg=="/>
    <d v="2017-04-06T06:11:03"/>
    <s v="DARS-NIC-387811-M7J2B-v2"/>
    <s v="Joe Green"/>
    <x v="370"/>
    <s v="With HSCIC"/>
    <x v="0"/>
    <m/>
    <s v="2b Case Officer Check"/>
    <s v="2b Case Officer Check"/>
    <x v="5"/>
    <s v="DARS-NIC-387811-M7J2B-v2.1"/>
    <s v="Yes"/>
    <s v="Yes"/>
    <x v="0"/>
    <x v="30"/>
    <x v="0"/>
    <s v="Yes"/>
    <x v="0"/>
    <s v=""/>
    <s v="Tracy Taylor"/>
    <s v="Jennifer Donald"/>
    <s v="No"/>
    <s v="Emma Russell"/>
    <d v="2017-04-06T06:11:03"/>
    <d v="2017-03-29T09:13:57"/>
    <d v="2017-04-06T00:00:00"/>
    <s v=""/>
    <d v="2017-03-29T00:00:00"/>
    <x v="0"/>
  </r>
  <r>
    <s v="9a440d8f-5c22-e611-80ea-5065f38a99f1"/>
    <s v="0NnhU4xZi4XPIwqXE5QFcLWNeXGANFk80JS7sQX1jjN5dFed7wD/qee4h7pEMNhFF+zAqqWDdAcPYF+UqNwOhg=="/>
    <d v="2017-04-10T12:04:08"/>
    <s v="DARS-NIC-387891-W3F3B-v2"/>
    <s v="David Lemon"/>
    <x v="365"/>
    <s v="With HSCIC"/>
    <x v="0"/>
    <m/>
    <s v="1c Application In Progress"/>
    <s v="5a DSA Active"/>
    <x v="0"/>
    <s v="DARS-NIC-387891-W3F3B-v0.0"/>
    <s v="No"/>
    <s v="No"/>
    <x v="0"/>
    <x v="0"/>
    <x v="0"/>
    <s v="No"/>
    <x v="0"/>
    <s v=""/>
    <s v=""/>
    <s v=""/>
    <s v="Yes"/>
    <s v="Emma Russell"/>
    <d v="2017-04-10T12:04:08"/>
    <d v="2016-05-25T09:39:31"/>
    <m/>
    <s v=""/>
    <d v="2017-01-16T00:00:00"/>
    <x v="0"/>
  </r>
  <r>
    <s v="818be89a-587d-462d-a61c-561174541493"/>
    <s v="skawk8E8jWCLnk03GLJREjQlZqVJiQVY4Cq/6VjX57nVUi51vMOF1HJ1UfWfV9ea52vSvzTDx1JbhCRwRo/F3g=="/>
    <d v="2017-04-10T12:04:08"/>
    <s v="DARS-NIC-387891-W3F3B-v2"/>
    <s v="David Lemon"/>
    <x v="365"/>
    <s v="With HSCIC"/>
    <x v="0"/>
    <d v="2016-08-31T00:00:00"/>
    <s v="2c Initial Assessment"/>
    <s v="5a DSA Active"/>
    <x v="0"/>
    <s v="DARS-NIC-387891-W3F3B-v0.1"/>
    <s v="No"/>
    <s v="No"/>
    <x v="0"/>
    <x v="307"/>
    <x v="0"/>
    <s v="No"/>
    <x v="0"/>
    <s v=""/>
    <s v="Alexandra Day"/>
    <s v=""/>
    <s v="No"/>
    <s v="Emma Russell"/>
    <d v="2017-04-10T12:04:08"/>
    <d v="2016-06-14T08:33:38"/>
    <m/>
    <s v=""/>
    <d v="2017-01-16T00:00:00"/>
    <x v="0"/>
  </r>
  <r>
    <s v="c8e2ea70-edbe-4b7f-bac7-fa0df5d0c50b"/>
    <s v="WVqueko9gzjj3g2LlpqyBI4dEm1ZrOwmF4ouIwqUDIK3mwI/p7zfGf/2DJIaPZxbCcqD+2wsmZZiuFjhexZwmg=="/>
    <d v="2017-04-10T12:04:09"/>
    <s v="DARS-NIC-387891-W3F3B-v2"/>
    <s v="David Lemon"/>
    <x v="365"/>
    <s v="With HSCIC"/>
    <x v="0"/>
    <d v="2016-08-31T00:00:00"/>
    <s v="5a DSA Active"/>
    <s v="5a DSA Active"/>
    <x v="1"/>
    <s v="DARS-NIC-387891-W3F3B-v0.2"/>
    <s v="No"/>
    <s v="No"/>
    <x v="0"/>
    <x v="307"/>
    <x v="19"/>
    <s v="No"/>
    <x v="0"/>
    <s v=""/>
    <s v="Alexandra Day"/>
    <s v="Gaynor Dalton"/>
    <s v="No"/>
    <s v="Emma Russell"/>
    <d v="2017-04-10T12:04:09"/>
    <d v="2016-06-14T12:59:20"/>
    <d v="2016-09-02T00:00:00"/>
    <s v=""/>
    <d v="2017-01-16T00:00:00"/>
    <x v="1"/>
  </r>
  <r>
    <s v="26b7d629-c690-4569-b61d-6960288fe5e3"/>
    <s v="i7x4odKJtEq2f+0kW+jnv+kkC23ASAAcOG/qrzwLhndUgt62v+SuoD2QLbHFRxoYSuZi01sTUEOiUZivszV1dg=="/>
    <d v="2017-04-10T12:04:08"/>
    <s v="DARS-NIC-387891-W3F3B-v2"/>
    <s v="David Lemon"/>
    <x v="365"/>
    <s v="With HSCIC"/>
    <x v="0"/>
    <m/>
    <s v="1c Application In Progress"/>
    <s v="5a DSA Active"/>
    <x v="0"/>
    <s v="DARS-NIC-387891-W3F3B-v1.0"/>
    <s v="No"/>
    <s v="No"/>
    <x v="0"/>
    <x v="307"/>
    <x v="0"/>
    <s v="No"/>
    <x v="0"/>
    <s v=""/>
    <s v="Alexandra Day"/>
    <s v="Gaynor Dalton"/>
    <s v="No"/>
    <s v="Emma Russell"/>
    <d v="2017-04-10T12:04:08"/>
    <d v="2016-08-24T15:25:48"/>
    <m/>
    <s v=""/>
    <d v="2017-01-16T00:00:00"/>
    <x v="0"/>
  </r>
  <r>
    <s v="81ac0b62-3caf-43a0-aebc-b55cedd00c55"/>
    <s v="zkewiXFskU1OZfmuFN2Yn+IPM5kn3Uxd4eni1KGipyXpi6YePV9VHd1g8ezePL6oxNTQrByNCX9IVUSm7/RFrg=="/>
    <d v="2017-04-10T12:04:09"/>
    <s v="DARS-NIC-387891-W3F3B-v2"/>
    <s v="David Lemon"/>
    <x v="365"/>
    <s v="With HSCIC"/>
    <x v="0"/>
    <m/>
    <s v="2c Initial Assessment"/>
    <s v="5a DSA Active"/>
    <x v="0"/>
    <s v="DARS-NIC-387891-W3F3B-v1.1"/>
    <s v="No"/>
    <s v="No"/>
    <x v="0"/>
    <x v="24"/>
    <x v="0"/>
    <s v="No"/>
    <x v="0"/>
    <s v=""/>
    <s v="Tracy Taylor"/>
    <s v="Gaynor Dalton"/>
    <s v="No"/>
    <s v="Emma Russell"/>
    <d v="2017-04-10T12:04:09"/>
    <d v="2016-08-24T15:30:52"/>
    <m/>
    <s v=""/>
    <d v="2017-01-16T00:00:00"/>
    <x v="0"/>
  </r>
  <r>
    <s v="ba50f29f-064c-479e-9b9e-d0f16576ec3d"/>
    <s v="mHJMlXgsss2Of/aWHaHNVqkClIr7p0OXG9xmsl8Pa0R8vKnX12qaEsVi0tXLyHwJwaOisey9NFysakVxwJu33Q=="/>
    <d v="2017-04-10T12:04:00"/>
    <s v="DARS-NIC-387891-W3F3B-v2"/>
    <s v="David Lemon"/>
    <x v="365"/>
    <s v="With HSCIC"/>
    <x v="0"/>
    <d v="2017-03-31T00:00:00"/>
    <s v="5a DSA Active"/>
    <s v="5a DSA Active"/>
    <x v="1"/>
    <s v="DARS-NIC-387891-W3F3B-v1.2"/>
    <s v="No"/>
    <s v="No"/>
    <x v="0"/>
    <x v="24"/>
    <x v="70"/>
    <s v="No"/>
    <x v="0"/>
    <s v=""/>
    <s v="Tracy Taylor"/>
    <s v="Jennifer Donald"/>
    <s v="No"/>
    <s v="Emma Russell"/>
    <d v="2017-04-10T12:04:00"/>
    <d v="2016-08-25T06:30:54"/>
    <d v="2017-04-10T00:00:00"/>
    <s v=""/>
    <d v="2017-01-16T00:00:00"/>
    <x v="1"/>
  </r>
  <r>
    <s v="b57d6bce-b94b-4b1b-96c6-a3cd0ba255d6"/>
    <s v="e1TJ4032aTcW3aPvkqocyldjBIeGZ3T5W1VCM5Yd2aqotPUU+OQfA9s1bI9ViyylbDdGQYD3xK4WD2+JrLYg8g=="/>
    <d v="2017-04-10T12:04:08"/>
    <s v="DARS-NIC-387891-W3F3B-v2"/>
    <s v="David Lemon"/>
    <x v="365"/>
    <s v="With HSCIC"/>
    <x v="0"/>
    <m/>
    <s v="1c Application In Progress"/>
    <s v="5a DSA Active"/>
    <x v="0"/>
    <s v="DARS-NIC-387891-W3F3B-v2.0"/>
    <s v="No"/>
    <s v="No"/>
    <x v="0"/>
    <x v="24"/>
    <x v="0"/>
    <s v="No"/>
    <x v="0"/>
    <s v=""/>
    <s v="Tracy Taylor"/>
    <s v="Jennifer Donald"/>
    <s v="No"/>
    <s v="Emma Russell"/>
    <d v="2017-04-10T12:04:08"/>
    <d v="2017-01-13T14:41:06"/>
    <m/>
    <s v=""/>
    <d v="2017-01-16T00:00:00"/>
    <x v="0"/>
  </r>
  <r>
    <s v="69b9a69b-813e-4014-89d8-a78ddeff6c44"/>
    <s v="JAOrNNdMUpujt8AfGMsMt8+05oXQ7rDllyDxoBj/YsBRLgkLdkwNggsAnxGGGHsx3uKrnnX/vFxdy6M0FpdM2A=="/>
    <d v="2017-04-10T12:04:09"/>
    <s v="DARS-NIC-387891-W3F3B-v2"/>
    <s v="Hayley Haynes"/>
    <x v="365"/>
    <s v="With HSCIC"/>
    <x v="0"/>
    <d v="2018-03-31T00:00:00"/>
    <s v="2c Initial Assessment"/>
    <s v="5a DSA Active"/>
    <x v="0"/>
    <s v="DARS-NIC-387891-W3F3B-v2.1"/>
    <s v="No"/>
    <s v="No"/>
    <x v="0"/>
    <x v="44"/>
    <x v="0"/>
    <s v="No"/>
    <x v="0"/>
    <s v="Medium"/>
    <s v="Tracy Taylor"/>
    <s v="Jennifer Donald"/>
    <s v="No"/>
    <s v="Emma Russell"/>
    <d v="2017-04-10T12:04:09"/>
    <d v="2017-01-13T14:48:13"/>
    <m/>
    <s v=""/>
    <d v="2017-01-16T00:00:00"/>
    <x v="0"/>
  </r>
  <r>
    <s v="151aed09-f35c-415f-aef5-6ba9cebb8c4c"/>
    <s v="9H5ORR0yhGXJ7ylpiQJXMYDzhhXwsS+nD6WsQkog32ByuQB9bT+8/MbW2/msqsYZ/ZoV1+n4Z3C4bUgd3XyWaQ=="/>
    <d v="2017-04-10T12:04:08"/>
    <s v="DARS-NIC-387891-W3F3B-v2"/>
    <s v="Hayley Haynes"/>
    <x v="365"/>
    <s v="With HSCIC"/>
    <x v="0"/>
    <d v="2018-03-31T00:00:00"/>
    <s v="2c Initial Assessment"/>
    <s v="5a DSA Active"/>
    <x v="0"/>
    <s v="DARS-NIC-387891-W3F3B-v2.2"/>
    <s v="No"/>
    <s v="No"/>
    <x v="0"/>
    <x v="44"/>
    <x v="0"/>
    <s v="No"/>
    <x v="0"/>
    <s v="Medium"/>
    <s v="Tracy Taylor"/>
    <s v="Jennifer Donald"/>
    <s v="No"/>
    <s v="Emma Russell"/>
    <d v="2017-04-10T12:04:08"/>
    <d v="2017-01-20T11:13:20"/>
    <m/>
    <s v=""/>
    <d v="2017-01-16T00:00:00"/>
    <x v="0"/>
  </r>
  <r>
    <s v="919655f8-1e13-4fc1-ae96-2ff9babd8296"/>
    <s v="47n2YgTV55WG33XaG1EoBIKbLu2oCED02uIyvW1/NLjMn2piFcXfuwwAp43hr65SdgZRByQ4HK4EQuxfNoVdTA=="/>
    <d v="2017-04-10T12:04:08"/>
    <s v="DARS-NIC-387891-W3F3B-v2"/>
    <s v="Hayley Haynes"/>
    <x v="365"/>
    <s v="With HSCIC"/>
    <x v="0"/>
    <d v="2018-03-31T00:00:00"/>
    <s v="2c Initial Assessment"/>
    <s v="5a DSA Active"/>
    <x v="0"/>
    <s v="DARS-NIC-387891-W3F3B-v2.3"/>
    <s v="No"/>
    <s v="No"/>
    <x v="0"/>
    <x v="44"/>
    <x v="0"/>
    <s v="No"/>
    <x v="0"/>
    <s v="Medium"/>
    <s v="Tracy Taylor"/>
    <s v="Jennifer Donald"/>
    <s v="No"/>
    <s v="Emma Russell"/>
    <d v="2017-04-10T12:04:08"/>
    <d v="2017-01-20T14:23:39"/>
    <m/>
    <s v=""/>
    <d v="2017-01-16T00:00:00"/>
    <x v="0"/>
  </r>
  <r>
    <s v="9195062b-1c43-45da-b528-4b01da5dbc06"/>
    <s v="/67u9gqVgpzSoUQy+7BsIVfNPfcagJQYJblIkrMpc/dajdckUkD7VvME9erkUOL/3DuJAHBXYfTqw4YBnVX1GA=="/>
    <d v="2017-04-10T12:04:46"/>
    <s v="DARS-NIC-387891-W3F3B-v2"/>
    <s v="Hayley Haynes"/>
    <x v="365"/>
    <s v="With HSCIC"/>
    <x v="0"/>
    <d v="2018-03-31T00:00:00"/>
    <s v="5a DSA Active"/>
    <s v="5a DSA Active"/>
    <x v="2"/>
    <s v="DARS-NIC-387891-W3F3B-v2.4"/>
    <s v="Yes"/>
    <s v="No"/>
    <x v="0"/>
    <x v="44"/>
    <x v="175"/>
    <s v="No"/>
    <x v="0"/>
    <s v="Medium"/>
    <s v="Tracy Taylor"/>
    <s v="Jennifer Donald"/>
    <s v="No"/>
    <s v="Emma Russell"/>
    <d v="2017-04-10T12:04:46"/>
    <d v="2017-01-25T16:04:10"/>
    <d v="2017-04-10T00:00:00"/>
    <s v=""/>
    <d v="2017-01-16T00:00:00"/>
    <x v="1"/>
  </r>
  <r>
    <s v="063ec36e-5c22-e611-80ea-5065f38a99f1"/>
    <s v="AVy/pPuaHkp5Q0oAtXe5Uvd27Wey2T+/pLNp3vu6o3YAhAkh5qchWqaaNETv5Rk1sjuCNQJvKj+IjdW81y9hEw=="/>
    <d v="2017-03-06T17:10:07"/>
    <s v="DARS-NIC-387994-T3R5C-v2"/>
    <s v="Joan Olajide"/>
    <x v="330"/>
    <s v="With Customer"/>
    <x v="0"/>
    <m/>
    <s v="1c Application In Progress"/>
    <s v="2d Action Plan Active"/>
    <x v="0"/>
    <s v="DARS-NIC-387994-T3R5C-v0.0"/>
    <s v="No"/>
    <s v="No"/>
    <x v="0"/>
    <x v="0"/>
    <x v="0"/>
    <s v="No"/>
    <x v="0"/>
    <s v=""/>
    <s v=""/>
    <s v=""/>
    <s v="Yes"/>
    <s v="Emma Russell"/>
    <d v="2017-03-06T17:10:07"/>
    <d v="2016-05-25T09:38:28"/>
    <m/>
    <s v=""/>
    <d v="2017-01-23T00:00:00"/>
    <x v="0"/>
  </r>
  <r>
    <s v="8379f8b3-0de3-4206-9f84-f85477859e1b"/>
    <s v="BAUQalWwIgRmnJz7yaLr/6iAgeHZn5w9ifuzzTuwqS9aUqz8Sorbc5Lnfd58pPSDhvrmekAw6ypiVthoq3EBDw=="/>
    <d v="2017-03-06T17:10:07"/>
    <s v="DARS-NIC-387994-T3R5C-v2"/>
    <s v="Joan Olajide"/>
    <x v="330"/>
    <s v="With Customer"/>
    <x v="0"/>
    <m/>
    <s v="2c Initial Assessment"/>
    <s v="2d Action Plan Active"/>
    <x v="0"/>
    <s v="DARS-NIC-387994-T3R5C-v0.1"/>
    <s v="No"/>
    <s v="No"/>
    <x v="0"/>
    <x v="118"/>
    <x v="0"/>
    <s v="No"/>
    <x v="0"/>
    <s v=""/>
    <s v="Tracy Taylor"/>
    <s v=""/>
    <s v="Yes"/>
    <s v="Emma Russell"/>
    <d v="2017-03-06T17:10:07"/>
    <d v="2016-06-10T06:50:56"/>
    <m/>
    <s v=""/>
    <d v="2017-01-23T00:00:00"/>
    <x v="0"/>
  </r>
  <r>
    <s v="226c9fab-b84a-48b1-817c-a83d82e64cd9"/>
    <s v="eLIps6RLQWCJtrdapvPwCA19TWo+pxd3yhoh0eFgr04fWP4KgdUgq3wWZHwlr0kOh6bvaZhaT0uOjYugiNY6aQ=="/>
    <d v="2017-03-06T17:10:07"/>
    <s v="DARS-NIC-387994-T3R5C-v2"/>
    <s v="Joan Olajide"/>
    <x v="330"/>
    <s v="With Customer"/>
    <x v="0"/>
    <d v="2016-08-31T00:00:00"/>
    <s v="5a DSA Active"/>
    <s v="2d Action Plan Active"/>
    <x v="1"/>
    <s v="DARS-NIC-387994-T3R5C-v0.2"/>
    <s v="No"/>
    <s v="No"/>
    <x v="0"/>
    <x v="118"/>
    <x v="19"/>
    <s v="No"/>
    <x v="0"/>
    <s v=""/>
    <s v="Tracy Taylor"/>
    <s v="Gaynor Dalton"/>
    <s v="Yes"/>
    <s v="Emma Russell"/>
    <d v="2017-03-06T17:10:07"/>
    <d v="2016-06-10T07:40:36"/>
    <d v="2016-10-12T00:00:00"/>
    <s v=""/>
    <d v="2017-01-23T00:00:00"/>
    <x v="1"/>
  </r>
  <r>
    <s v="06d0edc6-e6a4-420d-a87b-6faee20f79b4"/>
    <s v="BYKe4Tn4sSVrBJT3iIxNrN49otU8zrbf4u55E0KKV3Zy5GVRYPPRA/F7JWWNUMoh+a4/4ABBFeXEdH0Owb+pqg=="/>
    <d v="2017-03-06T17:10:07"/>
    <s v="DARS-NIC-387994-T3R5C-v2"/>
    <s v="Joan Olajide"/>
    <x v="330"/>
    <s v="With Customer"/>
    <x v="0"/>
    <m/>
    <s v="1c Application In Progress"/>
    <s v="2d Action Plan Active"/>
    <x v="0"/>
    <s v="DARS-NIC-387994-T3R5C-v1.0"/>
    <s v="No"/>
    <s v="No"/>
    <x v="0"/>
    <x v="118"/>
    <x v="0"/>
    <s v="No"/>
    <x v="0"/>
    <s v=""/>
    <s v="Tracy Taylor"/>
    <s v="Gaynor Dalton"/>
    <s v="Yes"/>
    <s v="Emma Russell"/>
    <d v="2017-03-06T17:10:07"/>
    <d v="2016-08-25T14:54:07"/>
    <m/>
    <s v=""/>
    <d v="2017-01-23T00:00:00"/>
    <x v="0"/>
  </r>
  <r>
    <s v="ca08a5fc-96cc-4d67-99da-57d573f5f048"/>
    <s v="4iEKZjvXxkHUuI2lb7SPzltjoguMk1VhGRBYEpOo9slfWoly03D23AHs4p4NfSI/R0klm8uM1p8yrkk4gz7nAw=="/>
    <d v="2017-03-06T17:10:07"/>
    <s v="DARS-NIC-387994-T3R5C-v2"/>
    <s v="Joan Olajide"/>
    <x v="330"/>
    <s v="With Customer"/>
    <x v="0"/>
    <d v="2017-03-31T00:00:00"/>
    <s v="2c Initial Assessment"/>
    <s v="2d Action Plan Active"/>
    <x v="0"/>
    <s v="DARS-NIC-387994-T3R5C-v1.1"/>
    <s v="No"/>
    <s v="No"/>
    <x v="0"/>
    <x v="14"/>
    <x v="0"/>
    <s v="No"/>
    <x v="0"/>
    <s v=""/>
    <s v="Adam Grindrod"/>
    <s v="Gaynor Dalton"/>
    <s v="Yes"/>
    <s v="Emma Russell"/>
    <d v="2017-03-06T17:10:07"/>
    <d v="2016-08-25T14:57:21"/>
    <m/>
    <s v=""/>
    <d v="2017-01-23T00:00:00"/>
    <x v="0"/>
  </r>
  <r>
    <s v="b50b07c5-e84f-4468-bbf6-35027ce39872"/>
    <s v="HKYJGNFjFxmmBh3oia2qQA0xCwWAwCMqAIuulQJVaYiAtBpvCXXyWe86CDX4Jq1+hZrqqtAziqMKuq2mQQPBvQ=="/>
    <d v="2017-04-07T09:57:12"/>
    <s v="DARS-NIC-387994-T3R5C-v2"/>
    <s v="Joan Olajide"/>
    <x v="330"/>
    <s v="With Customer"/>
    <x v="0"/>
    <d v="2017-03-31T00:00:00"/>
    <s v="5a DSA Active"/>
    <s v="2d Action Plan Active"/>
    <x v="3"/>
    <s v="DARS-NIC-387994-T3R5C-v1.2"/>
    <s v="No"/>
    <s v="No"/>
    <x v="0"/>
    <x v="14"/>
    <x v="185"/>
    <s v="No"/>
    <x v="0"/>
    <s v=""/>
    <s v="Adam Grindrod"/>
    <s v="Gaynor Dalton"/>
    <s v="Yes"/>
    <s v="Emma Russell"/>
    <d v="2017-04-07T09:57:12"/>
    <d v="2016-08-25T14:59:06"/>
    <d v="2016-10-12T00:00:00"/>
    <s v=""/>
    <d v="2017-01-23T00:00:00"/>
    <x v="1"/>
  </r>
  <r>
    <s v="2d02d237-2f0b-4c35-a93e-d6cddf4a631c"/>
    <s v="aK7Pn+QGpeiHwPenkKcrDzTodbXW2nCeUh5nU9yN6c3MtVDAyR83SYodyttu2eme6xr6NLi/wnsJ2TbOfzmgaA=="/>
    <d v="2017-03-06T17:10:07"/>
    <s v="DARS-NIC-387994-T3R5C-v2"/>
    <s v="Joan Olajide"/>
    <x v="330"/>
    <s v="With Customer"/>
    <x v="0"/>
    <m/>
    <s v="1c Application In Progress"/>
    <s v="2d Action Plan Active"/>
    <x v="0"/>
    <s v="DARS-NIC-387994-T3R5C-v2.0"/>
    <s v="No"/>
    <s v="No"/>
    <x v="0"/>
    <x v="14"/>
    <x v="0"/>
    <s v="No"/>
    <x v="0"/>
    <s v=""/>
    <s v="Adam Grindrod"/>
    <s v="Gaynor Dalton"/>
    <s v="Yes"/>
    <s v="Emma Russell"/>
    <d v="2017-03-06T17:10:07"/>
    <d v="2016-12-01T09:42:03"/>
    <d v="2016-10-12T00:00:00"/>
    <s v=""/>
    <d v="2017-01-23T00:00:00"/>
    <x v="0"/>
  </r>
  <r>
    <s v="ee08f9ed-590a-4801-b2c3-a28b2a4f0a0c"/>
    <s v="ttd9QF3PlgpdpjoFyGC30x8BAR1Yzrg4KFqg097e9G6l4KUFbMPeajA3ISC9iZDVWD98pGXdb0/GyE3IAWMoNg=="/>
    <d v="2017-03-06T17:11:14"/>
    <s v="DARS-NIC-387994-T3R5C-v2"/>
    <s v="Joan Olajide"/>
    <x v="330"/>
    <s v="With Customer"/>
    <x v="0"/>
    <m/>
    <s v="2c Initial Assessment"/>
    <s v="2d Action Plan Active"/>
    <x v="0"/>
    <s v="DARS-NIC-387994-T3R5C-v2.1"/>
    <s v="No"/>
    <s v="No"/>
    <x v="0"/>
    <x v="142"/>
    <x v="0"/>
    <s v="No"/>
    <x v="0"/>
    <s v=""/>
    <s v="Georgina Platt"/>
    <s v="Gaynor Dalton"/>
    <s v="Yes"/>
    <s v="Emma Russell"/>
    <d v="2017-03-06T17:11:14"/>
    <d v="2017-01-20T10:30:56"/>
    <d v="2016-10-12T00:00:00"/>
    <s v=""/>
    <d v="2017-01-23T00:00:00"/>
    <x v="0"/>
  </r>
  <r>
    <s v="cc5c5ec6-eace-4a62-9469-54b4236d8be5"/>
    <s v="iP0h8aLAE28nANj3DBU9KpTh8H7dnQLmdV6rj4X7uPnjVQd/LbIGCqrOVeK8mxx/4PouYMSy08GQeV72FunZQw=="/>
    <d v="2017-03-27T14:11:02"/>
    <s v="DARS-NIC-387994-T3R5C-v2"/>
    <s v="Joan Olajide"/>
    <x v="330"/>
    <s v="With Customer"/>
    <x v="0"/>
    <m/>
    <s v="2c Initial Assessment"/>
    <s v="2d Action Plan Active"/>
    <x v="4"/>
    <s v="DARS-NIC-387994-T3R5C-v2.2"/>
    <s v="Yes"/>
    <s v="No"/>
    <x v="0"/>
    <x v="142"/>
    <x v="0"/>
    <s v="No"/>
    <x v="0"/>
    <s v=""/>
    <s v="Georgina Platt"/>
    <s v="Duncan Easton"/>
    <s v="Yes"/>
    <s v="Emma Russell"/>
    <d v="2017-03-27T14:11:02"/>
    <d v="2017-03-06T17:10:30"/>
    <d v="2016-10-12T00:00:00"/>
    <s v=""/>
    <d v="2017-01-23T00:00:00"/>
    <x v="0"/>
  </r>
  <r>
    <s v="12344323-7308-e611-80f9-3863bb359f00"/>
    <s v="aVPkmXgLJDjizSUVwbClduFFI0xZDaYdRkM+1EGi9BtyVzuXwXe9ecTaFNbOjYToQHuhZg/aI+cbfHLLvK0ojQ=="/>
    <d v="2017-04-19T10:35:50"/>
    <s v="DARS-NIC-388052-T8J4S-v2"/>
    <s v="Sarita Bahri"/>
    <x v="289"/>
    <s v="With HSCIC"/>
    <x v="0"/>
    <m/>
    <s v=""/>
    <s v="5a DSA Active"/>
    <x v="0"/>
    <s v="DARS-NIC-388052-T8J4S-v0.0"/>
    <s v="No"/>
    <s v="No"/>
    <x v="0"/>
    <x v="0"/>
    <x v="0"/>
    <s v="No"/>
    <x v="0"/>
    <s v=""/>
    <s v=""/>
    <s v=""/>
    <s v="Yes"/>
    <s v="Emma Russell"/>
    <d v="2017-04-19T10:35:50"/>
    <d v="2016-04-22T10:15:36"/>
    <m/>
    <s v=""/>
    <d v="2017-03-17T00:00:00"/>
    <x v="0"/>
  </r>
  <r>
    <s v="a6ba0619-7867-45ce-8af9-b4d8fe90b56b"/>
    <s v="8cO31JNTH/RyIavOTTGjymHoxvckzpxIBKjS8SiAY5uhLpGs8RCAdtFOvuxDJwo2cQBeRka43DDeohE3lRg6fQ=="/>
    <d v="2017-04-19T10:35:50"/>
    <s v="DARS-NIC-388052-T8J4S-v2"/>
    <s v="Sarita Bahri"/>
    <x v="289"/>
    <s v="With HSCIC"/>
    <x v="0"/>
    <m/>
    <s v="2c Initial Assessment"/>
    <s v="5a DSA Active"/>
    <x v="0"/>
    <s v="DARS-NIC-388052-T8J4S-v0.1"/>
    <s v="No"/>
    <s v="No"/>
    <x v="0"/>
    <x v="202"/>
    <x v="0"/>
    <s v="No"/>
    <x v="0"/>
    <s v=""/>
    <s v="Emma Lawler"/>
    <s v=""/>
    <s v="Yes"/>
    <s v="Emma Russell"/>
    <d v="2017-04-19T10:35:50"/>
    <d v="2016-05-16T08:39:56"/>
    <m/>
    <s v=""/>
    <d v="2017-03-17T00:00:00"/>
    <x v="0"/>
  </r>
  <r>
    <s v="9fa167e4-b953-4ef2-aa56-f278ccc90389"/>
    <s v="OgjnOiaP11jGrMPPbEchEcJo+aN5egv5ehSV0m7h3/zqGS3JbQjJudEdhKhUEd2PwrinlItP5Lsb4wEeBc79aA=="/>
    <d v="2017-04-19T10:35:50"/>
    <s v="DARS-NIC-388052-T8J4S-v2"/>
    <s v="Sarita Bahri"/>
    <x v="289"/>
    <s v="With HSCIC"/>
    <x v="0"/>
    <m/>
    <s v="2c Initial Assessment"/>
    <s v="5a DSA Active"/>
    <x v="0"/>
    <s v="DARS-NIC-388052-T8J4S-v0.2"/>
    <s v="No"/>
    <s v="No"/>
    <x v="0"/>
    <x v="202"/>
    <x v="0"/>
    <s v="No"/>
    <x v="0"/>
    <s v=""/>
    <s v="Emma Lawler"/>
    <s v=""/>
    <s v="Yes"/>
    <s v="Emma Russell"/>
    <d v="2017-04-19T10:35:50"/>
    <d v="2016-05-16T11:57:14"/>
    <m/>
    <s v=""/>
    <d v="2017-03-17T00:00:00"/>
    <x v="0"/>
  </r>
  <r>
    <s v="160d202a-3d7f-4e5e-ba77-b7c780225fd3"/>
    <s v="F36bUxf7BNQ9kmKejsY7gSyVsIdw3mg88tjGeLsFDb0YGvUgK2y3buOzh4Gx25f6Nu/3XQ3tNHJ9p58Z63RMfw=="/>
    <d v="2017-04-19T10:35:50"/>
    <s v="DARS-NIC-388052-T8J4S-v2"/>
    <s v="Sarita Bahri"/>
    <x v="289"/>
    <s v="With HSCIC"/>
    <x v="0"/>
    <m/>
    <s v="2c Initial Assessment"/>
    <s v="5a DSA Active"/>
    <x v="0"/>
    <s v="DARS-NIC-388052-T8J4S-v0.3"/>
    <s v="No"/>
    <s v="No"/>
    <x v="0"/>
    <x v="202"/>
    <x v="0"/>
    <s v="No"/>
    <x v="0"/>
    <s v=""/>
    <s v="Emma Lawler"/>
    <s v=""/>
    <s v="Yes"/>
    <s v="Emma Russell"/>
    <d v="2017-04-19T10:35:50"/>
    <d v="2016-05-18T12:28:44"/>
    <m/>
    <s v=""/>
    <d v="2017-03-17T00:00:00"/>
    <x v="0"/>
  </r>
  <r>
    <s v="7cc23e17-09d1-4bad-bc41-8e08a0556a08"/>
    <s v="ESn+zY8vl51AKKLkPQOeHytB92VF5q6/XsqVXkuFwaNfw6JQB+NAvGAyOMeSEZ5KwxWZBQfo9EnoQvbnh6NQhA=="/>
    <d v="2017-04-19T10:35:50"/>
    <s v="DARS-NIC-388052-T8J4S-v2"/>
    <s v="Sarita Bahri"/>
    <x v="289"/>
    <s v="With HSCIC"/>
    <x v="0"/>
    <m/>
    <s v="2c Initial Assessment"/>
    <s v="5a DSA Active"/>
    <x v="0"/>
    <s v="DARS-NIC-388052-T8J4S-v0.4"/>
    <s v="No"/>
    <s v="No"/>
    <x v="0"/>
    <x v="202"/>
    <x v="0"/>
    <s v="No"/>
    <x v="0"/>
    <s v=""/>
    <s v="Emma Lawler"/>
    <s v=""/>
    <s v="No"/>
    <s v="Emma Russell"/>
    <d v="2017-04-19T10:35:50"/>
    <d v="2016-05-19T08:32:23"/>
    <m/>
    <s v=""/>
    <d v="2017-03-17T00:00:00"/>
    <x v="0"/>
  </r>
  <r>
    <s v="81d79e3e-cc5b-4a2a-86ff-30f1718333de"/>
    <s v="BGkviptGLW86Dsz201wl4w0pAWLgtWPPl+pbgtO0+pw3te7x05Mz8qAIdHe645oSjMSePN11ZLJK8stmJChHDw=="/>
    <d v="2017-04-19T10:35:50"/>
    <s v="DARS-NIC-388052-T8J4S-v2"/>
    <s v="Sarita Bahri"/>
    <x v="289"/>
    <s v="With HSCIC"/>
    <x v="0"/>
    <d v="2017-03-31T00:00:00"/>
    <s v="5a DSA Active"/>
    <s v="5a DSA Active"/>
    <x v="1"/>
    <s v="DARS-NIC-388052-T8J4S-v0.5"/>
    <s v="No"/>
    <s v="No"/>
    <x v="0"/>
    <x v="202"/>
    <x v="72"/>
    <s v="No"/>
    <x v="0"/>
    <s v=""/>
    <s v="Emma Lawler"/>
    <s v="Jennifer Donald"/>
    <s v="No"/>
    <s v="Emma Russell"/>
    <d v="2017-04-19T10:35:50"/>
    <d v="2016-05-19T08:55:40"/>
    <d v="2016-09-28T00:00:00"/>
    <s v=""/>
    <d v="2017-03-17T00:00:00"/>
    <x v="1"/>
  </r>
  <r>
    <s v="d3dae1eb-7f12-40a0-9bbf-5785acf51d62"/>
    <s v="O0YE3cL7uL43e3us/KviqutgyKEYdRXKMBOxD85MH9IcKkHMMDBVvjlQqGhNv4kH2hgIeqE8rVbAmE4F31WnWA=="/>
    <d v="2017-04-19T10:35:50"/>
    <s v="DARS-NIC-388052-T8J4S-v2"/>
    <s v="Sarita Bahri"/>
    <x v="289"/>
    <s v="With HSCIC"/>
    <x v="0"/>
    <m/>
    <s v="1c Application In Progress"/>
    <s v="5a DSA Active"/>
    <x v="0"/>
    <s v="DARS-NIC-388052-T8J4S-v1.0"/>
    <s v="No"/>
    <s v="No"/>
    <x v="0"/>
    <x v="202"/>
    <x v="0"/>
    <s v="No"/>
    <x v="0"/>
    <s v=""/>
    <s v="Emma Lawler"/>
    <s v="Jennifer Donald"/>
    <s v="No"/>
    <s v="Emma Russell"/>
    <d v="2017-04-19T10:35:50"/>
    <d v="2016-09-01T06:53:37"/>
    <d v="2016-08-04T00:00:00"/>
    <s v=""/>
    <d v="2017-03-17T00:00:00"/>
    <x v="0"/>
  </r>
  <r>
    <s v="a7a0be8b-28a8-49d1-be52-681574d2f63d"/>
    <s v="ppniuamdrKK4yx/ssWQTSIOC57iOkV9rNCOsMdufVoW+StqVUp8FWUi7ekbEfwiwEXaAprSSVFAjdz7mbq4XaQ=="/>
    <d v="2017-04-19T10:35:50"/>
    <s v="DARS-NIC-388052-T8J4S-v2"/>
    <s v="Sarita Bahri"/>
    <x v="289"/>
    <s v="With HSCIC"/>
    <x v="0"/>
    <d v="2017-03-31T00:00:00"/>
    <s v="2c Initial Assessment"/>
    <s v="5a DSA Active"/>
    <x v="0"/>
    <s v="DARS-NIC-388052-T8J4S-v1.1"/>
    <s v="No"/>
    <s v="No"/>
    <x v="0"/>
    <x v="194"/>
    <x v="0"/>
    <s v="No"/>
    <x v="0"/>
    <s v=""/>
    <s v="Emma Lawler"/>
    <s v="Jennifer Donald"/>
    <s v="No"/>
    <s v="Emma Russell"/>
    <d v="2017-04-19T10:35:50"/>
    <d v="2016-09-01T07:05:19"/>
    <d v="2016-08-04T00:00:00"/>
    <s v="Release 2.3"/>
    <d v="2017-03-17T00:00:00"/>
    <x v="0"/>
  </r>
  <r>
    <s v="a308e759-db86-4057-89e2-064fd87de59e"/>
    <s v="cGminjJve+pkFDfmcw1IES3OdjR/Mw0sbIwyPk07v3NqdRTqzcbvsC8Vc63/lsnt9zChtysUgaoUaNLzIDavMA=="/>
    <d v="2017-04-19T10:35:38"/>
    <s v="DARS-NIC-388052-T8J4S-v2"/>
    <s v="Sarita Bahri"/>
    <x v="289"/>
    <s v="With HSCIC"/>
    <x v="0"/>
    <d v="2017-03-31T00:00:00"/>
    <s v="5a DSA Active"/>
    <s v="5a DSA Active"/>
    <x v="1"/>
    <s v="DARS-NIC-388052-T8J4S-v1.2"/>
    <s v="No"/>
    <s v="No"/>
    <x v="0"/>
    <x v="194"/>
    <x v="45"/>
    <s v="No"/>
    <x v="0"/>
    <s v=""/>
    <s v="Emma Lawler"/>
    <s v="Jennifer Donald"/>
    <s v="No"/>
    <s v="Emma Russell"/>
    <d v="2017-04-19T10:35:38"/>
    <d v="2016-09-07T08:33:03"/>
    <d v="2017-04-19T00:00:00"/>
    <s v="Release 2.3"/>
    <d v="2017-03-17T00:00:00"/>
    <x v="1"/>
  </r>
  <r>
    <s v="31415f41-eef5-4aca-9889-905dbccb476a"/>
    <s v="bXmBNthIVUTFXX8M5GqscumVB2lssSvWYxRF3pvFCkue/R5TKCPG/CB2WhYF4eGs3zSnbLI3HF27Ox9cmwo0Dw=="/>
    <d v="2017-04-19T10:35:50"/>
    <s v="DARS-NIC-388052-T8J4S-v2"/>
    <s v="Sarita Bahri"/>
    <x v="289"/>
    <s v="With HSCIC"/>
    <x v="0"/>
    <m/>
    <s v="1c Application In Progress"/>
    <s v="5a DSA Active"/>
    <x v="0"/>
    <s v="DARS-NIC-388052-T8J4S-v2.0"/>
    <s v="No"/>
    <s v="No"/>
    <x v="0"/>
    <x v="194"/>
    <x v="0"/>
    <s v="No"/>
    <x v="0"/>
    <s v=""/>
    <s v="Emma Lawler"/>
    <s v="Jennifer Donald"/>
    <s v="No"/>
    <s v="Emma Russell"/>
    <d v="2017-04-19T10:35:50"/>
    <d v="2017-01-26T11:59:15"/>
    <m/>
    <s v="Release 2.3"/>
    <d v="2017-03-17T00:00:00"/>
    <x v="0"/>
  </r>
  <r>
    <s v="76fae6af-545b-4a20-a7bb-1e00525737e0"/>
    <s v="CSiMMjUAZMS7KXxLS5sPyOHLuJ/yfm1FYa78g+nYk1/qfaccVuY3L9anUFGAGEX68eAKMoor5sYYG0921hUGQA=="/>
    <d v="2017-04-19T10:35:50"/>
    <s v="DARS-NIC-388052-T8J4S-v2"/>
    <s v="Sarita Bahri"/>
    <x v="289"/>
    <s v="With HSCIC"/>
    <x v="0"/>
    <d v="2018-03-31T00:00:00"/>
    <s v="2c Initial Assessment"/>
    <s v="5a DSA Active"/>
    <x v="0"/>
    <s v="DARS-NIC-388052-T8J4S-v2.1"/>
    <s v="No"/>
    <s v="No"/>
    <x v="0"/>
    <x v="169"/>
    <x v="0"/>
    <s v="No"/>
    <x v="0"/>
    <s v="Medium"/>
    <s v="Tracy Taylor"/>
    <s v="Duncan Easton"/>
    <s v="No"/>
    <s v="Emma Russell"/>
    <d v="2017-04-19T10:35:50"/>
    <d v="2017-03-15T11:31:22"/>
    <m/>
    <s v=""/>
    <d v="2017-03-17T00:00:00"/>
    <x v="0"/>
  </r>
  <r>
    <s v="8a863e8b-d7a6-4eeb-893f-ef358158fed4"/>
    <s v="PnbXkZTxT9OC3s9UdEDTgjWaap1V4REgNk66yLrA0AdT60LThWddHAJLJtvjoqSYEpHzRJhRPfttN4M74AIrnA=="/>
    <d v="2017-04-19T10:36:33"/>
    <s v="DARS-NIC-388052-T8J4S-v2"/>
    <s v="Sarita Bahri"/>
    <x v="289"/>
    <s v="With HSCIC"/>
    <x v="0"/>
    <d v="2018-03-31T00:00:00"/>
    <s v="5a DSA Active"/>
    <s v="5a DSA Active"/>
    <x v="2"/>
    <s v="DARS-NIC-388052-T8J4S-v2.2"/>
    <s v="Yes"/>
    <s v="No"/>
    <x v="0"/>
    <x v="169"/>
    <x v="67"/>
    <s v="No"/>
    <x v="0"/>
    <s v="Medium"/>
    <s v="Tracy Taylor"/>
    <s v="Duncan Easton"/>
    <s v="No"/>
    <s v="Emma Russell"/>
    <d v="2017-04-19T10:36:33"/>
    <d v="2017-04-13T11:24:17"/>
    <d v="2017-04-19T00:00:00"/>
    <s v=""/>
    <d v="2017-03-17T00:00:00"/>
    <x v="1"/>
  </r>
  <r>
    <s v="3ee57e9c-b7f8-e511-80fa-3863bb357fa0"/>
    <s v="zIGwMHssN0FKgMB5mOJXW0Ox7Xsz0nAhhKG2iTkDvvv9rOShl9fAvBnn9zD34I2MNmFa3FwcoylrxaCJJ7tWaQ=="/>
    <d v="2016-09-14T10:39:39"/>
    <s v="DARS-NIC-388376-R4T5R-v1"/>
    <s v="Katherine Woodcock"/>
    <x v="310"/>
    <s v="With Customer"/>
    <x v="0"/>
    <d v="2016-08-31T00:00:00"/>
    <s v=""/>
    <s v="4e With Customer To Sign DSA"/>
    <x v="3"/>
    <s v="DARS-NIC-388376-R4T5R-v0.0"/>
    <s v="No"/>
    <s v="Yes"/>
    <x v="0"/>
    <x v="118"/>
    <x v="1"/>
    <s v="No"/>
    <x v="0"/>
    <s v=""/>
    <s v="Georgina Platt"/>
    <s v="Gaynor Dalton"/>
    <s v="No"/>
    <s v="Joanna Rose"/>
    <d v="2016-09-14T10:39:39"/>
    <d v="2016-04-02T09:45:23"/>
    <m/>
    <s v=""/>
    <d v="2016-08-24T00:00:00"/>
    <x v="0"/>
  </r>
  <r>
    <s v="53b26cac-94c7-4987-8912-6781ca9d2444"/>
    <s v="3kltIgwLiBEhgMTNuBkaIOyZFcLwfyV2ZRp/xV4RhRF6aRAKk5MRfDhCey5hX0TI1w2oFYd4S9FfGrvkGIlbqg=="/>
    <d v="2016-08-30T14:59:06"/>
    <s v="DARS-NIC-388376-R4T5R-v1"/>
    <s v="Katherine Woodcock"/>
    <x v="310"/>
    <s v="With Customer"/>
    <x v="0"/>
    <m/>
    <s v="1c Application In Progress"/>
    <s v="4e With Customer To Sign DSA"/>
    <x v="0"/>
    <s v="DARS-NIC-388376-R4T5R-v1.0"/>
    <s v="No"/>
    <s v="Yes"/>
    <x v="0"/>
    <x v="118"/>
    <x v="0"/>
    <s v="No"/>
    <x v="0"/>
    <s v=""/>
    <s v="Georgina Platt"/>
    <s v="Gaynor Dalton"/>
    <s v="No"/>
    <s v="Joanna Rose"/>
    <d v="2016-08-30T14:59:06"/>
    <d v="2016-08-24T10:39:13"/>
    <m/>
    <s v=""/>
    <d v="2016-08-24T00:00:00"/>
    <x v="0"/>
  </r>
  <r>
    <s v="fdcd1de3-f861-4578-a42d-7a14dc5e8744"/>
    <s v="8KjHZWIChpeChIMUS6wY0bJe/+c6dH1IvSbvStbhlg/jRWwPcDC5O7PyIyzcChp6vN6ZtNvzqfENDfzRd+KvfQ=="/>
    <d v="2016-08-30T14:59:06"/>
    <s v="DARS-NIC-388376-R4T5R-v1"/>
    <s v="Katherine Woodcock"/>
    <x v="310"/>
    <s v="With Customer"/>
    <x v="0"/>
    <d v="2017-03-31T00:00:00"/>
    <s v="2c Initial Assessment"/>
    <s v="4e With Customer To Sign DSA"/>
    <x v="0"/>
    <s v="DARS-NIC-388376-R4T5R-v1.1"/>
    <s v="No"/>
    <s v="Yes"/>
    <x v="0"/>
    <x v="24"/>
    <x v="0"/>
    <s v="No"/>
    <x v="0"/>
    <s v=""/>
    <s v="Adam Grindrod"/>
    <s v="Gaynor Dalton"/>
    <s v="No"/>
    <s v="Joanna Rose"/>
    <d v="2016-08-30T14:59:06"/>
    <d v="2016-08-24T10:50:38"/>
    <m/>
    <s v=""/>
    <d v="2016-08-24T00:00:00"/>
    <x v="0"/>
  </r>
  <r>
    <s v="27154250-0580-49ae-bcd8-bfb7d474c603"/>
    <s v="/oqToyW+qOyufp0ZywXGQKrDHKiSgoiSemrDcHIr4YQ4o4nV6GJnyM/7gVJLRf0bOFxYlBYpnxm2ecXbUJ+IDQ=="/>
    <d v="2016-09-13T07:45:34"/>
    <s v="DARS-NIC-388376-R4T5R-v1"/>
    <s v="Katherine Woodcock"/>
    <x v="310"/>
    <s v="With Customer"/>
    <x v="0"/>
    <d v="2017-03-31T00:00:00"/>
    <s v="4e With Customer To Sign DSA"/>
    <s v="4e With Customer To Sign DSA"/>
    <x v="6"/>
    <s v="DARS-NIC-388376-R4T5R-v1.2"/>
    <s v="Yes"/>
    <s v="Yes"/>
    <x v="0"/>
    <x v="24"/>
    <x v="0"/>
    <s v="No"/>
    <x v="0"/>
    <s v=""/>
    <s v="Adam Grindrod"/>
    <s v="Gaynor Dalton"/>
    <s v="No"/>
    <s v="Joanna Rose"/>
    <d v="2016-09-13T07:45:34"/>
    <d v="2016-08-24T10:52:44"/>
    <d v="2016-09-13T00:00:00"/>
    <s v=""/>
    <d v="2016-08-24T00:00:00"/>
    <x v="0"/>
  </r>
  <r>
    <s v="71310fe3-030a-e611-8104-3863bb358f90"/>
    <s v="Mii+bS05loG99f9c8bJetH9yK81DD63gK93iPy5DpN6hh+TP5pEAe19gIe8xmyFnCPic/NYprMp3oCn0Vmcddw=="/>
    <d v="2017-04-13T12:05:01"/>
    <s v="DARS-NIC-388466-F2Z7Q-v2"/>
    <s v="Samina Sheikh"/>
    <x v="371"/>
    <s v="With Customer"/>
    <x v="0"/>
    <m/>
    <s v=""/>
    <s v="4e With Customer To Sign DSA"/>
    <x v="0"/>
    <s v="DARS-NIC-388466-F2Z7Q-v0.0"/>
    <s v=""/>
    <s v="Yes"/>
    <x v="0"/>
    <x v="0"/>
    <x v="0"/>
    <s v="No"/>
    <x v="0"/>
    <s v=""/>
    <s v="Georgina Platt"/>
    <s v=""/>
    <s v="Yes"/>
    <s v="Emma Russell"/>
    <d v="2017-04-13T12:05:01"/>
    <d v="2016-04-24T10:04:12"/>
    <m/>
    <s v=""/>
    <d v="2017-04-06T00:00:00"/>
    <x v="0"/>
  </r>
  <r>
    <s v="3836dc2a-f870-45d8-9c6c-a80359091661"/>
    <s v="GoyEdMa9qDGgMnL79GbcJ6cAFT4Mv1AIGKjKLPOtOIWNymJQagfXm+UgV60XXYoTd/G0r5yW+DgLI9Xwl52+Fw=="/>
    <d v="2017-04-13T12:05:02"/>
    <s v="DARS-NIC-388466-F2Z7Q-v2"/>
    <s v="Samina Sheikh"/>
    <x v="371"/>
    <s v="With Customer"/>
    <x v="0"/>
    <m/>
    <s v=""/>
    <s v="4e With Customer To Sign DSA"/>
    <x v="0"/>
    <s v="DARS-NIC-388466-F2Z7Q-v0.1"/>
    <s v=""/>
    <s v="Yes"/>
    <x v="0"/>
    <x v="0"/>
    <x v="0"/>
    <s v="No"/>
    <x v="0"/>
    <s v="Medium"/>
    <s v="Georgina Platt"/>
    <s v="Gaynor Dalton"/>
    <s v="No"/>
    <s v="Emma Russell"/>
    <d v="2017-04-13T12:05:02"/>
    <d v="2016-04-24T10:28:11"/>
    <m/>
    <s v=""/>
    <d v="2017-04-06T00:00:00"/>
    <x v="0"/>
  </r>
  <r>
    <s v="5f616617-b92e-4de9-9d2b-07fff9f4de8f"/>
    <s v="fKbN5Uo8M58qic6DcRX37nBHB76KHGW2eIvQGEApj/L/oeyTCQzc16r43K/2lWMgzvteBe5Do7xEoyax59dDQA=="/>
    <d v="2017-04-13T12:05:01"/>
    <s v="DARS-NIC-388466-F2Z7Q-v2"/>
    <s v="Samina Sheikh"/>
    <x v="371"/>
    <s v="With Customer"/>
    <x v="0"/>
    <d v="2016-08-31T00:00:00"/>
    <s v="5a DSA Active"/>
    <s v="4e With Customer To Sign DSA"/>
    <x v="1"/>
    <s v="DARS-NIC-388466-F2Z7Q-v0.2"/>
    <s v="No"/>
    <s v="Yes"/>
    <x v="0"/>
    <x v="118"/>
    <x v="47"/>
    <s v="No"/>
    <x v="0"/>
    <s v="Medium"/>
    <s v="Georgina Platt"/>
    <s v="Gaynor Dalton"/>
    <s v="No"/>
    <s v="Emma Russell"/>
    <d v="2017-04-13T12:05:01"/>
    <d v="2016-04-24T10:47:26"/>
    <d v="2016-09-14T00:00:00"/>
    <s v=""/>
    <d v="2017-04-06T00:00:00"/>
    <x v="1"/>
  </r>
  <r>
    <s v="03094d32-b498-468f-a0e1-9edf5466911e"/>
    <s v="Q4d+Q/Wu8hycQaIFurjOhkdso7ivt3CM7qSymrysRSu7CmxUjJJLeOGZ8ggHJAdAmtlneuD6hlax+PZCKP0SKg=="/>
    <d v="2017-04-13T12:05:02"/>
    <s v="DARS-NIC-388466-F2Z7Q-v2"/>
    <s v="Samina Sheikh"/>
    <x v="371"/>
    <s v="With Customer"/>
    <x v="0"/>
    <m/>
    <s v="1c Application In Progress"/>
    <s v="4e With Customer To Sign DSA"/>
    <x v="0"/>
    <s v="DARS-NIC-388466-F2Z7Q-v1.0"/>
    <s v="No"/>
    <s v="Yes"/>
    <x v="0"/>
    <x v="118"/>
    <x v="0"/>
    <s v="No"/>
    <x v="0"/>
    <s v="Medium"/>
    <s v="Georgina Platt"/>
    <s v="Gaynor Dalton"/>
    <s v="No"/>
    <s v="Emma Russell"/>
    <d v="2017-04-13T12:05:02"/>
    <d v="2016-08-25T14:11:21"/>
    <m/>
    <s v=""/>
    <d v="2017-04-06T00:00:00"/>
    <x v="0"/>
  </r>
  <r>
    <s v="aa4c6d25-0340-4309-8af3-6172332ac8be"/>
    <s v="NnBqUCJFSLrcE7LhaLzWqLRGsIegsSVpMnoLilvVIX3NanMhSOEK6VjTGGm/ihZqc4sNtsOTcx9t0mnURewfJQ=="/>
    <d v="2017-04-13T12:05:02"/>
    <s v="DARS-NIC-388466-F2Z7Q-v2"/>
    <s v="Samina Sheikh"/>
    <x v="371"/>
    <s v="With Customer"/>
    <x v="0"/>
    <d v="2017-03-31T00:00:00"/>
    <s v="2c Initial Assessment"/>
    <s v="4e With Customer To Sign DSA"/>
    <x v="0"/>
    <s v="DARS-NIC-388466-F2Z7Q-v1.1"/>
    <s v="No"/>
    <s v="Yes"/>
    <x v="0"/>
    <x v="14"/>
    <x v="0"/>
    <s v="No"/>
    <x v="0"/>
    <s v="Medium"/>
    <s v="Adam Grindrod"/>
    <s v="Gaynor Dalton"/>
    <s v="No"/>
    <s v="Emma Russell"/>
    <d v="2017-04-13T12:05:02"/>
    <d v="2016-08-25T14:18:08"/>
    <m/>
    <s v=""/>
    <d v="2017-04-06T00:00:00"/>
    <x v="0"/>
  </r>
  <r>
    <s v="d49b8d47-4709-44da-b3e1-c20aae1da783"/>
    <s v="jDPBb/uuvRqZOioVbd6NN6EWJ42Rx8icT1FcLEAqr37tvD/xCEuNpmIPG3fjlELcBaWWsyt0kKXgefm1+0nB4g=="/>
    <d v="2017-04-13T12:05:02"/>
    <s v="DARS-NIC-388466-F2Z7Q-v2"/>
    <s v="Samina Sheikh"/>
    <x v="371"/>
    <s v="With Customer"/>
    <x v="0"/>
    <d v="2017-03-31T00:00:00"/>
    <s v="5a DSA Active"/>
    <s v="4e With Customer To Sign DSA"/>
    <x v="3"/>
    <s v="DARS-NIC-388466-F2Z7Q-v1.2"/>
    <s v="No"/>
    <s v="Yes"/>
    <x v="0"/>
    <x v="14"/>
    <x v="231"/>
    <s v="No"/>
    <x v="0"/>
    <s v="Medium"/>
    <s v="Adam Grindrod"/>
    <s v="Gaynor Dalton"/>
    <s v="No"/>
    <s v="Emma Russell"/>
    <d v="2017-04-13T12:05:02"/>
    <d v="2016-08-25T14:21:03"/>
    <d v="2016-09-14T00:00:00"/>
    <s v=""/>
    <d v="2017-04-06T00:00:00"/>
    <x v="1"/>
  </r>
  <r>
    <s v="3368d364-8cde-4fe5-a8a5-0e09a74d10da"/>
    <s v="HrNbFWtuRtgv6/aQiA3rIosr8QNohroU0+fQ2dYQRddHhmWVd5huiVC6NyYtTAtCaChlFk7T/opcI2i02Zopfg=="/>
    <d v="2017-04-13T12:05:01"/>
    <s v="DARS-NIC-388466-F2Z7Q-v2"/>
    <s v="Samina Sheikh"/>
    <x v="371"/>
    <s v="With Customer"/>
    <x v="0"/>
    <m/>
    <s v="1c Application In Progress"/>
    <s v="4e With Customer To Sign DSA"/>
    <x v="0"/>
    <s v="DARS-NIC-388466-F2Z7Q-v2.0"/>
    <s v="No"/>
    <s v="Yes"/>
    <x v="0"/>
    <x v="14"/>
    <x v="0"/>
    <s v="No"/>
    <x v="0"/>
    <s v="Medium"/>
    <s v="Adam Grindrod"/>
    <s v="Gaynor Dalton"/>
    <s v="No"/>
    <s v="Emma Russell"/>
    <d v="2017-04-13T12:05:01"/>
    <d v="2017-01-23T11:03:13"/>
    <m/>
    <s v=""/>
    <d v="2017-04-06T00:00:00"/>
    <x v="0"/>
  </r>
  <r>
    <s v="79f5c26f-fcce-4ca5-a168-9b67a1098215"/>
    <s v="VpnOv2zoQXzUkJ1wuV+H/a91rKbX5cRfjb1UTxG7rHRNHLWXN1jUW7XjwXHWci7I8x4OdWe3E5EzPPsDpUXYPg=="/>
    <d v="2017-04-13T12:05:02"/>
    <s v="DARS-NIC-388466-F2Z7Q-v2"/>
    <s v="Samina Sheikh"/>
    <x v="371"/>
    <s v="With Customer"/>
    <x v="0"/>
    <d v="2018-03-31T00:00:00"/>
    <s v="2c Initial Assessment"/>
    <s v="4e With Customer To Sign DSA"/>
    <x v="0"/>
    <s v="DARS-NIC-388466-F2Z7Q-v2.1"/>
    <s v="No"/>
    <s v="Yes"/>
    <x v="0"/>
    <x v="83"/>
    <x v="0"/>
    <s v="No"/>
    <x v="0"/>
    <s v="Medium"/>
    <s v="Tracy Taylor"/>
    <s v="Duncan Easton"/>
    <s v="No"/>
    <s v="Emma Russell"/>
    <d v="2017-04-13T12:05:02"/>
    <d v="2017-04-05T14:26:34"/>
    <m/>
    <s v=""/>
    <d v="2017-04-06T00:00:00"/>
    <x v="0"/>
  </r>
  <r>
    <s v="f2ba316a-91b7-492a-a3a9-b20295cade75"/>
    <s v="d2zhb7WqNe9oe3BR9hddQOvnvLpA+7XZzPrqpWVoVsL9x/KMjnNvWM7nLpIlyGjFup74TP2mHlGnEc2NQo3Odg=="/>
    <d v="2017-04-13T12:05:02"/>
    <s v="DARS-NIC-388466-F2Z7Q-v2"/>
    <s v="Samina Sheikh"/>
    <x v="371"/>
    <s v="With Customer"/>
    <x v="0"/>
    <d v="2018-03-31T00:00:00"/>
    <s v="2c Initial Assessment"/>
    <s v="4e With Customer To Sign DSA"/>
    <x v="0"/>
    <s v="DARS-NIC-388466-F2Z7Q-v2.2"/>
    <s v="No"/>
    <s v="Yes"/>
    <x v="0"/>
    <x v="83"/>
    <x v="0"/>
    <s v="No"/>
    <x v="0"/>
    <s v="Medium"/>
    <s v="Tracy Taylor"/>
    <s v="Duncan Easton"/>
    <s v="No"/>
    <s v="Emma Russell"/>
    <d v="2017-04-13T12:05:02"/>
    <d v="2017-04-10T11:35:59"/>
    <m/>
    <s v=""/>
    <d v="2017-04-06T00:00:00"/>
    <x v="0"/>
  </r>
  <r>
    <s v="65c6a46d-fda4-4b75-9393-885fa4d09599"/>
    <s v="AFTeF0j9GZSS6nS9N2SwALUyDkzDB3ZUol1Xu2oLsHtf/UcG35AcuLf2xDcJ5ZbUxUpYV31kNtCN6YfRBz0aeQ=="/>
    <d v="2017-04-13T12:05:02"/>
    <s v="DARS-NIC-388466-F2Z7Q-v2"/>
    <s v="Samina Sheikh"/>
    <x v="371"/>
    <s v="With Customer"/>
    <x v="0"/>
    <d v="2018-03-31T00:00:00"/>
    <s v="2c Initial Assessment"/>
    <s v="4e With Customer To Sign DSA"/>
    <x v="0"/>
    <s v="DARS-NIC-388466-F2Z7Q-v2.3"/>
    <s v="No"/>
    <s v="Yes"/>
    <x v="0"/>
    <x v="83"/>
    <x v="0"/>
    <s v="No"/>
    <x v="0"/>
    <s v="Medium"/>
    <s v="Tracy Taylor"/>
    <s v="Duncan Easton"/>
    <s v="No"/>
    <s v="Emma Russell"/>
    <d v="2017-04-13T12:05:02"/>
    <d v="2017-04-10T11:54:39"/>
    <m/>
    <s v=""/>
    <d v="2017-04-06T00:00:00"/>
    <x v="0"/>
  </r>
  <r>
    <s v="89131040-7670-41d2-8f7e-0c39853503c3"/>
    <s v="W91szMurYxwVV+YWVN2vTJD601rbBvGhborEOECPdhK40dWUB1o5hzAQN0KX/SCIJtJbLAIu0gLIDPpTBM1q/Q=="/>
    <d v="2017-04-13T12:05:01"/>
    <s v="DARS-NIC-388466-F2Z7Q-v2"/>
    <s v="Samina Sheikh"/>
    <x v="371"/>
    <s v="With Customer"/>
    <x v="0"/>
    <d v="2018-03-31T00:00:00"/>
    <s v="2c Initial Assessment"/>
    <s v="4e With Customer To Sign DSA"/>
    <x v="0"/>
    <s v="DARS-NIC-388466-F2Z7Q-v2.4"/>
    <s v="No"/>
    <s v="Yes"/>
    <x v="0"/>
    <x v="83"/>
    <x v="0"/>
    <s v="No"/>
    <x v="0"/>
    <s v="Medium"/>
    <s v="Tracy Taylor"/>
    <s v="Duncan Easton"/>
    <s v="No"/>
    <s v="Emma Russell"/>
    <d v="2017-04-13T12:05:01"/>
    <d v="2017-04-10T11:57:13"/>
    <m/>
    <s v=""/>
    <d v="2017-04-06T00:00:00"/>
    <x v="0"/>
  </r>
  <r>
    <s v="9f3454b6-6603-48df-a38e-a01250d4fdb6"/>
    <s v="+SuYxvPwN242aX/eSApgC8B7Uc16fa8R+t+B9ctDH7jQpZPn0pJ1tynhVVjevm0iZHb1+slDFco4p3icJaw6gQ=="/>
    <d v="2017-04-13T12:05:02"/>
    <s v="DARS-NIC-388466-F2Z7Q-v2"/>
    <s v="Samina Sheikh"/>
    <x v="371"/>
    <s v="With Customer"/>
    <x v="0"/>
    <d v="2018-03-31T00:00:00"/>
    <s v="2c Initial Assessment"/>
    <s v="4e With Customer To Sign DSA"/>
    <x v="0"/>
    <s v="DARS-NIC-388466-F2Z7Q-v2.5"/>
    <s v="No"/>
    <s v="Yes"/>
    <x v="0"/>
    <x v="83"/>
    <x v="0"/>
    <s v="No"/>
    <x v="0"/>
    <s v="Medium"/>
    <s v="Tracy Taylor"/>
    <s v="Duncan Easton"/>
    <s v="No"/>
    <s v="Emma Russell"/>
    <d v="2017-04-13T12:05:02"/>
    <d v="2017-04-10T12:00:50"/>
    <m/>
    <s v=""/>
    <d v="2017-04-06T00:00:00"/>
    <x v="0"/>
  </r>
  <r>
    <s v="4977c955-3a87-4327-ab49-13fe48d7bc3c"/>
    <s v="3DQJyr/zDVVC0e60RQz9l/6U8vubPpXoLY+zRyyQfIT3Fdpz22nPI0vAh2g69TdIvAjfrneJyJaF8pQ3BFQlRQ=="/>
    <d v="2017-04-13T12:05:01"/>
    <s v="DARS-NIC-388466-F2Z7Q-v2"/>
    <s v="Samina Sheikh"/>
    <x v="371"/>
    <s v="With Customer"/>
    <x v="0"/>
    <d v="2018-03-31T00:00:00"/>
    <s v="2c Initial Assessment"/>
    <s v="4e With Customer To Sign DSA"/>
    <x v="0"/>
    <s v="DARS-NIC-388466-F2Z7Q-v2.6"/>
    <s v="No"/>
    <s v="Yes"/>
    <x v="0"/>
    <x v="83"/>
    <x v="0"/>
    <s v="No"/>
    <x v="0"/>
    <s v="Medium"/>
    <s v="Tracy Taylor"/>
    <s v="Duncan Easton"/>
    <s v="No"/>
    <s v="Emma Russell"/>
    <d v="2017-04-13T12:05:01"/>
    <d v="2017-04-10T14:05:46"/>
    <m/>
    <s v=""/>
    <d v="2017-04-06T00:00:00"/>
    <x v="0"/>
  </r>
  <r>
    <s v="6121ae67-0fca-4ae1-a552-8c28d54cbe08"/>
    <s v="xygl4/oiyFKUZ1Cnh2ec4c8R/XiKWOsvh7cTrVDYpRDMoeJTKEgMVSH5eZxq1MK9/M3a5IYiopLMsHEQrIR47w=="/>
    <d v="2017-04-13T12:05:02"/>
    <s v="DARS-NIC-388466-F2Z7Q-v2"/>
    <s v="Samina Sheikh"/>
    <x v="371"/>
    <s v="With Customer"/>
    <x v="0"/>
    <d v="2018-03-31T00:00:00"/>
    <s v="2c Initial Assessment"/>
    <s v="4e With Customer To Sign DSA"/>
    <x v="0"/>
    <s v="DARS-NIC-388466-F2Z7Q-v2.7"/>
    <s v="No"/>
    <s v="Yes"/>
    <x v="0"/>
    <x v="83"/>
    <x v="0"/>
    <s v="No"/>
    <x v="0"/>
    <s v="Medium"/>
    <s v="Tracy Taylor"/>
    <s v="Duncan Easton"/>
    <s v="No"/>
    <s v="Emma Russell"/>
    <d v="2017-04-13T12:05:02"/>
    <d v="2017-04-10T14:37:08"/>
    <m/>
    <s v=""/>
    <d v="2017-04-06T00:00:00"/>
    <x v="0"/>
  </r>
  <r>
    <s v="e47b954b-41a8-4e96-b16a-759aca2642a8"/>
    <s v="v2yuveuAffrCMtw8Nnmh6Hpe8QT+Abi4BGyDlUnWeXLbwYgPDqg/XNOA6aqy7/qyQue5r+6qRJOZoF1zskxKmg=="/>
    <d v="2017-04-13T12:11:45"/>
    <s v="DARS-NIC-388466-F2Z7Q-v2"/>
    <s v="Samina Sheikh"/>
    <x v="371"/>
    <s v="With Customer"/>
    <x v="0"/>
    <d v="2018-03-31T00:00:00"/>
    <s v="4e With Customer To Sign DSA"/>
    <s v="4e With Customer To Sign DSA"/>
    <x v="4"/>
    <s v="DARS-NIC-388466-F2Z7Q-v2.8"/>
    <s v="Yes"/>
    <s v="Yes"/>
    <x v="0"/>
    <x v="83"/>
    <x v="0"/>
    <s v="No"/>
    <x v="0"/>
    <s v="Medium"/>
    <s v="Tracy Taylor"/>
    <s v="Duncan Easton"/>
    <s v="No"/>
    <s v="Emma Russell"/>
    <d v="2017-04-13T12:11:45"/>
    <d v="2017-04-11T06:58:32"/>
    <m/>
    <s v=""/>
    <d v="2017-04-06T00:00:00"/>
    <x v="0"/>
  </r>
  <r>
    <s v="c3c72b2f-4252-e611-80f3-5065f38a99f1"/>
    <s v="sXw+AHvGOCAsZDsa4bVBo8GlVcBEFyVY5OEebcz5sEXCBzYlovit/vxmGW6TNlyVR8EyV/yFkynH3vFtpxhC0Q=="/>
    <d v="2017-05-02T09:48:53"/>
    <s v="DARS-NIC-38847-G3Z7R-v1"/>
    <s v="Jonathan Stansbie"/>
    <x v="372"/>
    <s v="With HSCIC"/>
    <x v="0"/>
    <m/>
    <s v="1c Application In Progress"/>
    <s v="5a DSA Active"/>
    <x v="0"/>
    <s v="DARS-NIC-38847-G3Z7R-v0"/>
    <s v="No"/>
    <s v="No"/>
    <x v="0"/>
    <x v="0"/>
    <x v="0"/>
    <s v="No"/>
    <x v="0"/>
    <s v=""/>
    <s v=""/>
    <s v=""/>
    <s v="Yes"/>
    <s v="Alexandra Day"/>
    <d v="2017-05-02T09:48:53"/>
    <d v="2016-07-25T08:31:35"/>
    <m/>
    <s v=""/>
    <d v="2017-03-29T00:00:00"/>
    <x v="0"/>
  </r>
  <r>
    <s v="0669ce99-f341-4e98-8fba-71ee8a9c7fb7"/>
    <s v="XcA2kkBNBIS/+mFhNpoTVW1jCfPlm7DW43FWkdS8faZeNQuwegQQEqDD/t157EW05TR2TZxOe8yZg5RoxZ7LhQ=="/>
    <d v="2017-05-02T09:48:53"/>
    <s v="DARS-NIC-38847-G3Z7R-v1"/>
    <s v="Jonathan Stansbie"/>
    <x v="372"/>
    <s v="With HSCIC"/>
    <x v="0"/>
    <m/>
    <s v="2c Initial Assessment"/>
    <s v="5a DSA Active"/>
    <x v="0"/>
    <s v="DARS-NIC-38847-G3Z7R-v0.1"/>
    <s v="No"/>
    <s v="No"/>
    <x v="0"/>
    <x v="180"/>
    <x v="0"/>
    <s v="No"/>
    <x v="0"/>
    <s v="Medium"/>
    <s v="Richard Webster"/>
    <s v="Gaynor Dalton"/>
    <s v="No"/>
    <s v="Alexandra Day"/>
    <d v="2017-05-02T09:48:53"/>
    <d v="2016-07-25T09:08:19"/>
    <m/>
    <s v=""/>
    <d v="2017-03-29T00:00:00"/>
    <x v="0"/>
  </r>
  <r>
    <s v="9b4f7332-117c-4250-b210-93bc9900f9d2"/>
    <s v="UBiciuhTKgKki7VT2Bpf20jOloR0Y6fHV+b5IUrS8EmuPHmMMFYSsCl0guu3oZVNYjflM37KbTSmAjnwJx1Y3w=="/>
    <d v="2017-05-02T09:48:53"/>
    <s v="DARS-NIC-38847-G3Z7R-v1"/>
    <s v="Jonathan Stansbie"/>
    <x v="372"/>
    <s v="With HSCIC"/>
    <x v="0"/>
    <m/>
    <s v="2c Initial Assessment"/>
    <s v="5a DSA Active"/>
    <x v="0"/>
    <s v="DARS-NIC-38847-G3Z7R-v0.2"/>
    <s v="No"/>
    <s v="No"/>
    <x v="0"/>
    <x v="180"/>
    <x v="0"/>
    <s v="No"/>
    <x v="0"/>
    <s v="Medium"/>
    <s v="Richard Webster"/>
    <s v="Gaynor Dalton"/>
    <s v="No"/>
    <s v="Alexandra Day"/>
    <d v="2017-05-02T09:48:53"/>
    <d v="2016-08-03T09:17:38"/>
    <m/>
    <s v=""/>
    <d v="2017-03-29T00:00:00"/>
    <x v="0"/>
  </r>
  <r>
    <s v="33491996-2099-462f-a3dd-628dd6f3859c"/>
    <s v="b1UmiUhTIT4bD7E6ej8pKYLG9zrs/Nl7KQkNs1Xk+xjvK0a4A83YgS32ixszviB5OvXhT5F/yEsZ546kCi1KTw=="/>
    <d v="2017-05-02T09:48:29"/>
    <s v="DARS-NIC-38847-G3Z7R-v1"/>
    <s v="Jonathan Stansbie"/>
    <x v="372"/>
    <s v="With HSCIC"/>
    <x v="0"/>
    <d v="2017-03-31T00:00:00"/>
    <s v="5a DSA Active"/>
    <s v="5a DSA Active"/>
    <x v="1"/>
    <s v="DARS-NIC-38847-G3Z7R-v0.3"/>
    <s v="No"/>
    <s v="No"/>
    <x v="0"/>
    <x v="180"/>
    <x v="48"/>
    <s v="No"/>
    <x v="0"/>
    <s v="Medium"/>
    <s v="Richard Webster"/>
    <s v="Gaynor Dalton"/>
    <s v="No"/>
    <s v="Alexandra Day"/>
    <d v="2017-05-02T09:48:29"/>
    <d v="2016-08-09T12:58:31"/>
    <d v="2017-05-02T00:00:00"/>
    <s v=""/>
    <d v="2017-03-29T00:00:00"/>
    <x v="1"/>
  </r>
  <r>
    <s v="867e0eb6-2e0a-4fa3-9ff9-a1ead6bcee6b"/>
    <s v="ow9zZeRrjjxBBObrwVguuawIJLuOVzS5+nQNXLtZX91VsXiSWYRszcZ/+Rv1OirpymAui5rDmXO3O4QoFAPFQA=="/>
    <d v="2017-05-02T09:48:53"/>
    <s v="DARS-NIC-38847-G3Z7R-v1"/>
    <s v="Jonathan Stansbie"/>
    <x v="372"/>
    <s v="With HSCIC"/>
    <x v="0"/>
    <m/>
    <s v="1c Application In Progress"/>
    <s v="5a DSA Active"/>
    <x v="0"/>
    <s v="DARS-NIC-38847-G3Z7R-v1.0"/>
    <s v="No"/>
    <s v="No"/>
    <x v="0"/>
    <x v="180"/>
    <x v="0"/>
    <s v="No"/>
    <x v="0"/>
    <s v="Medium"/>
    <s v="Richard Webster"/>
    <s v="Gaynor Dalton"/>
    <s v="No"/>
    <s v="Alexandra Day"/>
    <d v="2017-05-02T09:48:53"/>
    <d v="2016-09-26T07:04:09"/>
    <d v="2016-08-18T00:00:00"/>
    <s v=""/>
    <d v="2017-03-29T00:00:00"/>
    <x v="0"/>
  </r>
  <r>
    <s v="05be75c2-f6a0-4dbd-9db2-a6958eec3eb2"/>
    <s v="5OhClnSrrh9WICjQxcppAGXLiTzdAqTEQJCGfEcvwyFlTFYivhGHx5Ybv6h11XzXYemUlXrjY1rPZ5AZBsKugw=="/>
    <d v="2017-05-02T09:48:53"/>
    <s v="DARS-NIC-38847-G3Z7R-v1"/>
    <s v="Jonathan Stansbie"/>
    <x v="372"/>
    <s v="With HSCIC"/>
    <x v="0"/>
    <d v="2018-04-01T00:00:00"/>
    <s v="2c Initial Assessment"/>
    <s v="5a DSA Active"/>
    <x v="0"/>
    <s v="DARS-NIC-38847-G3Z7R-v1.1"/>
    <s v="No"/>
    <s v="No"/>
    <x v="0"/>
    <x v="30"/>
    <x v="0"/>
    <s v="No"/>
    <x v="0"/>
    <s v="Medium"/>
    <s v="Alexandra Day"/>
    <s v="Duncan Easton"/>
    <s v="No"/>
    <s v="Alexandra Day"/>
    <d v="2017-05-02T09:48:53"/>
    <d v="2017-03-29T09:25:30"/>
    <d v="2016-08-18T00:00:00"/>
    <s v=""/>
    <d v="2017-03-29T00:00:00"/>
    <x v="0"/>
  </r>
  <r>
    <s v="4a070518-3b11-41f7-b6a4-ead44dd98792"/>
    <s v="uU0SyP7bTAlCB6ijYMFotJqq7dSJ8jZNRfqQEXgISnbfTj65UyeGM/9zOCNyNEbn1Jx9WH39K9WetHegQkQVqw=="/>
    <d v="2017-05-02T09:48:50"/>
    <s v="DARS-NIC-38847-G3Z7R-v1"/>
    <s v="Jonathan Stansbie"/>
    <x v="372"/>
    <s v="With HSCIC"/>
    <x v="0"/>
    <d v="2018-04-01T00:00:00"/>
    <s v="5a DSA Active"/>
    <s v="5a DSA Active"/>
    <x v="2"/>
    <s v="DARS-NIC-38847-G3Z7R-v1.2"/>
    <s v="Yes"/>
    <s v="No"/>
    <x v="0"/>
    <x v="30"/>
    <x v="46"/>
    <s v="No"/>
    <x v="0"/>
    <s v="Medium"/>
    <s v="Alexandra Day"/>
    <s v="Duncan Easton"/>
    <s v="No"/>
    <s v="Alexandra Day"/>
    <d v="2017-05-02T09:48:50"/>
    <d v="2017-04-11T08:34:10"/>
    <d v="2017-05-02T00:00:00"/>
    <s v=""/>
    <d v="2017-03-29T00:00:00"/>
    <x v="0"/>
  </r>
  <r>
    <s v="e4c66526-04e9-e511-80f6-3863bb363030"/>
    <s v="EY+YMPfWnCMCg3A/0XXr2CDSIy2PCG1qDZyARZJ0V6ijxZbE5tdt5aorEDd+QLd5D6Qkoj6Z7VAVTuiIBJ9k8A=="/>
    <d v="2017-01-30T11:45:08"/>
    <s v="DARS-NIC-388486-D9M5N-v1"/>
    <s v="Richard Haynes"/>
    <x v="57"/>
    <s v="With Customer"/>
    <x v="0"/>
    <d v="2017-01-31T00:00:00"/>
    <s v=""/>
    <s v="2d Action Plan Active"/>
    <x v="0"/>
    <s v="DARS-NIC-388486-D9M5N-v0.0"/>
    <s v=""/>
    <s v="Yes"/>
    <x v="0"/>
    <x v="0"/>
    <x v="4"/>
    <s v="No"/>
    <x v="1"/>
    <s v=""/>
    <s v=""/>
    <s v=""/>
    <s v="No"/>
    <s v="Emma Russell"/>
    <d v="2017-01-30T11:45:08"/>
    <d v="2016-03-13T10:12:57"/>
    <m/>
    <s v=""/>
    <d v="2017-01-16T00:00:00"/>
    <x v="0"/>
  </r>
  <r>
    <s v="c5bb6fd3-3096-4e47-aaf5-f47ec72999bc"/>
    <s v="RrbzVoHHzXpZdvScUb8HHGMUJw3BGbv8zwRu89+Y6vKrtG2fHuYRbFMG2daBenpZjF+HTZpqh53mxh0pvdbBLg=="/>
    <d v="2017-02-10T12:12:59"/>
    <s v="DARS-NIC-388486-D9M5N-v1"/>
    <s v="Richard Haynes"/>
    <x v="57"/>
    <s v="With Customer"/>
    <x v="0"/>
    <d v="2017-01-31T00:00:00"/>
    <s v=""/>
    <s v="2d Action Plan Active"/>
    <x v="3"/>
    <s v="DARS-NIC-388486-D9M5N-v0.1"/>
    <s v="No"/>
    <s v="Yes"/>
    <x v="0"/>
    <x v="118"/>
    <x v="125"/>
    <s v="No"/>
    <x v="1"/>
    <s v=""/>
    <s v="Tracy Taylor"/>
    <s v="Jennifer Donald"/>
    <s v="No"/>
    <s v="Emma Russell"/>
    <d v="2017-02-10T12:12:59"/>
    <d v="2016-03-29T14:35:21"/>
    <m/>
    <s v=""/>
    <d v="2017-01-16T00:00:00"/>
    <x v="0"/>
  </r>
  <r>
    <s v="2365d043-2143-4b12-8fe6-11190a746bda"/>
    <s v="1gvU3DLEUmf4iBaarEys3gQJJ2GbgArT8tW278iKy4/XSjbgpS6cKkOrA8YRBAyHDQPsVeaYoU2NUoQMyC1bwA=="/>
    <d v="2017-01-30T11:45:08"/>
    <s v="DARS-NIC-388486-D9M5N-v1"/>
    <s v="Richard Haynes"/>
    <x v="57"/>
    <s v="With Customer"/>
    <x v="0"/>
    <m/>
    <s v="1c Application In Progress"/>
    <s v="2d Action Plan Active"/>
    <x v="0"/>
    <s v="DARS-NIC-388486-D9M5N-v1.0"/>
    <s v="No"/>
    <s v="Yes"/>
    <x v="0"/>
    <x v="118"/>
    <x v="0"/>
    <s v="No"/>
    <x v="1"/>
    <s v=""/>
    <s v="Tracy Taylor"/>
    <s v="Jennifer Donald"/>
    <s v="No"/>
    <s v="Emma Russell"/>
    <d v="2017-01-30T11:45:08"/>
    <d v="2016-11-09T14:02:21"/>
    <m/>
    <s v=""/>
    <d v="2017-01-16T00:00:00"/>
    <x v="0"/>
  </r>
  <r>
    <s v="5b11e417-abd7-472c-b19a-5579ec914404"/>
    <s v="sv8qLlsxaw8rLWthkIucS77iV8fnHhUu2+2CP9S9Js5RE57LWFIOSqrYz2cCwt6tGZUJpj9EA5hzUlP5rAYGPg=="/>
    <d v="2017-01-30T11:45:28"/>
    <s v="DARS-NIC-388486-D9M5N-v1"/>
    <s v="Richard Haynes"/>
    <x v="57"/>
    <s v="With Customer"/>
    <x v="0"/>
    <d v="2018-01-31T00:00:00"/>
    <s v="2c Initial Assessment"/>
    <s v="2d Action Plan Active"/>
    <x v="0"/>
    <s v="DARS-NIC-388486-D9M5N-v1.1"/>
    <s v="No"/>
    <s v="Yes"/>
    <x v="0"/>
    <x v="44"/>
    <x v="0"/>
    <s v="No"/>
    <x v="1"/>
    <s v="Complex"/>
    <s v="Dan Goodwin"/>
    <s v="Dave Cronin"/>
    <s v="No"/>
    <s v="Emma Russell"/>
    <d v="2017-01-30T11:45:28"/>
    <d v="2017-01-10T14:53:26"/>
    <m/>
    <s v=""/>
    <d v="2017-01-16T00:00:00"/>
    <x v="0"/>
  </r>
  <r>
    <s v="dab13ce6-67dd-44b0-b693-d3d625b27390"/>
    <s v="+23HQghT4KjBdgyFmXOtyv0YybBzCRmvySgcPO95Yeno/puXe8TUUriRRzBJS73iBVc+5WxOCsGGC3HyFD/oww=="/>
    <d v="2017-04-03T13:43:01"/>
    <s v="DARS-NIC-388486-D9M5N-v1"/>
    <s v="Richard Haynes"/>
    <x v="57"/>
    <s v="With Customer"/>
    <x v="0"/>
    <d v="2018-01-31T00:00:00"/>
    <s v="2c Initial Assessment"/>
    <s v="2d Action Plan Active"/>
    <x v="4"/>
    <s v="DARS-NIC-388486-D9M5N-v1.2"/>
    <s v="Yes"/>
    <s v="Yes"/>
    <x v="0"/>
    <x v="44"/>
    <x v="0"/>
    <s v="No"/>
    <x v="1"/>
    <s v="Complex"/>
    <s v="Georgina Platt"/>
    <s v="Dave Cronin"/>
    <s v="No"/>
    <s v="Emma Russell"/>
    <d v="2017-04-03T13:43:01"/>
    <d v="2017-01-30T11:45:13"/>
    <m/>
    <s v=""/>
    <d v="2017-01-16T00:00:00"/>
    <x v="0"/>
  </r>
  <r>
    <s v="45be08fa-fae1-e511-80f7-3863bb357fa0"/>
    <s v="aFcrv8aiudTMCvzrjR/cz/bdiM+u0EozSRlPm9bFsIHGq9YTChNlGVD1iPgWn9L+W7bUeUzCYY1o3s9izkCrnA=="/>
    <d v="2016-11-02T00:00:12"/>
    <s v="DARS-NIC-388494-W3L6K-v0"/>
    <s v="Craig Cook"/>
    <x v="373"/>
    <s v="With HSCIC"/>
    <x v="0"/>
    <d v="2016-11-01T00:00:00"/>
    <s v=""/>
    <s v="5a DSA Active"/>
    <x v="3"/>
    <s v="DARS-NIC-388494-W3L6K-v0.0"/>
    <s v="Yes"/>
    <s v="Yes"/>
    <x v="0"/>
    <x v="0"/>
    <x v="7"/>
    <s v="No"/>
    <x v="10"/>
    <s v=""/>
    <s v="Nicola Bootland"/>
    <s v=""/>
    <s v="No"/>
    <s v="Joanna Rose"/>
    <d v="2016-11-02T00:00:12"/>
    <d v="2016-03-04T11:19:36"/>
    <m/>
    <s v=""/>
    <m/>
    <x v="0"/>
  </r>
  <r>
    <s v="4203730a-5c22-e611-80ea-5065f38a99f1"/>
    <s v="xcG837b9ZRi5KTzvjTzfIzzNaN6QIO6rMqs8rolsHlAsiaSJW/27OyMBH40DdVMg/sZQcYyIwdVqauw3lUh5pA=="/>
    <d v="2016-09-08T15:02:53"/>
    <s v="DARS-NIC-388748-Z6Q4Q-v1"/>
    <s v="Simon Hoad"/>
    <x v="302"/>
    <s v="With HSCIC"/>
    <x v="0"/>
    <m/>
    <s v="1c Application In Progress"/>
    <s v="5a DSA Active"/>
    <x v="0"/>
    <s v="DARS-NIC-388748-Z6Q4Q-v0.0"/>
    <s v="No"/>
    <s v="No"/>
    <x v="0"/>
    <x v="0"/>
    <x v="0"/>
    <s v="No"/>
    <x v="0"/>
    <s v=""/>
    <s v=""/>
    <s v=""/>
    <s v="Yes"/>
    <s v="Alexandra Day"/>
    <d v="2016-09-08T15:02:53"/>
    <d v="2016-05-25T09:35:44"/>
    <m/>
    <s v=""/>
    <d v="2016-08-26T00:00:00"/>
    <x v="0"/>
  </r>
  <r>
    <s v="ab6cb548-80b0-4901-adb5-8ab80adcb2db"/>
    <s v="4rRLbyn1UPEkSjQvXduLOxBshC1z0MsbYjVWtxtCSitHBNaargNTdS0fGMOsrcGesj7AiFh4pW61frPaatuyRQ=="/>
    <d v="2016-09-08T15:02:53"/>
    <s v="DARS-NIC-388748-Z6Q4Q-v1"/>
    <s v="Simon Hoad"/>
    <x v="302"/>
    <s v="With HSCIC"/>
    <x v="0"/>
    <m/>
    <s v="2a Case Admin Check"/>
    <s v="5a DSA Active"/>
    <x v="0"/>
    <s v="DARS-NIC-388748-Z6Q4Q-v0.1"/>
    <s v="No"/>
    <s v="No"/>
    <x v="0"/>
    <x v="0"/>
    <x v="0"/>
    <s v="No"/>
    <x v="0"/>
    <s v=""/>
    <s v=""/>
    <s v=""/>
    <s v="Yes"/>
    <s v="Alexandra Day"/>
    <d v="2016-09-08T15:02:53"/>
    <d v="2016-06-10T06:18:48"/>
    <m/>
    <s v=""/>
    <d v="2016-08-26T00:00:00"/>
    <x v="0"/>
  </r>
  <r>
    <s v="bba65aa7-e21d-4d73-9a76-b5309a490b0d"/>
    <s v="ux3B233arduBZK2sG7dXTv9MvuaWY+pLc5xDF59LPwjLdvUUgDUM+D+oAegIoNuhS9Ns/rN0KxyA1Mr2sZnv5Q=="/>
    <d v="2016-09-08T15:02:53"/>
    <s v="DARS-NIC-388748-Z6Q4Q-v1"/>
    <s v="Simon Hoad"/>
    <x v="302"/>
    <s v="With HSCIC"/>
    <x v="0"/>
    <m/>
    <s v="1c Application In Progress"/>
    <s v="5a DSA Active"/>
    <x v="0"/>
    <s v="DARS-NIC-388748-Z6Q4Q-v0.2"/>
    <s v="No"/>
    <s v="No"/>
    <x v="0"/>
    <x v="0"/>
    <x v="0"/>
    <s v="No"/>
    <x v="0"/>
    <s v=""/>
    <s v=""/>
    <s v=""/>
    <s v="Yes"/>
    <s v="Alexandra Day"/>
    <d v="2016-09-08T15:02:53"/>
    <d v="2016-06-10T06:18:55"/>
    <m/>
    <s v=""/>
    <d v="2016-08-26T00:00:00"/>
    <x v="0"/>
  </r>
  <r>
    <s v="a8e68fb9-5d51-4a5f-991f-7dd91ae8da4d"/>
    <s v="9xbKL2Q+nfO9uNdVKwyua0+i1vhsSzUUSf2UxtUIQ4vQnNxJFXUTd9jsIw7JFYYB1NdNFLiig83n9cha92BUNQ=="/>
    <d v="2016-09-08T15:02:53"/>
    <s v="DARS-NIC-388748-Z6Q4Q-v1"/>
    <s v="Simon Hoad"/>
    <x v="302"/>
    <s v="With HSCIC"/>
    <x v="0"/>
    <m/>
    <s v="2c Initial Assessment"/>
    <s v="5a DSA Active"/>
    <x v="0"/>
    <s v="DARS-NIC-388748-Z6Q4Q-v0.3"/>
    <s v="No"/>
    <s v="No"/>
    <x v="0"/>
    <x v="308"/>
    <x v="0"/>
    <s v="No"/>
    <x v="0"/>
    <s v=""/>
    <s v="Emma Lawler"/>
    <s v=""/>
    <s v="Yes"/>
    <s v="Alexandra Day"/>
    <d v="2016-09-08T15:02:53"/>
    <d v="2016-06-10T06:43:00"/>
    <m/>
    <s v=""/>
    <d v="2016-08-26T00:00:00"/>
    <x v="0"/>
  </r>
  <r>
    <s v="b68f888d-503d-40f2-b664-d9c798015469"/>
    <s v="H1/ME1HNEi1a6gZY+EEfg+JW84QCgAyWo6btsVpe0sBcLL3xQFWALZHGP7sQvTNXQFsFBK9HMUweVR53RZS8dQ=="/>
    <d v="2016-09-08T15:02:53"/>
    <s v="DARS-NIC-388748-Z6Q4Q-v1"/>
    <s v="Simon Hoad"/>
    <x v="302"/>
    <s v="With HSCIC"/>
    <x v="0"/>
    <m/>
    <s v="2c Initial Assessment"/>
    <s v="5a DSA Active"/>
    <x v="0"/>
    <s v="DARS-NIC-388748-Z6Q4Q-v0.4"/>
    <s v="No"/>
    <s v="No"/>
    <x v="0"/>
    <x v="308"/>
    <x v="0"/>
    <s v="No"/>
    <x v="0"/>
    <s v=""/>
    <s v="Emma Lawler"/>
    <s v=""/>
    <s v="Yes"/>
    <s v="Alexandra Day"/>
    <d v="2016-09-08T15:02:53"/>
    <d v="2016-06-10T07:07:20"/>
    <m/>
    <s v=""/>
    <d v="2016-08-26T00:00:00"/>
    <x v="0"/>
  </r>
  <r>
    <s v="08e88705-70d5-452d-9469-9d0697be4b38"/>
    <s v="NMgQp74JaLJnGjRW17iJekXYJSvLOH51V13aSYQsfOW1tPqMIYF6qU5J73H9plhTdL6qrse+cKA7CLU7AvnAZg=="/>
    <d v="2016-09-08T15:02:53"/>
    <s v="DARS-NIC-388748-Z6Q4Q-v1"/>
    <s v="Simon Hoad"/>
    <x v="302"/>
    <s v="With HSCIC"/>
    <x v="0"/>
    <d v="2016-08-31T00:00:00"/>
    <s v="2d Action Plan Active"/>
    <s v="5a DSA Active"/>
    <x v="0"/>
    <s v="DARS-NIC-388748-Z6Q4Q-v0.5"/>
    <s v="No"/>
    <s v="No"/>
    <x v="0"/>
    <x v="308"/>
    <x v="0"/>
    <s v="No"/>
    <x v="0"/>
    <s v=""/>
    <s v="Emma Lawler"/>
    <s v=""/>
    <s v="No"/>
    <s v="Alexandra Day"/>
    <d v="2016-09-08T15:02:53"/>
    <d v="2016-06-10T07:23:33"/>
    <m/>
    <s v=""/>
    <d v="2016-08-26T00:00:00"/>
    <x v="0"/>
  </r>
  <r>
    <s v="ef119c11-1b6d-4217-8e22-e5599c3c1344"/>
    <s v="3jQ3SPvHsVF8dMWHdL5gDVHBxqFG5pw+8HjVQxSrewA0jgA82AIiQgi6QqE747TXrotAV+980iY9NzlYEmou6w=="/>
    <d v="2016-09-08T15:02:53"/>
    <s v="DARS-NIC-388748-Z6Q4Q-v1"/>
    <s v="Simon Hoad"/>
    <x v="302"/>
    <s v="With HSCIC"/>
    <x v="0"/>
    <d v="2016-08-31T00:00:00"/>
    <s v="2c Initial Assessment"/>
    <s v="5a DSA Active"/>
    <x v="0"/>
    <s v="DARS-NIC-388748-Z6Q4Q-v0.6"/>
    <s v="No"/>
    <s v="No"/>
    <x v="0"/>
    <x v="308"/>
    <x v="0"/>
    <s v="No"/>
    <x v="0"/>
    <s v=""/>
    <s v="Emma Lawler"/>
    <s v="Louise Dunn"/>
    <s v="No"/>
    <s v="Alexandra Day"/>
    <d v="2016-09-08T15:02:53"/>
    <d v="2016-07-06T10:24:22"/>
    <m/>
    <s v=""/>
    <d v="2016-08-26T00:00:00"/>
    <x v="0"/>
  </r>
  <r>
    <s v="10752a33-52c3-4c1d-a66a-c6ed1a1354ae"/>
    <s v="K22yA1z2JWcKHMRFs67f1Sjc9qVH5V9uTvebEnIcp6rWk5rrkK/sv3HT2kQfbWd7oaH/54jrGGk/bDhrxhWr+A=="/>
    <d v="2016-09-08T15:02:53"/>
    <s v="DARS-NIC-388748-Z6Q4Q-v1"/>
    <s v="Simon Hoad"/>
    <x v="302"/>
    <s v="With HSCIC"/>
    <x v="0"/>
    <d v="2016-08-31T00:00:00"/>
    <s v="2c Initial Assessment"/>
    <s v="5a DSA Active"/>
    <x v="0"/>
    <s v="DARS-NIC-388748-Z6Q4Q-v0.7"/>
    <s v="No"/>
    <s v="No"/>
    <x v="0"/>
    <x v="308"/>
    <x v="0"/>
    <s v="No"/>
    <x v="0"/>
    <s v=""/>
    <s v="Emma Lawler"/>
    <s v="Louise Dunn"/>
    <s v="No"/>
    <s v="Alexandra Day"/>
    <d v="2016-09-08T15:02:53"/>
    <d v="2016-07-06T10:28:44"/>
    <m/>
    <s v=""/>
    <d v="2016-08-26T00:00:00"/>
    <x v="0"/>
  </r>
  <r>
    <s v="9d23b71c-f549-47b9-aa30-8d5c4420e481"/>
    <s v="HSqKPX8jyJFxl12mJXHGmdWuzFp+lECJBfvC757u/rE/7zIuSoNMvYbmO4BtWclagOdat49shHdtRSSwUvrCpQ=="/>
    <d v="2016-09-08T15:02:53"/>
    <s v="DARS-NIC-388748-Z6Q4Q-v1"/>
    <s v="Simon Hoad"/>
    <x v="302"/>
    <s v="With HSCIC"/>
    <x v="0"/>
    <d v="2016-08-31T00:00:00"/>
    <s v="2c Initial Assessment"/>
    <s v="5a DSA Active"/>
    <x v="0"/>
    <s v="DARS-NIC-388748-Z6Q4Q-v0.8"/>
    <s v="No"/>
    <s v="No"/>
    <x v="0"/>
    <x v="308"/>
    <x v="0"/>
    <s v="No"/>
    <x v="0"/>
    <s v=""/>
    <s v="Emma Lawler"/>
    <s v="Louise Dunn"/>
    <s v="No"/>
    <s v="Alexandra Day"/>
    <d v="2016-09-08T15:02:53"/>
    <d v="2016-07-06T10:33:59"/>
    <m/>
    <s v=""/>
    <d v="2016-08-26T00:00:00"/>
    <x v="0"/>
  </r>
  <r>
    <s v="97663cc9-3091-47c7-bcb4-1fcc088a0ba5"/>
    <s v="rokTgrLKVXltS8pUOg0CgqSFy2w5KgPTztchwMiJ9+RU1SNcx85tA6wnwo6LkvqqAnL90Kp0nNfjWtzNdIN5aw=="/>
    <d v="2016-09-08T15:03:38"/>
    <s v="DARS-NIC-388748-Z6Q4Q-v1"/>
    <s v="Simon Hoad"/>
    <x v="302"/>
    <s v="With HSCIC"/>
    <x v="0"/>
    <d v="2016-08-31T00:00:00"/>
    <s v="5a DSA Active"/>
    <s v="5a DSA Active"/>
    <x v="1"/>
    <s v="DARS-NIC-388748-Z6Q4Q-v0.9"/>
    <s v="No"/>
    <s v="No"/>
    <x v="0"/>
    <x v="308"/>
    <x v="19"/>
    <s v="No"/>
    <x v="0"/>
    <s v=""/>
    <s v="Emma Lawler"/>
    <s v="Gaynor Dalton"/>
    <s v="No"/>
    <s v="Alexandra Day"/>
    <d v="2016-09-08T15:03:38"/>
    <d v="2016-07-06T10:36:20"/>
    <d v="2016-09-08T00:00:00"/>
    <s v=""/>
    <d v="2016-08-26T00:00:00"/>
    <x v="1"/>
  </r>
  <r>
    <s v="01d5e43b-047d-4703-b9b4-1d0e590dabc7"/>
    <s v="sgo9h5jN6gbCBzXjrrKoSilYcIhCBP9M3FaXSvDzd1bC3v/N1QJ06Tvb2mvwQFoBL0h8c0hipwsIPPk6teZ48g=="/>
    <d v="2016-09-08T15:02:53"/>
    <s v="DARS-NIC-388748-Z6Q4Q-v1"/>
    <s v="Simon Hoad"/>
    <x v="302"/>
    <s v="With HSCIC"/>
    <x v="0"/>
    <m/>
    <s v="1c Application In Progress"/>
    <s v="5a DSA Active"/>
    <x v="0"/>
    <s v="DARS-NIC-388748-Z6Q4Q-v1.0"/>
    <s v="No"/>
    <s v="No"/>
    <x v="0"/>
    <x v="308"/>
    <x v="0"/>
    <s v="No"/>
    <x v="0"/>
    <s v=""/>
    <s v="Emma Lawler"/>
    <s v="Gaynor Dalton"/>
    <s v="No"/>
    <s v="Alexandra Day"/>
    <d v="2016-09-08T15:02:53"/>
    <d v="2016-08-26T08:41:04"/>
    <m/>
    <s v=""/>
    <d v="2016-08-26T00:00:00"/>
    <x v="0"/>
  </r>
  <r>
    <s v="206b8d3e-1be8-4b16-8d45-a60cffe8b8b9"/>
    <s v="yNmmMb6MWF6GEPHTvuSEsJX/VbYCG0TKlnnNPH801hZ72HHFzoJtJIGfUf8QKVl4m2+RFx3Q89jSo3DDn4sTIw=="/>
    <d v="2016-09-08T15:02:53"/>
    <s v="DARS-NIC-388748-Z6Q4Q-v1"/>
    <s v="Simon Hoad"/>
    <x v="302"/>
    <s v="With HSCIC"/>
    <x v="0"/>
    <d v="2017-03-31T00:00:00"/>
    <s v="2c Initial Assessment"/>
    <s v="5a DSA Active"/>
    <x v="0"/>
    <s v="DARS-NIC-388748-Z6Q4Q-v1.1"/>
    <s v="No"/>
    <s v="No"/>
    <x v="0"/>
    <x v="18"/>
    <x v="0"/>
    <s v="No"/>
    <x v="0"/>
    <s v=""/>
    <s v="Tracy Taylor"/>
    <s v="Gaynor Dalton"/>
    <s v="No"/>
    <s v="Alexandra Day"/>
    <d v="2016-09-08T15:02:53"/>
    <d v="2016-08-26T08:51:28"/>
    <m/>
    <s v=""/>
    <d v="2016-08-26T00:00:00"/>
    <x v="0"/>
  </r>
  <r>
    <s v="66ae0395-9ae2-4329-b586-cffbddc42043"/>
    <s v="/IABbPnKvHcLxSizNkTlBgy5RnniaS7xYVOCHRKFlkhmflDcxolsLOsJ4t67lVqOrBo8F/abZyK0WW+mYJUSZw=="/>
    <d v="2017-04-01T00:00:25"/>
    <s v="DARS-NIC-388748-Z6Q4Q-v1"/>
    <s v="Simon Hoad"/>
    <x v="302"/>
    <s v="With HSCIC"/>
    <x v="0"/>
    <d v="2017-03-31T00:00:00"/>
    <s v="5a DSA Active"/>
    <s v="5a DSA Active"/>
    <x v="3"/>
    <s v="DARS-NIC-388748-Z6Q4Q-v1.2"/>
    <s v="Yes"/>
    <s v="No"/>
    <x v="0"/>
    <x v="18"/>
    <x v="232"/>
    <s v="No"/>
    <x v="0"/>
    <s v=""/>
    <s v="Tracy Taylor"/>
    <s v="Gaynor Dalton"/>
    <s v="No"/>
    <s v="Alexandra Day"/>
    <d v="2017-04-01T00:00:25"/>
    <d v="2016-08-26T08:59:14"/>
    <d v="2016-09-08T00:00:00"/>
    <s v=""/>
    <d v="2016-08-26T00:00:00"/>
    <x v="1"/>
  </r>
  <r>
    <s v="c8522985-7f04-e611-80f7-3863bb358e28"/>
    <s v="pJyL+zk/+ZupRODzVRpTTENIUSguQMNV16VOg+pWSgXtxMAjXm0982OUrC9xkiOx0C8Zw9FsHrB86JfEyF664w=="/>
    <d v="2017-04-20T10:45:59"/>
    <s v="DARS-NIC-388786-H0Q8Q-v1"/>
    <s v="Jean Robinson"/>
    <x v="374"/>
    <s v="With HSCIC"/>
    <x v="0"/>
    <m/>
    <s v=""/>
    <s v="5a DSA Active"/>
    <x v="0"/>
    <s v="DARS-NIC-388786-H0Q8Q-v0.0"/>
    <s v=""/>
    <s v="No"/>
    <x v="0"/>
    <x v="0"/>
    <x v="0"/>
    <s v="No"/>
    <x v="0"/>
    <s v=""/>
    <s v=""/>
    <s v=""/>
    <s v="Yes"/>
    <s v="Emma Russell"/>
    <d v="2017-04-20T10:45:59"/>
    <d v="2016-04-17T09:34:03"/>
    <m/>
    <s v=""/>
    <d v="2017-02-24T00:00:00"/>
    <x v="0"/>
  </r>
  <r>
    <s v="d210a259-ab02-4353-a0a3-9de0e4b2d72c"/>
    <s v="5iUJ/DAL6WdSXx87288YoD8MzWzv8iiayvHVKrUlAeO6qMzZe5ooZ24c4AijIdSkBHH2NvX3BVojvlNRzuGGag=="/>
    <d v="2017-04-20T10:45:59"/>
    <s v="DARS-NIC-388786-H0Q8Q-v1"/>
    <s v="Jean Robinson"/>
    <x v="374"/>
    <s v="With HSCIC"/>
    <x v="0"/>
    <m/>
    <s v=""/>
    <s v="5a DSA Active"/>
    <x v="0"/>
    <s v="DARS-NIC-388786-H0Q8Q-v0.1"/>
    <s v="No"/>
    <s v="No"/>
    <x v="0"/>
    <x v="0"/>
    <x v="0"/>
    <s v="No"/>
    <x v="0"/>
    <s v=""/>
    <s v=""/>
    <s v=""/>
    <s v="Yes"/>
    <s v="Emma Russell"/>
    <d v="2017-04-20T10:45:59"/>
    <d v="2016-05-04T13:01:05"/>
    <m/>
    <s v=""/>
    <d v="2017-02-24T00:00:00"/>
    <x v="0"/>
  </r>
  <r>
    <s v="afd6499b-3d3c-4765-bcc5-ef31eacc4763"/>
    <s v="OiFjJ72PVHGtOSEaQw3qZuaUaVA7DCOcu7jh56q6NEcde7jvps6l4Wb8YR7iWD/TcxZ5G/Sg18Fj6ASyKbmwJg=="/>
    <d v="2017-04-20T10:45:59"/>
    <s v="DARS-NIC-388786-H0Q8Q-v1"/>
    <s v="Jean Robinson"/>
    <x v="374"/>
    <s v="With HSCIC"/>
    <x v="0"/>
    <m/>
    <s v="1c Application In Progress"/>
    <s v="5a DSA Active"/>
    <x v="0"/>
    <s v="DARS-NIC-388786-H0Q8Q-v0.2"/>
    <s v="No"/>
    <s v="No"/>
    <x v="0"/>
    <x v="0"/>
    <x v="0"/>
    <s v="No"/>
    <x v="0"/>
    <s v=""/>
    <s v=""/>
    <s v=""/>
    <s v="Yes"/>
    <s v="Emma Russell"/>
    <d v="2017-04-20T10:45:59"/>
    <d v="2016-05-11T08:15:39"/>
    <m/>
    <s v=""/>
    <d v="2017-02-24T00:00:00"/>
    <x v="0"/>
  </r>
  <r>
    <s v="ec33c6f1-205c-448f-ab88-eafb50b7d1a3"/>
    <s v="rgZRgV1tkmsLe6oYcq6CS9i91dIBORG9KXs5uB8nBkNgspumMeTLajjPwofB334G6Wc4Z+mPVrf4IsnJGgVS6g=="/>
    <d v="2017-04-20T10:45:59"/>
    <s v="DARS-NIC-388786-H0Q8Q-v1"/>
    <s v="Jean Robinson"/>
    <x v="374"/>
    <s v="With HSCIC"/>
    <x v="0"/>
    <d v="2017-03-31T00:00:00"/>
    <s v="2c Initial Assessment"/>
    <s v="5a DSA Active"/>
    <x v="0"/>
    <s v="DARS-NIC-388786-H0Q8Q-v0.3"/>
    <s v="No"/>
    <s v="No"/>
    <x v="0"/>
    <x v="202"/>
    <x v="0"/>
    <s v="No"/>
    <x v="0"/>
    <s v="Complex"/>
    <s v="Nicola Bootland"/>
    <s v="Richard Langley"/>
    <s v="No"/>
    <s v="Emma Russell"/>
    <d v="2017-04-20T10:45:59"/>
    <d v="2016-05-13T14:02:53"/>
    <m/>
    <s v=""/>
    <d v="2017-02-24T00:00:00"/>
    <x v="0"/>
  </r>
  <r>
    <s v="48787e99-d1af-43fc-8eb2-01b42c6ab563"/>
    <s v="2OyktEuHtXfV+g2a7H72v3Ttaz1wWFUTIimnaImNv5crUR7eNqXvp21pB2V2wO/k57Xg4F+4bRRe2MFQXSd9bg=="/>
    <d v="2017-04-20T10:45:45"/>
    <s v="DARS-NIC-388786-H0Q8Q-v1"/>
    <s v="Jean Robinson"/>
    <x v="374"/>
    <s v="With HSCIC"/>
    <x v="0"/>
    <d v="2017-03-31T00:00:00"/>
    <s v="5a DSA Active"/>
    <s v="5a DSA Active"/>
    <x v="1"/>
    <s v="DARS-NIC-388786-H0Q8Q-v0.4"/>
    <s v="No"/>
    <s v="No"/>
    <x v="0"/>
    <x v="202"/>
    <x v="45"/>
    <s v="No"/>
    <x v="0"/>
    <s v="Complex"/>
    <s v="Nicola Bootland"/>
    <s v="Richard Langley"/>
    <s v="No"/>
    <s v="Emma Russell"/>
    <d v="2017-04-20T10:45:45"/>
    <d v="2016-06-29T10:32:32"/>
    <d v="2017-04-20T00:00:00"/>
    <s v=""/>
    <d v="2017-02-24T00:00:00"/>
    <x v="1"/>
  </r>
  <r>
    <s v="ffd5afbb-bf39-4bb9-8593-c60967be7a8b"/>
    <s v="Ahh+2FizSqzwkCiB7KpgudMahMqXq/+kPJtCNCrEkOSDH/JauViSMgxqr2v1QaGAWhCsfDmt7JDoYj7Nu3gkJg=="/>
    <d v="2017-04-20T10:45:59"/>
    <s v="DARS-NIC-388786-H0Q8Q-v1"/>
    <s v="Jean Robinson"/>
    <x v="374"/>
    <s v="With HSCIC"/>
    <x v="0"/>
    <m/>
    <s v="1c Application In Progress"/>
    <s v="5a DSA Active"/>
    <x v="0"/>
    <s v="DARS-NIC-388786-H0Q8Q-v1.0"/>
    <s v="No"/>
    <s v="No"/>
    <x v="0"/>
    <x v="202"/>
    <x v="0"/>
    <s v="No"/>
    <x v="0"/>
    <s v="Complex"/>
    <s v="Nicola Bootland"/>
    <s v="Richard Langley"/>
    <s v="No"/>
    <s v="Emma Russell"/>
    <d v="2017-04-20T10:45:59"/>
    <d v="2017-02-23T10:36:26"/>
    <m/>
    <s v=""/>
    <d v="2017-02-24T00:00:00"/>
    <x v="0"/>
  </r>
  <r>
    <s v="07f36d09-637b-422f-9ac0-c0043795afde"/>
    <s v="1ifw8MegUW/Ip+CActryO+wNeiHl/KhD+hryWeGyeIQ65Y2W3VPdeSBUyPbO68VVlQpk6jOXkqBmQKY66NM1oQ=="/>
    <d v="2017-04-20T10:45:59"/>
    <s v="DARS-NIC-388786-H0Q8Q-v1"/>
    <s v="Jean Robinson"/>
    <x v="374"/>
    <s v="With HSCIC"/>
    <x v="0"/>
    <d v="2018-03-31T00:00:00"/>
    <s v="2c Initial Assessment"/>
    <s v="5a DSA Active"/>
    <x v="0"/>
    <s v="DARS-NIC-388786-H0Q8Q-v1.1"/>
    <s v="No"/>
    <s v="No"/>
    <x v="0"/>
    <x v="309"/>
    <x v="0"/>
    <s v="No"/>
    <x v="0"/>
    <s v="Medium"/>
    <s v="Amanda Parkin"/>
    <s v="Richard Langley"/>
    <s v="No"/>
    <s v="Emma Russell"/>
    <d v="2017-04-20T10:45:59"/>
    <d v="2017-02-23T12:59:30"/>
    <m/>
    <s v=""/>
    <d v="2017-02-24T00:00:00"/>
    <x v="0"/>
  </r>
  <r>
    <s v="97b8b26f-2d9b-4280-b9b9-4bf212d2fbfa"/>
    <s v="avwPry4tdZRyeUxkaqQV+GsfIZdM0D9DCgButZYkZdXIxAVEQhaMQujj78a1/Tjy6Gly+nS2FVqF2CAi17sxJw=="/>
    <d v="2017-04-20T10:46:32"/>
    <s v="DARS-NIC-388786-H0Q8Q-v1"/>
    <s v="Jean Robinson"/>
    <x v="374"/>
    <s v="With HSCIC"/>
    <x v="0"/>
    <d v="2018-03-31T00:00:00"/>
    <s v="5a DSA Active"/>
    <s v="5a DSA Active"/>
    <x v="2"/>
    <s v="DARS-NIC-388786-H0Q8Q-v1.2"/>
    <s v="Yes"/>
    <s v="No"/>
    <x v="0"/>
    <x v="309"/>
    <x v="85"/>
    <s v="No"/>
    <x v="0"/>
    <s v="Medium"/>
    <s v="Amanda Parkin"/>
    <s v="Duncan Easton"/>
    <s v="No"/>
    <s v="Emma Russell"/>
    <d v="2017-04-20T10:46:32"/>
    <d v="2017-03-14T09:18:04"/>
    <d v="2017-04-20T00:00:00"/>
    <s v=""/>
    <d v="2017-02-24T00:00:00"/>
    <x v="1"/>
  </r>
  <r>
    <s v="588e55f2-92fc-e511-80f6-3863bb358e28"/>
    <s v="kdZMgp49LoaX7HIHMY5L7LjH8TSGkdhO5iUxzGhKJrf/iKE/6d3XuBeTSst+W8/xOhRPV51gNW6msn5lHhWOBg=="/>
    <d v="2016-04-21T14:55:12"/>
    <s v="DARS-NIC-388838-C9M6R-v0"/>
    <s v="Helen Hobbs"/>
    <x v="375"/>
    <s v="With HSCIC"/>
    <x v="1"/>
    <m/>
    <s v=""/>
    <s v="2b Case Officer Check"/>
    <x v="7"/>
    <s v="DARS-NIC-388838-C9M6R-v0.0"/>
    <s v=""/>
    <s v="No"/>
    <x v="1"/>
    <x v="287"/>
    <x v="0"/>
    <s v="No"/>
    <x v="5"/>
    <s v=""/>
    <s v=""/>
    <s v=""/>
    <s v="Yes"/>
    <s v="Alexandra Day"/>
    <d v="2016-04-21T14:55:12"/>
    <d v="2016-04-07T07:33:06"/>
    <m/>
    <s v=""/>
    <d v="2015-12-02T00:00:00"/>
    <x v="0"/>
  </r>
  <r>
    <s v="387338d1-d5de-e511-80f7-3863bb357fa0"/>
    <s v="YE1fBWyiFK+rEmm7vNHXGcz3JAbqvN6uYG3pR9dSGFD1R7cD9R7HaVbgEO54sluIHFqaXnS/PUTO4621lBqIJQ=="/>
    <d v="2016-09-12T13:51:19"/>
    <s v="DARS-NIC-389068-T1L4D-v0"/>
    <s v="James Duffy"/>
    <x v="376"/>
    <s v="With HSCIC"/>
    <x v="0"/>
    <m/>
    <s v=""/>
    <s v="5a DSA Active"/>
    <x v="0"/>
    <s v="DARS-NIC-389068-T1L4D-v0.0"/>
    <s v=""/>
    <s v="Yes"/>
    <x v="0"/>
    <x v="0"/>
    <x v="0"/>
    <s v="No"/>
    <x v="11"/>
    <s v="Complex"/>
    <s v="Nicola Bootland"/>
    <s v=""/>
    <s v="No"/>
    <s v="Joanna Rose"/>
    <d v="2016-09-12T13:51:19"/>
    <d v="2016-02-29T11:16:06"/>
    <m/>
    <s v=""/>
    <d v="2015-10-23T00:00:00"/>
    <x v="0"/>
  </r>
  <r>
    <s v="c6890ff7-7e51-489f-a48a-e34ee893db5f"/>
    <s v="pu0vHU5bXu7DP6MqZBg6LOKeGJ9u7OQiu2gz3QMyn6Vrzpt3uYO7TwuOn3eSG1Sy4dtlSIfUaM4TQkhoLXY1XQ=="/>
    <d v="2016-09-12T13:51:19"/>
    <s v="DARS-NIC-389068-T1L4D-v0"/>
    <s v="James Duffy"/>
    <x v="376"/>
    <s v="With HSCIC"/>
    <x v="0"/>
    <m/>
    <s v=""/>
    <s v="5a DSA Active"/>
    <x v="0"/>
    <s v="DARS-NIC-389068-T1L4D-v0.1"/>
    <s v=""/>
    <s v="Yes"/>
    <x v="0"/>
    <x v="0"/>
    <x v="0"/>
    <s v="No"/>
    <x v="11"/>
    <s v="Complex"/>
    <s v="Nicola Bootland"/>
    <s v=""/>
    <s v="No"/>
    <s v="Joanna Rose"/>
    <d v="2016-09-12T13:51:19"/>
    <d v="2016-03-23T10:55:29"/>
    <m/>
    <s v=""/>
    <d v="2015-10-23T00:00:00"/>
    <x v="0"/>
  </r>
  <r>
    <s v="0d023999-13d3-41aa-aab1-3c2553442089"/>
    <s v="SUUY3ZeQIaLZ1+h0FiaNESZvLzdJgXBiWFR51ebO8PJIOBuLVxe0kDHoOyF9hAM0YKywnQrw4WjTd6JXUxIhXA=="/>
    <d v="2016-09-12T13:51:19"/>
    <s v="DARS-NIC-389068-T1L4D-v0"/>
    <s v="James Duffy"/>
    <x v="376"/>
    <s v="With HSCIC"/>
    <x v="0"/>
    <m/>
    <s v=""/>
    <s v="5a DSA Active"/>
    <x v="0"/>
    <s v="DARS-NIC-389068-T1L4D-v0.2"/>
    <s v=""/>
    <s v="Yes"/>
    <x v="0"/>
    <x v="0"/>
    <x v="0"/>
    <s v="No"/>
    <x v="11"/>
    <s v="Complex"/>
    <s v="Nicola Bootland"/>
    <s v=""/>
    <s v="No"/>
    <s v="Joanna Rose"/>
    <d v="2016-09-12T13:51:19"/>
    <d v="2016-03-23T10:56:51"/>
    <m/>
    <s v=""/>
    <d v="2015-10-23T00:00:00"/>
    <x v="0"/>
  </r>
  <r>
    <s v="1de67771-dfdd-411c-a837-4c84bfd6a7a8"/>
    <s v="QbSWzgxQ3NHC7PRSPA5yV+hPHmn/rmtmStOy9AXQlyz+98k2PPugdt9HIg4mG/05VZyAdijLZlQrT/nDMc+egA=="/>
    <d v="2016-09-12T13:51:19"/>
    <s v="DARS-NIC-389068-T1L4D-v0"/>
    <s v="Alex Newsome"/>
    <x v="18"/>
    <s v="With HSCIC"/>
    <x v="0"/>
    <m/>
    <s v="2c Initial Assessment"/>
    <s v="5a DSA Active"/>
    <x v="0"/>
    <s v="DARS-NIC-389068-T1L4D-v0.3"/>
    <s v="No"/>
    <s v="Yes"/>
    <x v="0"/>
    <x v="286"/>
    <x v="0"/>
    <s v="No"/>
    <x v="6"/>
    <s v="Complex"/>
    <s v="Dan Goodwin"/>
    <s v="Richard Langley"/>
    <s v="Yes"/>
    <s v="Joanna Rose"/>
    <d v="2016-09-12T13:51:19"/>
    <d v="2016-04-10T12:46:53"/>
    <m/>
    <s v=""/>
    <d v="2015-10-23T00:00:00"/>
    <x v="0"/>
  </r>
  <r>
    <s v="962ea2aa-31ca-4718-a725-3b3ffe4fc3a6"/>
    <s v="3E9SSgLTHqqowZ7foTshDfmNZkRJAHX0coDlf3dJKaxgM89HdTuxyQbjFN37EfIQ958Z4QJxzkfXqkYC0HErOQ=="/>
    <d v="2016-09-12T13:51:19"/>
    <s v="DARS-NIC-389068-T1L4D-v0"/>
    <s v="Alex Newsome"/>
    <x v="18"/>
    <s v="With HSCIC"/>
    <x v="0"/>
    <m/>
    <s v="2c Initial Assessment"/>
    <s v="5a DSA Active"/>
    <x v="0"/>
    <s v="DARS-NIC-389068-T1L4D-v0.4"/>
    <s v="No"/>
    <s v="Yes"/>
    <x v="0"/>
    <x v="286"/>
    <x v="0"/>
    <s v="No"/>
    <x v="6"/>
    <s v="Complex"/>
    <s v="Dan Goodwin"/>
    <s v="Richard Langley"/>
    <s v="Yes"/>
    <s v="Joanna Rose"/>
    <d v="2016-09-12T13:51:19"/>
    <d v="2016-07-08T10:42:50"/>
    <m/>
    <s v=""/>
    <d v="2015-10-23T00:00:00"/>
    <x v="0"/>
  </r>
  <r>
    <s v="abbf1564-bf66-44b7-a8b5-08eb11ce2172"/>
    <s v="ji1SWLk01K1Gq0xE5UA/09Zg5RbpoAO1dL2T+/1apnqm4cD7oYGxkBAdRl9xWvVUgayFJOQ6joOJDRWWC0RNNg=="/>
    <d v="2016-09-12T13:51:18"/>
    <s v="DARS-NIC-389068-T1L4D-v0"/>
    <s v="Alex Newsome"/>
    <x v="18"/>
    <s v="With HSCIC"/>
    <x v="0"/>
    <d v="2017-03-01T00:00:00"/>
    <s v="2c Initial Assessment"/>
    <s v="5a DSA Active"/>
    <x v="0"/>
    <s v="DARS-NIC-389068-T1L4D-v0.5"/>
    <s v="No"/>
    <s v="Yes"/>
    <x v="0"/>
    <x v="286"/>
    <x v="0"/>
    <s v="No"/>
    <x v="6"/>
    <s v="Complex"/>
    <s v="Dan Goodwin"/>
    <s v="Richard Langley"/>
    <s v="No"/>
    <s v="Joanna Rose"/>
    <d v="2016-09-12T13:51:18"/>
    <d v="2016-07-12T13:49:49"/>
    <m/>
    <s v=""/>
    <d v="2015-10-23T00:00:00"/>
    <x v="0"/>
  </r>
  <r>
    <s v="25c13898-516d-43cd-b551-9e33536490da"/>
    <s v="ugm5l+5Q2WYZJApzTcS8OXe9crHK6zDaU9IIwmTslhUus3+FkllFLyTzqmtvxSsmHTrh8BH5cDpEndy8U5fp1w=="/>
    <d v="2016-09-12T13:51:19"/>
    <s v="DARS-NIC-389068-T1L4D-v0"/>
    <s v="Alex Newsome"/>
    <x v="18"/>
    <s v="With HSCIC"/>
    <x v="0"/>
    <d v="2017-03-01T00:00:00"/>
    <s v="2c Initial Assessment"/>
    <s v="5a DSA Active"/>
    <x v="0"/>
    <s v="DARS-NIC-389068-T1L4D-v0.6"/>
    <s v="No"/>
    <s v="Yes"/>
    <x v="0"/>
    <x v="286"/>
    <x v="0"/>
    <s v="No"/>
    <x v="6"/>
    <s v="Complex"/>
    <s v="Dan Goodwin"/>
    <s v="Richard Langley"/>
    <s v="No"/>
    <s v="Joanna Rose"/>
    <d v="2016-09-12T13:51:19"/>
    <d v="2016-07-28T13:30:53"/>
    <m/>
    <s v=""/>
    <d v="2015-10-23T00:00:00"/>
    <x v="0"/>
  </r>
  <r>
    <s v="ad88e70c-1b75-4cf8-8003-9804ec959826"/>
    <s v="2Uyh5aVsnOLoETjvPVgRHhLhDygupeD8eWAkUAKALF0o1EL8c3/I+yjUr3z3CL04VcaFgRvJsM19FSAIzNdHBQ=="/>
    <d v="2017-04-01T00:01:14"/>
    <s v="DARS-NIC-389068-T1L4D-v0"/>
    <s v="Alex Newsome"/>
    <x v="18"/>
    <s v="With HSCIC"/>
    <x v="0"/>
    <d v="2017-03-31T00:00:00"/>
    <s v="5a DSA Active"/>
    <s v="5a DSA Active"/>
    <x v="3"/>
    <s v="DARS-NIC-389068-T1L4D-v0.7"/>
    <s v="Yes"/>
    <s v="Yes"/>
    <x v="0"/>
    <x v="286"/>
    <x v="36"/>
    <s v="No"/>
    <x v="6"/>
    <s v="Complex"/>
    <s v="Dan Goodwin"/>
    <s v="Richard Langley"/>
    <s v="No"/>
    <s v="Joanna Rose"/>
    <d v="2017-04-01T00:01:14"/>
    <d v="2016-08-08T10:02:04"/>
    <d v="2016-09-12T00:00:00"/>
    <s v=""/>
    <d v="2015-10-23T00:00:00"/>
    <x v="1"/>
  </r>
  <r>
    <s v="0c02000f-0ee9-e511-80f6-3863bb363030"/>
    <s v="yxHCnqYTq1KRxBQwo3aJTgTNBKbtU4WDLRq0ZXfn8h0MPz3dNLaRbM0961zQ8lX8J0CFR0g3VzPNHRD/YLsMxQ=="/>
    <d v="2017-03-23T12:08:38"/>
    <s v="DARS-NIC-389134-S8L1C-v2"/>
    <s v="Lynden Guiver"/>
    <x v="57"/>
    <s v="With Customer"/>
    <x v="0"/>
    <d v="2017-01-26T00:00:00"/>
    <s v=""/>
    <s v="4e With Customer To Sign DSA"/>
    <x v="3"/>
    <s v="DARS-NIC-389134-S8L1C-v0.0"/>
    <s v="No"/>
    <s v="Yes"/>
    <x v="0"/>
    <x v="0"/>
    <x v="4"/>
    <s v="No"/>
    <x v="1"/>
    <s v=""/>
    <s v="Tracy Taylor"/>
    <s v=""/>
    <s v="No"/>
    <s v="Alexandra Day"/>
    <d v="2017-03-23T12:08:38"/>
    <d v="2016-03-13T11:23:56"/>
    <m/>
    <s v=""/>
    <d v="2016-12-16T00:00:00"/>
    <x v="0"/>
  </r>
  <r>
    <s v="d37f3084-2758-4bbe-a1b6-195a2f0e6a7c"/>
    <s v="Vw/0fThX6QEzDQ17FR6rQfdwLl3oexsXqw2jmsoCJTW3zb19YUCDKPj3CXBiJWxcXxyWQLA2U0sT/jK5ENQy5Q=="/>
    <d v="2017-03-23T12:08:38"/>
    <s v="DARS-NIC-389134-S8L1C-v2"/>
    <s v="Lynden Guiver"/>
    <x v="57"/>
    <s v="With Customer"/>
    <x v="0"/>
    <m/>
    <s v="1c Application In Progress"/>
    <s v="4e With Customer To Sign DSA"/>
    <x v="0"/>
    <s v="DARS-NIC-389134-S8L1C-v1.0"/>
    <s v="No"/>
    <s v="Yes"/>
    <x v="0"/>
    <x v="0"/>
    <x v="0"/>
    <s v="No"/>
    <x v="1"/>
    <s v=""/>
    <s v="Tracy Taylor"/>
    <s v="Jennifer Redman"/>
    <s v="No"/>
    <s v="Alexandra Day"/>
    <d v="2017-03-23T12:08:38"/>
    <d v="2016-11-28T10:09:15"/>
    <m/>
    <s v=""/>
    <d v="2016-12-16T00:00:00"/>
    <x v="0"/>
  </r>
  <r>
    <s v="18944160-5a74-4bc3-adc5-e5b885f3062a"/>
    <s v="6R90m05WwVFX5cE3i6Zr5El7Ine2XHXZ8kHB0/9+HemH/h17HAlui83SJbMEHfWM/GmASUKmKpfIFszjq6nnLA=="/>
    <d v="2017-04-05T15:36:13"/>
    <s v="DARS-NIC-389134-S8L1C-v2"/>
    <s v="Lynden Guiver"/>
    <x v="57"/>
    <s v="With Customer"/>
    <x v="0"/>
    <m/>
    <s v="2b Case Officer Check"/>
    <s v="4e With Customer To Sign DSA"/>
    <x v="0"/>
    <s v="DARS-NIC-389134-S8L1C-v1.1"/>
    <s v="No"/>
    <s v="Yes"/>
    <x v="0"/>
    <x v="12"/>
    <x v="0"/>
    <s v="No"/>
    <x v="1"/>
    <s v="Complex"/>
    <s v="Georgina Platt"/>
    <s v="Jennifer Donald"/>
    <s v="No"/>
    <s v="Alexandra Day"/>
    <d v="2017-04-05T15:36:13"/>
    <d v="2016-11-30T13:26:11"/>
    <m/>
    <s v=""/>
    <d v="2016-12-16T00:00:00"/>
    <x v="0"/>
  </r>
  <r>
    <s v="be192fe6-25dc-4f5a-b455-b264a2ef9ed5"/>
    <s v="OJXcJLbLfpGqfE2ZrzU4ZbA0HQFnYyVoR1iZK4mL3JKZk2sSSKKLaCgGghFJuyGf7AgVsImHGBf8yV5281Na7A=="/>
    <d v="2017-03-23T12:08:38"/>
    <s v="DARS-NIC-389134-S8L1C-v2"/>
    <s v="Lynden Guiver"/>
    <x v="57"/>
    <s v="With Customer"/>
    <x v="0"/>
    <m/>
    <s v="2b Case Officer Check"/>
    <s v="4e With Customer To Sign DSA"/>
    <x v="0"/>
    <s v="DARS-NIC-389134-S8L1C-v2.0"/>
    <s v="No"/>
    <s v="Yes"/>
    <x v="0"/>
    <x v="12"/>
    <x v="0"/>
    <s v="No"/>
    <x v="1"/>
    <s v="Complex"/>
    <s v="Georgina Platt"/>
    <s v="Jennifer Donald"/>
    <s v="No"/>
    <s v="Alexandra Day"/>
    <d v="2017-03-23T12:08:38"/>
    <d v="2016-12-16T14:05:34"/>
    <m/>
    <s v=""/>
    <d v="2016-12-16T00:00:00"/>
    <x v="0"/>
  </r>
  <r>
    <s v="20ab2380-8e7a-4e65-8073-a017fc89c8bb"/>
    <s v="j2nlAkhK+aum/hDFC/Wiy6rsepw/2MAjqJINJmpOS5fwXOkoNgTunFcEbhyR8Hv/ZtE+K/P6qLaB/7EX0ljdJA=="/>
    <d v="2017-03-23T12:08:38"/>
    <s v="DARS-NIC-389134-S8L1C-v2"/>
    <s v="Lynden Guiver"/>
    <x v="57"/>
    <s v="With Customer"/>
    <x v="0"/>
    <m/>
    <s v="2b Case Officer Check"/>
    <s v="4e With Customer To Sign DSA"/>
    <x v="0"/>
    <s v="DARS-NIC-389134-S8L1C-v2.1"/>
    <s v="No"/>
    <s v="Yes"/>
    <x v="0"/>
    <x v="12"/>
    <x v="0"/>
    <s v="No"/>
    <x v="1"/>
    <s v="Complex"/>
    <s v="Georgina Platt"/>
    <s v="Jennifer Donald"/>
    <s v="No"/>
    <s v="Alexandra Day"/>
    <d v="2017-03-23T12:08:38"/>
    <d v="2016-12-16T14:06:01"/>
    <m/>
    <s v=""/>
    <d v="2016-12-16T00:00:00"/>
    <x v="0"/>
  </r>
  <r>
    <s v="0a961964-e149-499f-be67-24e6ff471885"/>
    <s v="ayE9CJVzv+AB+GfJk25kQBjpe3xwl104U99HxOaRnpVMU1MGW5PQXRJ7eZGaL28F8k4r3xpL/pim8EFLC+PwUw=="/>
    <d v="2017-03-23T12:08:38"/>
    <s v="DARS-NIC-389134-S8L1C-v2"/>
    <s v="Lynden Guiver"/>
    <x v="57"/>
    <s v="With Customer"/>
    <x v="0"/>
    <m/>
    <s v="2c Initial Assessment"/>
    <s v="4e With Customer To Sign DSA"/>
    <x v="0"/>
    <s v="DARS-NIC-389134-S8L1C-v2.2"/>
    <s v="No"/>
    <s v="Yes"/>
    <x v="0"/>
    <x v="157"/>
    <x v="0"/>
    <s v="No"/>
    <x v="1"/>
    <s v="Complex"/>
    <s v="Georgina Platt"/>
    <s v="Jennifer Donald"/>
    <s v="No"/>
    <s v="Alexandra Day"/>
    <d v="2017-03-23T12:08:38"/>
    <d v="2016-12-16T15:11:54"/>
    <m/>
    <s v=""/>
    <d v="2016-12-16T00:00:00"/>
    <x v="0"/>
  </r>
  <r>
    <s v="ab314390-85fc-4010-a356-0bf45472960c"/>
    <s v="tHY+Aaijg4QJ9pD8oOkDosYCPoGICUN8IBl6hDg8Iqb8rPztNIxZqUPXvNFc9GkQDw4fDgRAn2uI70NtpCzEsA=="/>
    <d v="2017-03-23T12:08:51"/>
    <s v="DARS-NIC-389134-S8L1C-v2"/>
    <s v="Lynden Guiver"/>
    <x v="57"/>
    <s v="With Customer"/>
    <x v="0"/>
    <d v="2017-05-27T00:00:00"/>
    <s v="4e With Customer To Sign DSA"/>
    <s v="4e With Customer To Sign DSA"/>
    <x v="4"/>
    <s v="DARS-NIC-389134-S8L1C-v2.3"/>
    <s v="Yes"/>
    <s v="Yes"/>
    <x v="0"/>
    <x v="157"/>
    <x v="0"/>
    <s v="No"/>
    <x v="1"/>
    <s v="Complex"/>
    <s v="Georgina Platt"/>
    <s v="Jennifer Donald"/>
    <s v="No"/>
    <s v="Alexandra Day"/>
    <d v="2017-03-23T12:08:51"/>
    <d v="2017-01-31T14:59:42"/>
    <m/>
    <s v=""/>
    <d v="2016-12-16T00:00:00"/>
    <x v="0"/>
  </r>
  <r>
    <s v="8102d554-93df-e511-80f5-3863bb363030"/>
    <s v="QcMvZfIbFnSHmVPV5zcKYdaAKWutO/CFNdayx9/2ZXVPzmojgtpJcUg4AYxb30Z/E794yszMtdSGHGpuQXoHRA=="/>
    <d v="2016-07-04T07:06:27"/>
    <s v="DARS-NIC-389200-M9N0Z-v0"/>
    <s v="Pippa Bailey"/>
    <x v="123"/>
    <s v="With Customer"/>
    <x v="0"/>
    <m/>
    <s v=""/>
    <s v="2d Action Plan Active"/>
    <x v="0"/>
    <s v="DARS-NIC-389200-M9N0Z-v0.0"/>
    <s v=""/>
    <s v="Yes"/>
    <x v="0"/>
    <x v="0"/>
    <x v="0"/>
    <s v="Yes"/>
    <x v="1"/>
    <s v=""/>
    <s v=""/>
    <s v=""/>
    <s v="No"/>
    <s v="Joanna Rose"/>
    <d v="2016-07-04T07:06:27"/>
    <d v="2016-03-01T09:52:43"/>
    <m/>
    <s v=""/>
    <d v="2015-10-23T00:00:00"/>
    <x v="0"/>
  </r>
  <r>
    <s v="dbb79077-b031-461a-a109-01462751d0cf"/>
    <s v="EVfDvoDLuh6DLWxkJkSUiB7C/CR6qdpIeUHPH4HRJQ4T4N32j281uoZKvgirG+4yPT32fINQMakHXRNSzq5jDg=="/>
    <d v="2016-07-04T07:06:27"/>
    <s v="DARS-NIC-389200-M9N0Z-v0"/>
    <s v="Pippa Bailey"/>
    <x v="123"/>
    <s v="With Customer"/>
    <x v="0"/>
    <m/>
    <s v=""/>
    <s v="2d Action Plan Active"/>
    <x v="0"/>
    <s v="DARS-NIC-389200-M9N0Z-v0.1"/>
    <s v=""/>
    <s v="Yes"/>
    <x v="0"/>
    <x v="0"/>
    <x v="0"/>
    <s v="Yes"/>
    <x v="1"/>
    <s v=""/>
    <s v=""/>
    <s v=""/>
    <s v="No"/>
    <s v="Joanna Rose"/>
    <d v="2016-07-04T07:06:27"/>
    <d v="2016-03-24T15:10:07"/>
    <m/>
    <s v=""/>
    <d v="2015-10-23T00:00:00"/>
    <x v="0"/>
  </r>
  <r>
    <s v="00e0a294-8fbc-4cab-b374-88b17b3b7993"/>
    <s v="5KbMxJR9TZIww7KYN+IZK3SYk4/yiwbdYEa4yr61NXGsyY7jPpJ/oBEXw4hJLYumkiibOI/3HWwbQaFoDyh98g=="/>
    <d v="2016-07-04T07:06:27"/>
    <s v="DARS-NIC-389200-M9N0Z-v0"/>
    <s v="Pippa Bailey"/>
    <x v="123"/>
    <s v="With Customer"/>
    <x v="0"/>
    <m/>
    <s v=""/>
    <s v="2d Action Plan Active"/>
    <x v="0"/>
    <s v="DARS-NIC-389200-M9N0Z-v0.2"/>
    <s v=""/>
    <s v="Yes"/>
    <x v="0"/>
    <x v="0"/>
    <x v="0"/>
    <s v="Yes"/>
    <x v="1"/>
    <s v=""/>
    <s v=""/>
    <s v=""/>
    <s v="No"/>
    <s v="Joanna Rose"/>
    <d v="2016-07-04T07:06:27"/>
    <d v="2016-03-24T15:41:15"/>
    <m/>
    <s v=""/>
    <d v="2015-10-23T00:00:00"/>
    <x v="0"/>
  </r>
  <r>
    <s v="864fbc9b-1d90-4ad1-bca1-21175dbb652f"/>
    <s v="L+3+uUxcGWYTM+icxTlzjBwrMRVmCjatLj0JvZDmizUDy0eeb/7TxO3Xyqii+0MMYA43v/D8MjawqMDftlzq2g=="/>
    <d v="2016-07-04T07:06:27"/>
    <s v="DARS-NIC-389200-M9N0Z-v0"/>
    <s v="Pippa Bailey"/>
    <x v="123"/>
    <s v="With Customer"/>
    <x v="0"/>
    <m/>
    <s v=""/>
    <s v="2d Action Plan Active"/>
    <x v="0"/>
    <s v="DARS-NIC-389200-M9N0Z-v0.3"/>
    <s v=""/>
    <s v="Yes"/>
    <x v="0"/>
    <x v="0"/>
    <x v="0"/>
    <s v="Yes"/>
    <x v="1"/>
    <s v=""/>
    <s v=""/>
    <s v=""/>
    <s v="No"/>
    <s v="Joanna Rose"/>
    <d v="2016-07-04T07:06:27"/>
    <d v="2016-03-24T15:45:38"/>
    <m/>
    <s v=""/>
    <d v="2015-10-23T00:00:00"/>
    <x v="0"/>
  </r>
  <r>
    <s v="41a3ee07-8fa4-4b72-98f3-69cbddd3823f"/>
    <s v="MceZTZB0O15JKb0HRHYbIyyYDNIDcK/aFEmjgOZ0F4lg7f8QYX3NLMZG5GE3jsgGtysXmeyY68cPO4/xYl667w=="/>
    <d v="2016-07-04T07:06:48"/>
    <s v="DARS-NIC-389200-M9N0Z-v0"/>
    <s v="Pippa Bailey"/>
    <x v="123"/>
    <s v="With Customer"/>
    <x v="0"/>
    <m/>
    <s v="2c Initial Assessment"/>
    <s v="2d Action Plan Active"/>
    <x v="0"/>
    <s v="DARS-NIC-389200-M9N0Z-v0.4"/>
    <s v="No"/>
    <s v="Yes"/>
    <x v="0"/>
    <x v="286"/>
    <x v="0"/>
    <s v="Yes"/>
    <x v="1"/>
    <s v=""/>
    <s v="Emma Lawler"/>
    <s v="Jennifer Donald"/>
    <s v="No"/>
    <s v="Joanna Rose"/>
    <d v="2016-07-04T07:06:48"/>
    <d v="2016-04-10T12:46:07"/>
    <m/>
    <s v=""/>
    <d v="2015-10-23T00:00:00"/>
    <x v="0"/>
  </r>
  <r>
    <s v="1992fcdf-f4d5-48a3-b3b8-2d04d7db5db7"/>
    <s v="frNQ4HAIkM1VJyWsJA1BdjuN9wouKQbLb35MSHe851xnHKkQXMHvzdPFXiyM7puxvLJ9Z59TwekETBbq58plnA=="/>
    <d v="2016-08-31T07:41:45"/>
    <s v="DARS-NIC-389200-M9N0Z-v0"/>
    <s v="Pippa Bailey"/>
    <x v="123"/>
    <s v="With Customer"/>
    <x v="0"/>
    <m/>
    <s v="2c Initial Assessment"/>
    <s v="2d Action Plan Active"/>
    <x v="5"/>
    <s v="DARS-NIC-389200-M9N0Z-v0.5"/>
    <s v="Yes"/>
    <s v="Yes"/>
    <x v="0"/>
    <x v="286"/>
    <x v="0"/>
    <s v="Yes"/>
    <x v="1"/>
    <s v=""/>
    <s v="Emma Lawler"/>
    <s v="Jennifer Donald"/>
    <s v="No"/>
    <s v="Joanna Rose"/>
    <d v="2016-08-31T07:41:45"/>
    <d v="2016-07-04T07:06:31"/>
    <d v="2016-08-31T00:00:00"/>
    <s v=""/>
    <d v="2015-10-23T00:00:00"/>
    <x v="0"/>
  </r>
  <r>
    <s v="12da5043-93df-e511-8103-1458d043a750"/>
    <s v="PkgbEOeR1BJplPKO8IRB4ArWamwmdTTKpyHgQC0bYRglCyTKy80M2wrkjhHFFJxoDAlsMUZVn0F62LFw9XtAEA=="/>
    <d v="2016-08-25T15:02:45"/>
    <s v="DARS-NIC-389307-C4W1T-v0"/>
    <s v="Des Cooper"/>
    <x v="377"/>
    <s v="With Customer"/>
    <x v="0"/>
    <m/>
    <s v=""/>
    <s v="1c Application In Progress"/>
    <x v="0"/>
    <s v="DARS-NIC-389307-C4W1T-v0.0"/>
    <s v=""/>
    <s v="Yes"/>
    <x v="0"/>
    <x v="0"/>
    <x v="0"/>
    <s v="No"/>
    <x v="0"/>
    <s v="Medium"/>
    <s v="Nicola Bootland"/>
    <s v=""/>
    <s v="No"/>
    <s v="Joanna Rose"/>
    <d v="2016-08-25T15:02:45"/>
    <d v="2016-03-01T09:52:10"/>
    <m/>
    <s v=""/>
    <m/>
    <x v="0"/>
  </r>
  <r>
    <s v="e41f26a8-5e2e-4167-9b8d-08b85df82fe7"/>
    <s v="Il6FB0vDwVo2asGpPp1KeZgI/l0259wd2VK3YozXWl04l0SX+knSsLYt3VaC3/CqtcAV0xbvez84/XOFMXE+7g=="/>
    <d v="2016-08-25T15:02:45"/>
    <s v="DARS-NIC-389307-C4W1T-v0"/>
    <s v="Des Cooper"/>
    <x v="377"/>
    <s v="With Customer"/>
    <x v="0"/>
    <m/>
    <s v=""/>
    <s v="1c Application In Progress"/>
    <x v="0"/>
    <s v="DARS-NIC-389307-C4W1T-v0.1"/>
    <s v=""/>
    <s v="Yes"/>
    <x v="0"/>
    <x v="0"/>
    <x v="0"/>
    <s v="No"/>
    <x v="0"/>
    <s v="Medium"/>
    <s v="Nicola Bootland"/>
    <s v=""/>
    <s v="No"/>
    <s v="Joanna Rose"/>
    <d v="2016-08-25T15:02:45"/>
    <d v="2016-03-17T12:00:25"/>
    <m/>
    <s v=""/>
    <m/>
    <x v="0"/>
  </r>
  <r>
    <s v="2fc53cb6-ada3-4dbc-b24a-1ade65a826cf"/>
    <s v="3mBb71n4Sanvm8ndX9f1PxksepmnvLsAnLfL8Sj4opFXcKibRF8Be7lXO7mmCIDl3vubMK+1DHElSpggVxAsgw=="/>
    <d v="2016-08-25T15:02:45"/>
    <s v="DARS-NIC-389307-C4W1T-v0"/>
    <s v="Des Cooper"/>
    <x v="377"/>
    <s v="With Customer"/>
    <x v="0"/>
    <m/>
    <s v=""/>
    <s v="1c Application In Progress"/>
    <x v="0"/>
    <s v="DARS-NIC-389307-C4W1T-v0.2"/>
    <s v=""/>
    <s v="Yes"/>
    <x v="0"/>
    <x v="310"/>
    <x v="0"/>
    <s v="No"/>
    <x v="0"/>
    <s v="Medium"/>
    <s v="Nicola Bootland"/>
    <s v=""/>
    <s v="No"/>
    <s v="Joanna Rose"/>
    <d v="2016-08-25T15:02:45"/>
    <d v="2016-04-10T12:42:53"/>
    <m/>
    <s v=""/>
    <m/>
    <x v="0"/>
  </r>
  <r>
    <s v="4ab42105-3690-44d3-97b1-ae3ec378f0c7"/>
    <s v="9qYyn+gmJas7QvLdIN1USRCKENyWnXLav5ld2lGH7eDpAuiRHwRAdnBqs3hjAZcw0Jp6KB/N8JeTJUcPZbreqw=="/>
    <d v="2016-08-25T15:03:04"/>
    <s v="DARS-NIC-389307-C4W1T-v0"/>
    <s v="Des Cooper"/>
    <x v="377"/>
    <s v="With Customer"/>
    <x v="0"/>
    <m/>
    <s v=""/>
    <s v="1c Application In Progress"/>
    <x v="0"/>
    <s v="DARS-NIC-389307-C4W1T-v0.3"/>
    <s v="No"/>
    <s v="Yes"/>
    <x v="0"/>
    <x v="310"/>
    <x v="0"/>
    <s v="No"/>
    <x v="0"/>
    <s v="Medium"/>
    <s v="Richard Webster"/>
    <s v="Richard Langley"/>
    <s v="No"/>
    <s v="Joanna Rose"/>
    <d v="2016-08-25T15:03:04"/>
    <d v="2016-04-27T10:23:22"/>
    <m/>
    <s v=""/>
    <m/>
    <x v="0"/>
  </r>
  <r>
    <s v="8cb83f4a-abae-4c9a-b449-f2e01c0a5012"/>
    <s v="X2HfNT6xwli57oNM2kBYZa+T1M0g3jZrcP03GReHi8dSIc0jETMhmXpQKcu/2rSbwtITYBP5r+HWRZ4q4cqAMQ=="/>
    <d v="2016-08-25T15:03:04"/>
    <s v="DARS-NIC-389307-C4W1T-v0"/>
    <s v="Des Cooper"/>
    <x v="377"/>
    <s v="With Customer"/>
    <x v="0"/>
    <m/>
    <s v=""/>
    <s v="1c Application In Progress"/>
    <x v="4"/>
    <s v="DARS-NIC-389307-C4W1T-v0.4"/>
    <s v="Yes"/>
    <s v="Yes"/>
    <x v="0"/>
    <x v="310"/>
    <x v="0"/>
    <s v="No"/>
    <x v="0"/>
    <s v="Medium"/>
    <s v="Richard Webster"/>
    <s v="Richard Langley"/>
    <s v="No"/>
    <s v="Joanna Rose"/>
    <d v="2016-08-25T15:03:04"/>
    <d v="2016-08-25T15:02:22"/>
    <m/>
    <s v=""/>
    <m/>
    <x v="0"/>
  </r>
  <r>
    <s v="24c14f99-0be9-e511-80f6-3863bb363030"/>
    <s v="NLS2Q5TVBJAA+NwaRqyBjrRyyAR344F09DN+W6jnzepRGLEmHiLFXpOgHxDxClPgBT05ZyfsLQEIXDmyxN3IfA=="/>
    <d v="2017-04-19T15:16:53"/>
    <s v="DARS-NIC-389320-R4M6Z-v2"/>
    <s v="Jennifer Dumbleton"/>
    <x v="186"/>
    <s v="With HSCIC"/>
    <x v="0"/>
    <d v="2016-11-16T00:00:00"/>
    <s v=""/>
    <s v="2b Case Officer Check"/>
    <x v="0"/>
    <s v="DARS-NIC-389320-R4M6Z-v0.0"/>
    <s v=""/>
    <s v="Yes"/>
    <x v="0"/>
    <x v="0"/>
    <x v="0"/>
    <s v="No"/>
    <x v="1"/>
    <s v=""/>
    <s v=""/>
    <s v=""/>
    <s v="No"/>
    <s v="Emma Russell"/>
    <d v="2017-04-19T15:16:53"/>
    <d v="2016-03-13T11:06:20"/>
    <m/>
    <s v=""/>
    <d v="2017-04-20T00:00:00"/>
    <x v="0"/>
  </r>
  <r>
    <s v="01805bd9-0a4d-4e86-af1e-6f8cc9c04660"/>
    <s v="AVVVVVMzl2v/5nkDTKJrqH6t8MSvKB8d0waXZWRBiuHpbAVS9kXaJy10zmp8frSqS1nF/+fpARQNWq0wiugCXw=="/>
    <d v="2017-04-19T15:16:53"/>
    <s v="DARS-NIC-389320-R4M6Z-v2"/>
    <s v="Jennifer Dumbleton"/>
    <x v="186"/>
    <s v="With HSCIC"/>
    <x v="0"/>
    <d v="2016-11-16T00:00:00"/>
    <s v=""/>
    <s v="2b Case Officer Check"/>
    <x v="0"/>
    <s v="DARS-NIC-389320-R4M6Z-v0.1"/>
    <s v=""/>
    <s v="Yes"/>
    <x v="0"/>
    <x v="0"/>
    <x v="0"/>
    <s v="No"/>
    <x v="1"/>
    <s v=""/>
    <s v=""/>
    <s v=""/>
    <s v="No"/>
    <s v="Emma Russell"/>
    <d v="2017-04-19T15:16:53"/>
    <d v="2016-03-31T15:36:00"/>
    <m/>
    <s v=""/>
    <d v="2017-04-20T00:00:00"/>
    <x v="0"/>
  </r>
  <r>
    <s v="536c85c1-46c7-4a46-a19b-cf4cb391a434"/>
    <s v="4Gytpz9g/znCE2IFFH7W9DqvTHS1yUdiqmE4vZ6AnBFTcFyHof5sO5Hbwl5x9TOqA76Nz46FB0cEFaUd6/dEKg=="/>
    <d v="2017-04-19T15:16:53"/>
    <s v="DARS-NIC-389320-R4M6Z-v2"/>
    <s v="Jennifer Dumbleton"/>
    <x v="186"/>
    <s v="With HSCIC"/>
    <x v="0"/>
    <d v="2016-11-16T00:00:00"/>
    <s v=""/>
    <s v="2b Case Officer Check"/>
    <x v="1"/>
    <s v="DARS-NIC-389320-R4M6Z-v0.2"/>
    <s v="No"/>
    <s v="Yes"/>
    <x v="0"/>
    <x v="0"/>
    <x v="229"/>
    <s v="No"/>
    <x v="1"/>
    <s v=""/>
    <s v="Charlotte Skinner"/>
    <s v="Dave Cronin"/>
    <s v="No"/>
    <s v="Emma Russell"/>
    <d v="2017-04-19T15:16:53"/>
    <d v="2016-04-01T08:50:09"/>
    <d v="2016-07-14T00:00:00"/>
    <s v=""/>
    <d v="2017-04-20T00:00:00"/>
    <x v="0"/>
  </r>
  <r>
    <s v="080c7fbc-facb-404c-9cb1-1913c002ecd4"/>
    <s v="H7QplWoNvw0/E4lEi97iqP+fovadZ8AlG2ZfljTHAqG9PFabWY8FmsERRUFy73gq8Fx+zgAelXQmcpJJ8sas3Q=="/>
    <d v="2017-04-19T15:16:53"/>
    <s v="DARS-NIC-389320-R4M6Z-v2"/>
    <s v="Jennifer Dumbleton"/>
    <x v="186"/>
    <s v="With HSCIC"/>
    <x v="0"/>
    <m/>
    <s v="1c Application In Progress"/>
    <s v="2b Case Officer Check"/>
    <x v="0"/>
    <s v="DARS-NIC-389320-R4M6Z-v1.0"/>
    <s v="No"/>
    <s v="Yes"/>
    <x v="0"/>
    <x v="0"/>
    <x v="0"/>
    <s v="No"/>
    <x v="1"/>
    <s v=""/>
    <s v="Charlotte Skinner"/>
    <s v="Dave Cronin"/>
    <s v="No"/>
    <s v="Emma Russell"/>
    <d v="2017-04-19T15:16:53"/>
    <d v="2016-07-08T12:03:04"/>
    <m/>
    <s v=""/>
    <d v="2017-04-20T00:00:00"/>
    <x v="0"/>
  </r>
  <r>
    <s v="c7f9560d-8d1f-43f7-bdc0-16d5f7f70aeb"/>
    <s v="pPiVuoQno+a0Z6rLuF/RZFMvVF4r6stGzzQJJRwUsGPgxWmECsAAB12nyMuMrvaLI245oIvpMCzllTLNyHvMew=="/>
    <d v="2017-04-19T15:16:53"/>
    <s v="DARS-NIC-389320-R4M6Z-v2"/>
    <s v="Jennifer Dumbleton"/>
    <x v="186"/>
    <s v="With HSCIC"/>
    <x v="0"/>
    <m/>
    <s v="2c Initial Assessment"/>
    <s v="2b Case Officer Check"/>
    <x v="0"/>
    <s v="DARS-NIC-389320-R4M6Z-v1.1"/>
    <s v="No"/>
    <s v="Yes"/>
    <x v="0"/>
    <x v="163"/>
    <x v="0"/>
    <s v="No"/>
    <x v="1"/>
    <s v=""/>
    <s v="Adam Grindrod"/>
    <s v="Richard Langley"/>
    <s v="No"/>
    <s v="Emma Russell"/>
    <d v="2017-04-19T15:16:53"/>
    <d v="2016-07-08T12:08:08"/>
    <m/>
    <s v=""/>
    <d v="2017-04-20T00:00:00"/>
    <x v="0"/>
  </r>
  <r>
    <s v="70349167-2e68-4e3a-96da-af30b3361a01"/>
    <s v="pvgsXzvAAVyNHri2XoQRLbrvq82gC3rKNpKPyE950yAwjLArP0R5i4PvyOG5l9v4AHoNApSPjMkVrweKrNpLTw=="/>
    <d v="2017-04-19T15:16:53"/>
    <s v="DARS-NIC-389320-R4M6Z-v2"/>
    <s v="Jennifer Dumbleton"/>
    <x v="186"/>
    <s v="With HSCIC"/>
    <x v="0"/>
    <d v="2017-07-11T00:00:00"/>
    <s v="5a DSA Active"/>
    <s v="2b Case Officer Check"/>
    <x v="2"/>
    <s v="DARS-NIC-389320-R4M6Z-v1.2"/>
    <s v="No"/>
    <s v="Yes"/>
    <x v="0"/>
    <x v="163"/>
    <x v="89"/>
    <s v="No"/>
    <x v="1"/>
    <s v=""/>
    <s v="Adam Grindrod"/>
    <s v="Richard Langley"/>
    <s v="No"/>
    <s v="Emma Russell"/>
    <d v="2017-04-19T15:16:53"/>
    <d v="2016-07-08T14:55:41"/>
    <d v="2016-07-14T00:00:00"/>
    <s v=""/>
    <d v="2017-04-20T00:00:00"/>
    <x v="1"/>
  </r>
  <r>
    <s v="e16540e4-dc49-4639-a9c8-3ccd62609342"/>
    <s v="tElJiUiJrIPnXZYXFkHdScPb7SmGBL8sCuJWLmMgVUqeUuh/qtOFU1/8E8O8tIII7T7VV/9uXCaF+eEl5wG42Q=="/>
    <d v="2017-04-19T15:17:27"/>
    <s v="DARS-NIC-389320-R4M6Z-v2"/>
    <s v="Jennifer Dumbleton"/>
    <x v="186"/>
    <s v="With HSCIC"/>
    <x v="0"/>
    <m/>
    <s v="1c Application In Progress"/>
    <s v="2b Case Officer Check"/>
    <x v="0"/>
    <s v="DARS-NIC-389320-R4M6Z-v2.0"/>
    <s v="No"/>
    <s v="Yes"/>
    <x v="0"/>
    <x v="0"/>
    <x v="0"/>
    <s v="No"/>
    <x v="1"/>
    <s v=""/>
    <s v=""/>
    <s v=""/>
    <s v="No"/>
    <s v="Emma Russell"/>
    <d v="2017-04-19T15:17:27"/>
    <d v="2017-04-19T15:04:44"/>
    <m/>
    <s v=""/>
    <d v="2017-04-20T00:00:00"/>
    <x v="0"/>
  </r>
  <r>
    <s v="ff7385ba-7cf9-4883-bb8e-3088566d7538"/>
    <s v="q1pZfTLsrCumFdtl0K26xTTK0/9K1wjA/1CUkJH35LB7G/ln4nGsqNpSiFNLW9taaovVqTcpcdc33jaOZcZ2rQ=="/>
    <d v="2017-04-26T15:56:23"/>
    <s v="DARS-NIC-389320-R4M6Z-v2"/>
    <s v="Jennifer Dumbleton"/>
    <x v="186"/>
    <s v="With HSCIC"/>
    <x v="0"/>
    <m/>
    <s v="2b Case Officer Check"/>
    <s v="2b Case Officer Check"/>
    <x v="4"/>
    <s v="DARS-NIC-389320-R4M6Z-v2.1"/>
    <s v="Yes"/>
    <s v="Yes"/>
    <x v="0"/>
    <x v="72"/>
    <x v="0"/>
    <s v="No"/>
    <x v="1"/>
    <s v="Medium"/>
    <s v="Nicola Bootland"/>
    <s v="Kimberley Watson"/>
    <s v="No"/>
    <s v="Emma Russell"/>
    <d v="2017-04-26T15:56:23"/>
    <d v="2017-04-19T15:16:38"/>
    <m/>
    <s v=""/>
    <d v="2017-04-20T00:00:00"/>
    <x v="0"/>
  </r>
  <r>
    <s v="3d2cc6b2-b80b-e611-8106-1458d043a570"/>
    <s v="Z3gdaNEGo9/lr5kvQCd9e9V15Tj3tTRfbza6nTAMfMc9HrIXnHGVUS8tzJOBmUVCuKPuJ7SA/TG1nYhdxe5L7A=="/>
    <d v="2017-04-26T15:11:00"/>
    <s v="DARS-NIC-389495-J7Z8L-v1"/>
    <s v="David Gilding"/>
    <x v="378"/>
    <s v="With HSCIC"/>
    <x v="0"/>
    <m/>
    <s v="1c Application In Progress"/>
    <s v="5a DSA Active"/>
    <x v="0"/>
    <s v="DARS-NIC-389495-J7Z8L-v0.0"/>
    <s v="No"/>
    <s v="No"/>
    <x v="0"/>
    <x v="0"/>
    <x v="0"/>
    <s v="No"/>
    <x v="0"/>
    <s v=""/>
    <s v="Amanda Parkin"/>
    <s v=""/>
    <s v="Yes"/>
    <s v="Emma Russell"/>
    <d v="2017-04-26T15:11:00"/>
    <d v="2016-04-26T14:11:08"/>
    <m/>
    <s v=""/>
    <d v="2017-03-27T00:00:00"/>
    <x v="0"/>
  </r>
  <r>
    <s v="4de84387-1fc7-4aa2-8510-b42354a2b679"/>
    <s v="ZrcvvvATrgfXypr1OM31X/5cP67rzdJ5djykuZyfausZKqGtR/tfgEVEV95FWPlPTeVoko/IHJpWaDLP8+LOog=="/>
    <d v="2017-04-26T15:11:00"/>
    <s v="DARS-NIC-389495-J7Z8L-v1"/>
    <s v="David Gilding"/>
    <x v="378"/>
    <s v="With HSCIC"/>
    <x v="0"/>
    <m/>
    <s v="2c Initial Assessment"/>
    <s v="5a DSA Active"/>
    <x v="0"/>
    <s v="DARS-NIC-389495-J7Z8L-v0.1"/>
    <s v="No"/>
    <s v="No"/>
    <x v="0"/>
    <x v="0"/>
    <x v="0"/>
    <s v="No"/>
    <x v="0"/>
    <s v="Complex"/>
    <s v="Amanda Parkin"/>
    <s v=""/>
    <s v="No"/>
    <s v="Emma Russell"/>
    <d v="2017-04-26T15:11:00"/>
    <d v="2016-05-16T08:32:09"/>
    <m/>
    <s v=""/>
    <d v="2017-03-27T00:00:00"/>
    <x v="0"/>
  </r>
  <r>
    <s v="c237d7a6-eae2-428b-8fde-d74dc632338a"/>
    <s v="D2cVS02hptmg0ypWup/wkVRhFC8/dXOhyR47iW8GewsJKW1M030Kv/EXdDwDMExwrHRD/qebteSKhvaWOYnj5g=="/>
    <d v="2017-04-26T15:11:00"/>
    <s v="DARS-NIC-389495-J7Z8L-v1"/>
    <s v="David Gilding"/>
    <x v="378"/>
    <s v="With HSCIC"/>
    <x v="0"/>
    <m/>
    <s v="2d Action Plan Active"/>
    <s v="5a DSA Active"/>
    <x v="0"/>
    <s v="DARS-NIC-389495-J7Z8L-v0.2"/>
    <s v="No"/>
    <s v="No"/>
    <x v="0"/>
    <x v="0"/>
    <x v="0"/>
    <s v="No"/>
    <x v="0"/>
    <s v="Complex"/>
    <s v="Amanda Parkin"/>
    <s v=""/>
    <s v="No"/>
    <s v="Emma Russell"/>
    <d v="2017-04-26T15:11:00"/>
    <d v="2016-05-16T10:16:12"/>
    <m/>
    <s v=""/>
    <d v="2017-03-27T00:00:00"/>
    <x v="0"/>
  </r>
  <r>
    <s v="68efde21-a84c-44b4-92ed-8fd2e4923648"/>
    <s v="eC66fNp2xXp2NYqYuCsLYqR3IjoAw9z88NTO4jsq3yJTpeZw8ajCZiLmjFT6iwIH3h+n0SmkMqBQ581bG9YQmQ=="/>
    <d v="2017-04-26T15:11:00"/>
    <s v="DARS-NIC-389495-J7Z8L-v1"/>
    <s v="David Gilding"/>
    <x v="378"/>
    <s v="With HSCIC"/>
    <x v="0"/>
    <m/>
    <s v="2c Initial Assessment"/>
    <s v="5a DSA Active"/>
    <x v="0"/>
    <s v="DARS-NIC-389495-J7Z8L-v0.3"/>
    <s v="No"/>
    <s v="No"/>
    <x v="0"/>
    <x v="202"/>
    <x v="0"/>
    <s v="No"/>
    <x v="0"/>
    <s v="Complex"/>
    <s v="Amanda Parkin"/>
    <s v="Gaynor Dalton"/>
    <s v="No"/>
    <s v="Emma Russell"/>
    <d v="2017-04-26T15:11:00"/>
    <d v="2016-06-01T13:55:01"/>
    <m/>
    <s v=""/>
    <d v="2017-03-27T00:00:00"/>
    <x v="0"/>
  </r>
  <r>
    <s v="7819e02f-fb04-45b7-958e-00d6f6edce42"/>
    <s v="aFDBkuo0u8v9kwYvHd7ll8GbpSlQHvR5Tkd/W3qe7j3+MafDSQ3DLXquRGTyyaAdY8dOSUQZHDziJLfQB14o9A=="/>
    <d v="2017-04-26T15:10:48"/>
    <s v="DARS-NIC-389495-J7Z8L-v1"/>
    <s v="David Gilding"/>
    <x v="378"/>
    <s v="With HSCIC"/>
    <x v="0"/>
    <d v="2017-03-31T00:00:00"/>
    <s v="5a DSA Active"/>
    <s v="5a DSA Active"/>
    <x v="1"/>
    <s v="DARS-NIC-389495-J7Z8L-v0.4"/>
    <s v="No"/>
    <s v="No"/>
    <x v="0"/>
    <x v="202"/>
    <x v="77"/>
    <s v="No"/>
    <x v="0"/>
    <s v="Complex"/>
    <s v="Amanda Parkin"/>
    <s v="Gaynor Dalton"/>
    <s v="No"/>
    <s v="Emma Russell"/>
    <d v="2017-04-26T15:10:48"/>
    <d v="2016-06-03T11:26:39"/>
    <d v="2017-04-26T00:00:00"/>
    <s v=""/>
    <d v="2017-03-27T00:00:00"/>
    <x v="1"/>
  </r>
  <r>
    <s v="5e6bca1f-c4ac-4c8a-bcf7-8abaca7b914a"/>
    <s v="/Kx8SoQh5jAb/V7HfMuf+3AMBKB66c5pdq19V3ZRtAOmK7bVQz6MHIGEY0ioqm1F0V3cpnBMHC1lXvCCkuq4aQ=="/>
    <d v="2017-04-26T15:11:00"/>
    <s v="DARS-NIC-389495-J7Z8L-v1"/>
    <s v="David Gilding"/>
    <x v="378"/>
    <s v="With HSCIC"/>
    <x v="0"/>
    <m/>
    <s v="1c Application In Progress"/>
    <s v="5a DSA Active"/>
    <x v="0"/>
    <s v="DARS-NIC-389495-J7Z8L-v1.0"/>
    <s v="No"/>
    <s v="No"/>
    <x v="0"/>
    <x v="202"/>
    <x v="0"/>
    <s v="No"/>
    <x v="0"/>
    <s v="Complex"/>
    <s v="Amanda Parkin"/>
    <s v="Gaynor Dalton"/>
    <s v="No"/>
    <s v="Emma Russell"/>
    <d v="2017-04-26T15:11:00"/>
    <d v="2017-01-20T13:09:42"/>
    <m/>
    <s v=""/>
    <d v="2017-03-27T00:00:00"/>
    <x v="0"/>
  </r>
  <r>
    <s v="f71c9af3-b73d-4a2d-847a-dd6c74701c59"/>
    <s v="qlSkFIa0ZI+B05tujFAOhjJIRy0tMJKllEZI+tkBgmlhaXMklkV/iIjV9c8PrjIKFkLINrxZ20SY3bqu6ByGSw=="/>
    <d v="2017-04-26T15:11:00"/>
    <s v="DARS-NIC-389495-J7Z8L-v1"/>
    <s v="David Gilding"/>
    <x v="378"/>
    <s v="With HSCIC"/>
    <x v="0"/>
    <m/>
    <s v="1c Application In Progress"/>
    <s v="5a DSA Active"/>
    <x v="0"/>
    <s v="DARS-NIC-389495-J7Z8L-v1.1"/>
    <s v="No"/>
    <s v="No"/>
    <x v="0"/>
    <x v="202"/>
    <x v="0"/>
    <s v="No"/>
    <x v="0"/>
    <s v="Complex"/>
    <s v="Amanda Parkin"/>
    <s v="Gaynor Dalton"/>
    <s v="No"/>
    <s v="Emma Russell"/>
    <d v="2017-04-26T15:11:00"/>
    <d v="2017-03-16T14:53:01"/>
    <m/>
    <s v=""/>
    <d v="2017-03-27T00:00:00"/>
    <x v="0"/>
  </r>
  <r>
    <s v="87e19152-5e00-4edb-95bd-29646fb772ef"/>
    <s v="+IZDHw4rFpHJ3whlMg2ItdmubHHAxoHHTciY5agHqZJaVItHotCiP4ByDGaknKPYa0q91PGINBkCBfRIwPY8Tg=="/>
    <d v="2017-04-26T15:11:00"/>
    <s v="DARS-NIC-389495-J7Z8L-v1"/>
    <s v="David Gilding"/>
    <x v="378"/>
    <s v="With HSCIC"/>
    <x v="0"/>
    <m/>
    <s v="1c Application In Progress"/>
    <s v="5a DSA Active"/>
    <x v="0"/>
    <s v="DARS-NIC-389495-J7Z8L-v1.2"/>
    <s v="No"/>
    <s v="No"/>
    <x v="0"/>
    <x v="202"/>
    <x v="0"/>
    <s v="No"/>
    <x v="0"/>
    <s v="Complex"/>
    <s v="Amanda Parkin"/>
    <s v="Gaynor Dalton"/>
    <s v="No"/>
    <s v="Emma Russell"/>
    <d v="2017-04-26T15:11:00"/>
    <d v="2017-03-17T10:31:25"/>
    <m/>
    <s v=""/>
    <d v="2017-03-27T00:00:00"/>
    <x v="0"/>
  </r>
  <r>
    <s v="68c4cadd-0766-489b-a5ad-ac99730fc5a1"/>
    <s v="U1GxhIosv5UHgvqlGW7omoMhgZxUEZhfNz3b/XzoBRV8gZlCrrbTjfhlVUbLezHVoRrSjgjg5m/qFVQqJdk8FA=="/>
    <d v="2017-04-26T15:11:00"/>
    <s v="DARS-NIC-389495-J7Z8L-v1"/>
    <s v="David Gilding"/>
    <x v="378"/>
    <s v="With HSCIC"/>
    <x v="0"/>
    <d v="2018-03-31T00:00:00"/>
    <s v="2c Initial Assessment"/>
    <s v="5a DSA Active"/>
    <x v="0"/>
    <s v="DARS-NIC-389495-J7Z8L-v1.3"/>
    <s v="No"/>
    <s v="No"/>
    <x v="0"/>
    <x v="76"/>
    <x v="0"/>
    <s v="No"/>
    <x v="0"/>
    <s v="Medium"/>
    <s v="Tracy Taylor"/>
    <s v="Duncan Easton"/>
    <s v="No"/>
    <s v="Emma Russell"/>
    <d v="2017-04-26T15:11:00"/>
    <d v="2017-03-24T14:15:38"/>
    <m/>
    <s v=""/>
    <d v="2017-03-27T00:00:00"/>
    <x v="0"/>
  </r>
  <r>
    <s v="0d4b342f-ea79-43cb-98f7-6f8709cf925c"/>
    <s v="Uiw+461obmjBHqbhFzy+7vkiZMCUzhLypEiI4ByUSHvAf6oAKENaIV4di0epKCg58V4ubqPe+kF7C4vZZ3H/mw=="/>
    <d v="2017-04-26T15:11:37"/>
    <s v="DARS-NIC-389495-J7Z8L-v1"/>
    <s v="David Gilding"/>
    <x v="378"/>
    <s v="With HSCIC"/>
    <x v="0"/>
    <d v="2018-03-31T00:00:00"/>
    <s v="5a DSA Active"/>
    <s v="5a DSA Active"/>
    <x v="2"/>
    <s v="DARS-NIC-389495-J7Z8L-v1.4"/>
    <s v="Yes"/>
    <s v="No"/>
    <x v="0"/>
    <x v="76"/>
    <x v="198"/>
    <s v="No"/>
    <x v="0"/>
    <s v="Medium"/>
    <s v="Tracy Taylor"/>
    <s v="Duncan Easton"/>
    <s v="No"/>
    <s v="Emma Russell"/>
    <d v="2017-04-26T15:11:37"/>
    <d v="2017-04-10T11:28:52"/>
    <d v="2017-04-26T00:00:00"/>
    <s v=""/>
    <d v="2017-03-27T00:00:00"/>
    <x v="1"/>
  </r>
  <r>
    <s v="9a26256d-8fe0-e511-8103-1458d043a750"/>
    <s v="lTj25/YM576b0QVrZo6ngZBQKFhYVn0/FCrJIJvGt3aawpJudCeS5tUQ9FJNHU9ourjGZy1fcYFNtkoHhSkkrg=="/>
    <d v="2016-06-10T06:45:15"/>
    <s v="DARS-NIC-389550-S0B2G-v0"/>
    <s v="Lucy Horrex"/>
    <x v="379"/>
    <s v="With HSCIC"/>
    <x v="0"/>
    <m/>
    <s v=""/>
    <s v="2c Initial Assessment"/>
    <x v="0"/>
    <s v="DARS-NIC-389550-S0B2G-v0.0"/>
    <s v=""/>
    <s v="Yes"/>
    <x v="0"/>
    <x v="0"/>
    <x v="0"/>
    <s v="Yes"/>
    <x v="22"/>
    <s v=""/>
    <s v=""/>
    <s v=""/>
    <s v="No"/>
    <s v="Joanna Rose"/>
    <d v="2016-06-10T06:45:15"/>
    <d v="2016-03-02T15:57:15"/>
    <m/>
    <s v=""/>
    <d v="2016-02-04T00:00:00"/>
    <x v="0"/>
  </r>
  <r>
    <s v="baf7ae60-bcaa-4aa4-9f3e-d4dc3c577203"/>
    <s v="10pWGGXEaIGuHnhNd/HG+A6vVmKznvfl0/7oHqRIK6cAyLMix+gsIZDPRehvUn0LgzU+NKR+EapazkHuuQOqkQ=="/>
    <d v="2016-06-10T06:45:15"/>
    <s v="DARS-NIC-389550-S0B2G-v0"/>
    <s v="Lucy Horrex"/>
    <x v="379"/>
    <s v="With HSCIC"/>
    <x v="0"/>
    <m/>
    <s v=""/>
    <s v="2c Initial Assessment"/>
    <x v="0"/>
    <s v="DARS-NIC-389550-S0B2G-v0.1"/>
    <s v=""/>
    <s v="Yes"/>
    <x v="0"/>
    <x v="71"/>
    <x v="0"/>
    <s v="Yes"/>
    <x v="22"/>
    <s v=""/>
    <s v=""/>
    <s v=""/>
    <s v="No"/>
    <s v="Joanna Rose"/>
    <d v="2016-06-10T06:45:15"/>
    <d v="2016-04-10T12:39:19"/>
    <m/>
    <s v=""/>
    <d v="2016-02-04T00:00:00"/>
    <x v="0"/>
  </r>
  <r>
    <s v="5068a419-791a-44b9-9816-9555f0a3f471"/>
    <s v="N5F4l3LzY1H5qgbKnIZ8mON6A9h+wgYddZuq8mxGJYqgT3mHZGmI5GG6qa7LwUcLY9CE6w+EpCfiw7uXOrQugg=="/>
    <d v="2016-08-02T09:49:38"/>
    <s v="DARS-NIC-389550-S0B2G-v0"/>
    <s v="Lucy Horrex"/>
    <x v="379"/>
    <s v="With HSCIC"/>
    <x v="0"/>
    <m/>
    <s v="2c Initial Assessment"/>
    <s v="2c Initial Assessment"/>
    <x v="5"/>
    <s v="DARS-NIC-389550-S0B2G-v0.2"/>
    <s v="Yes"/>
    <s v="Yes"/>
    <x v="0"/>
    <x v="71"/>
    <x v="0"/>
    <s v="Yes"/>
    <x v="22"/>
    <s v=""/>
    <s v="Carla Howgate"/>
    <s v=""/>
    <s v="No"/>
    <s v="Joanna Rose"/>
    <d v="2016-08-02T09:49:38"/>
    <d v="2016-05-03T11:54:36"/>
    <m/>
    <s v=""/>
    <d v="2016-02-04T00:00:00"/>
    <x v="0"/>
  </r>
  <r>
    <s v="85a53b92-bcf8-e511-80f7-3863bb363030"/>
    <s v="LyD4DCTznJbvJ1Zt1JvTCpV+STgqOVXQPYxGX8i7j2N5NJVSVmF+e4RjcdTFVTVhH9Yle57Lhs3Gq92FoPU4Uw=="/>
    <d v="2017-05-02T12:32:23"/>
    <s v="DARS-NIC-389715-Y4S3N-v2"/>
    <s v="Richard Wilcock"/>
    <x v="380"/>
    <s v="With HSCIC"/>
    <x v="0"/>
    <d v="2016-08-31T00:00:00"/>
    <s v=""/>
    <s v="5a DSA Active"/>
    <x v="1"/>
    <s v="DARS-NIC-389715-Y4S3N-v0.0"/>
    <s v="No"/>
    <s v="Yes"/>
    <x v="0"/>
    <x v="118"/>
    <x v="1"/>
    <s v="No"/>
    <x v="0"/>
    <s v=""/>
    <s v="Georgina Platt"/>
    <s v="Gaynor Dalton"/>
    <s v="No"/>
    <s v="Emma Russell"/>
    <d v="2017-05-02T12:32:23"/>
    <d v="2016-04-02T10:20:53"/>
    <d v="2016-09-14T00:00:00"/>
    <s v=""/>
    <d v="2017-03-06T00:00:00"/>
    <x v="0"/>
  </r>
  <r>
    <s v="42930727-f372-4d8a-9608-bc3c349cc7f0"/>
    <s v="L0y70G0/xsBHS8cPR4keMq0tfLzm7MeD3hqr0ezl8qJ/7bfZk1luszqkcc+diKwqXPem/J0RsZYFRZ/M93fmnA=="/>
    <d v="2017-05-02T12:32:23"/>
    <s v="DARS-NIC-389715-Y4S3N-v2"/>
    <s v="Richard Wilcock"/>
    <x v="380"/>
    <s v="With HSCIC"/>
    <x v="0"/>
    <m/>
    <s v="1c Application In Progress"/>
    <s v="5a DSA Active"/>
    <x v="0"/>
    <s v="DARS-NIC-389715-Y4S3N-v1.0"/>
    <s v="No"/>
    <s v="Yes"/>
    <x v="0"/>
    <x v="118"/>
    <x v="0"/>
    <s v="No"/>
    <x v="0"/>
    <s v=""/>
    <s v="Georgina Platt"/>
    <s v="Gaynor Dalton"/>
    <s v="No"/>
    <s v="Emma Russell"/>
    <d v="2017-05-02T12:32:23"/>
    <d v="2016-07-22T09:19:42"/>
    <m/>
    <s v=""/>
    <d v="2017-03-06T00:00:00"/>
    <x v="0"/>
  </r>
  <r>
    <s v="af6fc17b-09c4-4b70-8279-9570078b5045"/>
    <s v="IbZkLB9EmBthRyRTapHN5Znj0bMS4P1idJU1L78YDijh0a9nx+Wh1sQdrQwij682uWbebJByCxnidcZXGtQzAQ=="/>
    <d v="2017-05-02T12:32:23"/>
    <s v="DARS-NIC-389715-Y4S3N-v2"/>
    <s v="Richard Wilcock"/>
    <x v="380"/>
    <s v="With HSCIC"/>
    <x v="0"/>
    <d v="2017-03-31T00:00:00"/>
    <s v="2c Initial Assessment"/>
    <s v="5a DSA Active"/>
    <x v="0"/>
    <s v="DARS-NIC-389715-Y4S3N-v1.1"/>
    <s v="No"/>
    <s v="Yes"/>
    <x v="0"/>
    <x v="265"/>
    <x v="0"/>
    <s v="No"/>
    <x v="0"/>
    <s v=""/>
    <s v="Tracy Taylor"/>
    <s v="Jennifer Donald"/>
    <s v="No"/>
    <s v="Emma Russell"/>
    <d v="2017-05-02T12:32:23"/>
    <d v="2016-08-10T15:32:51"/>
    <m/>
    <s v=""/>
    <d v="2017-03-06T00:00:00"/>
    <x v="0"/>
  </r>
  <r>
    <s v="9a459fcf-96a8-458c-ac2b-7d1a71627b9c"/>
    <s v="5vlp2XOHimtZeSfgUgRZxSLRVFKzq5Vii/xohsidoVupyLHUEe4Dy1J9tk7L6ROq5i1JrpaQDWasO4yBV2c++w=="/>
    <d v="2017-05-02T12:32:05"/>
    <s v="DARS-NIC-389715-Y4S3N-v2"/>
    <s v="Charles Horton"/>
    <x v="380"/>
    <s v="With HSCIC"/>
    <x v="0"/>
    <d v="2017-03-31T00:00:00"/>
    <s v="5a DSA Active"/>
    <s v="5a DSA Active"/>
    <x v="1"/>
    <s v="DARS-NIC-389715-Y4S3N-v1.2"/>
    <s v="No"/>
    <s v="Yes"/>
    <x v="0"/>
    <x v="265"/>
    <x v="231"/>
    <s v="No"/>
    <x v="0"/>
    <s v=""/>
    <s v="Tracy Taylor"/>
    <s v="Gaynor Dalton"/>
    <s v="No"/>
    <s v="Emma Russell"/>
    <d v="2017-05-02T12:32:05"/>
    <d v="2016-08-18T08:13:24"/>
    <d v="2017-05-02T00:00:00"/>
    <s v=""/>
    <d v="2017-03-06T00:00:00"/>
    <x v="1"/>
  </r>
  <r>
    <s v="09fa42af-1688-479b-a4d5-22ffd174de03"/>
    <s v="sKWFCpzMGRptcL0Vrx9SG7xL5vXR9TSfMrRLDjLgZ4KT1U5c8KaWqeUxLpWpTr6nEJa6dcCpapBNlhXwB3fG7A=="/>
    <d v="2017-05-02T12:32:23"/>
    <s v="DARS-NIC-389715-Y4S3N-v2"/>
    <s v="Charles Horton"/>
    <x v="380"/>
    <s v="With HSCIC"/>
    <x v="0"/>
    <m/>
    <s v="1c Application In Progress"/>
    <s v="5a DSA Active"/>
    <x v="0"/>
    <s v="DARS-NIC-389715-Y4S3N-v2.0"/>
    <s v="No"/>
    <s v="Yes"/>
    <x v="0"/>
    <x v="265"/>
    <x v="0"/>
    <s v="No"/>
    <x v="0"/>
    <s v=""/>
    <s v="Tracy Taylor"/>
    <s v="Gaynor Dalton"/>
    <s v="No"/>
    <s v="Emma Russell"/>
    <d v="2017-05-02T12:32:23"/>
    <d v="2017-02-28T09:59:40"/>
    <m/>
    <s v=""/>
    <d v="2017-03-06T00:00:00"/>
    <x v="0"/>
  </r>
  <r>
    <s v="3007205e-4a99-44dc-98cc-09e0ad2c1b0a"/>
    <s v="dWWssYdeCtfUwCjtfgmba/V86NnYD9oemHLeshJamFU5tycJ8qpZL+OGi9Hp12ld1ytl9Q71od/GdOOitAvzoA=="/>
    <d v="2017-05-02T12:32:23"/>
    <s v="DARS-NIC-389715-Y4S3N-v2"/>
    <s v="Charles Horton"/>
    <x v="380"/>
    <s v="With HSCIC"/>
    <x v="0"/>
    <d v="2018-03-31T00:00:00"/>
    <s v="2c Initial Assessment"/>
    <s v="5a DSA Active"/>
    <x v="0"/>
    <s v="DARS-NIC-389715-Y4S3N-v2.1"/>
    <s v="No"/>
    <s v="Yes"/>
    <x v="0"/>
    <x v="296"/>
    <x v="0"/>
    <s v="No"/>
    <x v="0"/>
    <s v=""/>
    <s v="Malgorzata Bartkowska"/>
    <s v="Gaynor Dalton"/>
    <s v="No"/>
    <s v="Emma Russell"/>
    <d v="2017-05-02T12:32:23"/>
    <d v="2017-03-03T16:25:13"/>
    <m/>
    <s v=""/>
    <d v="2017-03-06T00:00:00"/>
    <x v="0"/>
  </r>
  <r>
    <s v="ac749cab-e3c4-420d-bcbd-4320aeefe6d9"/>
    <s v="0eentVHUeXfjv+YuuaKaUp/hAiHE3jYRsQzuQO82Hu1ZJsLSQluCnf/qFd8VCX0Df7Mg7P2fRlI10AN1kPwkWQ=="/>
    <d v="2017-05-02T12:32:23"/>
    <s v="DARS-NIC-389715-Y4S3N-v2"/>
    <s v="Charles Horton"/>
    <x v="380"/>
    <s v="With HSCIC"/>
    <x v="0"/>
    <d v="2018-03-31T00:00:00"/>
    <s v="2c Initial Assessment"/>
    <s v="5a DSA Active"/>
    <x v="0"/>
    <s v="DARS-NIC-389715-Y4S3N-v2.2"/>
    <s v="No"/>
    <s v="Yes"/>
    <x v="0"/>
    <x v="296"/>
    <x v="0"/>
    <s v="No"/>
    <x v="0"/>
    <s v=""/>
    <s v="Alexandra Day"/>
    <s v="Duncan Easton"/>
    <s v="No"/>
    <s v="Emma Russell"/>
    <d v="2017-05-02T12:32:23"/>
    <d v="2017-03-15T11:48:57"/>
    <m/>
    <s v=""/>
    <d v="2017-03-06T00:00:00"/>
    <x v="0"/>
  </r>
  <r>
    <s v="10b996fb-1104-4444-a3cf-343d63ef1939"/>
    <s v="Yl0Rc5POOYqNJXkvVIJw0or59vPu7Z8oZfrac70zG9rDzQEOwQBW5FXrY49RWX+gOgrXZ9Q2XWOnpKhxcdPyVw=="/>
    <d v="2017-05-02T12:32:22"/>
    <s v="DARS-NIC-389715-Y4S3N-v2"/>
    <s v="Charles Horton"/>
    <x v="380"/>
    <s v="With HSCIC"/>
    <x v="0"/>
    <d v="2018-03-31T00:00:00"/>
    <s v="5a DSA Active"/>
    <s v="5a DSA Active"/>
    <x v="2"/>
    <s v="DARS-NIC-389715-Y4S3N-v2.3"/>
    <s v="Yes"/>
    <s v="Yes"/>
    <x v="0"/>
    <x v="296"/>
    <x v="46"/>
    <s v="No"/>
    <x v="0"/>
    <s v=""/>
    <s v="Alexandra Day"/>
    <s v="Duncan Easton"/>
    <s v="No"/>
    <s v="Emma Russell"/>
    <d v="2017-05-02T12:32:22"/>
    <d v="2017-04-10T11:28:53"/>
    <d v="2017-05-02T00:00:00"/>
    <s v=""/>
    <d v="2017-03-06T00:00:00"/>
    <x v="0"/>
  </r>
  <r>
    <s v="75dd6ea8-6ce4-e511-80f5-3863bb363030"/>
    <s v="lbav1ApyXtHOdW/dv7HP5HsIG6sDqbFt+Km00WpVF+JW/QKD4+g1YNDvLakI2TFG0X30KgjbL18kCzGz8Wu1Gw=="/>
    <d v="2017-03-31T15:40:42"/>
    <s v="DARS-NIC-389767-B0C0M-v2"/>
    <s v="Geoffrey Holmes"/>
    <x v="151"/>
    <s v="With Customer"/>
    <x v="0"/>
    <m/>
    <s v=""/>
    <s v="1c Application In Progress"/>
    <x v="0"/>
    <s v="DARS-NIC-389767-B0C0M-v0.0"/>
    <s v=""/>
    <s v="Yes"/>
    <x v="0"/>
    <x v="0"/>
    <x v="0"/>
    <s v="No"/>
    <x v="10"/>
    <s v=""/>
    <s v=""/>
    <s v=""/>
    <s v="No"/>
    <s v="Emma Russell"/>
    <d v="2017-03-31T15:40:42"/>
    <d v="2016-03-07T13:58:32"/>
    <m/>
    <s v=""/>
    <m/>
    <x v="0"/>
  </r>
  <r>
    <s v="aac6a14e-2191-44aa-9ee4-ff911aaf4c6a"/>
    <s v="+dnzOjhSUuZ/20X6Ta+ZJaYyW3BAFUVpBkt7k+/P0MjaHLme2f1ug1GE8q96l6s3Cc8QSG7PdqbSBXHU8APQjw=="/>
    <d v="2017-03-31T15:40:42"/>
    <s v="DARS-NIC-389767-B0C0M-v2"/>
    <s v="Geoffrey Holmes"/>
    <x v="151"/>
    <s v="With Customer"/>
    <x v="0"/>
    <m/>
    <s v=""/>
    <s v="1c Application In Progress"/>
    <x v="0"/>
    <s v="DARS-NIC-389767-B0C0M-v0.1"/>
    <s v=""/>
    <s v="Yes"/>
    <x v="0"/>
    <x v="0"/>
    <x v="0"/>
    <s v="No"/>
    <x v="10"/>
    <s v=""/>
    <s v=""/>
    <s v=""/>
    <s v="No"/>
    <s v="Emma Russell"/>
    <d v="2017-03-31T15:40:42"/>
    <d v="2016-03-23T16:27:08"/>
    <m/>
    <s v=""/>
    <m/>
    <x v="0"/>
  </r>
  <r>
    <s v="ef060861-8788-42f4-b0e4-b42d1d393ad1"/>
    <s v="Ip9WZtELuvmY/xiNlWA3ZXdpC+nL05fGjDl5zzTRc0XnsPdrtiNXhA07yszUIsWWVGGPnHfRDALN/ACAR7BEmQ=="/>
    <d v="2017-03-31T15:40:42"/>
    <s v="DARS-NIC-389767-B0C0M-v2"/>
    <s v="Geoffrey Holmes"/>
    <x v="107"/>
    <s v="With Customer"/>
    <x v="0"/>
    <d v="2016-06-15T00:00:00"/>
    <s v="5a DSA Active"/>
    <s v="1c Application In Progress"/>
    <x v="1"/>
    <s v="DARS-NIC-389767-B0C0M-v0.2"/>
    <s v="No"/>
    <s v="Yes"/>
    <x v="0"/>
    <x v="0"/>
    <x v="8"/>
    <s v="No"/>
    <x v="5"/>
    <s v=""/>
    <s v="Adam Grindrod"/>
    <s v=""/>
    <s v="No"/>
    <s v="Emma Russell"/>
    <d v="2017-03-31T15:40:42"/>
    <d v="2016-03-24T11:07:31"/>
    <d v="2016-12-22T00:00:00"/>
    <s v=""/>
    <m/>
    <x v="0"/>
  </r>
  <r>
    <s v="3f0f3d42-293d-4c3b-8c9b-5b4cde4c3d74"/>
    <s v="r51McNCByIbLFb7/fUcF2XaWy6x7q+QxQVqZndbkh+brNbDJwELaK6DjQdNp2D1XJwGqkCrwY8ppMrWru1Ouyw=="/>
    <d v="2017-03-31T15:40:42"/>
    <s v="DARS-NIC-389767-B0C0M-v2"/>
    <s v="Geoffrey Holmes"/>
    <x v="107"/>
    <s v="With Customer"/>
    <x v="0"/>
    <m/>
    <s v="1c Application In Progress"/>
    <s v="1c Application In Progress"/>
    <x v="0"/>
    <s v="DARS-NIC-389767-B0C0M-v1.0"/>
    <s v="No"/>
    <s v="Yes"/>
    <x v="0"/>
    <x v="0"/>
    <x v="0"/>
    <s v="No"/>
    <x v="5"/>
    <s v=""/>
    <s v="Adam Grindrod"/>
    <s v="Jennifer Redman"/>
    <s v="No"/>
    <s v="Emma Russell"/>
    <d v="2017-03-31T15:40:42"/>
    <d v="2016-10-12T13:11:15"/>
    <m/>
    <s v=""/>
    <m/>
    <x v="0"/>
  </r>
  <r>
    <s v="da0ffad3-87ea-47ac-a65a-803c21aa409b"/>
    <s v="cAnAHCzfJIDlGduOXNGpNeAXdFLXjt+EPHSSR+VKz/IVkuJSg3GJXlYNiRtI6iP4mhJ2TFNJN3CUPsU2hQwtUQ=="/>
    <d v="2017-03-31T15:40:42"/>
    <s v="DARS-NIC-389767-B0C0M-v2"/>
    <s v="Geoffrey Holmes"/>
    <x v="107"/>
    <s v="With Customer"/>
    <x v="0"/>
    <d v="2017-06-30T00:00:00"/>
    <s v="2c Initial Assessment"/>
    <s v="1c Application In Progress"/>
    <x v="0"/>
    <s v="DARS-NIC-389767-B0C0M-v1.1"/>
    <s v="No"/>
    <s v="Yes"/>
    <x v="0"/>
    <x v="235"/>
    <x v="0"/>
    <s v="No"/>
    <x v="5"/>
    <s v=""/>
    <s v="Tracy Taylor"/>
    <s v="Jennifer Donald"/>
    <s v="No"/>
    <s v="Emma Russell"/>
    <d v="2017-03-31T15:40:42"/>
    <d v="2016-10-13T10:10:50"/>
    <m/>
    <s v=""/>
    <m/>
    <x v="0"/>
  </r>
  <r>
    <s v="eb1e3534-0262-4102-b089-2a78af341262"/>
    <s v="+/5LYFz6pmmf+cytNJYECkcGVrM5OMMu11drMfty/g/RaGeRal0Xmb3swKPojSx1FXiubG7BBj88v6Hy3v2Iew=="/>
    <d v="2017-03-31T15:40:41"/>
    <s v="DARS-NIC-389767-B0C0M-v2"/>
    <s v="Geoffrey Holmes"/>
    <x v="107"/>
    <s v="With Customer"/>
    <x v="0"/>
    <d v="2017-06-30T00:00:00"/>
    <s v="2c Initial Assessment"/>
    <s v="1c Application In Progress"/>
    <x v="0"/>
    <s v="DARS-NIC-389767-B0C0M-v1.2"/>
    <s v="No"/>
    <s v="Yes"/>
    <x v="0"/>
    <x v="235"/>
    <x v="0"/>
    <s v="No"/>
    <x v="5"/>
    <s v="Complex"/>
    <s v="Tracy Taylor"/>
    <s v="Jennifer Donald"/>
    <s v="No"/>
    <s v="Emma Russell"/>
    <d v="2017-03-31T15:40:41"/>
    <d v="2016-11-02T11:22:35"/>
    <m/>
    <s v=""/>
    <m/>
    <x v="0"/>
  </r>
  <r>
    <s v="768cc6d5-3efc-445f-b130-a99ed6beab38"/>
    <s v="LvmE0SxXPUnpoo91MVaPHaVjzq06nLlD1KqdCWWBBWw4nejIqyRuMyrysGmCu7NHHfvnLB0QApKyuBtHMs1iog=="/>
    <d v="2017-03-31T15:40:53"/>
    <s v="DARS-NIC-389767-B0C0M-v2"/>
    <s v="Geoffrey Holmes"/>
    <x v="107"/>
    <s v="With Customer"/>
    <x v="0"/>
    <d v="2017-06-30T00:00:00"/>
    <s v="5a DSA Active"/>
    <s v="1c Application In Progress"/>
    <x v="2"/>
    <s v="DARS-NIC-389767-B0C0M-v1.3"/>
    <s v="No"/>
    <s v="Yes"/>
    <x v="0"/>
    <x v="235"/>
    <x v="41"/>
    <s v="No"/>
    <x v="5"/>
    <s v="Complex"/>
    <s v="Tracy Taylor"/>
    <s v="Jennifer Donald"/>
    <s v="No"/>
    <s v="Emma Russell"/>
    <d v="2017-03-31T15:40:53"/>
    <d v="2016-11-02T11:49:39"/>
    <d v="2016-12-22T00:00:00"/>
    <s v=""/>
    <m/>
    <x v="1"/>
  </r>
  <r>
    <s v="e40fc595-53fc-45d9-a0e0-f1ae53cadb4e"/>
    <s v="v+xQghxMBNMvHKswXMObRywSj3rsLfP1XfvwpH75wLbvfpIsieLydc6V+bdT9BDIhWSST9cVskhAIm+S14p8Pw=="/>
    <d v="2017-03-31T15:41:25"/>
    <s v="DARS-NIC-389767-B0C0M-v2"/>
    <s v="Geoffrey Holmes"/>
    <x v="107"/>
    <s v="With Customer"/>
    <x v="0"/>
    <m/>
    <s v="1c Application In Progress"/>
    <s v="1c Application In Progress"/>
    <x v="4"/>
    <s v="DARS-NIC-389767-B0C0M-v2.0"/>
    <s v="Yes"/>
    <s v="Yes"/>
    <x v="0"/>
    <x v="235"/>
    <x v="0"/>
    <s v="No"/>
    <x v="5"/>
    <s v="Complex"/>
    <s v="Tracy Taylor"/>
    <s v="Jennifer Donald"/>
    <s v="No"/>
    <s v="Emma Russell"/>
    <d v="2017-03-31T15:41:25"/>
    <d v="2017-03-31T15:40:27"/>
    <m/>
    <s v=""/>
    <m/>
    <x v="0"/>
  </r>
  <r>
    <s v="cd778641-0612-e611-80fc-3863bb357fa0"/>
    <s v="rLLYH6IpDb0SuCmelNWW0DbJw3m7V3z9GNzVXrgbRx7zAjKeWkIme8J/WffzG5T9sxGgHor0HZEzcA3auS/anA=="/>
    <d v="2017-02-27T15:22:30"/>
    <s v="DARS-NIC-389823-P1P6B-v3"/>
    <s v="Andrew Tookey"/>
    <x v="63"/>
    <s v="With HSCIC"/>
    <x v="0"/>
    <m/>
    <s v=""/>
    <s v="5a DSA Active"/>
    <x v="0"/>
    <s v="DARS-NIC-389823-P1P6B-v0.0"/>
    <s v=""/>
    <s v="Yes"/>
    <x v="0"/>
    <x v="0"/>
    <x v="0"/>
    <s v="No"/>
    <x v="6"/>
    <s v=""/>
    <s v="Louise Dunn"/>
    <s v=""/>
    <s v="Yes"/>
    <s v="Emma Russell"/>
    <d v="2017-02-27T15:22:30"/>
    <d v="2016-05-04T14:41:19"/>
    <m/>
    <s v=""/>
    <d v="2017-01-16T00:00:00"/>
    <x v="0"/>
  </r>
  <r>
    <s v="6ddb9ea9-c123-4216-b2c2-764dce0cfa00"/>
    <s v="+Y1b9HZwSLIh7sHIA62LlDZn1fziGnSuf7UMvlquXL8HK4XKVXHcuXYLwrjVCbvMlvjqmRL+Y8L2coXNo8vFGg=="/>
    <d v="2017-02-27T15:22:30"/>
    <s v="DARS-NIC-389823-P1P6B-v3"/>
    <s v="Andrew Tookey"/>
    <x v="63"/>
    <s v="With HSCIC"/>
    <x v="0"/>
    <d v="2017-02-10T00:00:00"/>
    <s v=""/>
    <s v="5a DSA Active"/>
    <x v="0"/>
    <s v="DARS-NIC-389823-P1P6B-v0.1"/>
    <s v=""/>
    <s v="Yes"/>
    <x v="0"/>
    <x v="0"/>
    <x v="0"/>
    <s v="No"/>
    <x v="6"/>
    <s v="Complex"/>
    <s v="Louise Dunn"/>
    <s v="Netta Hollings"/>
    <s v="Yes"/>
    <s v="Emma Russell"/>
    <d v="2017-02-27T15:22:30"/>
    <d v="2016-05-04T15:41:24"/>
    <m/>
    <s v=""/>
    <d v="2017-01-16T00:00:00"/>
    <x v="0"/>
  </r>
  <r>
    <s v="eedb63e4-f627-4f96-94b2-a7a26a5ec1f4"/>
    <s v="2dFXDXqzaUDRZuMKI7e+P/RnWzPqshTY3h4Spy1MrLZRfVSLXjXA5nEp/94fb7nNXMrUWkvz7uQ1+Atgm068DQ=="/>
    <d v="2017-02-27T15:22:30"/>
    <s v="DARS-NIC-389823-P1P6B-v3"/>
    <s v="Andrew Tookey"/>
    <x v="63"/>
    <s v="With HSCIC"/>
    <x v="0"/>
    <d v="2017-02-10T00:00:00"/>
    <s v="5a DSA Active"/>
    <s v="5a DSA Active"/>
    <x v="1"/>
    <s v="DARS-NIC-389823-P1P6B-v0.2"/>
    <s v="No"/>
    <s v="Yes"/>
    <x v="0"/>
    <x v="0"/>
    <x v="233"/>
    <s v="No"/>
    <x v="6"/>
    <s v="Complex"/>
    <s v="Louise Dunn"/>
    <s v="Netta Hollings"/>
    <s v="No"/>
    <s v="Emma Russell"/>
    <d v="2017-02-27T15:22:30"/>
    <d v="2016-05-04T15:58:05"/>
    <d v="2016-09-30T00:00:00"/>
    <s v=""/>
    <d v="2017-01-16T00:00:00"/>
    <x v="1"/>
  </r>
  <r>
    <s v="9912961f-d55b-444f-b085-fcba5a7e9ad7"/>
    <s v="1UJy+i1bNFW+K36MUCebXt/MuCgpTD+QcaOqBN5ieXaWpV3pzOEl3B6rtpJpr9M19vwdrXyL9B3NOOwLZA2mKw=="/>
    <d v="2017-02-27T15:22:30"/>
    <s v="DARS-NIC-389823-P1P6B-v3"/>
    <s v="Andrew Tookey"/>
    <x v="63"/>
    <s v="With HSCIC"/>
    <x v="0"/>
    <m/>
    <s v="1c Application In Progress"/>
    <s v="5a DSA Active"/>
    <x v="0"/>
    <s v="DARS-NIC-389823-P1P6B-v1.0"/>
    <s v="No"/>
    <s v="Yes"/>
    <x v="0"/>
    <x v="0"/>
    <x v="0"/>
    <s v="No"/>
    <x v="6"/>
    <s v="Complex"/>
    <s v="Louise Dunn"/>
    <s v="Netta Hollings"/>
    <s v="No"/>
    <s v="Emma Russell"/>
    <d v="2017-02-27T15:22:30"/>
    <d v="2016-05-12T12:05:32"/>
    <m/>
    <s v=""/>
    <d v="2017-01-16T00:00:00"/>
    <x v="0"/>
  </r>
  <r>
    <s v="2afffd00-c227-4d9e-9931-5b883d761eab"/>
    <s v="U4XPlrNMeV7nT90lxuu68lvx6gwFwaX/kWV7yZ2IZjK0unZRegjNDJ6HAQU2YDNF4ph65zEKh98UO6bgeqNHFw=="/>
    <d v="2017-02-27T15:22:30"/>
    <s v="DARS-NIC-389823-P1P6B-v3"/>
    <s v="Andrew Tookey"/>
    <x v="63"/>
    <s v="With HSCIC"/>
    <x v="0"/>
    <m/>
    <s v="2c Initial Assessment"/>
    <s v="5a DSA Active"/>
    <x v="0"/>
    <s v="DARS-NIC-389823-P1P6B-v1.1"/>
    <s v="No"/>
    <s v="Yes"/>
    <x v="0"/>
    <x v="129"/>
    <x v="0"/>
    <s v="No"/>
    <x v="6"/>
    <s v="Complex"/>
    <s v="Adam Grindrod"/>
    <s v="Gaynor Dalton"/>
    <s v="No"/>
    <s v="Emma Russell"/>
    <d v="2017-02-27T15:22:30"/>
    <d v="2016-05-19T09:37:01"/>
    <m/>
    <s v=""/>
    <d v="2017-01-16T00:00:00"/>
    <x v="0"/>
  </r>
  <r>
    <s v="2313f1a1-85cc-41a0-b047-2219d5baae44"/>
    <s v="N1IhFCAVvP2OrivLuJu57+ne7HYkxlrRzRLg5vqUpvZTo5FnwspUUL0r9etzIngsA2J048s6Ew+VieeMApnxGw=="/>
    <d v="2017-02-27T15:22:30"/>
    <s v="DARS-NIC-389823-P1P6B-v3"/>
    <s v="Andrew Tookey"/>
    <x v="63"/>
    <s v="With HSCIC"/>
    <x v="0"/>
    <d v="2017-02-10T00:00:00"/>
    <s v="2d Action Plan Active"/>
    <s v="5a DSA Active"/>
    <x v="0"/>
    <s v="DARS-NIC-389823-P1P6B-v1.2"/>
    <s v="No"/>
    <s v="Yes"/>
    <x v="0"/>
    <x v="129"/>
    <x v="0"/>
    <s v="No"/>
    <x v="6"/>
    <s v="Complex"/>
    <s v="Adam Grindrod"/>
    <s v="Gaynor Dalton"/>
    <s v="No"/>
    <s v="Emma Russell"/>
    <d v="2017-02-27T15:22:30"/>
    <d v="2016-05-26T11:05:54"/>
    <m/>
    <s v=""/>
    <d v="2017-01-16T00:00:00"/>
    <x v="0"/>
  </r>
  <r>
    <s v="367afe5c-045c-4fc0-be46-ada828bea377"/>
    <s v="2rMQexD5LYrxUS+JZ6EHHKF3/f4jkdtjfnSccyi+4Q4+E8svwCV4xFmHL4e7VZyM9LCoYpgSE//UlWwgswwehw=="/>
    <d v="2017-02-27T15:22:30"/>
    <s v="DARS-NIC-389823-P1P6B-v3"/>
    <s v="Andrew Tookey"/>
    <x v="63"/>
    <s v="With HSCIC"/>
    <x v="0"/>
    <d v="2017-02-10T00:00:00"/>
    <s v="2c Initial Assessment"/>
    <s v="5a DSA Active"/>
    <x v="0"/>
    <s v="DARS-NIC-389823-P1P6B-v1.3"/>
    <s v="No"/>
    <s v="Yes"/>
    <x v="0"/>
    <x v="129"/>
    <x v="0"/>
    <s v="No"/>
    <x v="6"/>
    <s v="Complex"/>
    <s v="Adam Grindrod"/>
    <s v="Netta Hollings"/>
    <s v="No"/>
    <s v="Emma Russell"/>
    <d v="2017-02-27T15:22:30"/>
    <d v="2016-07-12T13:43:08"/>
    <m/>
    <s v=""/>
    <d v="2017-01-16T00:00:00"/>
    <x v="0"/>
  </r>
  <r>
    <s v="6c5ea026-24bd-4450-b0da-77b2c5a2b728"/>
    <s v="pD8BRlu+WKRLxQAvqjqABK/BhVvHne9HDjJtdihNswFxZgd/cH+w1EAbOHUSpHY9AdkVmuhQ4Ms9m13ggp6Ubg=="/>
    <d v="2017-02-27T15:22:30"/>
    <s v="DARS-NIC-389823-P1P6B-v3"/>
    <s v="Andrew Tookey"/>
    <x v="63"/>
    <s v="With HSCIC"/>
    <x v="0"/>
    <d v="2017-02-10T00:00:00"/>
    <s v="5a DSA Active"/>
    <s v="5a DSA Active"/>
    <x v="1"/>
    <s v="DARS-NIC-389823-P1P6B-v1.4"/>
    <s v="No"/>
    <s v="Yes"/>
    <x v="0"/>
    <x v="129"/>
    <x v="234"/>
    <s v="No"/>
    <x v="6"/>
    <s v="Complex"/>
    <s v="Adam Grindrod"/>
    <s v="Netta Hollings"/>
    <s v="No"/>
    <s v="Emma Russell"/>
    <d v="2017-02-27T15:22:30"/>
    <d v="2016-07-12T15:19:36"/>
    <d v="2016-12-02T00:00:00"/>
    <s v=""/>
    <d v="2017-01-16T00:00:00"/>
    <x v="1"/>
  </r>
  <r>
    <s v="38a63cf4-4c29-4f08-858e-de66d8e2bf5c"/>
    <s v="VB18/xA1FrAr1JYekpdSFfXeYAZUrDfQTNuOP7OVmX5qfeHRs7Azm1IdKbMUn2avpHm2EcF8FTXYhFjKRxv9Gg=="/>
    <d v="2017-02-27T15:22:30"/>
    <s v="DARS-NIC-389823-P1P6B-v3"/>
    <s v="Andrew Tookey"/>
    <x v="63"/>
    <s v="With HSCIC"/>
    <x v="0"/>
    <m/>
    <s v="1c Application In Progress"/>
    <s v="5a DSA Active"/>
    <x v="0"/>
    <s v="DARS-NIC-389823-P1P6B-v2.0"/>
    <s v="No"/>
    <s v="Yes"/>
    <x v="0"/>
    <x v="129"/>
    <x v="0"/>
    <s v="No"/>
    <x v="6"/>
    <s v="Complex"/>
    <s v="Adam Grindrod"/>
    <s v="Netta Hollings"/>
    <s v="No"/>
    <s v="Emma Russell"/>
    <d v="2017-02-27T15:22:30"/>
    <d v="2016-09-30T10:12:41"/>
    <d v="2016-09-30T00:00:00"/>
    <s v=""/>
    <d v="2017-01-16T00:00:00"/>
    <x v="0"/>
  </r>
  <r>
    <s v="2835beeb-6fb7-41d7-a913-f571ed32056b"/>
    <s v="jIC6G5vt370xHaESuXdRscjDCVW6GMjs/wvE74samwLbhKwpSzcy9qt/YtzP/2Ef3/z3s9m+9NDJns5HiO9/jg=="/>
    <d v="2017-02-27T15:22:30"/>
    <s v="DARS-NIC-389823-P1P6B-v3"/>
    <s v="Andrew Tookey"/>
    <x v="63"/>
    <s v="With HSCIC"/>
    <x v="0"/>
    <d v="2017-02-10T00:00:00"/>
    <s v="2c Initial Assessment"/>
    <s v="5a DSA Active"/>
    <x v="0"/>
    <s v="DARS-NIC-389823-P1P6B-v2.1"/>
    <s v="No"/>
    <s v="Yes"/>
    <x v="0"/>
    <x v="141"/>
    <x v="0"/>
    <s v="No"/>
    <x v="6"/>
    <s v="Complex"/>
    <s v="Adam Grindrod"/>
    <s v="Netta Hollings"/>
    <s v="No"/>
    <s v="Emma Russell"/>
    <d v="2017-02-27T15:22:30"/>
    <d v="2016-09-30T10:15:46"/>
    <d v="2016-09-30T00:00:00"/>
    <s v=""/>
    <d v="2017-01-16T00:00:00"/>
    <x v="0"/>
  </r>
  <r>
    <s v="d8d88a96-cd1a-44a7-9f0b-b2005f340487"/>
    <s v="sgh+qwaJg7RVyYxwpK3vFmXPUVinnUB6dl9yTvwNYGMQo0GA97zUSXpuhKtG1PJw3bw2uiA1YL3qzsnNsRH1mQ=="/>
    <d v="2017-02-27T15:22:38"/>
    <s v="DARS-NIC-389823-P1P6B-v3"/>
    <s v="Andrew Tookey"/>
    <x v="63"/>
    <s v="With HSCIC"/>
    <x v="0"/>
    <d v="2017-02-10T00:00:00"/>
    <s v="5a DSA Active"/>
    <s v="5a DSA Active"/>
    <x v="1"/>
    <s v="DARS-NIC-389823-P1P6B-v2.2"/>
    <s v="No"/>
    <s v="Yes"/>
    <x v="0"/>
    <x v="141"/>
    <x v="105"/>
    <s v="No"/>
    <x v="6"/>
    <s v="Complex"/>
    <s v="Adam Grindrod"/>
    <s v="Louise Dunn"/>
    <s v="No"/>
    <s v="Emma Russell"/>
    <d v="2017-02-27T15:22:38"/>
    <d v="2016-09-30T10:24:56"/>
    <d v="2017-02-27T00:00:00"/>
    <s v=""/>
    <d v="2017-01-16T00:00:00"/>
    <x v="1"/>
  </r>
  <r>
    <s v="5f093d33-4072-455d-827b-1f2a5b5e0d36"/>
    <s v="9UjswJILVm8GuluopfT6ojj+CZfk0oLxWUHC+c91+ZcL90DLLHycZ1nW08w2vzt9mIvzJINVQ+T2b40iDhAVCw=="/>
    <d v="2017-02-27T15:22:30"/>
    <s v="DARS-NIC-389823-P1P6B-v3"/>
    <s v="Andrew Tookey"/>
    <x v="63"/>
    <s v="With HSCIC"/>
    <x v="0"/>
    <m/>
    <s v="1c Application In Progress"/>
    <s v="5a DSA Active"/>
    <x v="0"/>
    <s v="DARS-NIC-389823-P1P6B-v3.0"/>
    <s v="No"/>
    <s v="Yes"/>
    <x v="0"/>
    <x v="141"/>
    <x v="0"/>
    <s v="No"/>
    <x v="6"/>
    <s v="Complex"/>
    <s v="Adam Grindrod"/>
    <s v="Louise Dunn"/>
    <s v="No"/>
    <s v="Emma Russell"/>
    <d v="2017-02-27T15:22:30"/>
    <d v="2016-12-02T13:31:17"/>
    <m/>
    <s v=""/>
    <d v="2017-01-16T00:00:00"/>
    <x v="0"/>
  </r>
  <r>
    <s v="5a604ab5-ae6f-4240-b73e-659c868fda54"/>
    <s v="PThY6gmbIv1i6z3NG+04obOlRHpPx93me+Tq5bEKIAS4mskd9lK0iEBQezEvkYsHb0/fQp41aXg8HsmJ0FCJRQ=="/>
    <d v="2017-02-27T15:22:30"/>
    <s v="DARS-NIC-389823-P1P6B-v3"/>
    <s v="Andrew Tookey"/>
    <x v="63"/>
    <s v="With HSCIC"/>
    <x v="0"/>
    <d v="2018-02-10T00:00:00"/>
    <s v="2c Initial Assessment"/>
    <s v="5a DSA Active"/>
    <x v="0"/>
    <s v="DARS-NIC-389823-P1P6B-v3.1"/>
    <s v="No"/>
    <s v="Yes"/>
    <x v="0"/>
    <x v="44"/>
    <x v="0"/>
    <s v="No"/>
    <x v="6"/>
    <s v="Complex"/>
    <s v="Alexandra Day"/>
    <s v="Louise Dunn"/>
    <s v="No"/>
    <s v="Emma Russell"/>
    <d v="2017-02-27T15:22:30"/>
    <d v="2017-01-09T09:46:34"/>
    <m/>
    <s v=""/>
    <d v="2017-01-16T00:00:00"/>
    <x v="0"/>
  </r>
  <r>
    <s v="b7523436-dea0-47da-99a0-e0a14dc2df8c"/>
    <s v="QVJLUFXb7t70aIjhX4juHVMzq70qqXFmkMaayEtOIg+GvQmWF6k+AbstQajBlXyJsuxC9lOsn1kut1mwxvkuQQ=="/>
    <d v="2017-02-27T15:22:30"/>
    <s v="DARS-NIC-389823-P1P6B-v3"/>
    <s v="Andrew Tookey"/>
    <x v="63"/>
    <s v="With HSCIC"/>
    <x v="0"/>
    <d v="2018-02-10T00:00:00"/>
    <s v="2c Initial Assessment"/>
    <s v="5a DSA Active"/>
    <x v="0"/>
    <s v="DARS-NIC-389823-P1P6B-v3.2"/>
    <s v="No"/>
    <s v="Yes"/>
    <x v="0"/>
    <x v="44"/>
    <x v="0"/>
    <s v="No"/>
    <x v="6"/>
    <s v="Complex"/>
    <s v="Alexandra Day"/>
    <s v="Louise Dunn"/>
    <s v="No"/>
    <s v="Emma Russell"/>
    <d v="2017-02-27T15:22:30"/>
    <d v="2017-01-31T10:55:32"/>
    <m/>
    <s v=""/>
    <d v="2017-01-16T00:00:00"/>
    <x v="0"/>
  </r>
  <r>
    <s v="9ac70373-9e76-45a3-a9a8-d0b5ea9661d8"/>
    <s v="sQbJqqAXCvOT5FiUvlsTKv79cYuzrV+pf7QCY8peKhjf7uOTTXNurGFM7HGpd0BB5tRksSFJHm6GjZpmWbYXJA=="/>
    <d v="2017-02-27T15:22:30"/>
    <s v="DARS-NIC-389823-P1P6B-v3"/>
    <s v="Andrew Tookey"/>
    <x v="63"/>
    <s v="With HSCIC"/>
    <x v="0"/>
    <d v="2018-02-10T00:00:00"/>
    <s v="2c Initial Assessment"/>
    <s v="5a DSA Active"/>
    <x v="0"/>
    <s v="DARS-NIC-389823-P1P6B-v3.3"/>
    <s v="No"/>
    <s v="Yes"/>
    <x v="0"/>
    <x v="44"/>
    <x v="0"/>
    <s v="No"/>
    <x v="6"/>
    <s v="Complex"/>
    <s v="Alexandra Day"/>
    <s v="Louise Dunn"/>
    <s v="No"/>
    <s v="Emma Russell"/>
    <d v="2017-02-27T15:22:30"/>
    <d v="2017-02-01T15:06:03"/>
    <m/>
    <s v=""/>
    <d v="2017-01-16T00:00:00"/>
    <x v="0"/>
  </r>
  <r>
    <s v="6a92b4db-2905-40b6-afe9-7158480d579d"/>
    <s v="gQD4weGLd2blFr4heatHbnFDQ8KIpSGQsjAfKvu19SHU18yNoIcIC2gRXQ1vdKwRzBQXbvMIwMFeUs7E0r892w=="/>
    <d v="2017-02-27T15:22:30"/>
    <s v="DARS-NIC-389823-P1P6B-v3"/>
    <s v="Andrew Tookey"/>
    <x v="63"/>
    <s v="With HSCIC"/>
    <x v="0"/>
    <d v="2018-02-10T00:00:00"/>
    <s v="2c Initial Assessment"/>
    <s v="5a DSA Active"/>
    <x v="0"/>
    <s v="DARS-NIC-389823-P1P6B-v3.4"/>
    <s v="No"/>
    <s v="Yes"/>
    <x v="0"/>
    <x v="44"/>
    <x v="0"/>
    <s v="No"/>
    <x v="6"/>
    <s v="Complex"/>
    <s v="Alexandra Day"/>
    <s v="Louise Dunn"/>
    <s v="No"/>
    <s v="Emma Russell"/>
    <d v="2017-02-27T15:22:30"/>
    <d v="2017-02-13T10:25:55"/>
    <m/>
    <s v=""/>
    <d v="2017-01-16T00:00:00"/>
    <x v="0"/>
  </r>
  <r>
    <s v="c2f8c571-96c6-4e88-984c-d83e24649c5d"/>
    <s v="p1cOXYQiK8puT1UyRp3YIAUDIrp4hVRHH8KO8q67TGG5jGlPGy1l+cATnCqBaEuCzitj12GdxMLqbaJzfPB1cA=="/>
    <d v="2017-02-27T15:22:47"/>
    <s v="DARS-NIC-389823-P1P6B-v3"/>
    <s v="Andrew Tookey"/>
    <x v="63"/>
    <s v="With HSCIC"/>
    <x v="0"/>
    <d v="2018-02-10T00:00:00"/>
    <s v="5a DSA Active"/>
    <s v="5a DSA Active"/>
    <x v="2"/>
    <s v="DARS-NIC-389823-P1P6B-v3.5"/>
    <s v="Yes"/>
    <s v="Yes"/>
    <x v="0"/>
    <x v="44"/>
    <x v="197"/>
    <s v="No"/>
    <x v="6"/>
    <s v="Complex"/>
    <s v="Alexandra Day"/>
    <s v="Louise Dunn"/>
    <s v="No"/>
    <s v="Emma Russell"/>
    <d v="2017-02-27T15:22:47"/>
    <d v="2017-02-17T13:35:43"/>
    <d v="2017-02-27T00:00:00"/>
    <s v=""/>
    <d v="2017-01-16T00:00:00"/>
    <x v="1"/>
  </r>
  <r>
    <s v="649a128e-4c23-e611-80e4-5065f38b06d1"/>
    <s v="jSLxWyWRKqCgRWo6S7z4m+BbAqvjlcfHa+zxAqXg3fxH24pZqPYsDDw0ypcDJmG3ofCG+Ve7naIwAJUR2NR9Iw=="/>
    <d v="2016-08-02T09:49:38"/>
    <s v="DARS-NIC-38987-G5F4D-v0"/>
    <s v="Julie Sanders"/>
    <x v="38"/>
    <s v="With HSCIC"/>
    <x v="0"/>
    <m/>
    <s v="1b Enquiry Answered"/>
    <s v="1b Enquiry Answered"/>
    <x v="4"/>
    <s v="DARS-NIC-38987-G5F4D-v0.0"/>
    <s v="Yes"/>
    <s v="No"/>
    <x v="0"/>
    <x v="0"/>
    <x v="0"/>
    <s v="No"/>
    <x v="10"/>
    <s v=""/>
    <s v=""/>
    <s v=""/>
    <s v="Yes"/>
    <s v="Emma Russell"/>
    <d v="2016-08-02T09:49:38"/>
    <d v="2016-05-26T14:17:28"/>
    <m/>
    <s v=""/>
    <m/>
    <x v="0"/>
  </r>
  <r>
    <s v="55c48012-f2e1-e511-8100-3863bb358f90"/>
    <s v="B1gYPXPhCOM9JXdW+7+mpmBfzScBv4d4dW9clKHAqaXwkzJQrm3eWAnyYMLbastZ8yqVvafwS5Ozb+Hkqyd0+Q=="/>
    <d v="2016-08-02T09:49:38"/>
    <s v="DARS-NIC-389881-S3K5W-v0"/>
    <s v="Hannah Fenton"/>
    <x v="1"/>
    <s v="With HSCIC"/>
    <x v="0"/>
    <d v="2016-07-12T00:00:00"/>
    <s v=""/>
    <s v="5a DSA Active"/>
    <x v="3"/>
    <s v="DARS-NIC-389881-S3K5W-v0.0"/>
    <s v="Yes"/>
    <s v="Yes"/>
    <x v="0"/>
    <x v="0"/>
    <x v="7"/>
    <s v="No"/>
    <x v="1"/>
    <s v=""/>
    <s v="Adam Grindrod"/>
    <s v=""/>
    <s v="No"/>
    <s v="Joanna Rose"/>
    <d v="2016-08-02T09:49:38"/>
    <d v="2016-03-04T10:15:54"/>
    <m/>
    <s v=""/>
    <m/>
    <x v="0"/>
  </r>
  <r>
    <s v="28346bb2-f460-4260-9338-9e0599985f87"/>
    <s v="SNZzohp7USr4urLe1Xr/AODHiqN3TwO0td56JcNeUJrTGnXFpv7fqxkJGcam6xbRc+ecy0dDTdJgH9IT278lhA=="/>
    <d v="2016-09-15T12:20:06"/>
    <s v="DARS-NIC-39009-M3T3D-v0"/>
    <s v="Phillip Howard"/>
    <x v="69"/>
    <s v="With Customer"/>
    <x v="0"/>
    <m/>
    <s v=""/>
    <s v="1c Application In Progress"/>
    <x v="0"/>
    <s v="DARS-NIC-39009-M3T3D-v0.0"/>
    <s v="No"/>
    <s v="No"/>
    <x v="0"/>
    <x v="0"/>
    <x v="0"/>
    <s v="Yes"/>
    <x v="10"/>
    <s v=""/>
    <s v="DARS Online"/>
    <s v="DARS Online"/>
    <s v="Yes"/>
    <s v="Alexandra Day"/>
    <d v="2016-09-15T12:20:06"/>
    <d v="2016-05-26T08:49:41"/>
    <m/>
    <s v=""/>
    <m/>
    <x v="0"/>
  </r>
  <r>
    <s v="b17a8011-8a0c-4797-a3fd-1a4a6bce5524"/>
    <s v="KDy7OB+u0137iRE0i1BSXB58CK1zGAdugL6aPainU9rQVCOO3JuWOyxkEsm1SDJoh9jS7P6iVO1d4palS1/9GQ=="/>
    <d v="2016-09-15T12:20:06"/>
    <s v="DARS-NIC-39009-M3T3D-v0"/>
    <s v="Phillip Howard"/>
    <x v="69"/>
    <s v="With Customer"/>
    <x v="0"/>
    <m/>
    <s v="2c Initial Assessment"/>
    <s v="1c Application In Progress"/>
    <x v="0"/>
    <s v="DARS-NIC-39009-M3T3D-v0.1"/>
    <s v="No"/>
    <s v="No"/>
    <x v="0"/>
    <x v="140"/>
    <x v="0"/>
    <s v="Yes"/>
    <x v="10"/>
    <s v=""/>
    <s v="Richard Webster"/>
    <s v="Gaynor Dalton"/>
    <s v="No"/>
    <s v="Alexandra Day"/>
    <d v="2016-09-15T12:20:06"/>
    <d v="2016-07-07T08:30:26"/>
    <m/>
    <s v=""/>
    <m/>
    <x v="0"/>
  </r>
  <r>
    <s v="77cc5495-6275-4819-8064-f0030aa117c8"/>
    <s v="WRsxZM+0Qro10xpf+SK8bHoRVBIkVqt5/NJDV5bG5U3/ESgGCpY/+BRvo0+Fg+WKr7sJIXVb6X6zCf+MfDKUsQ=="/>
    <d v="2016-09-15T12:20:07"/>
    <s v="DARS-NIC-39009-M3T3D-v0"/>
    <s v="Phillip Howard"/>
    <x v="69"/>
    <s v="With Customer"/>
    <x v="0"/>
    <m/>
    <s v="1c Application In Progress"/>
    <s v="1c Application In Progress"/>
    <x v="5"/>
    <s v="DARS-NIC-39009-M3T3D-v0.2"/>
    <s v="Yes"/>
    <s v="No"/>
    <x v="0"/>
    <x v="140"/>
    <x v="0"/>
    <s v="Yes"/>
    <x v="10"/>
    <s v=""/>
    <s v="Richard Webster"/>
    <s v="Gaynor Dalton"/>
    <s v="No"/>
    <s v="Alexandra Day"/>
    <d v="2016-09-15T12:20:07"/>
    <d v="2016-08-05T12:35:46"/>
    <d v="2016-09-15T00:00:00"/>
    <s v=""/>
    <m/>
    <x v="0"/>
  </r>
  <r>
    <s v="43765c4f-c0f8-e511-80fa-3863bb357fa0"/>
    <s v="9CYdQQCI332xcxnnj7lWeqLVH4eFB1ITlXHQsK9Y1SXTXPjUg8T6kRJbbxb0Z9PPYs/LD+7ytQ8ENLM/pULQ2Q=="/>
    <d v="2017-04-19T07:22:17"/>
    <s v="DARS-NIC-390531-R7S3D-v2"/>
    <s v="Chris Dorling"/>
    <x v="381"/>
    <s v="With Customer"/>
    <x v="0"/>
    <d v="2016-08-31T00:00:00"/>
    <s v=""/>
    <s v="4e With Customer To Sign DSA"/>
    <x v="1"/>
    <s v="DARS-NIC-390531-R7S3D-v0.0"/>
    <s v="No"/>
    <s v="Yes"/>
    <x v="0"/>
    <x v="118"/>
    <x v="1"/>
    <s v="No"/>
    <x v="0"/>
    <s v=""/>
    <s v="Georgina Platt"/>
    <s v="Gaynor Dalton"/>
    <s v="No"/>
    <s v="Emma Russell"/>
    <d v="2017-04-19T07:22:17"/>
    <d v="2016-04-02T10:47:37"/>
    <d v="2016-09-12T00:00:00"/>
    <s v=""/>
    <d v="2017-03-31T00:00:00"/>
    <x v="0"/>
  </r>
  <r>
    <s v="3f1dbdb8-792e-4b19-9a92-e6bd29b48917"/>
    <s v="PJ5UImhg3z0O8/LbP3LLVX9JRolK1SFhaO2dBmwhfWPPn1TyPTQZupAHcjNvewAPYGCs/EZi++67XtlMgiXczg=="/>
    <d v="2017-04-19T07:22:17"/>
    <s v="DARS-NIC-390531-R7S3D-v2"/>
    <s v="Chris Dorling"/>
    <x v="381"/>
    <s v="With Customer"/>
    <x v="0"/>
    <m/>
    <s v="1c Application In Progress"/>
    <s v="4e With Customer To Sign DSA"/>
    <x v="0"/>
    <s v="DARS-NIC-390531-R7S3D-v1.0"/>
    <s v="No"/>
    <s v="Yes"/>
    <x v="0"/>
    <x v="118"/>
    <x v="0"/>
    <s v="No"/>
    <x v="0"/>
    <s v=""/>
    <s v="Georgina Platt"/>
    <s v="Gaynor Dalton"/>
    <s v="No"/>
    <s v="Emma Russell"/>
    <d v="2017-04-19T07:22:17"/>
    <d v="2016-08-24T09:30:07"/>
    <m/>
    <s v=""/>
    <d v="2017-03-31T00:00:00"/>
    <x v="0"/>
  </r>
  <r>
    <s v="dd13a9da-75ad-46d0-a05f-f2da75de277b"/>
    <s v="F2/8aPB9Wuf0FXcNCl43PGcI4UQtdOOv4uXRIJ0h2g10hwFt9+ps5dszBu0IDVHy93QUSXQ/DFolB+ggbrEBxA=="/>
    <d v="2017-04-19T07:22:17"/>
    <s v="DARS-NIC-390531-R7S3D-v2"/>
    <s v="Chris Dorling"/>
    <x v="381"/>
    <s v="With Customer"/>
    <x v="0"/>
    <d v="2017-03-31T00:00:00"/>
    <s v="2c Initial Assessment"/>
    <s v="4e With Customer To Sign DSA"/>
    <x v="0"/>
    <s v="DARS-NIC-390531-R7S3D-v1.1"/>
    <s v="No"/>
    <s v="Yes"/>
    <x v="0"/>
    <x v="24"/>
    <x v="0"/>
    <s v="No"/>
    <x v="0"/>
    <s v=""/>
    <s v="Adam Grindrod"/>
    <s v="Gaynor Dalton"/>
    <s v="No"/>
    <s v="Emma Russell"/>
    <d v="2017-04-19T07:22:17"/>
    <d v="2016-08-24T09:38:47"/>
    <m/>
    <s v=""/>
    <d v="2017-03-31T00:00:00"/>
    <x v="0"/>
  </r>
  <r>
    <s v="82c2f5af-769d-40c8-8f6d-5845f6cb0fe0"/>
    <s v="SBE4G6P0lBETBrWr6xNf8GOEIruwUAUFYCGbig1tNzMwZSPYb5Y6o6lhjiD8xlhahDMnag1hITgrA56AqAt7bQ=="/>
    <d v="2017-04-19T07:22:17"/>
    <s v="DARS-NIC-390531-R7S3D-v2"/>
    <s v="Chris Dorling"/>
    <x v="381"/>
    <s v="With Customer"/>
    <x v="0"/>
    <d v="2017-03-31T00:00:00"/>
    <s v="5a DSA Active"/>
    <s v="4e With Customer To Sign DSA"/>
    <x v="3"/>
    <s v="DARS-NIC-390531-R7S3D-v1.2"/>
    <s v="No"/>
    <s v="Yes"/>
    <x v="0"/>
    <x v="24"/>
    <x v="36"/>
    <s v="No"/>
    <x v="0"/>
    <s v=""/>
    <s v="Adam Grindrod"/>
    <s v="Gaynor Dalton"/>
    <s v="No"/>
    <s v="Emma Russell"/>
    <d v="2017-04-19T07:22:17"/>
    <d v="2016-08-24T09:43:37"/>
    <d v="2016-09-12T00:00:00"/>
    <s v=""/>
    <d v="2017-03-31T00:00:00"/>
    <x v="1"/>
  </r>
  <r>
    <s v="f62c2ee2-cded-4bfe-abf2-8d56bf537286"/>
    <s v="W9mjoDMkxjAyxkRjWdbzaAQT4Lc1u2RkAHbgZKowX5KdTF4HFFaIDrbdI1PW/Hh50arcPmoLisUgSyW9WQm1ww=="/>
    <d v="2017-04-19T07:22:17"/>
    <s v="DARS-NIC-390531-R7S3D-v2"/>
    <s v="Chris Dorling"/>
    <x v="381"/>
    <s v="With Customer"/>
    <x v="0"/>
    <m/>
    <s v="1c Application In Progress"/>
    <s v="4e With Customer To Sign DSA"/>
    <x v="0"/>
    <s v="DARS-NIC-390531-R7S3D-v2.0"/>
    <s v="No"/>
    <s v="Yes"/>
    <x v="0"/>
    <x v="24"/>
    <x v="0"/>
    <s v="No"/>
    <x v="0"/>
    <s v=""/>
    <s v="Adam Grindrod"/>
    <s v="Gaynor Dalton"/>
    <s v="No"/>
    <s v="Emma Russell"/>
    <d v="2017-04-19T07:22:17"/>
    <d v="2017-01-25T14:23:12"/>
    <m/>
    <s v=""/>
    <d v="2017-03-31T00:00:00"/>
    <x v="0"/>
  </r>
  <r>
    <s v="cf03c254-47c2-42d9-ae9b-f66b2133f46f"/>
    <s v="Vz3VK+5d8OzSi6NmsHitVwBhdv5uTQ83I7s6D2fTJvc1pqppDvlBfOGNGc8LWwYQJUKjlrhVB5yPNO3moSrzlw=="/>
    <d v="2017-04-19T07:22:17"/>
    <s v="DARS-NIC-390531-R7S3D-v2"/>
    <s v="Natalie Johnston"/>
    <x v="381"/>
    <s v="With Customer"/>
    <x v="0"/>
    <d v="2018-03-31T00:00:00"/>
    <s v="2c Initial Assessment"/>
    <s v="4e With Customer To Sign DSA"/>
    <x v="0"/>
    <s v="DARS-NIC-390531-R7S3D-v2.1"/>
    <s v="No"/>
    <s v="Yes"/>
    <x v="0"/>
    <x v="311"/>
    <x v="0"/>
    <s v="No"/>
    <x v="0"/>
    <s v="Medium"/>
    <s v="Tracy Taylor"/>
    <s v="Duncan Easton"/>
    <s v="No"/>
    <s v="Emma Russell"/>
    <d v="2017-04-19T07:22:17"/>
    <d v="2017-03-30T11:09:09"/>
    <m/>
    <s v=""/>
    <d v="2017-03-31T00:00:00"/>
    <x v="0"/>
  </r>
  <r>
    <s v="80461496-b133-4cd0-bf06-4046f285ef9e"/>
    <s v="k5cmZ1pdYMMdEF0SDyiZ/rnPsD/fnaPIyJU88xToH2MyRgKken135iVG63sqJWqUL9wmfLtVwmz4RWXk4nBXkQ=="/>
    <d v="2017-04-19T07:22:49"/>
    <s v="DARS-NIC-390531-R7S3D-v2"/>
    <s v="Natalie Johnston"/>
    <x v="381"/>
    <s v="With Customer"/>
    <x v="0"/>
    <d v="2018-03-31T00:00:00"/>
    <s v="4e With Customer To Sign DSA"/>
    <s v="4e With Customer To Sign DSA"/>
    <x v="4"/>
    <s v="DARS-NIC-390531-R7S3D-v2.2"/>
    <s v="Yes"/>
    <s v="Yes"/>
    <x v="0"/>
    <x v="311"/>
    <x v="0"/>
    <s v="No"/>
    <x v="0"/>
    <s v="Medium"/>
    <s v="Tracy Taylor"/>
    <s v="Duncan Easton"/>
    <s v="No"/>
    <s v="Emma Russell"/>
    <d v="2017-04-19T07:22:49"/>
    <d v="2017-04-13T11:21:06"/>
    <m/>
    <s v=""/>
    <d v="2017-03-31T00:00:00"/>
    <x v="0"/>
  </r>
  <r>
    <s v="c326fc5a-f3e1-e511-8104-1458d043a750"/>
    <s v="UJoEtgJ0ERXqESa865J+QRelqdlueCwj32eUfe+8ebr+tvRNRrRC3IbIFGU5XaCJNJS3LprsQwxMaN6U2RPXmQ=="/>
    <d v="2017-04-13T15:01:15"/>
    <s v="DARS-NIC-390662-Q9Q1N-v2"/>
    <s v="Del Herridge"/>
    <x v="326"/>
    <s v="With HSCIC"/>
    <x v="0"/>
    <d v="2016-08-31T00:00:00"/>
    <s v=""/>
    <s v="5a DSA Active"/>
    <x v="1"/>
    <s v="DARS-NIC-390662-Q9Q1N-v0.0"/>
    <s v="No"/>
    <s v="Yes"/>
    <x v="0"/>
    <x v="0"/>
    <x v="7"/>
    <s v="No"/>
    <x v="0"/>
    <s v=""/>
    <s v="Georgina Platt"/>
    <s v=""/>
    <s v="No"/>
    <s v="Tracy Taylor"/>
    <d v="2017-04-13T15:01:15"/>
    <d v="2016-03-04T10:25:09"/>
    <d v="2016-09-01T00:00:00"/>
    <s v=""/>
    <d v="2017-03-27T00:00:00"/>
    <x v="0"/>
  </r>
  <r>
    <s v="65336680-4f2a-480d-a726-c674d6d6224c"/>
    <s v="AbzUAh+FgD90Gfo+189mJ/Kcd6VZZWpnpeVLdrBMAoDOcNu+qEU9Vd0fMFUR4BUa9eZWGQ2+espfPyS+FLtzeg=="/>
    <d v="2017-04-13T15:01:15"/>
    <s v="DARS-NIC-390662-Q9Q1N-v2"/>
    <s v="Del Herridge"/>
    <x v="326"/>
    <s v="With HSCIC"/>
    <x v="0"/>
    <m/>
    <s v="1c Application In Progress"/>
    <s v="5a DSA Active"/>
    <x v="0"/>
    <s v="DARS-NIC-390662-Q9Q1N-v1.0"/>
    <s v="No"/>
    <s v="Yes"/>
    <x v="0"/>
    <x v="0"/>
    <x v="0"/>
    <s v="No"/>
    <x v="0"/>
    <s v=""/>
    <s v="Georgina Platt"/>
    <s v="Jennifer Redman"/>
    <s v="No"/>
    <s v="Tracy Taylor"/>
    <d v="2017-04-13T15:01:15"/>
    <d v="2016-08-24T10:53:08"/>
    <m/>
    <s v=""/>
    <d v="2017-03-27T00:00:00"/>
    <x v="0"/>
  </r>
  <r>
    <s v="c2efaf85-4cfd-4ab3-b25a-ef50a2167569"/>
    <s v="Fq4ndLpk1pY/hrUkts6z4R64OGlmYN+kmS216torRSyHvFO9QKfSaf4HnAYtMCYd1Asv3yzC+UuKd4ax0+02OQ=="/>
    <d v="2017-04-13T15:01:15"/>
    <s v="DARS-NIC-390662-Q9Q1N-v2"/>
    <s v="Del Herridge"/>
    <x v="326"/>
    <s v="With HSCIC"/>
    <x v="0"/>
    <d v="2017-03-31T00:00:00"/>
    <s v="2c Initial Assessment"/>
    <s v="5a DSA Active"/>
    <x v="0"/>
    <s v="DARS-NIC-390662-Q9Q1N-v1.1"/>
    <s v="No"/>
    <s v="Yes"/>
    <x v="0"/>
    <x v="24"/>
    <x v="0"/>
    <s v="No"/>
    <x v="0"/>
    <s v=""/>
    <s v="Tracy Taylor"/>
    <s v="Jennifer Redman"/>
    <s v="No"/>
    <s v="Tracy Taylor"/>
    <d v="2017-04-13T15:01:15"/>
    <d v="2016-08-24T10:58:43"/>
    <m/>
    <s v=""/>
    <d v="2017-03-27T00:00:00"/>
    <x v="0"/>
  </r>
  <r>
    <s v="13f77d67-3d32-4456-8549-bc7654b00f2c"/>
    <s v="8Fm/ycl1OS4gIGGCjToWMd8RHjV7xQBzE+Y/OetzLI17JiQ92ieO2uWbjnQ/vcG3UOHGt+HP9Kvtz7793pcS+Q=="/>
    <d v="2017-04-13T15:01:06"/>
    <s v="DARS-NIC-390662-Q9Q1N-v2"/>
    <s v="Del Herridge"/>
    <x v="326"/>
    <s v="With HSCIC"/>
    <x v="0"/>
    <d v="2017-03-31T00:00:00"/>
    <s v="5a DSA Active"/>
    <s v="5a DSA Active"/>
    <x v="1"/>
    <s v="DARS-NIC-390662-Q9Q1N-v1.2"/>
    <s v="No"/>
    <s v="Yes"/>
    <x v="0"/>
    <x v="24"/>
    <x v="184"/>
    <s v="No"/>
    <x v="0"/>
    <s v=""/>
    <s v="Tracy Taylor"/>
    <s v="Jennifer Donald"/>
    <s v="No"/>
    <s v="Tracy Taylor"/>
    <d v="2017-04-13T15:01:06"/>
    <d v="2016-08-24T11:38:04"/>
    <d v="2017-04-13T00:00:00"/>
    <s v=""/>
    <d v="2017-03-27T00:00:00"/>
    <x v="1"/>
  </r>
  <r>
    <s v="5e7d3b09-3c38-46ec-bc00-9440b7542a60"/>
    <s v="rzVhNL66oFXLnCIMqXn1ZRpXtpZ8N6tDDWki83oy4mdCSjBSKwBqz1S04c8xM5fpsh5NULFj3TrMErcTTDSOtg=="/>
    <d v="2017-04-13T15:01:15"/>
    <s v="DARS-NIC-390662-Q9Q1N-v2"/>
    <s v="Del Herridge"/>
    <x v="326"/>
    <s v="With HSCIC"/>
    <x v="0"/>
    <m/>
    <s v="1c Application In Progress"/>
    <s v="5a DSA Active"/>
    <x v="0"/>
    <s v="DARS-NIC-390662-Q9Q1N-v2.0"/>
    <s v="No"/>
    <s v="Yes"/>
    <x v="0"/>
    <x v="24"/>
    <x v="0"/>
    <s v="No"/>
    <x v="0"/>
    <s v=""/>
    <s v="Tracy Taylor"/>
    <s v="Jennifer Donald"/>
    <s v="No"/>
    <s v="Tracy Taylor"/>
    <d v="2017-04-13T15:01:15"/>
    <d v="2017-03-17T11:28:46"/>
    <m/>
    <s v=""/>
    <d v="2017-03-27T00:00:00"/>
    <x v="0"/>
  </r>
  <r>
    <s v="3cd3bcb5-8644-4346-8439-b8bcd1008375"/>
    <s v="gZtE0iVqTcElThBwNo8/Y1L7g9FbrVeJOfe8r3Q+nUR56dNsFVqjWf3U4zxpRqQ+VpYD75i8ZuiRJY8iCBUG2w=="/>
    <d v="2017-04-13T15:01:15"/>
    <s v="DARS-NIC-390662-Q9Q1N-v2"/>
    <s v="Del Herridge"/>
    <x v="326"/>
    <s v="With HSCIC"/>
    <x v="0"/>
    <d v="2018-03-31T00:00:00"/>
    <s v="2c Initial Assessment"/>
    <s v="5a DSA Active"/>
    <x v="0"/>
    <s v="DARS-NIC-390662-Q9Q1N-v2.1"/>
    <s v="No"/>
    <s v="Yes"/>
    <x v="0"/>
    <x v="76"/>
    <x v="0"/>
    <s v="No"/>
    <x v="0"/>
    <s v="Medium"/>
    <s v="Alexandra Day"/>
    <s v="Duncan Easton"/>
    <s v="No"/>
    <s v="Tracy Taylor"/>
    <d v="2017-04-13T15:01:15"/>
    <d v="2017-03-17T11:46:14"/>
    <m/>
    <s v=""/>
    <d v="2017-03-27T00:00:00"/>
    <x v="0"/>
  </r>
  <r>
    <s v="b06210dc-6222-4523-9bf1-a2bce00cf072"/>
    <s v="PIM4+UWdmye4wBV2lkBjlpOInm/TcE3WKRSQggFa1Gwj18mA0OiWELbu3Q0E6/AcBUMmTGnCkaBK+Czren2mxg=="/>
    <d v="2017-04-13T15:01:45"/>
    <s v="DARS-NIC-390662-Q9Q1N-v2"/>
    <s v="Del Herridge"/>
    <x v="326"/>
    <s v="With HSCIC"/>
    <x v="0"/>
    <d v="2018-03-31T00:00:00"/>
    <s v="5a DSA Active"/>
    <s v="5a DSA Active"/>
    <x v="2"/>
    <s v="DARS-NIC-390662-Q9Q1N-v2.2"/>
    <s v="Yes"/>
    <s v="Yes"/>
    <x v="0"/>
    <x v="76"/>
    <x v="3"/>
    <s v="No"/>
    <x v="0"/>
    <s v="Medium"/>
    <s v="Alexandra Day"/>
    <s v="Duncan Easton"/>
    <s v="No"/>
    <s v="Tracy Taylor"/>
    <d v="2017-04-13T15:01:45"/>
    <d v="2017-04-10T10:29:01"/>
    <d v="2017-04-13T00:00:00"/>
    <s v=""/>
    <d v="2017-03-27T00:00:00"/>
    <x v="1"/>
  </r>
  <r>
    <s v="2750b046-5ce8-e511-8105-1458d043a750"/>
    <s v="70C6YLY/cuY8ejmL5vRuq8iWNYX4VQoK+CZyq+0foKUljC6EKHufS1DtZOctwNVx2O1upmj2wgXHaQsWgTMm5w=="/>
    <d v="2017-01-31T08:14:25"/>
    <s v="DARS-NIC-390749-C4P0X-v2"/>
    <s v="Eleanor Kane"/>
    <x v="15"/>
    <s v="With HSCIC"/>
    <x v="0"/>
    <m/>
    <s v=""/>
    <s v="5a DSA Active"/>
    <x v="0"/>
    <s v="DARS-NIC-390749-C4P0X-v0.0"/>
    <s v=""/>
    <s v="Yes"/>
    <x v="0"/>
    <x v="0"/>
    <x v="0"/>
    <s v="No"/>
    <x v="1"/>
    <s v=""/>
    <s v=""/>
    <s v=""/>
    <s v="No"/>
    <s v="Joanna Rose"/>
    <d v="2017-01-31T08:14:25"/>
    <d v="2016-03-12T14:11:14"/>
    <m/>
    <s v=""/>
    <d v="2016-11-10T00:00:00"/>
    <x v="0"/>
  </r>
  <r>
    <s v="c37241c7-b4d3-4b2b-bbd1-653ee797b401"/>
    <s v="7mtctLkGcySxZFNRo6LmxGIbDvvfK9bIU2VwBbE8ljPwI7RzB+qDFy8G7iWsOKPDiAeA4/QIsqJwmrz3wKb2ig=="/>
    <d v="2017-01-31T08:14:26"/>
    <s v="DARS-NIC-390749-C4P0X-v2"/>
    <s v="Eleanor Kane"/>
    <x v="15"/>
    <s v="With HSCIC"/>
    <x v="0"/>
    <m/>
    <s v=""/>
    <s v="5a DSA Active"/>
    <x v="0"/>
    <s v="DARS-NIC-390749-C4P0X-v0.1"/>
    <s v=""/>
    <s v="Yes"/>
    <x v="0"/>
    <x v="0"/>
    <x v="0"/>
    <s v="No"/>
    <x v="1"/>
    <s v=""/>
    <s v=""/>
    <s v=""/>
    <s v="No"/>
    <s v="Joanna Rose"/>
    <d v="2017-01-31T08:14:26"/>
    <d v="2016-03-16T10:45:58"/>
    <m/>
    <s v=""/>
    <d v="2016-11-10T00:00:00"/>
    <x v="0"/>
  </r>
  <r>
    <s v="11b7af62-e6e2-455f-86a4-9628a67a5d77"/>
    <s v="jmkjONzZCdpiDjy0GGg+nPHQdCU0u2DNUyV37HHdkUBOEoFjc679Q4uVvzpJNkBjLrxdB5m7xrDaffaMdCe10w=="/>
    <d v="2017-01-31T08:14:26"/>
    <s v="DARS-NIC-390749-C4P0X-v2"/>
    <s v="Eleanor Kane"/>
    <x v="15"/>
    <s v="With HSCIC"/>
    <x v="0"/>
    <m/>
    <s v=""/>
    <s v="5a DSA Active"/>
    <x v="0"/>
    <s v="DARS-NIC-390749-C4P0X-v0.2"/>
    <s v=""/>
    <s v="Yes"/>
    <x v="0"/>
    <x v="0"/>
    <x v="0"/>
    <s v="No"/>
    <x v="1"/>
    <s v=""/>
    <s v=""/>
    <s v=""/>
    <s v="No"/>
    <s v="Joanna Rose"/>
    <d v="2017-01-31T08:14:26"/>
    <d v="2016-03-17T14:38:34"/>
    <m/>
    <s v=""/>
    <d v="2016-11-10T00:00:00"/>
    <x v="0"/>
  </r>
  <r>
    <s v="3568ad38-ddca-49c4-8789-e22a5a80b01c"/>
    <s v="D4MUz2nwEyjuj8A8rjE/83j28KR4EJ3hBd7qFhhVKI3MDCrO9SDXvtz/TFWMAIE/RvrTvpHHBbEn7OnLkCCjKg=="/>
    <d v="2017-01-31T08:14:26"/>
    <s v="DARS-NIC-390749-C4P0X-v2"/>
    <s v="Eleanor Kane"/>
    <x v="15"/>
    <s v="With HSCIC"/>
    <x v="0"/>
    <m/>
    <s v=""/>
    <s v="5a DSA Active"/>
    <x v="0"/>
    <s v="DARS-NIC-390749-C4P0X-v0.3"/>
    <s v=""/>
    <s v="Yes"/>
    <x v="0"/>
    <x v="0"/>
    <x v="0"/>
    <s v="No"/>
    <x v="1"/>
    <s v=""/>
    <s v=""/>
    <s v=""/>
    <s v="No"/>
    <s v="Joanna Rose"/>
    <d v="2017-01-31T08:14:26"/>
    <d v="2016-03-17T14:38:47"/>
    <m/>
    <s v=""/>
    <d v="2016-11-10T00:00:00"/>
    <x v="0"/>
  </r>
  <r>
    <s v="fe50356a-af48-4da1-8d91-bf03692117f6"/>
    <s v="ZVvD062O0/lHP9jkdORL0nt2i/teTv3g3oDpNae27QpsNEPlbmllzdjwv+gUKynraUsGa2tpfMVMvLvMy5rVxg=="/>
    <d v="2017-01-31T08:14:26"/>
    <s v="DARS-NIC-390749-C4P0X-v2"/>
    <s v="Eleanor Kane"/>
    <x v="15"/>
    <s v="With HSCIC"/>
    <x v="0"/>
    <d v="2017-04-18T00:00:00"/>
    <s v=""/>
    <s v="5a DSA Active"/>
    <x v="0"/>
    <s v="DARS-NIC-390749-C4P0X-v0.4"/>
    <s v=""/>
    <s v="Yes"/>
    <x v="0"/>
    <x v="118"/>
    <x v="0"/>
    <s v="No"/>
    <x v="1"/>
    <s v=""/>
    <s v=""/>
    <s v=""/>
    <s v="No"/>
    <s v="Joanna Rose"/>
    <d v="2017-01-31T08:14:26"/>
    <d v="2016-03-17T14:39:36"/>
    <m/>
    <s v=""/>
    <d v="2016-11-10T00:00:00"/>
    <x v="0"/>
  </r>
  <r>
    <s v="4c04caad-4b0c-4a45-97b7-653ad2662851"/>
    <s v="Odjgon0daldBPA9eN+DJ9oQakEXu7KcnPto/KhXbX1Om5vPavo7DHB92kduRir6KqjFCAjqL8Uu8+QrPGY9FYg=="/>
    <d v="2017-01-31T08:14:26"/>
    <s v="DARS-NIC-390749-C4P0X-v2"/>
    <s v="Eleanor Kane"/>
    <x v="15"/>
    <s v="With HSCIC"/>
    <x v="0"/>
    <d v="2017-04-18T00:00:00"/>
    <s v=""/>
    <s v="5a DSA Active"/>
    <x v="0"/>
    <s v="DARS-NIC-390749-C4P0X-v0.5"/>
    <s v=""/>
    <s v="Yes"/>
    <x v="0"/>
    <x v="312"/>
    <x v="0"/>
    <s v="No"/>
    <x v="1"/>
    <s v=""/>
    <s v=""/>
    <s v=""/>
    <s v="No"/>
    <s v="Joanna Rose"/>
    <d v="2017-01-31T08:14:26"/>
    <d v="2016-04-05T11:37:28"/>
    <m/>
    <s v=""/>
    <d v="2016-11-10T00:00:00"/>
    <x v="0"/>
  </r>
  <r>
    <s v="48c04604-4946-4293-a16e-afa28f2f3887"/>
    <s v="vEipOnF6msddTX2Es7XMxZJ7zrl67kwZzim4n2yKzY1Ua6x1K/Rb9R/TrX8O9AeOyINt8cGjkct+8FjGCRq6kQ=="/>
    <d v="2017-01-31T08:14:26"/>
    <s v="DARS-NIC-390749-C4P0X-v2"/>
    <s v="Eleanor Kane"/>
    <x v="15"/>
    <s v="With HSCIC"/>
    <x v="0"/>
    <d v="2017-04-18T00:00:00"/>
    <s v=""/>
    <s v="5a DSA Active"/>
    <x v="0"/>
    <s v="DARS-NIC-390749-C4P0X-v0.6"/>
    <s v=""/>
    <s v="Yes"/>
    <x v="0"/>
    <x v="312"/>
    <x v="0"/>
    <s v="No"/>
    <x v="1"/>
    <s v="Complex"/>
    <s v="Tracy Taylor"/>
    <s v=""/>
    <s v="No"/>
    <s v="Joanna Rose"/>
    <d v="2017-01-31T08:14:26"/>
    <d v="2016-04-16T13:09:16"/>
    <m/>
    <s v=""/>
    <d v="2016-11-10T00:00:00"/>
    <x v="0"/>
  </r>
  <r>
    <s v="86cfeae1-07cb-450a-99d1-83c01a37ac7e"/>
    <s v="WyjgByaGJr9xAU7FS9vA0cDIKtXlhRbFZjye90xQIbHQOvmgzYJ+hjhuRRY1vLBJzmWfEc87rR8ZBfEDaYfQpw=="/>
    <d v="2017-01-31T08:14:26"/>
    <s v="DARS-NIC-390749-C4P0X-v2"/>
    <s v="Eleanor Kane"/>
    <x v="15"/>
    <s v="With HSCIC"/>
    <x v="0"/>
    <d v="2017-05-01T00:00:00"/>
    <s v="2c Initial Assessment"/>
    <s v="5a DSA Active"/>
    <x v="0"/>
    <s v="DARS-NIC-390749-C4P0X-v0.7"/>
    <s v="No"/>
    <s v="Yes"/>
    <x v="0"/>
    <x v="312"/>
    <x v="0"/>
    <s v="No"/>
    <x v="1"/>
    <s v="Complex"/>
    <s v="Tracy Taylor"/>
    <s v=""/>
    <s v="Yes"/>
    <s v="Joanna Rose"/>
    <d v="2017-01-31T08:14:26"/>
    <d v="2016-04-22T11:18:31"/>
    <m/>
    <s v=""/>
    <d v="2016-11-10T00:00:00"/>
    <x v="0"/>
  </r>
  <r>
    <s v="9a1a45ea-1cd9-4c84-a43d-63209ab1ac91"/>
    <s v="mCo9XycD4EpmWxUxMQlE/jhU2eIrVYHjG8MaLt8B3v7MTvwDV8E/sMpwfmVYtRIu91J+qW8g2gPdmqsCxjQLZA=="/>
    <d v="2017-01-31T08:14:26"/>
    <s v="DARS-NIC-390749-C4P0X-v2"/>
    <s v="Eleanor Kane"/>
    <x v="15"/>
    <s v="With HSCIC"/>
    <x v="0"/>
    <d v="2017-05-01T00:00:00"/>
    <s v="2c Initial Assessment"/>
    <s v="5a DSA Active"/>
    <x v="0"/>
    <s v="DARS-NIC-390749-C4P0X-v0.8"/>
    <s v="No"/>
    <s v="Yes"/>
    <x v="0"/>
    <x v="312"/>
    <x v="104"/>
    <s v="No"/>
    <x v="1"/>
    <s v="Complex"/>
    <s v="Tracy Taylor"/>
    <s v="Jennifer Donald"/>
    <s v="Yes"/>
    <s v="Joanna Rose"/>
    <d v="2017-01-31T08:14:26"/>
    <d v="2016-06-08T06:37:51"/>
    <m/>
    <s v=""/>
    <d v="2016-11-10T00:00:00"/>
    <x v="1"/>
  </r>
  <r>
    <s v="a358f656-cce4-457c-9260-29a286d50f79"/>
    <s v="OafEwA9GSJbetTIiIh6PHID/KtGbx2gpDThx2k8e9QkvNfpu2LXkBuYE4afe7kUFx4yu9lVmnBiahLuiIw5eEA=="/>
    <d v="2017-01-31T08:14:25"/>
    <s v="DARS-NIC-390749-C4P0X-v2"/>
    <s v="Eleanor Kane"/>
    <x v="15"/>
    <s v="With HSCIC"/>
    <x v="0"/>
    <d v="2017-08-05T00:00:00"/>
    <s v="2c Initial Assessment"/>
    <s v="5a DSA Active"/>
    <x v="1"/>
    <s v="DARS-NIC-390749-C4P0X-v0.9"/>
    <s v="No"/>
    <s v="Yes"/>
    <x v="0"/>
    <x v="312"/>
    <x v="220"/>
    <s v="No"/>
    <x v="1"/>
    <s v="Complex"/>
    <s v="Tracy Taylor"/>
    <s v="Jennifer Donald"/>
    <s v="Yes"/>
    <s v="Joanna Rose"/>
    <d v="2017-01-31T08:14:25"/>
    <d v="2016-08-04T08:49:47"/>
    <d v="2016-09-27T00:00:00"/>
    <s v=""/>
    <d v="2016-11-10T00:00:00"/>
    <x v="1"/>
  </r>
  <r>
    <s v="8d693ecd-27c2-4952-8b9e-fb6eb1cf391d"/>
    <s v="MPQbBGHrhlrC2EUSh/WrVm9wmnIn7b9MXpMmbo4VjWZqlIq1h1eUIOQRbp6n7JA2qwxmgQop0CTHCMyQCh2cpA=="/>
    <d v="2017-01-31T08:14:26"/>
    <s v="DARS-NIC-390749-C4P0X-v2"/>
    <s v="Eleanor Kane"/>
    <x v="15"/>
    <s v="With HSCIC"/>
    <x v="0"/>
    <m/>
    <s v="1c Application In Progress"/>
    <s v="5a DSA Active"/>
    <x v="0"/>
    <s v="DARS-NIC-390749-C4P0X-v1.0"/>
    <s v="No"/>
    <s v="Yes"/>
    <x v="0"/>
    <x v="312"/>
    <x v="0"/>
    <s v="No"/>
    <x v="1"/>
    <s v="Complex"/>
    <s v="Tracy Taylor"/>
    <s v="Jennifer Donald"/>
    <s v="Yes"/>
    <s v="Joanna Rose"/>
    <d v="2017-01-31T08:14:26"/>
    <d v="2016-09-12T10:29:02"/>
    <d v="2016-09-12T00:00:00"/>
    <s v=""/>
    <d v="2016-11-10T00:00:00"/>
    <x v="0"/>
  </r>
  <r>
    <s v="9bb840cd-265d-409e-ba0f-48e9aa2cf194"/>
    <s v="FUkVYEP9Tqv0wUtMQoV9o6IevfHBg3S1nT/O7QlrHaB9b5SmrnLD4YYP0QHq8TtbdJtoncy/v6orWlsT+tVbrA=="/>
    <d v="2017-01-31T08:14:26"/>
    <s v="DARS-NIC-390749-C4P0X-v2"/>
    <s v="Eleanor Kane"/>
    <x v="15"/>
    <s v="With HSCIC"/>
    <x v="0"/>
    <d v="2017-08-05T00:00:00"/>
    <s v="2c Initial Assessment"/>
    <s v="5a DSA Active"/>
    <x v="0"/>
    <s v="DARS-NIC-390749-C4P0X-v1.1"/>
    <s v="No"/>
    <s v="Yes"/>
    <x v="0"/>
    <x v="313"/>
    <x v="0"/>
    <s v="No"/>
    <x v="1"/>
    <s v="Complex"/>
    <s v="Vicki Hartley"/>
    <s v="Jennifer Donald"/>
    <s v="Yes"/>
    <s v="Joanna Rose"/>
    <d v="2017-01-31T08:14:26"/>
    <d v="2016-09-12T10:33:56"/>
    <d v="2016-09-12T00:00:00"/>
    <s v=""/>
    <d v="2016-11-10T00:00:00"/>
    <x v="0"/>
  </r>
  <r>
    <s v="7128d728-745a-4a53-bfd5-f1ce1147f817"/>
    <s v="TkBJzwJatXly3z44WOiiWJHl3WpyloFoZzO4wSPkHWsCXFKrQq6SjLQFPWHuU3gLliFS98zGTOMnloWEWy2I2A=="/>
    <d v="2017-02-20T09:10:00"/>
    <s v="DARS-NIC-390749-C4P0X-v2"/>
    <s v="Eleanor Kane"/>
    <x v="15"/>
    <s v="With HSCIC"/>
    <x v="0"/>
    <d v="2017-08-05T00:00:00"/>
    <s v="5a DSA Active"/>
    <s v="5a DSA Active"/>
    <x v="1"/>
    <s v="DARS-NIC-390749-C4P0X-v1.2"/>
    <s v="No"/>
    <s v="Yes"/>
    <x v="0"/>
    <x v="313"/>
    <x v="186"/>
    <s v="No"/>
    <x v="1"/>
    <s v="Complex"/>
    <s v="Vicki Hartley"/>
    <s v="Jennifer Donald"/>
    <s v="Yes"/>
    <s v="Joanna Rose"/>
    <d v="2017-02-20T09:10:00"/>
    <d v="2016-09-20T12:38:23"/>
    <d v="2017-02-20T00:00:00"/>
    <s v=""/>
    <d v="2016-11-10T00:00:00"/>
    <x v="1"/>
  </r>
  <r>
    <s v="69170692-2fcf-49d1-a611-5ee9094a738d"/>
    <s v="uthmHHKDiE2mVgRmE/jc5xE8gnjNn5/j4n9ckwRKRt20tcPOp/zm5N79gtNIURutciJeKp7feRFlMGqfc3KmYw=="/>
    <d v="2017-01-31T08:14:26"/>
    <s v="DARS-NIC-390749-C4P0X-v2"/>
    <s v="Eleanor Kane"/>
    <x v="15"/>
    <s v="With HSCIC"/>
    <x v="0"/>
    <m/>
    <s v="1c Application In Progress"/>
    <s v="5a DSA Active"/>
    <x v="0"/>
    <s v="DARS-NIC-390749-C4P0X-v2.0"/>
    <s v="No"/>
    <s v="Yes"/>
    <x v="0"/>
    <x v="313"/>
    <x v="0"/>
    <s v="No"/>
    <x v="1"/>
    <s v="Complex"/>
    <s v="Vicki Hartley"/>
    <s v="Jennifer Donald"/>
    <s v="Yes"/>
    <s v="Joanna Rose"/>
    <d v="2017-01-31T08:14:26"/>
    <d v="2016-11-04T14:16:20"/>
    <d v="2016-09-27T00:00:00"/>
    <s v=""/>
    <d v="2016-11-10T00:00:00"/>
    <x v="0"/>
  </r>
  <r>
    <s v="1aaf3e3a-2ce6-401a-98b1-272cc7760618"/>
    <s v="VuTVr/b/+YBCUk459uGD5ISHWSENFRsVPvPjAcKonYBugU6oGC8t3zd/5Zn4oAFilOlbnC0pPdtX0Asd4281eg=="/>
    <d v="2017-01-31T08:14:25"/>
    <s v="DARS-NIC-390749-C4P0X-v2"/>
    <s v="Eleanor Kane"/>
    <x v="15"/>
    <s v="With HSCIC"/>
    <x v="0"/>
    <m/>
    <s v="2c Initial Assessment"/>
    <s v="5a DSA Active"/>
    <x v="0"/>
    <s v="DARS-NIC-390749-C4P0X-v2.1"/>
    <s v="No"/>
    <s v="Yes"/>
    <x v="0"/>
    <x v="49"/>
    <x v="0"/>
    <s v="No"/>
    <x v="1"/>
    <s v="Complex"/>
    <s v="Tracy Taylor"/>
    <s v="Jennifer Donald"/>
    <s v="Yes"/>
    <s v="Joanna Rose"/>
    <d v="2017-01-31T08:14:25"/>
    <d v="2016-11-09T14:55:49"/>
    <d v="2016-09-27T00:00:00"/>
    <s v=""/>
    <d v="2016-11-10T00:00:00"/>
    <x v="0"/>
  </r>
  <r>
    <s v="609401a3-33a4-4af3-8ba0-bf67d1ed6004"/>
    <s v="jdmlEZa+EgWJVrS/fSV3zMGQSHFHVTh6v2HsFBf7fClxlBnAWWNaCwOCvNRiL5AZMUX/ZEy6TKImwMbobh81rw=="/>
    <d v="2017-01-31T08:14:26"/>
    <s v="DARS-NIC-390749-C4P0X-v2"/>
    <s v="Eleanor Kane"/>
    <x v="15"/>
    <s v="With HSCIC"/>
    <x v="0"/>
    <d v="2017-08-05T00:00:00"/>
    <s v="2c Initial Assessment"/>
    <s v="5a DSA Active"/>
    <x v="0"/>
    <s v="DARS-NIC-390749-C4P0X-v2.2"/>
    <s v="No"/>
    <s v="Yes"/>
    <x v="0"/>
    <x v="49"/>
    <x v="0"/>
    <s v="No"/>
    <x v="1"/>
    <s v="Complex"/>
    <s v="Tracy Taylor"/>
    <s v="Jennifer Donald"/>
    <s v="Yes"/>
    <s v="Joanna Rose"/>
    <d v="2017-01-31T08:14:26"/>
    <d v="2016-11-21T10:41:09"/>
    <d v="2016-09-27T00:00:00"/>
    <s v=""/>
    <d v="2016-11-10T00:00:00"/>
    <x v="0"/>
  </r>
  <r>
    <s v="d0202c2e-0dc4-4b71-9755-3bd88fd87758"/>
    <s v="G2Kygoh1RrztxfTcQoGTP3/DBstTBsK3pQL0iUoXrbxyaRmV64/GdxEKFmKkPgrWRdxAqFCK1CFdxBsd7QeBNg=="/>
    <d v="2017-03-29T14:17:11"/>
    <s v="DARS-NIC-390749-C4P0X-v2"/>
    <s v="Eleanor Kane"/>
    <x v="15"/>
    <s v="With HSCIC"/>
    <x v="0"/>
    <d v="2017-08-05T00:00:00"/>
    <s v="5a DSA Active"/>
    <s v="5a DSA Active"/>
    <x v="2"/>
    <s v="DARS-NIC-390749-C4P0X-v2.3"/>
    <s v="Yes"/>
    <s v="Yes"/>
    <x v="0"/>
    <x v="49"/>
    <x v="149"/>
    <s v="No"/>
    <x v="1"/>
    <s v="Complex"/>
    <s v="Tracy Taylor"/>
    <s v="Jennifer Donald"/>
    <s v="Yes"/>
    <s v="Joanna Rose"/>
    <d v="2017-03-29T14:17:11"/>
    <d v="2017-01-20T14:22:25"/>
    <d v="2017-01-31T00:00:00"/>
    <s v=""/>
    <d v="2016-11-10T00:00:00"/>
    <x v="1"/>
  </r>
  <r>
    <s v="6f462d0e-db87-4e6a-95f2-1f8e4bf288c3"/>
    <s v="Z6cIqrpe8iAYK4U2s7lbBoFt5nwZgfk6+/119s+qCm9rZzB6ttBmjStIWYTDMUtznBFR5SHgk2Cvdojfh6n58g=="/>
    <d v="2017-04-26T07:08:50"/>
    <s v="DARS-NIC-39079-P2T7V-v1"/>
    <s v="Tracy Taylor"/>
    <x v="382"/>
    <s v="With HSCIC"/>
    <x v="0"/>
    <m/>
    <s v="1c Application In Progress"/>
    <s v="2c Initial Assessment"/>
    <x v="0"/>
    <s v="DARS-NIC-39079-P2T7V-v0.0"/>
    <s v="No"/>
    <s v="No"/>
    <x v="0"/>
    <x v="0"/>
    <x v="0"/>
    <s v="No"/>
    <x v="0"/>
    <s v="Medium"/>
    <s v=""/>
    <s v=""/>
    <s v="Yes"/>
    <s v="Emma Russell"/>
    <d v="2017-04-26T07:08:50"/>
    <d v="2017-01-04T15:03:42"/>
    <m/>
    <s v=""/>
    <d v="2017-04-26T00:00:00"/>
    <x v="0"/>
  </r>
  <r>
    <s v="70cb815e-9914-4cf9-a577-979117088e4e"/>
    <s v="zJvClqOOa8adRzjXfyAS1bWaO9SGxq0kOjwF21HubxGLH/6oqsdz68KlphRSb2XiGwTgI8LquE63NNvfPjFSCQ=="/>
    <d v="2017-04-26T07:08:50"/>
    <s v="DARS-NIC-39079-P2T7V-v1"/>
    <s v="Agnes Marossy"/>
    <x v="382"/>
    <s v="With HSCIC"/>
    <x v="0"/>
    <d v="2017-05-31T00:00:00"/>
    <s v="2c Initial Assessment"/>
    <s v="2c Initial Assessment"/>
    <x v="0"/>
    <s v="DARS-NIC-39079-P2T7V-v0.1"/>
    <s v="No"/>
    <s v="No"/>
    <x v="0"/>
    <x v="213"/>
    <x v="0"/>
    <s v="No"/>
    <x v="0"/>
    <s v="Medium"/>
    <s v="Emma Lawler"/>
    <s v="Robyn Wilson"/>
    <s v="Yes"/>
    <s v="Emma Russell"/>
    <d v="2017-04-26T07:08:50"/>
    <d v="2017-01-05T16:35:33"/>
    <m/>
    <s v=""/>
    <d v="2017-04-26T00:00:00"/>
    <x v="0"/>
  </r>
  <r>
    <s v="5cc3f21e-8128-4231-bab0-d0a59b1cdbe0"/>
    <s v="/SR/3bneois4PbDzUc2dYyJOoXcIftnhFtElZesHAa67jxbSDVZfDMktowhzVh2NgujRtB/73hHw0jyOX+EoLQ=="/>
    <d v="2017-04-26T07:08:50"/>
    <s v="DARS-NIC-39079-P2T7V-v1"/>
    <s v="Agnes Marossy"/>
    <x v="382"/>
    <s v="With HSCIC"/>
    <x v="0"/>
    <d v="2017-05-31T00:00:00"/>
    <s v="5a DSA Active"/>
    <s v="2c Initial Assessment"/>
    <x v="2"/>
    <s v="DARS-NIC-39079-P2T7V-v0.2"/>
    <s v="No"/>
    <s v="No"/>
    <x v="0"/>
    <x v="213"/>
    <x v="235"/>
    <s v="No"/>
    <x v="0"/>
    <s v="Medium"/>
    <s v="Emma Lawler"/>
    <s v="Robyn Wilson"/>
    <s v="Yes"/>
    <s v="Emma Russell"/>
    <d v="2017-04-26T07:08:50"/>
    <d v="2017-01-05T16:49:39"/>
    <d v="2017-01-19T00:00:00"/>
    <s v=""/>
    <d v="2017-04-26T00:00:00"/>
    <x v="1"/>
  </r>
  <r>
    <s v="781a3ce8-bc83-4668-a57e-bea4dd214fe8"/>
    <s v="O0PjN9LacEntwmhIGWC13bQQDPIzXWAM27L2WJRN1YW4vfJAwJ4izH6ltiNiXbQV3gTpnNYwOmORcl5jZlwoBg=="/>
    <d v="2017-04-26T07:09:24"/>
    <s v="DARS-NIC-39079-P2T7V-v1"/>
    <s v="Agnes Marossy"/>
    <x v="382"/>
    <s v="With HSCIC"/>
    <x v="0"/>
    <m/>
    <s v="1c Application In Progress"/>
    <s v="2c Initial Assessment"/>
    <x v="0"/>
    <s v="DARS-NIC-39079-P2T7V-v1.0"/>
    <s v="No"/>
    <s v="No"/>
    <x v="0"/>
    <x v="0"/>
    <x v="0"/>
    <s v="No"/>
    <x v="0"/>
    <s v="Medium"/>
    <s v="Emma Lawler"/>
    <s v="Robyn Wilson"/>
    <s v="Yes"/>
    <s v="Emma Russell"/>
    <d v="2017-04-26T07:09:24"/>
    <d v="2017-04-04T08:38:18"/>
    <m/>
    <s v=""/>
    <d v="2017-04-26T00:00:00"/>
    <x v="0"/>
  </r>
  <r>
    <s v="37a7a9de-71a0-4162-b8db-2a15ccd01ada"/>
    <s v="eaI7B1w5rUYCWYTpkyaAzrVBdyADxVfcZLlX6xYK1tG0xupKT9MvB1VCyQW3FzTtQ5XgfdU09RaQXbkynwWWCg=="/>
    <d v="2017-04-26T10:21:55"/>
    <s v="DARS-NIC-39079-P2T7V-v1"/>
    <s v="Agnes Marossy"/>
    <x v="382"/>
    <s v="With HSCIC"/>
    <x v="0"/>
    <d v="2018-05-31T00:00:00"/>
    <s v="2c Initial Assessment"/>
    <s v="2c Initial Assessment"/>
    <x v="4"/>
    <s v="DARS-NIC-39079-P2T7V-v1.1"/>
    <s v="Yes"/>
    <s v="No"/>
    <x v="0"/>
    <x v="217"/>
    <x v="0"/>
    <s v="No"/>
    <x v="0"/>
    <s v="Medium"/>
    <s v="Elizabeth Flaherty"/>
    <s v="Robyn Wilson"/>
    <s v="Yes"/>
    <s v="Emma Russell"/>
    <d v="2017-04-26T10:21:55"/>
    <d v="2017-04-26T07:08:41"/>
    <m/>
    <s v=""/>
    <d v="2017-04-26T00:00:00"/>
    <x v="0"/>
  </r>
  <r>
    <s v="b7bb4fb5-0235-43fd-a1f9-c1439736aac4"/>
    <s v="CEsGve0B7CmtRof9mNrLNpWcvDC007YHWQ6WXA8QS0IrVK3NWRbPDqtbm7kC8C5L6LHIWPKiKRICh7q6zAaXSA=="/>
    <d v="2017-01-24T11:53:31"/>
    <s v="DARS-NIC-39089-Q7S0Q-v0"/>
    <s v="Tracy Taylor"/>
    <x v="383"/>
    <s v="With HSCIC"/>
    <x v="0"/>
    <m/>
    <s v="1c Application In Progress"/>
    <s v="5a DSA Active"/>
    <x v="0"/>
    <s v="DARS-NIC-39089-Q7S0Q-v0.0"/>
    <s v="No"/>
    <s v="No"/>
    <x v="0"/>
    <x v="0"/>
    <x v="0"/>
    <s v="No"/>
    <x v="0"/>
    <s v="Medium"/>
    <s v=""/>
    <s v=""/>
    <s v="Yes"/>
    <s v="Tracy Taylor"/>
    <d v="2017-01-24T11:53:31"/>
    <d v="2017-01-05T09:09:09"/>
    <m/>
    <s v=""/>
    <d v="2017-01-07T00:00:00"/>
    <x v="0"/>
  </r>
  <r>
    <s v="629ecacf-c101-4562-b71e-1173c6109ba4"/>
    <s v="VCY+2E/uyCuHriYdLIA/FpetxKAwG5akzea22H5lHJ+uqak9eSnJeQTA2MATeu7Lrsei5/khhMGidQGJPF1k5g=="/>
    <d v="2017-01-24T11:53:31"/>
    <s v="DARS-NIC-39089-Q7S0Q-v0"/>
    <s v="Joseph Prince"/>
    <x v="383"/>
    <s v="With HSCIC"/>
    <x v="0"/>
    <d v="2017-05-31T00:00:00"/>
    <s v="2c Initial Assessment"/>
    <s v="5a DSA Active"/>
    <x v="0"/>
    <s v="DARS-NIC-39089-Q7S0Q-v0.1"/>
    <s v="No"/>
    <s v="No"/>
    <x v="0"/>
    <x v="262"/>
    <x v="0"/>
    <s v="No"/>
    <x v="0"/>
    <s v="Medium"/>
    <s v="Dan Goodwin"/>
    <s v="Robyn Wilson"/>
    <s v="Yes"/>
    <s v="Tracy Taylor"/>
    <d v="2017-01-24T11:53:31"/>
    <d v="2017-01-07T14:43:23"/>
    <m/>
    <s v=""/>
    <d v="2017-01-07T00:00:00"/>
    <x v="0"/>
  </r>
  <r>
    <s v="7669a481-ff2e-48b6-ab40-26cb83b010ef"/>
    <s v="miAD84Z/T4Yoyi+sgj75rJ0tgVItvZudA4IoTRDSNw3uUDQRaiIMShCpMhhNc4BFi3O+QOl9a7RiCVaise+t3g=="/>
    <d v="2017-01-24T11:53:39"/>
    <s v="DARS-NIC-39089-Q7S0Q-v0"/>
    <s v="Joseph Prince"/>
    <x v="383"/>
    <s v="With HSCIC"/>
    <x v="0"/>
    <d v="2017-05-31T00:00:00"/>
    <s v="5a DSA Active"/>
    <s v="5a DSA Active"/>
    <x v="2"/>
    <s v="DARS-NIC-39089-Q7S0Q-v0.2"/>
    <s v="Yes"/>
    <s v="No"/>
    <x v="0"/>
    <x v="262"/>
    <x v="202"/>
    <s v="No"/>
    <x v="0"/>
    <s v="Medium"/>
    <s v="Dan Goodwin"/>
    <s v="Robyn Wilson"/>
    <s v="Yes"/>
    <s v="Tracy Taylor"/>
    <d v="2017-01-24T11:53:39"/>
    <d v="2017-01-07T14:59:22"/>
    <d v="2017-01-24T00:00:00"/>
    <s v=""/>
    <d v="2017-01-07T00:00:00"/>
    <x v="1"/>
  </r>
  <r>
    <s v="ea8c2d00-f8e1-e511-8104-1458d043a750"/>
    <s v="0wtOPabZXFhaIV2wZfZbeTrcncAkpKYYkkkPFSw4WHSJpT+6V0Yqv7nASWvkWU8UJDjrEAMLsrjPp3Y8zQP5cw=="/>
    <d v="2016-10-31T15:54:29"/>
    <s v="DARS-NIC-390914-X0L1T-v0"/>
    <s v="Charlotte Manisty"/>
    <x v="1"/>
    <s v="With HSCIC"/>
    <x v="1"/>
    <m/>
    <s v=""/>
    <s v=""/>
    <x v="0"/>
    <s v="DARS-NIC-390914-X0L1T-v0.0"/>
    <s v=""/>
    <s v="Yes"/>
    <x v="1"/>
    <x v="0"/>
    <x v="0"/>
    <s v="No"/>
    <x v="1"/>
    <s v=""/>
    <s v=""/>
    <s v=""/>
    <s v="Yes"/>
    <s v=""/>
    <d v="2016-10-31T15:54:29"/>
    <d v="2016-03-04T10:58:19"/>
    <m/>
    <s v=""/>
    <m/>
    <x v="0"/>
  </r>
  <r>
    <s v="e37167e5-0eed-e511-80f6-3863bb363030"/>
    <s v="ubXqLM0pKejWTjpqvNk37ZN7jKwud3NKZl1a9TbdynYpbfjqqQPprw9WKymJQdWqFZqLdXgAsMqiKNtmqLxfhg=="/>
    <d v="2017-04-18T09:23:10"/>
    <s v="DARS-NIC-391119-T4J3R-v2"/>
    <s v="Robyn Pascoe"/>
    <x v="297"/>
    <s v="With HSCIC"/>
    <x v="0"/>
    <m/>
    <s v=""/>
    <s v="3a With DAO"/>
    <x v="0"/>
    <s v="DARS-NIC-391119-T4J3R-v0.0"/>
    <s v=""/>
    <s v="Yes"/>
    <x v="0"/>
    <x v="0"/>
    <x v="0"/>
    <s v="No"/>
    <x v="6"/>
    <s v=""/>
    <s v=""/>
    <s v=""/>
    <s v="No"/>
    <s v="Emma Russell"/>
    <d v="2017-04-18T09:23:10"/>
    <d v="2016-03-18T13:40:02"/>
    <m/>
    <s v=""/>
    <d v="2017-01-16T00:00:00"/>
    <x v="0"/>
  </r>
  <r>
    <s v="df32c9b2-7741-4cdd-aa79-6983b65ea646"/>
    <s v="+JaFrBfvcTR6IFMD7cKLWePhNwv0Us+kGP4teh3f+BGlPZ1Lwd48HqVgkridGP1yf46cQBd6MeWYdabyLMbj9w=="/>
    <d v="2017-04-18T09:23:11"/>
    <s v="DARS-NIC-391119-T4J3R-v2"/>
    <s v="Robyn Pascoe"/>
    <x v="297"/>
    <s v="With HSCIC"/>
    <x v="0"/>
    <d v="2017-01-31T00:00:00"/>
    <s v=""/>
    <s v="3a With DAO"/>
    <x v="1"/>
    <s v="DARS-NIC-391119-T4J3R-v0.1"/>
    <s v="No"/>
    <s v="Yes"/>
    <x v="0"/>
    <x v="0"/>
    <x v="8"/>
    <s v="No"/>
    <x v="6"/>
    <s v=""/>
    <s v=""/>
    <s v=""/>
    <s v="No"/>
    <s v="Emma Russell"/>
    <d v="2017-04-18T09:23:11"/>
    <d v="2016-03-21T10:12:01"/>
    <m/>
    <s v=""/>
    <d v="2017-01-16T00:00:00"/>
    <x v="0"/>
  </r>
  <r>
    <s v="96336535-0195-4b5b-a819-357c90a8ec32"/>
    <s v="xRnuLiaru0MVJjqBttAjZqlwh6xLgq2lYPZZoJimhfxy2qHQEIN4Nw5YLswHtBpIVfhGneR4GQfxsQwtpRJsUw=="/>
    <d v="2017-04-18T09:23:10"/>
    <s v="DARS-NIC-391119-T4J3R-v2"/>
    <s v="Robyn Pascoe"/>
    <x v="297"/>
    <s v="With HSCIC"/>
    <x v="0"/>
    <d v="2017-01-31T00:00:00"/>
    <s v=""/>
    <s v="3a With DAO"/>
    <x v="0"/>
    <s v="DARS-NIC-391119-T4J3R-v1.0"/>
    <s v="No"/>
    <s v="Yes"/>
    <x v="0"/>
    <x v="0"/>
    <x v="0"/>
    <s v="No"/>
    <x v="6"/>
    <s v=""/>
    <s v="Nicola Bootland"/>
    <s v=""/>
    <s v="No"/>
    <s v="Emma Russell"/>
    <d v="2017-04-18T09:23:10"/>
    <d v="2016-04-18T13:02:12"/>
    <m/>
    <s v=""/>
    <d v="2017-01-16T00:00:00"/>
    <x v="0"/>
  </r>
  <r>
    <s v="6374c65c-91fc-48f9-9d73-220641b60c84"/>
    <s v="QFIvcwsEYZ5664e/AeNMBQFAkM5Io+EgNABya6dCPvMLua6h+MN3FEzrC0TONBfaYs1l0uT7qtoGEPdNXFEu6w=="/>
    <d v="2017-04-18T09:23:09"/>
    <s v="DARS-NIC-391119-T4J3R-v2"/>
    <s v="Robyn Pascoe"/>
    <x v="297"/>
    <s v="With HSCIC"/>
    <x v="0"/>
    <d v="2017-01-31T00:00:00"/>
    <s v="2a Case Admin Check"/>
    <s v="3a With DAO"/>
    <x v="0"/>
    <s v="DARS-NIC-391119-T4J3R-v1.1"/>
    <s v="No"/>
    <s v="Yes"/>
    <x v="0"/>
    <x v="46"/>
    <x v="0"/>
    <s v="No"/>
    <x v="6"/>
    <s v=""/>
    <s v="Nicola Bootland"/>
    <s v=""/>
    <s v="No"/>
    <s v="Emma Russell"/>
    <d v="2017-04-18T09:23:09"/>
    <d v="2016-05-19T09:16:01"/>
    <m/>
    <s v=""/>
    <d v="2017-01-16T00:00:00"/>
    <x v="0"/>
  </r>
  <r>
    <s v="313b0393-7d44-487d-9372-6135ea4cfdba"/>
    <s v="sUW+8/X6MQDITvrTl5dqQihVGN5vqYnv0ALZ0LY8nr0ZaZd60u/edvoYAHjW8xG3b1sPbj5olHCqpx9uzaJ0XQ=="/>
    <d v="2017-04-18T09:23:10"/>
    <s v="DARS-NIC-391119-T4J3R-v2"/>
    <s v="Robyn Pascoe"/>
    <x v="297"/>
    <s v="With HSCIC"/>
    <x v="0"/>
    <d v="2017-01-31T00:00:00"/>
    <s v="1c Application In Progress"/>
    <s v="3a With DAO"/>
    <x v="0"/>
    <s v="DARS-NIC-391119-T4J3R-v1.2"/>
    <s v="No"/>
    <s v="Yes"/>
    <x v="0"/>
    <x v="46"/>
    <x v="0"/>
    <s v="No"/>
    <x v="6"/>
    <s v=""/>
    <s v="Nicola Bootland"/>
    <s v=""/>
    <s v="No"/>
    <s v="Emma Russell"/>
    <d v="2017-04-18T09:23:10"/>
    <d v="2016-05-25T15:08:44"/>
    <m/>
    <s v=""/>
    <d v="2017-01-16T00:00:00"/>
    <x v="0"/>
  </r>
  <r>
    <s v="e5f39ad2-482d-4615-8479-97eaa2b6d888"/>
    <s v="3SjdDxoAuKtUd+G/ljH9wh+XMVXPGGt/er1qAVtYSu+cxp8X0yLdhxIrlmx1n14re5Rj2SSQo/Vday1smr1wqg=="/>
    <d v="2017-04-18T09:23:12"/>
    <s v="DARS-NIC-391119-T4J3R-v2"/>
    <s v="Robyn Pascoe"/>
    <x v="297"/>
    <s v="With HSCIC"/>
    <x v="0"/>
    <d v="2017-01-31T00:00:00"/>
    <s v="2c Initial Assessment"/>
    <s v="3a With DAO"/>
    <x v="0"/>
    <s v="DARS-NIC-391119-T4J3R-v1.3"/>
    <s v="No"/>
    <s v="Yes"/>
    <x v="0"/>
    <x v="46"/>
    <x v="0"/>
    <s v="No"/>
    <x v="6"/>
    <s v=""/>
    <s v="Nicola Bootland"/>
    <s v=""/>
    <s v="No"/>
    <s v="Emma Russell"/>
    <d v="2017-04-18T09:23:12"/>
    <d v="2016-05-25T15:12:23"/>
    <m/>
    <s v=""/>
    <d v="2017-01-16T00:00:00"/>
    <x v="0"/>
  </r>
  <r>
    <s v="c43741e0-8909-4147-bfb0-1404393f8845"/>
    <s v="Pay8NOENEirFzC4k6Ehos3rE5ZSsswImoDNuYXKTkuFm7k8BRZDos0XmmhQ7f6M6BNzXu4KBtiiqM2sNol17lg=="/>
    <d v="2017-04-18T09:23:09"/>
    <s v="DARS-NIC-391119-T4J3R-v2"/>
    <s v="Robyn Pascoe"/>
    <x v="297"/>
    <s v="With HSCIC"/>
    <x v="0"/>
    <d v="2017-01-31T00:00:00"/>
    <s v="2c Initial Assessment"/>
    <s v="3a With DAO"/>
    <x v="0"/>
    <s v="DARS-NIC-391119-T4J3R-v1.4"/>
    <s v="No"/>
    <s v="Yes"/>
    <x v="0"/>
    <x v="46"/>
    <x v="0"/>
    <s v="No"/>
    <x v="6"/>
    <s v="Standard"/>
    <s v="Nicola Bootland"/>
    <s v="Stephen Hudson"/>
    <s v="No"/>
    <s v="Emma Russell"/>
    <d v="2017-04-18T09:23:09"/>
    <d v="2016-05-26T15:44:06"/>
    <m/>
    <s v=""/>
    <d v="2017-01-16T00:00:00"/>
    <x v="0"/>
  </r>
  <r>
    <s v="54c375a7-aae5-43e5-b353-3a732ef3d4ed"/>
    <s v="UHOHlB+3YO3JZwevBTQ3i+ODgWT/hsnxTLXXuOZtD8/vp6gPMwzTgjYKe4pPPVnNZ6U0e5ftu4LheOloiBGTsA=="/>
    <d v="2017-04-18T09:23:10"/>
    <s v="DARS-NIC-391119-T4J3R-v2"/>
    <s v="Robyn Pascoe"/>
    <x v="297"/>
    <s v="With HSCIC"/>
    <x v="0"/>
    <d v="2017-01-31T00:00:00"/>
    <s v="2c Initial Assessment"/>
    <s v="3a With DAO"/>
    <x v="0"/>
    <s v="DARS-NIC-391119-T4J3R-v1.5"/>
    <s v="No"/>
    <s v="Yes"/>
    <x v="0"/>
    <x v="46"/>
    <x v="0"/>
    <s v="No"/>
    <x v="6"/>
    <s v="Standard"/>
    <s v="Nicola Bootland"/>
    <s v="Stephen Hudson"/>
    <s v="No"/>
    <s v="Emma Russell"/>
    <d v="2017-04-18T09:23:10"/>
    <d v="2016-06-02T11:07:28"/>
    <m/>
    <s v=""/>
    <d v="2017-01-16T00:00:00"/>
    <x v="0"/>
  </r>
  <r>
    <s v="cc2899bd-795d-4e6c-9a76-0cbb642ed272"/>
    <s v="1UOJ2NIQYp8xLk+Z47XgTeOCpWzYgrBkP+iL/lTnYzkEG+VuehLhrf3Q9AfYsTEohw2R+UDXb5SCp8ggnOqj0Q=="/>
    <d v="2017-04-18T09:23:09"/>
    <s v="DARS-NIC-391119-T4J3R-v2"/>
    <s v="Robyn Pascoe"/>
    <x v="297"/>
    <s v="With HSCIC"/>
    <x v="0"/>
    <d v="2017-01-31T00:00:00"/>
    <s v="5a DSA Active"/>
    <s v="3a With DAO"/>
    <x v="3"/>
    <s v="DARS-NIC-391119-T4J3R-v1.6"/>
    <s v="No"/>
    <s v="Yes"/>
    <x v="0"/>
    <x v="46"/>
    <x v="104"/>
    <s v="No"/>
    <x v="6"/>
    <s v="Standard"/>
    <s v="Nicola Bootland"/>
    <s v="Stephen Hudson"/>
    <s v="No"/>
    <s v="Emma Russell"/>
    <d v="2017-04-18T09:23:09"/>
    <d v="2016-06-13T16:20:36"/>
    <m/>
    <s v=""/>
    <d v="2017-01-16T00:00:00"/>
    <x v="1"/>
  </r>
  <r>
    <s v="5d1b0cb4-821c-4c29-979f-375c87d6d12e"/>
    <s v="wG2DIPP8UwJZ5UPZpCtufRQDp2oEzN7skmy5hpUkC9rR8itLiIjDuBSRtcIWEEMo8cWCQ8EoipQyarPb/ne4Pw=="/>
    <d v="2017-04-18T09:23:10"/>
    <s v="DARS-NIC-391119-T4J3R-v2"/>
    <s v="Robyn Pascoe"/>
    <x v="297"/>
    <s v="With HSCIC"/>
    <x v="0"/>
    <m/>
    <s v="1c Application In Progress"/>
    <s v="3a With DAO"/>
    <x v="0"/>
    <s v="DARS-NIC-391119-T4J3R-v2.0"/>
    <s v="No"/>
    <s v="Yes"/>
    <x v="0"/>
    <x v="46"/>
    <x v="0"/>
    <s v="No"/>
    <x v="6"/>
    <s v="Standard"/>
    <s v="Nicola Bootland"/>
    <s v="Richard Langley"/>
    <s v="No"/>
    <s v="Emma Russell"/>
    <d v="2017-04-18T09:23:10"/>
    <d v="2016-11-29T14:29:15"/>
    <m/>
    <s v=""/>
    <d v="2017-01-16T00:00:00"/>
    <x v="0"/>
  </r>
  <r>
    <s v="df30df44-45ab-42c1-a80f-799b495b57ec"/>
    <s v="4VVW4iX+2ooGNYIF0I6Tfas7mHg1dEqlaVv1t66XXad7WxrmFMIVQxJOGcJ1kq7iShdzfy5c9zyrkvWQmRMkQA=="/>
    <d v="2017-04-18T09:23:11"/>
    <s v="DARS-NIC-391119-T4J3R-v2"/>
    <s v="Robyn Pascoe"/>
    <x v="297"/>
    <s v="With HSCIC"/>
    <x v="0"/>
    <d v="2018-01-31T00:00:00"/>
    <s v="2c Initial Assessment"/>
    <s v="3a With DAO"/>
    <x v="0"/>
    <s v="DARS-NIC-391119-T4J3R-v2.1"/>
    <s v="No"/>
    <s v="Yes"/>
    <x v="0"/>
    <x v="44"/>
    <x v="0"/>
    <s v="No"/>
    <x v="6"/>
    <s v="Medium"/>
    <s v="Nicola Bootland"/>
    <s v="Richard Langley"/>
    <s v="No"/>
    <s v="Emma Russell"/>
    <d v="2017-04-18T09:23:11"/>
    <d v="2017-01-09T12:24:59"/>
    <m/>
    <s v=""/>
    <d v="2017-01-16T00:00:00"/>
    <x v="0"/>
  </r>
  <r>
    <s v="3c253563-a422-443e-a64c-2c58e3fc2412"/>
    <s v="PhQX21JLHu/v55JluHhFV7/IhtxvbHRWFVqvZ/LN74rhO618/N5DCeAUAVb6zdO64tfhdlHTjGcZkdIU/L0HAw=="/>
    <d v="2017-04-18T09:23:10"/>
    <s v="DARS-NIC-391119-T4J3R-v2"/>
    <s v="Robyn Pascoe"/>
    <x v="297"/>
    <s v="With HSCIC"/>
    <x v="0"/>
    <d v="2018-01-31T00:00:00"/>
    <s v="2c Initial Assessment"/>
    <s v="3a With DAO"/>
    <x v="0"/>
    <s v="DARS-NIC-391119-T4J3R-v2.2"/>
    <s v="No"/>
    <s v="Yes"/>
    <x v="0"/>
    <x v="44"/>
    <x v="0"/>
    <s v="No"/>
    <x v="6"/>
    <s v="Medium"/>
    <s v="Alexandra Day"/>
    <s v="Richard Langley"/>
    <s v="No"/>
    <s v="Emma Russell"/>
    <d v="2017-04-18T09:23:10"/>
    <d v="2017-01-25T16:15:01"/>
    <m/>
    <s v=""/>
    <d v="2017-01-16T00:00:00"/>
    <x v="0"/>
  </r>
  <r>
    <s v="815c07b9-a298-428c-89b8-7b50ec1692a3"/>
    <s v="BSFwPOJ7jLgzbMTKi2qWBOocqfcoVVNjxEmlRkUQHeqkRxM3JIco/chh7m6TSFEed80pWYZO0tNtDeUYGLEBBg=="/>
    <d v="2017-04-18T09:23:11"/>
    <s v="DARS-NIC-391119-T4J3R-v2"/>
    <s v="Robyn Pascoe"/>
    <x v="297"/>
    <s v="With HSCIC"/>
    <x v="0"/>
    <d v="2018-01-31T00:00:00"/>
    <s v="2c Initial Assessment"/>
    <s v="3a With DAO"/>
    <x v="0"/>
    <s v="DARS-NIC-391119-T4J3R-v2.3"/>
    <s v="No"/>
    <s v="Yes"/>
    <x v="0"/>
    <x v="44"/>
    <x v="0"/>
    <s v="No"/>
    <x v="6"/>
    <s v="Medium"/>
    <s v="Alexandra Day"/>
    <s v="Richard Langley"/>
    <s v="No"/>
    <s v="Emma Russell"/>
    <d v="2017-04-18T09:23:11"/>
    <d v="2017-03-20T16:47:32"/>
    <m/>
    <s v=""/>
    <d v="2017-01-16T00:00:00"/>
    <x v="0"/>
  </r>
  <r>
    <s v="3264aa87-7bc7-40df-b9eb-850c1161190b"/>
    <s v="4MparQbFYQyROPF19EBYu7g1CDZlGxb00aBF8Kz58hA4s0uLaZhi6ioaU1l6/poEX6cYC0HMhYLdVP85cw6rlg=="/>
    <d v="2017-04-18T09:23:11"/>
    <s v="DARS-NIC-391119-T4J3R-v2"/>
    <s v="Robyn Pascoe"/>
    <x v="297"/>
    <s v="With HSCIC"/>
    <x v="0"/>
    <d v="2018-01-31T00:00:00"/>
    <s v="2c Initial Assessment"/>
    <s v="3a With DAO"/>
    <x v="0"/>
    <s v="DARS-NIC-391119-T4J3R-v2.4"/>
    <s v="No"/>
    <s v="Yes"/>
    <x v="0"/>
    <x v="44"/>
    <x v="0"/>
    <s v="No"/>
    <x v="6"/>
    <s v="Medium"/>
    <s v="Alexandra Day"/>
    <s v="Richard Langley"/>
    <s v="No"/>
    <s v="Emma Russell"/>
    <d v="2017-04-18T09:23:11"/>
    <d v="2017-03-23T14:48:40"/>
    <m/>
    <s v=""/>
    <d v="2017-01-16T00:00:00"/>
    <x v="0"/>
  </r>
  <r>
    <s v="d56a9d97-07ea-43e1-8e46-1c201c33659d"/>
    <s v="sGlvgufuWvGqYcOREzqAwHgJxlxtIIhUTwFrraObNDl29VvHYx/Lv3310jfRopY9UJmEs0aR6sVql5Il7RI56g=="/>
    <d v="2017-04-18T09:23:09"/>
    <s v="DARS-NIC-391119-T4J3R-v2"/>
    <s v="Robyn Pascoe"/>
    <x v="297"/>
    <s v="With HSCIC"/>
    <x v="0"/>
    <d v="2018-01-31T00:00:00"/>
    <s v="2c Initial Assessment"/>
    <s v="3a With DAO"/>
    <x v="0"/>
    <s v="DARS-NIC-391119-T4J3R-v2.5"/>
    <s v="No"/>
    <s v="Yes"/>
    <x v="0"/>
    <x v="44"/>
    <x v="0"/>
    <s v="No"/>
    <x v="6"/>
    <s v="Medium"/>
    <s v="Alexandra Day"/>
    <s v="Richard Langley"/>
    <s v="No"/>
    <s v="Emma Russell"/>
    <d v="2017-04-18T09:23:09"/>
    <d v="2017-04-07T08:47:58"/>
    <m/>
    <s v=""/>
    <d v="2017-01-16T00:00:00"/>
    <x v="0"/>
  </r>
  <r>
    <s v="7fd61c87-06e8-4a7b-b63f-e901562ba53b"/>
    <s v="Jk+27ZdMG82IOfvMAeNcgiCrJg/uXp291P7yOx/NodjuKEsjK5LszF0Zp2Va7V1p+CxoP3ztnpG63OhrKh0GfQ=="/>
    <d v="2017-04-18T09:23:12"/>
    <s v="DARS-NIC-391119-T4J3R-v2"/>
    <s v="Robyn Pascoe"/>
    <x v="297"/>
    <s v="With HSCIC"/>
    <x v="0"/>
    <d v="2018-01-31T00:00:00"/>
    <s v="2c Initial Assessment"/>
    <s v="3a With DAO"/>
    <x v="0"/>
    <s v="DARS-NIC-391119-T4J3R-v2.6"/>
    <s v="No"/>
    <s v="Yes"/>
    <x v="0"/>
    <x v="44"/>
    <x v="0"/>
    <s v="No"/>
    <x v="6"/>
    <s v="Medium"/>
    <s v="Alexandra Day"/>
    <s v="Richard Langley"/>
    <s v="No"/>
    <s v="Emma Russell"/>
    <d v="2017-04-18T09:23:12"/>
    <d v="2017-04-07T08:54:00"/>
    <m/>
    <s v=""/>
    <d v="2017-01-16T00:00:00"/>
    <x v="0"/>
  </r>
  <r>
    <s v="809d935d-b4b2-4c80-8ca0-1c22830c989c"/>
    <s v="6rzOUy6MJgbr0Gsrq9RIjCokGQvQNXaKOCu6cjeuc6v4HilwrTzXsQhG0cix0mHOe5Omr1oHSW/Udej5mlu6iQ=="/>
    <d v="2017-04-18T09:25:35"/>
    <s v="DARS-NIC-391119-T4J3R-v2"/>
    <s v="Robyn Pascoe"/>
    <x v="297"/>
    <s v="With HSCIC"/>
    <x v="0"/>
    <d v="2018-01-31T00:00:00"/>
    <s v="2c Initial Assessment"/>
    <s v="3a With DAO"/>
    <x v="0"/>
    <s v="DARS-NIC-391119-T4J3R-v2.7"/>
    <s v="No"/>
    <s v="Yes"/>
    <x v="0"/>
    <x v="44"/>
    <x v="0"/>
    <s v="No"/>
    <x v="6"/>
    <s v="Medium"/>
    <s v="Alexandra Day"/>
    <s v="Richard Langley"/>
    <s v="No"/>
    <s v="Emma Russell"/>
    <d v="2017-04-18T09:25:35"/>
    <d v="2017-04-13T13:50:54"/>
    <m/>
    <s v=""/>
    <d v="2017-01-16T00:00:00"/>
    <x v="0"/>
  </r>
  <r>
    <s v="60af2bd0-e38e-48c5-8044-9a71bd062954"/>
    <s v="Hdl9cdFJbBjczAzW2cJ+20qFIUFh6yNB+WmOzWPkDfARGhTX/mfYG0/dDcAWPCAFYES2jVKNtdPxszp0v3oswg=="/>
    <d v="2017-04-28T09:18:18"/>
    <s v="DARS-NIC-391119-T4J3R-v2"/>
    <s v="Robyn Pascoe"/>
    <x v="297"/>
    <s v="With HSCIC"/>
    <x v="0"/>
    <d v="2018-01-31T00:00:00"/>
    <s v="3a With DAO"/>
    <s v="3a With DAO"/>
    <x v="4"/>
    <s v="DARS-NIC-391119-T4J3R-v2.8"/>
    <s v="Yes"/>
    <s v="Yes"/>
    <x v="0"/>
    <x v="44"/>
    <x v="0"/>
    <s v="No"/>
    <x v="6"/>
    <s v="Medium"/>
    <s v="Alexandra Day"/>
    <s v="Richard Langley"/>
    <s v="No"/>
    <s v="Emma Russell"/>
    <d v="2017-04-28T09:18:18"/>
    <d v="2017-04-18T09:20:54"/>
    <m/>
    <s v=""/>
    <d v="2017-01-16T00:00:00"/>
    <x v="0"/>
  </r>
  <r>
    <s v="5511d6e1-fae1-e511-80f7-3863bb357fa0"/>
    <s v="BqyL42qii9a5GdHdWJTkb2Y1k769GYxKJE700nrRFdJo4bqsi17HoyuwJ84B62svbyqw6+7Yv/t5oUNI70iDGQ=="/>
    <d v="2016-08-02T09:49:39"/>
    <s v="DARS-NIC-391230-T1S2Q-v1"/>
    <s v="Mike Smith"/>
    <x v="240"/>
    <s v="With Customer"/>
    <x v="0"/>
    <d v="2016-03-31T00:00:00"/>
    <s v=""/>
    <s v="1c Application In Progress"/>
    <x v="3"/>
    <s v="DARS-NIC-391230-T1S2Q-v0.0"/>
    <s v="No"/>
    <s v="Yes"/>
    <x v="0"/>
    <x v="0"/>
    <x v="120"/>
    <s v="No"/>
    <x v="3"/>
    <s v=""/>
    <s v=""/>
    <s v=""/>
    <s v="No"/>
    <s v="Joanna Rose"/>
    <d v="2016-08-02T09:49:39"/>
    <d v="2016-03-04T11:18:57"/>
    <m/>
    <s v=""/>
    <m/>
    <x v="0"/>
  </r>
  <r>
    <s v="7a3d9a8a-a0e8-4aa9-a117-80d4746db953"/>
    <s v="wEv2AnQjNML4nUV7LikcmHTC9eBYcuM3hmU/rbw/ZnCB2kbV50G403mC0dHls11WPcLmJqtCW4CYD5mFp8pOtw=="/>
    <d v="2016-05-18T12:12:45"/>
    <s v="DARS-NIC-391230-T1S2Q-v1"/>
    <s v="Mike Smith"/>
    <x v="240"/>
    <s v="With Customer"/>
    <x v="0"/>
    <d v="2016-03-31T00:00:00"/>
    <s v=""/>
    <s v="1c Application In Progress"/>
    <x v="0"/>
    <s v="DARS-NIC-391230-T1S2Q-v1.0"/>
    <s v=""/>
    <s v="Yes"/>
    <x v="0"/>
    <x v="0"/>
    <x v="0"/>
    <s v="No"/>
    <x v="3"/>
    <s v=""/>
    <s v=""/>
    <s v=""/>
    <s v="No"/>
    <s v="Joanna Rose"/>
    <d v="2016-05-18T12:12:45"/>
    <d v="2016-03-31T13:48:47"/>
    <m/>
    <s v=""/>
    <m/>
    <x v="0"/>
  </r>
  <r>
    <s v="703f9ac6-d4cb-45e0-9985-7fc14a4bb087"/>
    <s v="HnJp+z4FH4CVuTa9KeVLtBmPhnimPkd74uMqhfLQa4XNHRg4m9R9d15wEjy2ckCnGOnMn+8eajdv87GWfQbTaw=="/>
    <d v="2016-08-10T11:43:30"/>
    <s v="DARS-NIC-391230-T1S2Q-v1"/>
    <s v="Mike Smith"/>
    <x v="240"/>
    <s v="With Customer"/>
    <x v="0"/>
    <d v="2016-03-31T00:00:00"/>
    <s v=""/>
    <s v="1c Application In Progress"/>
    <x v="4"/>
    <s v="DARS-NIC-391230-T1S2Q-v1.1"/>
    <s v="Yes"/>
    <s v="Yes"/>
    <x v="0"/>
    <x v="0"/>
    <x v="0"/>
    <s v="No"/>
    <x v="3"/>
    <s v=""/>
    <s v=""/>
    <s v=""/>
    <s v="No"/>
    <s v="Joanna Rose"/>
    <d v="2016-08-10T11:43:30"/>
    <d v="2016-03-31T13:49:46"/>
    <m/>
    <s v=""/>
    <m/>
    <x v="0"/>
  </r>
  <r>
    <s v="7d73bfdf-5b22-e611-80ea-5065f38a99f1"/>
    <s v="oCAJo/xw57OJozCpQnmBaAEswjz3JVbLDbhroDzPoMAxEXD1IxbqBOJ4rnv333NKtwVTCJYttnnl3o2xDAtj4g=="/>
    <d v="2017-04-10T10:53:47"/>
    <s v="DARS-NIC-391309-T4N4V-v2"/>
    <s v="Maria Payne"/>
    <x v="313"/>
    <s v="With Customer"/>
    <x v="0"/>
    <m/>
    <s v="1c Application In Progress"/>
    <s v="4e With Customer To Sign DSA"/>
    <x v="0"/>
    <s v="DARS-NIC-391309-T4N4V-v0.0"/>
    <s v="No"/>
    <s v="No"/>
    <x v="0"/>
    <x v="0"/>
    <x v="0"/>
    <s v="No"/>
    <x v="0"/>
    <s v=""/>
    <s v=""/>
    <s v=""/>
    <s v="Yes"/>
    <s v="Emma Russell"/>
    <d v="2017-04-10T10:53:47"/>
    <d v="2016-05-25T09:34:33"/>
    <m/>
    <s v=""/>
    <d v="2017-04-03T00:00:00"/>
    <x v="0"/>
  </r>
  <r>
    <s v="ca95063f-730a-41bf-b198-a5e603aa10a3"/>
    <s v="9NvvOODmw3bT5BH3W6XokoAyHLGqA/tZ/ou/wPEnU3dOhJXqPQf/8pqdi1uN36AiR/p948hSXADFodlR/5RrUQ=="/>
    <d v="2017-04-10T10:53:47"/>
    <s v="DARS-NIC-391309-T4N4V-v2"/>
    <s v="Maria Payne"/>
    <x v="313"/>
    <s v="With Customer"/>
    <x v="0"/>
    <d v="2016-08-31T00:00:00"/>
    <s v="2a Case Admin Check"/>
    <s v="4e With Customer To Sign DSA"/>
    <x v="0"/>
    <s v="DARS-NIC-391309-T4N4V-v0.1"/>
    <s v="No"/>
    <s v="No"/>
    <x v="0"/>
    <x v="0"/>
    <x v="0"/>
    <s v="No"/>
    <x v="0"/>
    <s v=""/>
    <s v="Carla Howgate"/>
    <s v=""/>
    <s v="Yes"/>
    <s v="Emma Russell"/>
    <d v="2017-04-10T10:53:47"/>
    <d v="2016-06-17T09:17:52"/>
    <m/>
    <s v=""/>
    <d v="2017-04-03T00:00:00"/>
    <x v="0"/>
  </r>
  <r>
    <s v="339b3786-b5f5-4724-b099-5f3df026ed6b"/>
    <s v="PADGnERKJSur3+Q6GVVaReZjg/TP9BOVFIWFNdKJFbNCcD90xAJj74VQ20g9rjxQa2Ttgwabr9XtOLbArcM9lw=="/>
    <d v="2017-04-10T10:53:47"/>
    <s v="DARS-NIC-391309-T4N4V-v2"/>
    <s v="Maria Payne"/>
    <x v="313"/>
    <s v="With Customer"/>
    <x v="0"/>
    <d v="2016-08-31T00:00:00"/>
    <s v="1c Application In Progress"/>
    <s v="4e With Customer To Sign DSA"/>
    <x v="0"/>
    <s v="DARS-NIC-391309-T4N4V-v0.2"/>
    <s v="No"/>
    <s v="No"/>
    <x v="0"/>
    <x v="0"/>
    <x v="0"/>
    <s v="No"/>
    <x v="0"/>
    <s v=""/>
    <s v="Carla Howgate"/>
    <s v=""/>
    <s v="Yes"/>
    <s v="Emma Russell"/>
    <d v="2017-04-10T10:53:47"/>
    <d v="2016-06-17T09:21:09"/>
    <m/>
    <s v=""/>
    <d v="2017-04-03T00:00:00"/>
    <x v="0"/>
  </r>
  <r>
    <s v="8efb46f5-3e88-4979-9033-d80f116cfd5b"/>
    <s v="7gbMiiKhfzZrmjZf08cz1XJbX2RphJDnxeUwUPMEgY4AIIEl8P7pbs5tssIi9AV9d08lKDptG7FnRMBJr2nl4A=="/>
    <d v="2017-04-10T10:53:47"/>
    <s v="DARS-NIC-391309-T4N4V-v2"/>
    <s v="Maria Payne"/>
    <x v="313"/>
    <s v="With Customer"/>
    <x v="0"/>
    <d v="2016-08-31T00:00:00"/>
    <s v="2c Initial Assessment"/>
    <s v="4e With Customer To Sign DSA"/>
    <x v="0"/>
    <s v="DARS-NIC-391309-T4N4V-v0.3"/>
    <s v="No"/>
    <s v="No"/>
    <x v="0"/>
    <x v="67"/>
    <x v="0"/>
    <s v="No"/>
    <x v="0"/>
    <s v=""/>
    <s v="Carla Howgate"/>
    <s v=""/>
    <s v="No"/>
    <s v="Emma Russell"/>
    <d v="2017-04-10T10:53:47"/>
    <d v="2016-06-17T09:42:11"/>
    <m/>
    <s v=""/>
    <d v="2017-04-03T00:00:00"/>
    <x v="0"/>
  </r>
  <r>
    <s v="707d1d17-2619-46bc-b2ad-35b1efda81b8"/>
    <s v="VB9Jhpp6VSMg2bRviHUGviOYwUTBqPWFCAz5SWVmPWZZghwvjcLqKZfuMzN5eq7uIrYZYB2fK7s87/SE6fIh7w=="/>
    <d v="2017-04-10T10:53:46"/>
    <s v="DARS-NIC-391309-T4N4V-v2"/>
    <s v="Maria Payne"/>
    <x v="313"/>
    <s v="With Customer"/>
    <x v="0"/>
    <d v="2016-08-31T00:00:00"/>
    <s v="5a DSA Active"/>
    <s v="4e With Customer To Sign DSA"/>
    <x v="1"/>
    <s v="DARS-NIC-391309-T4N4V-v0.4"/>
    <s v="No"/>
    <s v="No"/>
    <x v="0"/>
    <x v="67"/>
    <x v="19"/>
    <s v="No"/>
    <x v="0"/>
    <s v=""/>
    <s v="Carla Howgate"/>
    <s v="Gaynor Dalton"/>
    <s v="No"/>
    <s v="Emma Russell"/>
    <d v="2017-04-10T10:53:46"/>
    <d v="2016-06-17T09:55:32"/>
    <d v="2016-09-05T00:00:00"/>
    <s v=""/>
    <d v="2017-04-03T00:00:00"/>
    <x v="1"/>
  </r>
  <r>
    <s v="c9e168b4-f3ff-4fe8-82d6-6f0ed57da407"/>
    <s v="3bnOhHQPJdoLwX0VaglxbhdJW3aF8qZTk9ryPRiNDW5i2IQRdcfy7YIbNfsxoPQbfMGaPAYtVtHgSzOgm5A4Pw=="/>
    <d v="2017-04-10T10:53:47"/>
    <s v="DARS-NIC-391309-T4N4V-v2"/>
    <s v="Maria Payne"/>
    <x v="313"/>
    <s v="With Customer"/>
    <x v="0"/>
    <m/>
    <s v="1c Application In Progress"/>
    <s v="4e With Customer To Sign DSA"/>
    <x v="0"/>
    <s v="DARS-NIC-391309-T4N4V-v1.0"/>
    <s v="No"/>
    <s v="No"/>
    <x v="0"/>
    <x v="67"/>
    <x v="0"/>
    <s v="No"/>
    <x v="0"/>
    <s v=""/>
    <s v="Carla Howgate"/>
    <s v="Gaynor Dalton"/>
    <s v="No"/>
    <s v="Emma Russell"/>
    <d v="2017-04-10T10:53:47"/>
    <d v="2016-08-26T10:16:59"/>
    <m/>
    <s v=""/>
    <d v="2017-04-03T00:00:00"/>
    <x v="0"/>
  </r>
  <r>
    <s v="cd67e537-bbcd-4289-9bde-a84d3cb03f0a"/>
    <s v="eEgRX0oRTrWjswBNX+yU4EzCs4wztYLg/Tw/1lfHg7yco76p1ovnVy5r5OlPAcgPC08TrihlYIG8yBW6MgspaQ=="/>
    <d v="2017-04-10T10:53:47"/>
    <s v="DARS-NIC-391309-T4N4V-v2"/>
    <s v="Maria Payne"/>
    <x v="313"/>
    <s v="With Customer"/>
    <x v="0"/>
    <d v="2017-03-31T00:00:00"/>
    <s v="2c Initial Assessment"/>
    <s v="4e With Customer To Sign DSA"/>
    <x v="0"/>
    <s v="DARS-NIC-391309-T4N4V-v1.1"/>
    <s v="No"/>
    <s v="No"/>
    <x v="0"/>
    <x v="18"/>
    <x v="0"/>
    <s v="No"/>
    <x v="0"/>
    <s v=""/>
    <s v="Adam Grindrod"/>
    <s v="Gaynor Dalton"/>
    <s v="No"/>
    <s v="Emma Russell"/>
    <d v="2017-04-10T10:53:47"/>
    <d v="2016-08-26T10:23:48"/>
    <m/>
    <s v=""/>
    <d v="2017-04-03T00:00:00"/>
    <x v="0"/>
  </r>
  <r>
    <s v="338b640e-da77-47f2-9010-44a999b4c37c"/>
    <s v="tVMqPRf/v96iHIZgz1insJChe2W2GpZ1Nx15tdJ/2Co3uvPuuFUxAvo3TVUkvUHLWb//zDNuO7mExT96gRBxJw=="/>
    <d v="2017-04-10T10:53:46"/>
    <s v="DARS-NIC-391309-T4N4V-v2"/>
    <s v="Maria Payne"/>
    <x v="313"/>
    <s v="With Customer"/>
    <x v="0"/>
    <d v="2017-03-31T00:00:00"/>
    <s v="5a DSA Active"/>
    <s v="4e With Customer To Sign DSA"/>
    <x v="3"/>
    <s v="DARS-NIC-391309-T4N4V-v1.2"/>
    <s v="No"/>
    <s v="No"/>
    <x v="0"/>
    <x v="18"/>
    <x v="131"/>
    <s v="No"/>
    <x v="0"/>
    <s v=""/>
    <s v="Adam Grindrod"/>
    <s v="Gaynor Dalton"/>
    <s v="No"/>
    <s v="Emma Russell"/>
    <d v="2017-04-10T10:53:46"/>
    <d v="2016-08-26T10:25:35"/>
    <d v="2016-09-05T00:00:00"/>
    <s v=""/>
    <d v="2017-04-03T00:00:00"/>
    <x v="1"/>
  </r>
  <r>
    <s v="456aa982-3979-4d7a-9304-af51084d5ebb"/>
    <s v="AnNaJHHTQKygFxttA+eHATvgBF3Ugz1h/u/5f3FaGWX2csb97nJEoEvr2nu0Og/iQWAxBoPbhiHyGS2fq29rcQ=="/>
    <d v="2017-04-10T10:53:47"/>
    <s v="DARS-NIC-391309-T4N4V-v2"/>
    <s v="Maria Payne"/>
    <x v="313"/>
    <s v="With Customer"/>
    <x v="0"/>
    <m/>
    <s v="1c Application In Progress"/>
    <s v="4e With Customer To Sign DSA"/>
    <x v="0"/>
    <s v="DARS-NIC-391309-T4N4V-v2.0"/>
    <s v="No"/>
    <s v="No"/>
    <x v="0"/>
    <x v="18"/>
    <x v="0"/>
    <s v="No"/>
    <x v="0"/>
    <s v=""/>
    <s v="Adam Grindrod"/>
    <s v="Gaynor Dalton"/>
    <s v="No"/>
    <s v="Emma Russell"/>
    <d v="2017-04-10T10:53:47"/>
    <d v="2017-03-17T14:25:23"/>
    <m/>
    <s v=""/>
    <d v="2017-04-03T00:00:00"/>
    <x v="0"/>
  </r>
  <r>
    <s v="d28a7046-c717-4b77-b061-ba0d12c97fa8"/>
    <s v="vRMm8llkntbNX+ONIEBNySh1/UXnxprDQlUf21R4NPSCCX1mjDNVYBNUEc3ehyPMQY2UZS74/FsJhtK/xyWAvw=="/>
    <d v="2017-04-10T10:53:47"/>
    <s v="DARS-NIC-391309-T4N4V-v2"/>
    <s v="Maria Payne"/>
    <x v="313"/>
    <s v="With Customer"/>
    <x v="0"/>
    <d v="2018-03-31T00:00:00"/>
    <s v="2c Initial Assessment"/>
    <s v="4e With Customer To Sign DSA"/>
    <x v="0"/>
    <s v="DARS-NIC-391309-T4N4V-v2.1"/>
    <s v="No"/>
    <s v="No"/>
    <x v="0"/>
    <x v="77"/>
    <x v="0"/>
    <s v="No"/>
    <x v="0"/>
    <s v="Medium"/>
    <s v="Elizabeth Flaherty"/>
    <s v="Duncan Easton"/>
    <s v="No"/>
    <s v="Emma Russell"/>
    <d v="2017-04-10T10:53:47"/>
    <d v="2017-03-31T14:11:55"/>
    <m/>
    <s v=""/>
    <d v="2017-04-03T00:00:00"/>
    <x v="0"/>
  </r>
  <r>
    <s v="2bf3268c-090c-4b78-8437-2143b4b76cc2"/>
    <s v="8eam6657Acjw3T285DYk5gvfwl/Yt9ybWOMszSJuKvcmSbaaeBc6klWrJ48qp4KuiXdf8WN+TvwylVMWl4NO/w=="/>
    <d v="2017-04-10T10:54:09"/>
    <s v="DARS-NIC-391309-T4N4V-v2"/>
    <s v="Maria Payne"/>
    <x v="313"/>
    <s v="With Customer"/>
    <x v="0"/>
    <d v="2018-03-31T00:00:00"/>
    <s v="4e With Customer To Sign DSA"/>
    <s v="4e With Customer To Sign DSA"/>
    <x v="4"/>
    <s v="DARS-NIC-391309-T4N4V-v2.2"/>
    <s v="Yes"/>
    <s v="No"/>
    <x v="0"/>
    <x v="77"/>
    <x v="0"/>
    <s v="No"/>
    <x v="0"/>
    <s v="Medium"/>
    <s v="Elizabeth Flaherty"/>
    <s v="Duncan Easton"/>
    <s v="No"/>
    <s v="Emma Russell"/>
    <d v="2017-04-10T10:54:09"/>
    <d v="2017-04-05T11:20:33"/>
    <m/>
    <s v=""/>
    <d v="2017-04-03T00:00:00"/>
    <x v="0"/>
  </r>
  <r>
    <s v="fc868c2a-93df-e511-80f5-3863bb363030"/>
    <s v="E1gl5kgTxUe1fnkTe1lQ09VYNoFjG9gvi7ZHcGQ+YAuZ7Syx/QbwbqcmoLXIbqWeTp1IJQe7zqfmCq9NFKuWeg=="/>
    <d v="2017-02-08T10:06:26"/>
    <s v="DARS-NIC-391618-M3X6R-v0"/>
    <s v="David Southern"/>
    <x v="384"/>
    <s v="With HSCIC"/>
    <x v="0"/>
    <m/>
    <s v=""/>
    <s v="5a DSA Active"/>
    <x v="0"/>
    <s v="DARS-NIC-391618-M3X6R-v0.0"/>
    <s v=""/>
    <s v="Yes"/>
    <x v="0"/>
    <x v="0"/>
    <x v="0"/>
    <s v="No"/>
    <x v="2"/>
    <s v="Medium"/>
    <s v="Nicola Bootland"/>
    <s v=""/>
    <s v="No"/>
    <s v="Joanna Rose"/>
    <d v="2017-02-08T10:06:26"/>
    <d v="2016-03-01T09:51:29"/>
    <m/>
    <s v=""/>
    <d v="2015-12-29T00:00:00"/>
    <x v="0"/>
  </r>
  <r>
    <s v="df4e9c0d-38bc-410b-bd5b-810d0d2ff136"/>
    <s v="FgIeeMYBd75pDe8QBpEkAZcnrych3aQNEhD5AWAKXAVI1TFB9kLnq+xfp1IvDMo412dlSKHltptlJEkPLyTQeg=="/>
    <d v="2017-02-08T10:06:26"/>
    <s v="DARS-NIC-391618-M3X6R-v0"/>
    <s v="David Southern"/>
    <x v="384"/>
    <s v="With HSCIC"/>
    <x v="0"/>
    <m/>
    <s v=""/>
    <s v="5a DSA Active"/>
    <x v="0"/>
    <s v="DARS-NIC-391618-M3X6R-v0.1"/>
    <s v=""/>
    <s v="Yes"/>
    <x v="0"/>
    <x v="0"/>
    <x v="0"/>
    <s v="No"/>
    <x v="2"/>
    <s v="Medium"/>
    <s v="Nicola Bootland"/>
    <s v=""/>
    <s v="No"/>
    <s v="Joanna Rose"/>
    <d v="2017-02-08T10:06:26"/>
    <d v="2016-03-17T15:06:55"/>
    <m/>
    <s v=""/>
    <d v="2015-12-29T00:00:00"/>
    <x v="0"/>
  </r>
  <r>
    <s v="76fe7c5c-1f8b-4212-9ec3-e7a25b914aba"/>
    <s v="lIb6TRLUCXWnS43uZHFpZKGREO0XcXjMsmvs3XJbu4+NQ9g/nxEI6uziBndFfwjQ4btcGUSX/1DgirL5snHG8Q=="/>
    <d v="2017-02-08T10:06:26"/>
    <s v="DARS-NIC-391618-M3X6R-v0"/>
    <s v="Vanessa Southern"/>
    <x v="384"/>
    <s v="With HSCIC"/>
    <x v="0"/>
    <d v="2017-04-30T00:00:00"/>
    <s v="2c Initial Assessment"/>
    <s v="5a DSA Active"/>
    <x v="0"/>
    <s v="DARS-NIC-391618-M3X6R-v0.10"/>
    <s v="No"/>
    <s v="Yes"/>
    <x v="0"/>
    <x v="51"/>
    <x v="0"/>
    <s v="No"/>
    <x v="2"/>
    <s v="Medium"/>
    <s v="Adam Grindrod"/>
    <s v="Richard Langley"/>
    <s v="No"/>
    <s v="Joanna Rose"/>
    <d v="2017-02-08T10:06:26"/>
    <d v="2016-12-15T11:34:54"/>
    <m/>
    <s v=""/>
    <d v="2015-12-29T00:00:00"/>
    <x v="0"/>
  </r>
  <r>
    <s v="dcedecf5-04a2-40e8-89da-4fe113e545e4"/>
    <s v="pCo+yq/bMsKHwAIfxEmm848aA0UULZFKanAnyU5/p3f9oxPvFHoQTk9vZxFZ3zNwPsNqMo6khEKtf0yHBRKvkQ=="/>
    <d v="2017-02-08T10:06:26"/>
    <s v="DARS-NIC-391618-M3X6R-v0"/>
    <s v="Vanessa Southern"/>
    <x v="384"/>
    <s v="With HSCIC"/>
    <x v="0"/>
    <d v="2018-01-17T00:00:00"/>
    <s v="2c Initial Assessment"/>
    <s v="5a DSA Active"/>
    <x v="0"/>
    <s v="DARS-NIC-391618-M3X6R-v0.11"/>
    <s v="No"/>
    <s v="Yes"/>
    <x v="0"/>
    <x v="51"/>
    <x v="0"/>
    <s v="No"/>
    <x v="2"/>
    <s v="Medium"/>
    <s v="Vicki Hartley"/>
    <s v="Richard Langley"/>
    <s v="No"/>
    <s v="Joanna Rose"/>
    <d v="2017-02-08T10:06:26"/>
    <d v="2016-12-15T11:37:00"/>
    <m/>
    <s v=""/>
    <d v="2015-12-29T00:00:00"/>
    <x v="0"/>
  </r>
  <r>
    <s v="e523c818-703f-4781-9cce-a23981f26bf5"/>
    <s v="6bAIvzSKtgPTMfzgBONZKZd5nH7xWYcxrGz9wGPO/CIs5oiSIweUWep96HqUlTXxs65TTI09bouR2KaSGzYcCQ=="/>
    <d v="2017-02-08T10:07:00"/>
    <s v="DARS-NIC-391618-M3X6R-v0"/>
    <s v="Vanessa Southern"/>
    <x v="384"/>
    <s v="With HSCIC"/>
    <x v="0"/>
    <d v="2018-01-17T00:00:00"/>
    <s v="5a DSA Active"/>
    <s v="5a DSA Active"/>
    <x v="2"/>
    <s v="DARS-NIC-391618-M3X6R-v0.12"/>
    <s v="Yes"/>
    <s v="Yes"/>
    <x v="0"/>
    <x v="51"/>
    <x v="33"/>
    <s v="No"/>
    <x v="2"/>
    <s v="Medium"/>
    <s v="Vicki Hartley"/>
    <s v="Richard Langley"/>
    <s v="No"/>
    <s v="Joanna Rose"/>
    <d v="2017-02-08T10:07:00"/>
    <d v="2017-01-30T15:57:30"/>
    <d v="2017-02-08T00:00:00"/>
    <s v=""/>
    <d v="2015-12-29T00:00:00"/>
    <x v="1"/>
  </r>
  <r>
    <s v="8ee9e7e1-299e-4805-ac8c-7ce7cabb8540"/>
    <s v="EA21j+wfg4Ywr7m5rnD5cgNO4VLz9ADfk5E8SXoXfS4damydpm2/DL0o6PgUR2YSDVwUOgksNiAI7yToyCDMng=="/>
    <d v="2017-02-08T10:06:26"/>
    <s v="DARS-NIC-391618-M3X6R-v0"/>
    <s v="David Southern"/>
    <x v="384"/>
    <s v="With HSCIC"/>
    <x v="0"/>
    <m/>
    <s v=""/>
    <s v="5a DSA Active"/>
    <x v="0"/>
    <s v="DARS-NIC-391618-M3X6R-v0.2"/>
    <s v=""/>
    <s v="Yes"/>
    <x v="0"/>
    <x v="0"/>
    <x v="0"/>
    <s v="No"/>
    <x v="2"/>
    <s v="Medium"/>
    <s v="Nicola Bootland"/>
    <s v=""/>
    <s v="No"/>
    <s v="Joanna Rose"/>
    <d v="2017-02-08T10:06:26"/>
    <d v="2016-03-22T12:51:46"/>
    <m/>
    <s v=""/>
    <d v="2015-12-29T00:00:00"/>
    <x v="0"/>
  </r>
  <r>
    <s v="23f46c71-8d5c-4d1b-9d54-316c54b43fa3"/>
    <s v="YiMhRfQkaL7e88j+5raFJrQaKnTmniLPhKU9QNyZmOgMfQmXGysmE6X9XmFkAdynC85dR/Cm+zpwnIL8jsGt7A=="/>
    <d v="2017-02-08T10:06:26"/>
    <s v="DARS-NIC-391618-M3X6R-v0"/>
    <s v="David Southern"/>
    <x v="384"/>
    <s v="With HSCIC"/>
    <x v="0"/>
    <m/>
    <s v=""/>
    <s v="5a DSA Active"/>
    <x v="0"/>
    <s v="DARS-NIC-391618-M3X6R-v0.3"/>
    <s v=""/>
    <s v="Yes"/>
    <x v="0"/>
    <x v="0"/>
    <x v="0"/>
    <s v="No"/>
    <x v="2"/>
    <s v="Medium"/>
    <s v="Nicola Bootland"/>
    <s v=""/>
    <s v="No"/>
    <s v="Joanna Rose"/>
    <d v="2017-02-08T10:06:26"/>
    <d v="2016-03-29T11:19:50"/>
    <m/>
    <s v=""/>
    <d v="2015-12-29T00:00:00"/>
    <x v="0"/>
  </r>
  <r>
    <s v="85fb59ae-8165-463d-bd5d-e325c8761e3c"/>
    <s v="HGipDZacnQO8Qqq4MjVcWWn0B12+xp1HTtqeyQVknuBDsdCBY/CgAWoSh+WkOeLPZK1Sgf3JrSwEl8um2b4x6A=="/>
    <d v="2017-02-08T10:06:26"/>
    <s v="DARS-NIC-391618-M3X6R-v0"/>
    <s v="David Southern"/>
    <x v="384"/>
    <s v="With HSCIC"/>
    <x v="0"/>
    <m/>
    <s v=""/>
    <s v="5a DSA Active"/>
    <x v="0"/>
    <s v="DARS-NIC-391618-M3X6R-v0.4"/>
    <s v=""/>
    <s v="Yes"/>
    <x v="0"/>
    <x v="51"/>
    <x v="0"/>
    <s v="No"/>
    <x v="2"/>
    <s v="Medium"/>
    <s v="Nicola Bootland"/>
    <s v=""/>
    <s v="No"/>
    <s v="Joanna Rose"/>
    <d v="2017-02-08T10:06:26"/>
    <d v="2016-04-10T12:27:38"/>
    <m/>
    <s v=""/>
    <d v="2015-12-29T00:00:00"/>
    <x v="0"/>
  </r>
  <r>
    <s v="7b6dbbcb-08d6-4d6c-a9a3-a197da00d95a"/>
    <s v="YsIXPdeKE8StOBdtKvXM5Pp6abHV/JA9Uat0+bWGUnZk8cA2at8W4lCzuZMjKmt4uGz+HPZjzgG7ofNAh3H5Uw=="/>
    <d v="2017-02-08T10:06:26"/>
    <s v="DARS-NIC-391618-M3X6R-v0"/>
    <s v="David Southern"/>
    <x v="384"/>
    <s v="With HSCIC"/>
    <x v="0"/>
    <m/>
    <s v=""/>
    <s v="5a DSA Active"/>
    <x v="0"/>
    <s v="DARS-NIC-391618-M3X6R-v0.5"/>
    <s v=""/>
    <s v="Yes"/>
    <x v="0"/>
    <x v="51"/>
    <x v="0"/>
    <s v="No"/>
    <x v="2"/>
    <s v="Medium"/>
    <s v="Nicola Bootland"/>
    <s v=""/>
    <s v="No"/>
    <s v="Joanna Rose"/>
    <d v="2017-02-08T10:06:26"/>
    <d v="2016-04-14T13:19:14"/>
    <m/>
    <s v=""/>
    <d v="2015-12-29T00:00:00"/>
    <x v="0"/>
  </r>
  <r>
    <s v="1f5399c7-7d06-4508-858c-187e25193ad8"/>
    <s v="mCo6/z8TgUTMepudbaBF/zZOTBz/znba9Ri/yQfpKG4khAfjIYB0HW9qwah85M0bUWl9tANlG9EbtvAWubsqBQ=="/>
    <d v="2017-02-08T10:06:26"/>
    <s v="DARS-NIC-391618-M3X6R-v0"/>
    <s v="Vanessa Southern"/>
    <x v="384"/>
    <s v="With HSCIC"/>
    <x v="0"/>
    <m/>
    <s v=""/>
    <s v="5a DSA Active"/>
    <x v="0"/>
    <s v="DARS-NIC-391618-M3X6R-v0.6"/>
    <s v=""/>
    <s v="Yes"/>
    <x v="0"/>
    <x v="51"/>
    <x v="0"/>
    <s v="No"/>
    <x v="2"/>
    <s v="Medium"/>
    <s v="Adam Grindrod"/>
    <s v=""/>
    <s v="No"/>
    <s v="Joanna Rose"/>
    <d v="2017-02-08T10:06:26"/>
    <d v="2016-04-14T14:04:21"/>
    <m/>
    <s v=""/>
    <d v="2015-12-29T00:00:00"/>
    <x v="0"/>
  </r>
  <r>
    <s v="52ae7b77-8063-4b29-b27a-07e2e9a8724e"/>
    <s v="of3cVS1NuEKVKPz6pontBBVhN7xJqDshE8kZsE2HrAjns1M1LpTvAC5x0xLHxiaHKWfSvUc2EGLg03wbFGgvXw=="/>
    <d v="2017-02-08T10:06:25"/>
    <s v="DARS-NIC-391618-M3X6R-v0"/>
    <s v="Vanessa Southern"/>
    <x v="384"/>
    <s v="With HSCIC"/>
    <x v="0"/>
    <m/>
    <s v=""/>
    <s v="5a DSA Active"/>
    <x v="0"/>
    <s v="DARS-NIC-391618-M3X6R-v0.7"/>
    <s v=""/>
    <s v="Yes"/>
    <x v="0"/>
    <x v="51"/>
    <x v="0"/>
    <s v="No"/>
    <x v="2"/>
    <s v="Medium"/>
    <s v="Adam Grindrod"/>
    <s v=""/>
    <s v="No"/>
    <s v="Joanna Rose"/>
    <d v="2017-02-08T10:06:25"/>
    <d v="2016-04-19T11:03:01"/>
    <m/>
    <s v=""/>
    <d v="2015-12-29T00:00:00"/>
    <x v="0"/>
  </r>
  <r>
    <s v="708a2fc5-b90c-4a77-8fac-a0dad1ac704d"/>
    <s v="g9M3VigJZviaAgA5wyKFi61QP/zMwGBNMDknjfKkfiIZwHlRW/5DPj93E2hKwZAT5Of6/35TuFH2E24lEq7F3A=="/>
    <d v="2017-02-08T10:06:26"/>
    <s v="DARS-NIC-391618-M3X6R-v0"/>
    <s v="Vanessa Southern"/>
    <x v="384"/>
    <s v="With HSCIC"/>
    <x v="0"/>
    <m/>
    <s v=""/>
    <s v="5a DSA Active"/>
    <x v="0"/>
    <s v="DARS-NIC-391618-M3X6R-v0.8"/>
    <s v=""/>
    <s v="Yes"/>
    <x v="0"/>
    <x v="51"/>
    <x v="0"/>
    <s v="No"/>
    <x v="2"/>
    <s v="Medium"/>
    <s v="Adam Grindrod"/>
    <s v="Richard Langley"/>
    <s v="No"/>
    <s v="Joanna Rose"/>
    <d v="2017-02-08T10:06:26"/>
    <d v="2016-04-19T12:13:10"/>
    <m/>
    <s v=""/>
    <d v="2015-12-29T00:00:00"/>
    <x v="0"/>
  </r>
  <r>
    <s v="82f79630-c488-4f8b-9bec-79e9ab944710"/>
    <s v="aBWy7pEwopr3Qpjky/uUFyJFpWec+L6wqyvZ/YoumPaY6tUy854tV/xoIEIQ9EtV+trduUPqiGjdAs8fQ/hf+A=="/>
    <d v="2017-02-08T10:06:26"/>
    <s v="DARS-NIC-391618-M3X6R-v0"/>
    <s v="Vanessa Southern"/>
    <x v="384"/>
    <s v="With HSCIC"/>
    <x v="0"/>
    <d v="2017-04-30T00:00:00"/>
    <s v="1c Application In Progress"/>
    <s v="5a DSA Active"/>
    <x v="0"/>
    <s v="DARS-NIC-391618-M3X6R-v0.9"/>
    <s v="No"/>
    <s v="Yes"/>
    <x v="0"/>
    <x v="51"/>
    <x v="0"/>
    <s v="No"/>
    <x v="2"/>
    <s v="Medium"/>
    <s v="Adam Grindrod"/>
    <s v="Richard Langley"/>
    <s v="No"/>
    <s v="Joanna Rose"/>
    <d v="2017-02-08T10:06:26"/>
    <d v="2016-04-22T08:04:40"/>
    <m/>
    <s v=""/>
    <d v="2015-12-29T00:00:00"/>
    <x v="0"/>
  </r>
  <r>
    <s v="265238e6-7e04-e611-80f8-3863bb359f00"/>
    <s v="g15bn1Jpm7ATnOFYtCJUxPUn23/fxyDpJm9tYk0qZCwSTFXFkN/mtefyB0XY3+L/be7hIAM4aQHGkHrqcGu3Tg=="/>
    <d v="2017-04-10T14:47:35"/>
    <s v="DARS-NIC-391733-S8V5J-v3"/>
    <s v="Nicola Richmond"/>
    <x v="245"/>
    <s v="With Customer"/>
    <x v="0"/>
    <m/>
    <s v=""/>
    <s v="4e With Customer To Sign DSA"/>
    <x v="0"/>
    <s v="DARS-NIC-391733-S8V5J-v0.0"/>
    <s v=""/>
    <s v="No"/>
    <x v="0"/>
    <x v="0"/>
    <x v="0"/>
    <s v="No"/>
    <x v="0"/>
    <s v=""/>
    <s v=""/>
    <s v=""/>
    <s v="Yes"/>
    <s v="Gillian Wright"/>
    <d v="2017-04-10T14:47:35"/>
    <d v="2016-04-17T09:29:43"/>
    <m/>
    <s v=""/>
    <d v="2017-03-23T00:00:00"/>
    <x v="0"/>
  </r>
  <r>
    <s v="bb6edd27-04b8-44a0-9c5f-a165d1b33f15"/>
    <s v="OL6+zp/emnRBmlcS4fT5ueoBqSK6O/Y4WDzJuoMRJqy5Pv392YpF1QI9af2M5UGTmRZiQiRjg/UVdX5pDbsgjg=="/>
    <d v="2017-04-10T14:47:35"/>
    <s v="DARS-NIC-391733-S8V5J-v3"/>
    <s v="Nicola Richmond"/>
    <x v="245"/>
    <s v="With Customer"/>
    <x v="0"/>
    <m/>
    <s v=""/>
    <s v="4e With Customer To Sign DSA"/>
    <x v="0"/>
    <s v="DARS-NIC-391733-S8V5J-v0.1"/>
    <s v=""/>
    <s v="No"/>
    <x v="0"/>
    <x v="189"/>
    <x v="0"/>
    <s v="No"/>
    <x v="0"/>
    <s v="Medium"/>
    <s v="Georgina Platt"/>
    <s v="Gaynor Dalton"/>
    <s v="No"/>
    <s v="Gillian Wright"/>
    <d v="2017-04-10T14:47:35"/>
    <d v="2016-04-18T15:13:41"/>
    <m/>
    <s v=""/>
    <d v="2017-03-23T00:00:00"/>
    <x v="0"/>
  </r>
  <r>
    <s v="dd71b37d-0f55-4a27-8bd0-0fb5ef81fd1a"/>
    <s v="tcgjAZAVYip1vhrTfD3kuf57mFgMoHz8OYjwaLM259gmvjJYn0i6Itn2moVTiFEaD+/5MBEZ/Gykh/vUlMVzqw=="/>
    <d v="2017-04-10T14:47:35"/>
    <s v="DARS-NIC-391733-S8V5J-v3"/>
    <s v="Nicola Richmond"/>
    <x v="245"/>
    <s v="With Customer"/>
    <x v="0"/>
    <d v="2016-08-31T00:00:00"/>
    <s v="5a DSA Active"/>
    <s v="4e With Customer To Sign DSA"/>
    <x v="1"/>
    <s v="DARS-NIC-391733-S8V5J-v0.2"/>
    <s v="No"/>
    <s v="No"/>
    <x v="0"/>
    <x v="189"/>
    <x v="93"/>
    <s v="No"/>
    <x v="0"/>
    <s v="Medium"/>
    <s v="Georgina Platt"/>
    <s v="Gaynor Dalton"/>
    <s v="No"/>
    <s v="Gillian Wright"/>
    <d v="2017-04-10T14:47:35"/>
    <d v="2016-04-28T09:20:37"/>
    <d v="2016-09-06T00:00:00"/>
    <s v=""/>
    <d v="2017-03-23T00:00:00"/>
    <x v="1"/>
  </r>
  <r>
    <s v="6f276a6c-5f9c-4289-80a4-f8e50a0bab3f"/>
    <s v="3Lo/GMEbwKy05JWWj9HgSz67hcZfF3zUC/Kor9kIWz/ekN4o333QHDc4LFo37qMNWX6Ae+jQzTSLb2TGbi2+fA=="/>
    <d v="2017-04-10T14:47:35"/>
    <s v="DARS-NIC-391733-S8V5J-v3"/>
    <s v="Nicola Richmond"/>
    <x v="245"/>
    <s v="With Customer"/>
    <x v="0"/>
    <m/>
    <s v="1c Application In Progress"/>
    <s v="4e With Customer To Sign DSA"/>
    <x v="0"/>
    <s v="DARS-NIC-391733-S8V5J-v1.0"/>
    <s v="No"/>
    <s v="No"/>
    <x v="0"/>
    <x v="189"/>
    <x v="0"/>
    <s v="No"/>
    <x v="0"/>
    <s v="Medium"/>
    <s v="Georgina Platt"/>
    <s v="Gaynor Dalton"/>
    <s v="No"/>
    <s v="Gillian Wright"/>
    <d v="2017-04-10T14:47:35"/>
    <d v="2016-08-24T14:58:58"/>
    <m/>
    <s v=""/>
    <d v="2017-03-23T00:00:00"/>
    <x v="0"/>
  </r>
  <r>
    <s v="956f9924-1685-43cd-b4fa-1fd99b914661"/>
    <s v="/tEoyZyApSP7ZZdtQQppELzVEvRnkTbA9V0LrZoJl8LwumCxyq7GanI8AsXzd8XR/FswKfx4ldYg99erEWDshg=="/>
    <d v="2017-04-10T14:47:35"/>
    <s v="DARS-NIC-391733-S8V5J-v3"/>
    <s v="Nicola Richmond"/>
    <x v="245"/>
    <s v="With Customer"/>
    <x v="0"/>
    <d v="2017-03-31T00:00:00"/>
    <s v="2c Initial Assessment"/>
    <s v="4e With Customer To Sign DSA"/>
    <x v="0"/>
    <s v="DARS-NIC-391733-S8V5J-v1.1"/>
    <s v="No"/>
    <s v="No"/>
    <x v="0"/>
    <x v="24"/>
    <x v="0"/>
    <s v="No"/>
    <x v="0"/>
    <s v="Medium"/>
    <s v="Tracy Taylor"/>
    <s v="Gaynor Dalton"/>
    <s v="No"/>
    <s v="Gillian Wright"/>
    <d v="2017-04-10T14:47:35"/>
    <d v="2016-08-24T15:04:18"/>
    <m/>
    <s v=""/>
    <d v="2017-03-23T00:00:00"/>
    <x v="0"/>
  </r>
  <r>
    <s v="3360e341-431f-423c-a0e8-ab6d509c3b50"/>
    <s v="Ob8ZLLWfIx1p8zuI/69fFhBo/6NG70itVsNiJNeyzFLfzFzmv+ZE05PdZivs9Ltt9XL3Aak3SELsHGruFVARiQ=="/>
    <d v="2017-04-10T14:47:35"/>
    <s v="DARS-NIC-391733-S8V5J-v3"/>
    <s v="Nicola Richmond"/>
    <x v="245"/>
    <s v="With Customer"/>
    <x v="0"/>
    <d v="2017-03-31T00:00:00"/>
    <s v="5a DSA Active"/>
    <s v="4e With Customer To Sign DSA"/>
    <x v="1"/>
    <s v="DARS-NIC-391733-S8V5J-v1.2"/>
    <s v="No"/>
    <s v="No"/>
    <x v="0"/>
    <x v="24"/>
    <x v="54"/>
    <s v="No"/>
    <x v="0"/>
    <s v="Medium"/>
    <s v="Tracy Taylor"/>
    <s v="Jennifer Donald"/>
    <s v="No"/>
    <s v="Gillian Wright"/>
    <d v="2017-04-10T14:47:35"/>
    <d v="2016-08-24T15:09:14"/>
    <d v="2016-09-28T00:00:00"/>
    <s v=""/>
    <d v="2017-03-23T00:00:00"/>
    <x v="1"/>
  </r>
  <r>
    <s v="6e114733-92d3-41c0-8191-f1e2b1f52238"/>
    <s v="vbZ7w9A6b6GhTf9+QvjGJNRenoBfpKejdYp/0w8tpL7sQ1BelvHdb4yatXkVZ+5My//3pf4xQPfB3Ui5KDoyIg=="/>
    <d v="2017-04-10T14:47:35"/>
    <s v="DARS-NIC-391733-S8V5J-v3"/>
    <s v="Nicola Richmond"/>
    <x v="245"/>
    <s v="With Customer"/>
    <x v="0"/>
    <m/>
    <s v="1c Application In Progress"/>
    <s v="4e With Customer To Sign DSA"/>
    <x v="0"/>
    <s v="DARS-NIC-391733-S8V5J-v2.0"/>
    <s v="No"/>
    <s v="No"/>
    <x v="0"/>
    <x v="24"/>
    <x v="0"/>
    <s v="No"/>
    <x v="0"/>
    <s v="Medium"/>
    <s v="Tracy Taylor"/>
    <s v="Jennifer Donald"/>
    <s v="No"/>
    <s v="Gillian Wright"/>
    <d v="2017-04-10T14:47:35"/>
    <d v="2016-09-07T09:25:07"/>
    <d v="2016-09-06T00:00:00"/>
    <s v=""/>
    <d v="2017-03-23T00:00:00"/>
    <x v="0"/>
  </r>
  <r>
    <s v="4edb3343-b88b-4726-a6f6-240766fe0968"/>
    <s v="Xr7bLTSQ67+nJ4Q9+E3JIdQws7AsWoI8/XjfDyg7znou0uO0S11wG0NyrmxnGsHTElttfRki/DB6H23YwEBRcQ=="/>
    <d v="2017-04-10T14:47:35"/>
    <s v="DARS-NIC-391733-S8V5J-v3"/>
    <s v="Nicola Richmond"/>
    <x v="245"/>
    <s v="With Customer"/>
    <x v="0"/>
    <d v="2017-03-31T00:00:00"/>
    <s v="2c Initial Assessment"/>
    <s v="4e With Customer To Sign DSA"/>
    <x v="0"/>
    <s v="DARS-NIC-391733-S8V5J-v2.1"/>
    <s v="No"/>
    <s v="No"/>
    <x v="0"/>
    <x v="93"/>
    <x v="0"/>
    <s v="No"/>
    <x v="0"/>
    <s v="Medium"/>
    <s v="Vicki Hartley"/>
    <s v="Jennifer Donald"/>
    <s v="No"/>
    <s v="Gillian Wright"/>
    <d v="2017-04-10T14:47:35"/>
    <d v="2016-09-07T09:30:29"/>
    <d v="2016-09-06T00:00:00"/>
    <s v=""/>
    <d v="2017-03-23T00:00:00"/>
    <x v="0"/>
  </r>
  <r>
    <s v="80fac565-be08-4325-8bd4-526deb8c74fe"/>
    <s v="2s8TC3kwQR/xGI7mv359eLiO5mouOBUr27HPkBB+9um4LiPY9SMtCLu+CaeWJWB5QKDBfH5WXWKZNRaDoypkew=="/>
    <d v="2017-04-10T14:47:35"/>
    <s v="DARS-NIC-391733-S8V5J-v3"/>
    <s v="Nicola Richmond"/>
    <x v="245"/>
    <s v="With Customer"/>
    <x v="0"/>
    <d v="2017-03-31T00:00:00"/>
    <s v="5a DSA Active"/>
    <s v="4e With Customer To Sign DSA"/>
    <x v="3"/>
    <s v="DARS-NIC-391733-S8V5J-v2.2"/>
    <s v="No"/>
    <s v="No"/>
    <x v="0"/>
    <x v="93"/>
    <x v="45"/>
    <s v="No"/>
    <x v="0"/>
    <s v="Medium"/>
    <s v="Vicki Hartley"/>
    <s v="Jennifer Donald"/>
    <s v="No"/>
    <s v="Gillian Wright"/>
    <d v="2017-04-10T14:47:35"/>
    <d v="2016-09-08T16:03:38"/>
    <d v="2016-09-28T00:00:00"/>
    <s v=""/>
    <d v="2017-03-23T00:00:00"/>
    <x v="1"/>
  </r>
  <r>
    <s v="e864af61-55ef-4a8b-8a84-227fbebbabad"/>
    <s v="SUT1LRGgQmkOYp9d8bvqOuJ7/ajUUCCLWosKluH1vG8++Ba7IR/D6duFgnqROLF19ZWPDSz9mx8k1FAevUQfSg=="/>
    <d v="2017-04-10T14:47:35"/>
    <s v="DARS-NIC-391733-S8V5J-v3"/>
    <s v="Nicola Richmond"/>
    <x v="245"/>
    <s v="With Customer"/>
    <x v="0"/>
    <m/>
    <s v="1c Application In Progress"/>
    <s v="4e With Customer To Sign DSA"/>
    <x v="0"/>
    <s v="DARS-NIC-391733-S8V5J-v3.0"/>
    <s v="No"/>
    <s v="No"/>
    <x v="0"/>
    <x v="93"/>
    <x v="0"/>
    <s v="No"/>
    <x v="0"/>
    <s v="Medium"/>
    <s v="Vicki Hartley"/>
    <s v="Jennifer Donald"/>
    <s v="No"/>
    <s v="Gillian Wright"/>
    <d v="2017-04-10T14:47:35"/>
    <d v="2017-03-22T14:11:02"/>
    <m/>
    <s v=""/>
    <d v="2017-03-23T00:00:00"/>
    <x v="0"/>
  </r>
  <r>
    <s v="cbbca3ae-782d-404f-9c11-a23090a6f8f6"/>
    <s v="8IukCq12uNT/neHRRWuWE9Dd2ls3VyNr3M5MuYECss6yfuaYNGqOSsol2t99MFqIlMTe2550w3S6S0WcnGguhg=="/>
    <d v="2017-04-10T14:47:35"/>
    <s v="DARS-NIC-391733-S8V5J-v3"/>
    <s v="Nicola Richmond"/>
    <x v="245"/>
    <s v="With Customer"/>
    <x v="0"/>
    <d v="2018-03-31T00:00:00"/>
    <s v="2c Initial Assessment"/>
    <s v="4e With Customer To Sign DSA"/>
    <x v="0"/>
    <s v="DARS-NIC-391733-S8V5J-v3.1"/>
    <s v="No"/>
    <s v="No"/>
    <x v="0"/>
    <x v="45"/>
    <x v="0"/>
    <s v="No"/>
    <x v="0"/>
    <s v="Medium"/>
    <s v="Tracy Taylor"/>
    <s v="Duncan Easton"/>
    <s v="No"/>
    <s v="Gillian Wright"/>
    <d v="2017-04-10T14:47:35"/>
    <d v="2017-03-22T15:07:37"/>
    <m/>
    <s v=""/>
    <d v="2017-03-23T00:00:00"/>
    <x v="0"/>
  </r>
  <r>
    <s v="4b205676-9316-43e5-8bc1-023b9212f54c"/>
    <s v="f/t8fPCiXwHh20Ya+SUkKzGu7/c9w3EZuFapUrtBgnmienlwE6I9JlMVcJ1AjdyX3CFsh1ViDVcCBt1QssBOEA=="/>
    <d v="2017-04-10T14:48:24"/>
    <s v="DARS-NIC-391733-S8V5J-v3"/>
    <s v="Nicola Richmond"/>
    <x v="245"/>
    <s v="With Customer"/>
    <x v="0"/>
    <d v="2018-03-31T00:00:00"/>
    <s v="4e With Customer To Sign DSA"/>
    <s v="4e With Customer To Sign DSA"/>
    <x v="4"/>
    <s v="DARS-NIC-391733-S8V5J-v3.2"/>
    <s v="Yes"/>
    <s v="No"/>
    <x v="0"/>
    <x v="45"/>
    <x v="0"/>
    <s v="No"/>
    <x v="0"/>
    <s v="Medium"/>
    <s v="Tracy Taylor"/>
    <s v="Duncan Easton"/>
    <s v="No"/>
    <s v="Gillian Wright"/>
    <d v="2017-04-10T14:48:24"/>
    <d v="2017-04-03T11:13:24"/>
    <m/>
    <s v=""/>
    <d v="2017-03-23T00:00:00"/>
    <x v="0"/>
  </r>
  <r>
    <s v="97dd85de-4523-e611-80e4-5065f38b06d1"/>
    <s v="ad0Y1cGNWwtml2sHFYg5twWw6TQIrbzvP1N8a+GkFa2gWtxmJ+ghz6aHM2t1K66/pm/n0XEt81OgSkkACXihYA=="/>
    <d v="2017-01-16T11:36:08"/>
    <s v="DARS-NIC-39174-B3C7N-v0"/>
    <s v="Siân Hill"/>
    <x v="385"/>
    <s v="With HSCIC"/>
    <x v="0"/>
    <m/>
    <s v="1c Application In Progress"/>
    <s v="5a DSA Active"/>
    <x v="0"/>
    <s v="DARS-NIC-39174-B3C7N-v0.0"/>
    <s v="No"/>
    <s v="No"/>
    <x v="0"/>
    <x v="0"/>
    <x v="0"/>
    <s v="No"/>
    <x v="15"/>
    <s v=""/>
    <s v=""/>
    <s v=""/>
    <s v="Yes"/>
    <s v="Joanna Rose"/>
    <d v="2017-01-16T11:36:08"/>
    <d v="2016-05-26T13:29:36"/>
    <m/>
    <s v=""/>
    <d v="2016-07-27T00:00:00"/>
    <x v="0"/>
  </r>
  <r>
    <s v="2a40b8b4-80a1-4d45-9ffd-a58b04554165"/>
    <s v="twjEpq7zxCYtBBJ79lQFPnukU8Va2DTv5Nak1/tk+eIsQJYlVjd0b7bVqigxtMlysuxyPXXntBTrR/AwFsKnAQ=="/>
    <d v="2017-01-16T11:36:08"/>
    <s v="DARS-NIC-39174-B3C7N-v0"/>
    <s v="Siân Hill"/>
    <x v="385"/>
    <s v="With HSCIC"/>
    <x v="0"/>
    <m/>
    <s v="2c Initial Assessment"/>
    <s v="5a DSA Active"/>
    <x v="0"/>
    <s v="DARS-NIC-39174-B3C7N-v0.1"/>
    <s v="No"/>
    <s v="No"/>
    <x v="0"/>
    <x v="180"/>
    <x v="0"/>
    <s v="No"/>
    <x v="15"/>
    <s v=""/>
    <s v="Nicola Bootland"/>
    <s v="Gaynor Dalton"/>
    <s v="No"/>
    <s v="Joanna Rose"/>
    <d v="2017-01-16T11:36:08"/>
    <d v="2016-07-27T14:53:25"/>
    <m/>
    <s v=""/>
    <d v="2016-07-27T00:00:00"/>
    <x v="0"/>
  </r>
  <r>
    <s v="1e27c37a-0c18-461d-8708-eb087de2787b"/>
    <s v="5Y6DOwnhQPvHMojhSuIvD52oljNVXPAzY8Pj+SsDkQLzmef44bfyKHr4e4QICpVNvxh5GCFFrg9wL9oOIJcgyA=="/>
    <d v="2017-01-16T11:36:08"/>
    <s v="DARS-NIC-39174-B3C7N-v0"/>
    <s v="Siân Hill"/>
    <x v="385"/>
    <s v="With HSCIC"/>
    <x v="0"/>
    <d v="2017-07-31T00:00:00"/>
    <s v="2c Initial Assessment"/>
    <s v="5a DSA Active"/>
    <x v="0"/>
    <s v="DARS-NIC-39174-B3C7N-v0.2"/>
    <s v="No"/>
    <s v="No"/>
    <x v="0"/>
    <x v="180"/>
    <x v="0"/>
    <s v="No"/>
    <x v="15"/>
    <s v=""/>
    <s v="Nicola Bootland"/>
    <s v="Dave Cronin"/>
    <s v="No"/>
    <s v="Joanna Rose"/>
    <d v="2017-01-16T11:36:08"/>
    <d v="2016-07-28T12:38:55"/>
    <m/>
    <s v=""/>
    <d v="2016-07-27T00:00:00"/>
    <x v="0"/>
  </r>
  <r>
    <s v="f1398fee-f68b-494e-b369-98bbea450acb"/>
    <s v="aVxbPnadM0SAQ5Ir3OeFy1cPr3x8Eq8VZ1iFo2S+e9+2RHJsYo4FHntcq7r3klIpqPR3qSTCd930lgVCAaM8oA=="/>
    <d v="2017-01-16T11:36:08"/>
    <s v="DARS-NIC-39174-B3C7N-v0"/>
    <s v="Richard Salisbury"/>
    <x v="197"/>
    <s v="With HSCIC"/>
    <x v="0"/>
    <d v="2017-09-30T00:00:00"/>
    <s v="2c Initial Assessment"/>
    <s v="5a DSA Active"/>
    <x v="0"/>
    <s v="DARS-NIC-39174-B3C7N-v0.3"/>
    <s v="No"/>
    <s v="No"/>
    <x v="0"/>
    <x v="180"/>
    <x v="0"/>
    <s v="No"/>
    <x v="1"/>
    <s v="Complex"/>
    <s v="Nicola Bootland"/>
    <s v="Dave Cronin"/>
    <s v="No"/>
    <s v="Joanna Rose"/>
    <d v="2017-01-16T11:36:08"/>
    <d v="2016-08-30T08:46:26"/>
    <m/>
    <s v="Release 2.3"/>
    <d v="2016-07-27T00:00:00"/>
    <x v="0"/>
  </r>
  <r>
    <s v="9cc8b739-7862-4aec-b509-dd0cf5038577"/>
    <s v="MP0WilGT7p/6FcdjSuU0qHCTa2e7/D9//knjIGZWKPKNpqCVIrgNIJHfxYiHm8GB0Y7tOhbM8j5YFwTOman6bA=="/>
    <d v="2017-01-16T11:36:22"/>
    <s v="DARS-NIC-39174-B3C7N-v0"/>
    <s v="Richard Salisbury"/>
    <x v="197"/>
    <s v="With HSCIC"/>
    <x v="0"/>
    <d v="2017-11-30T00:00:00"/>
    <s v="5a DSA Active"/>
    <s v="5a DSA Active"/>
    <x v="2"/>
    <s v="DARS-NIC-39174-B3C7N-v0.4"/>
    <s v="Yes"/>
    <s v="No"/>
    <x v="0"/>
    <x v="180"/>
    <x v="190"/>
    <s v="No"/>
    <x v="1"/>
    <s v="Complex"/>
    <s v="Nicola Bootland"/>
    <s v="Dave Cronin"/>
    <s v="No"/>
    <s v="Joanna Rose"/>
    <d v="2017-01-16T11:36:22"/>
    <d v="2016-09-29T09:46:02"/>
    <d v="2017-01-16T00:00:00"/>
    <s v="Release 2.3"/>
    <d v="2016-07-27T00:00:00"/>
    <x v="1"/>
  </r>
  <r>
    <s v="e5e6072b-7bed-448f-bc28-65875dc5a47b"/>
    <s v="p1tX6ZA6Sf3TZ4nKsWG+25mfv9Ry1G4wToFSksHQGPh2NdXRCct6iaUuNfT9Ggkw60cLFuRGG1nG6Sy0mC0tPA=="/>
    <d v="2016-09-28T14:16:42"/>
    <s v="DARS-NIC-39184-B2M5M-v0"/>
    <s v="Royce Neagle"/>
    <x v="18"/>
    <s v="With Customer"/>
    <x v="1"/>
    <m/>
    <s v=""/>
    <s v="1c Application In Progress"/>
    <x v="4"/>
    <s v="DARS-NIC-39184-B2M5M-v0.0"/>
    <s v="Yes"/>
    <s v="No"/>
    <x v="1"/>
    <x v="0"/>
    <x v="0"/>
    <s v="No"/>
    <x v="6"/>
    <s v=""/>
    <s v="DARS Online"/>
    <s v="DARS Online"/>
    <s v="Yes"/>
    <s v=""/>
    <d v="2016-09-28T14:16:42"/>
    <d v="2016-05-26T11:33:04"/>
    <m/>
    <s v=""/>
    <m/>
    <x v="0"/>
  </r>
  <r>
    <s v="119fa794-f2e1-e511-80f7-3863bb357fa0"/>
    <s v="mKiIIotbUBGrwE67UZAx6oaCWs7mnmp+1hUvjV80qd1VIkhvsKBlispiU7exD9FWiT90A+t/SHoveAZQatK86w=="/>
    <d v="2017-04-10T15:27:24"/>
    <s v="DARS-NIC-392001-G1C3D-v3"/>
    <s v="Angela Moss"/>
    <x v="386"/>
    <s v="With Customer"/>
    <x v="0"/>
    <d v="2016-08-31T00:00:00"/>
    <s v=""/>
    <s v="4e With Customer To Sign DSA"/>
    <x v="1"/>
    <s v="DARS-NIC-392001-G1C3D-v0.0"/>
    <s v="No"/>
    <s v="Yes"/>
    <x v="0"/>
    <x v="0"/>
    <x v="120"/>
    <s v="No"/>
    <x v="0"/>
    <s v=""/>
    <s v="Adam Grindrod"/>
    <s v=""/>
    <s v="No"/>
    <s v="Emma Russell"/>
    <d v="2017-04-10T15:27:24"/>
    <d v="2016-03-04T10:19:31"/>
    <d v="2016-09-16T00:00:00"/>
    <s v=""/>
    <d v="2017-03-31T00:00:00"/>
    <x v="0"/>
  </r>
  <r>
    <s v="8a89a14e-3729-4771-a0e0-3f7a8214d33f"/>
    <s v="PL/C9r6rM5uU3Qu4nGtcETr0z8+IdWGeFOlWrFEerxxMYDyR36XS8p56mZKcBJUuy9eMEgJtbnt00sKoW3fkIQ=="/>
    <d v="2017-04-10T15:27:24"/>
    <s v="DARS-NIC-392001-G1C3D-v3"/>
    <s v="Angela Moss"/>
    <x v="386"/>
    <s v="With Customer"/>
    <x v="0"/>
    <m/>
    <s v="1c Application In Progress"/>
    <s v="4e With Customer To Sign DSA"/>
    <x v="0"/>
    <s v="DARS-NIC-392001-G1C3D-v1.0"/>
    <s v="No"/>
    <s v="Yes"/>
    <x v="0"/>
    <x v="0"/>
    <x v="0"/>
    <s v="No"/>
    <x v="0"/>
    <s v=""/>
    <s v="Adam Grindrod"/>
    <s v="Jennifer Redman"/>
    <s v="No"/>
    <s v="Emma Russell"/>
    <d v="2017-04-10T15:27:24"/>
    <d v="2016-08-25T07:11:49"/>
    <m/>
    <s v=""/>
    <d v="2017-03-31T00:00:00"/>
    <x v="0"/>
  </r>
  <r>
    <s v="954a1c0f-0b80-40ac-bb7d-bba5d8311684"/>
    <s v="kIsnFqAmuZIYtmOFdk7joHh0xgdKseanzk67mA42Hw1K/zv4K1feRB1VHrsWf+MBeJ6Xy/QVlWu2VgSAF1JWog=="/>
    <d v="2017-04-10T15:27:25"/>
    <s v="DARS-NIC-392001-G1C3D-v3"/>
    <s v="Angela Moss"/>
    <x v="386"/>
    <s v="With Customer"/>
    <x v="0"/>
    <d v="2017-03-31T00:00:00"/>
    <s v="2c Initial Assessment"/>
    <s v="4e With Customer To Sign DSA"/>
    <x v="0"/>
    <s v="DARS-NIC-392001-G1C3D-v1.1"/>
    <s v="No"/>
    <s v="Yes"/>
    <x v="0"/>
    <x v="14"/>
    <x v="0"/>
    <s v="No"/>
    <x v="0"/>
    <s v=""/>
    <s v="Tracy Taylor"/>
    <s v="Gaynor Dalton"/>
    <s v="No"/>
    <s v="Emma Russell"/>
    <d v="2017-04-10T15:27:25"/>
    <d v="2016-08-25T07:21:59"/>
    <m/>
    <s v=""/>
    <d v="2017-03-31T00:00:00"/>
    <x v="0"/>
  </r>
  <r>
    <s v="392a468e-2025-4929-9090-f76cd23bee69"/>
    <s v="fZZYvoPD78HvVmYSDE21F7wZrmW06Hs6mDqxPQgjw23PT6CeqkXy/Gls64YYqng6/+SPfJHPzIXCnFc1mc+fzA=="/>
    <d v="2017-04-10T15:27:25"/>
    <s v="DARS-NIC-392001-G1C3D-v3"/>
    <s v="Angela Moss"/>
    <x v="386"/>
    <s v="With Customer"/>
    <x v="0"/>
    <d v="2017-03-31T00:00:00"/>
    <s v="5a DSA Active"/>
    <s v="4e With Customer To Sign DSA"/>
    <x v="1"/>
    <s v="DARS-NIC-392001-G1C3D-v1.2"/>
    <s v="No"/>
    <s v="Yes"/>
    <x v="0"/>
    <x v="14"/>
    <x v="61"/>
    <s v="No"/>
    <x v="0"/>
    <s v=""/>
    <s v="Tracy Taylor"/>
    <s v="Jennifer Donald"/>
    <s v="No"/>
    <s v="Emma Russell"/>
    <d v="2017-04-10T15:27:25"/>
    <d v="2016-08-25T07:24:24"/>
    <d v="2016-10-20T00:00:00"/>
    <s v=""/>
    <d v="2017-03-31T00:00:00"/>
    <x v="1"/>
  </r>
  <r>
    <s v="0a17cba1-d34e-4c0f-9460-4f0f07ffedbb"/>
    <s v="LQs/ONgUr0/XHHcEtlpoAw2cScRYeXip7mi2YKdGdo+exjqMFiSqfV7+P7Ql8I+Bf1oDmrwsCuWoLKQCuoWtlA=="/>
    <d v="2017-04-10T15:27:24"/>
    <s v="DARS-NIC-392001-G1C3D-v3"/>
    <s v="Angela Moss"/>
    <x v="386"/>
    <s v="With Customer"/>
    <x v="0"/>
    <m/>
    <s v="1c Application In Progress"/>
    <s v="4e With Customer To Sign DSA"/>
    <x v="0"/>
    <s v="DARS-NIC-392001-G1C3D-v2.0"/>
    <s v="No"/>
    <s v="Yes"/>
    <x v="0"/>
    <x v="14"/>
    <x v="0"/>
    <s v="No"/>
    <x v="0"/>
    <s v=""/>
    <s v="Tracy Taylor"/>
    <s v="Jennifer Donald"/>
    <s v="No"/>
    <s v="Emma Russell"/>
    <d v="2017-04-10T15:27:24"/>
    <d v="2016-09-16T09:34:47"/>
    <d v="2016-09-16T00:00:00"/>
    <s v=""/>
    <d v="2017-03-31T00:00:00"/>
    <x v="0"/>
  </r>
  <r>
    <s v="e64454b9-fc74-4eae-b001-85e15b161c16"/>
    <s v="g/6dBPoygahwZXKi/rNPoRpve9VId5w5pd1wy+D4bRleCCzEdLbdy/GCwOasO+EFeSfbKPkncP8U7f8aVLzGBQ=="/>
    <d v="2017-04-10T15:27:25"/>
    <s v="DARS-NIC-392001-G1C3D-v3"/>
    <s v="Angela Moss"/>
    <x v="386"/>
    <s v="With Customer"/>
    <x v="0"/>
    <d v="2017-03-31T00:00:00"/>
    <s v="2c Initial Assessment"/>
    <s v="4e With Customer To Sign DSA"/>
    <x v="0"/>
    <s v="DARS-NIC-392001-G1C3D-v2.1"/>
    <s v="No"/>
    <s v="Yes"/>
    <x v="0"/>
    <x v="134"/>
    <x v="0"/>
    <s v="No"/>
    <x v="0"/>
    <s v=""/>
    <s v="Helen Buckels"/>
    <s v="Gaynor Dalton"/>
    <s v="No"/>
    <s v="Emma Russell"/>
    <d v="2017-04-10T15:27:25"/>
    <d v="2016-09-21T11:57:35"/>
    <d v="2016-09-16T00:00:00"/>
    <s v=""/>
    <d v="2017-03-31T00:00:00"/>
    <x v="0"/>
  </r>
  <r>
    <s v="96c27c27-410e-4a1e-a83c-dade0ff3039b"/>
    <s v="rA/hjwz9GpuHlTVvviKvH+b7Ukz00ZpQyCpNbx4IbLuUuWo/m//vGHYbA7hHqC1FhjZ+GTdHmbQPvwtI9OCo/g=="/>
    <d v="2017-04-10T15:27:25"/>
    <s v="DARS-NIC-392001-G1C3D-v3"/>
    <s v="Angela Moss"/>
    <x v="386"/>
    <s v="With Customer"/>
    <x v="0"/>
    <d v="2017-03-31T00:00:00"/>
    <s v="5a DSA Active"/>
    <s v="4e With Customer To Sign DSA"/>
    <x v="3"/>
    <s v="DARS-NIC-392001-G1C3D-v2.2"/>
    <s v="No"/>
    <s v="Yes"/>
    <x v="0"/>
    <x v="134"/>
    <x v="99"/>
    <s v="No"/>
    <x v="0"/>
    <s v=""/>
    <s v="Helen Buckels"/>
    <s v="Gaynor Dalton"/>
    <s v="No"/>
    <s v="Emma Russell"/>
    <d v="2017-04-10T15:27:25"/>
    <d v="2016-09-21T12:16:58"/>
    <d v="2016-10-20T00:00:00"/>
    <s v=""/>
    <d v="2017-03-31T00:00:00"/>
    <x v="1"/>
  </r>
  <r>
    <s v="abcaf73c-44b4-413e-a58f-8c5a71623923"/>
    <s v="kAgHWIgscdNzNBCVRhs2pfnoSRLDcin7UOfviSN4mz5tQwiY6HVotOE3kIXEe41Xuig0X2JClTXwiIbiMKPu/w=="/>
    <d v="2017-04-10T15:27:25"/>
    <s v="DARS-NIC-392001-G1C3D-v3"/>
    <s v="Angela Moss"/>
    <x v="386"/>
    <s v="With Customer"/>
    <x v="0"/>
    <m/>
    <s v="1c Application In Progress"/>
    <s v="4e With Customer To Sign DSA"/>
    <x v="0"/>
    <s v="DARS-NIC-392001-G1C3D-v3.0"/>
    <s v="No"/>
    <s v="Yes"/>
    <x v="0"/>
    <x v="134"/>
    <x v="0"/>
    <s v="No"/>
    <x v="0"/>
    <s v=""/>
    <s v="Helen Buckels"/>
    <s v="Gaynor Dalton"/>
    <s v="No"/>
    <s v="Emma Russell"/>
    <d v="2017-04-10T15:27:25"/>
    <d v="2017-03-17T09:51:18"/>
    <m/>
    <s v=""/>
    <d v="2017-03-31T00:00:00"/>
    <x v="0"/>
  </r>
  <r>
    <s v="08bd207b-af33-4037-aad6-822440b65269"/>
    <s v="8ONwBCs5uN8nA0jEKy+vPouCaNkiGhZetZki8oxyFKqN9XQUiMCqkmYDtL4DIfHO8pA5usyahvKznROyAtbksw=="/>
    <d v="2017-04-10T15:27:25"/>
    <s v="DARS-NIC-392001-G1C3D-v3"/>
    <s v="Andy Evans"/>
    <x v="386"/>
    <s v="With Customer"/>
    <x v="0"/>
    <d v="2018-03-31T00:00:00"/>
    <s v="2c Initial Assessment"/>
    <s v="4e With Customer To Sign DSA"/>
    <x v="0"/>
    <s v="DARS-NIC-392001-G1C3D-v3.1"/>
    <s v="No"/>
    <s v="Yes"/>
    <x v="0"/>
    <x v="311"/>
    <x v="0"/>
    <s v="No"/>
    <x v="0"/>
    <s v="Medium"/>
    <s v="Tracy Taylor"/>
    <s v="Duncan Easton"/>
    <s v="No"/>
    <s v="Emma Russell"/>
    <d v="2017-04-10T15:27:25"/>
    <d v="2017-03-30T13:07:02"/>
    <m/>
    <s v=""/>
    <d v="2017-03-31T00:00:00"/>
    <x v="0"/>
  </r>
  <r>
    <s v="74afaf07-0286-416e-9b87-91b54cf0ab07"/>
    <s v="9AIpAlOjpP/EhR2w8UV7tg7X6GvnbSXD04wi2S33q+FXldVS4txsrj0lYKI2Cop6Z4nzDc6NwJx6EBGBmCGM4w=="/>
    <d v="2017-04-10T15:28:05"/>
    <s v="DARS-NIC-392001-G1C3D-v3"/>
    <s v="Andy Evans"/>
    <x v="386"/>
    <s v="With Customer"/>
    <x v="0"/>
    <d v="2018-03-31T00:00:00"/>
    <s v="4e With Customer To Sign DSA"/>
    <s v="4e With Customer To Sign DSA"/>
    <x v="4"/>
    <s v="DARS-NIC-392001-G1C3D-v3.2"/>
    <s v="Yes"/>
    <s v="Yes"/>
    <x v="0"/>
    <x v="311"/>
    <x v="0"/>
    <s v="No"/>
    <x v="0"/>
    <s v="Medium"/>
    <s v="Tracy Taylor"/>
    <s v="Duncan Easton"/>
    <s v="No"/>
    <s v="Emma Russell"/>
    <d v="2017-04-10T15:28:05"/>
    <d v="2017-04-05T10:04:38"/>
    <m/>
    <s v=""/>
    <d v="2017-03-31T00:00:00"/>
    <x v="0"/>
  </r>
  <r>
    <s v="b6b902ca-5b22-e611-80ea-5065f38a99f1"/>
    <s v="iqAL+ScPVG2cWXlbEGdZj5HzrNS/b2CPgaglWrnvfGsu6OfCV8BfzpFNGmufZltK6BJUopEegQGrWkT5ksLKVA=="/>
    <d v="2017-04-25T15:07:07"/>
    <s v="DARS-NIC-392106-F2M3L-v2"/>
    <s v="Claire Tiffany"/>
    <x v="321"/>
    <s v="With HSCIC"/>
    <x v="0"/>
    <m/>
    <s v="1c Application In Progress"/>
    <s v="5a DSA Active"/>
    <x v="0"/>
    <s v="DARS-NIC-392106-F2M3L-v0.0"/>
    <s v="No"/>
    <s v="No"/>
    <x v="0"/>
    <x v="0"/>
    <x v="0"/>
    <s v="No"/>
    <x v="0"/>
    <s v=""/>
    <s v=""/>
    <s v=""/>
    <s v="Yes"/>
    <s v="Emma Russell"/>
    <d v="2017-04-25T15:07:07"/>
    <d v="2016-05-25T09:33:52"/>
    <m/>
    <s v=""/>
    <d v="2017-01-24T00:00:00"/>
    <x v="0"/>
  </r>
  <r>
    <s v="15a55493-b426-4373-964f-348f83c14df3"/>
    <s v="9hsztMk3KmLndkSQq8/15VDotCpp3oQKLxtdy9eNKHAWNh9DQD1H23n3OmDxfKW+UNFXH1625TBiDfY/DK0PXQ=="/>
    <d v="2017-04-25T15:07:07"/>
    <s v="DARS-NIC-392106-F2M3L-v2"/>
    <s v="Claire Tiffany"/>
    <x v="321"/>
    <s v="With HSCIC"/>
    <x v="0"/>
    <m/>
    <s v="2c Initial Assessment"/>
    <s v="5a DSA Active"/>
    <x v="0"/>
    <s v="DARS-NIC-392106-F2M3L-v0.1"/>
    <s v="No"/>
    <s v="No"/>
    <x v="0"/>
    <x v="314"/>
    <x v="0"/>
    <s v="No"/>
    <x v="0"/>
    <s v=""/>
    <s v="Georgina Platt"/>
    <s v=""/>
    <s v="Yes"/>
    <s v="Emma Russell"/>
    <d v="2017-04-25T15:07:07"/>
    <d v="2016-06-09T11:14:33"/>
    <m/>
    <s v=""/>
    <d v="2017-01-24T00:00:00"/>
    <x v="0"/>
  </r>
  <r>
    <s v="10c44283-6049-4c05-a4bc-fc93195e61ee"/>
    <s v="AkWAimR2SsiEFbmHJACEKSnm1zDhGNYzaUjoHIaTx5URX3XOeGHMDczU4q+ECl+z0X3vJFkxHPycVdCUA/DOFg=="/>
    <d v="2017-04-25T15:07:07"/>
    <s v="DARS-NIC-392106-F2M3L-v2"/>
    <s v="Claire Tiffany"/>
    <x v="321"/>
    <s v="With HSCIC"/>
    <x v="0"/>
    <d v="2016-08-31T00:00:00"/>
    <s v="5a DSA Active"/>
    <s v="5a DSA Active"/>
    <x v="1"/>
    <s v="DARS-NIC-392106-F2M3L-v0.2"/>
    <s v="No"/>
    <s v="No"/>
    <x v="0"/>
    <x v="314"/>
    <x v="19"/>
    <s v="No"/>
    <x v="0"/>
    <s v=""/>
    <s v="Georgina Platt"/>
    <s v="Gaynor Dalton"/>
    <s v="No"/>
    <s v="Emma Russell"/>
    <d v="2017-04-25T15:07:07"/>
    <d v="2016-06-14T09:39:46"/>
    <d v="2016-08-31T00:00:00"/>
    <s v=""/>
    <d v="2017-01-24T00:00:00"/>
    <x v="1"/>
  </r>
  <r>
    <s v="7c6e58ba-9745-45fa-bc6c-30aa7f503090"/>
    <s v="KIR+IPxkJ7eL+fBX2fiU2DjAc1lGxSQ8QMmNFlDkQKFCkZisdhjfeED5xFu3nvNt43b/Cbsi+3MT1esKt2m0fg=="/>
    <d v="2017-04-25T15:07:07"/>
    <s v="DARS-NIC-392106-F2M3L-v2"/>
    <s v="Claire Tiffany"/>
    <x v="321"/>
    <s v="With HSCIC"/>
    <x v="0"/>
    <m/>
    <s v="1c Application In Progress"/>
    <s v="5a DSA Active"/>
    <x v="0"/>
    <s v="DARS-NIC-392106-F2M3L-v1.0"/>
    <s v="No"/>
    <s v="No"/>
    <x v="0"/>
    <x v="314"/>
    <x v="0"/>
    <s v="No"/>
    <x v="0"/>
    <s v=""/>
    <s v="Georgina Platt"/>
    <s v="Gaynor Dalton"/>
    <s v="No"/>
    <s v="Emma Russell"/>
    <d v="2017-04-25T15:07:07"/>
    <d v="2016-08-25T10:41:12"/>
    <m/>
    <s v=""/>
    <d v="2017-01-24T00:00:00"/>
    <x v="0"/>
  </r>
  <r>
    <s v="49930db9-dca7-4f67-a44b-512070982324"/>
    <s v="O74hcg5s+RmzIwMf2f9+07wIsL5+SMoaxgSFVEtuKXAwPm+AQpchSXN9TN09T3dDrRVJ1I5S3lAILD/00RvPCA=="/>
    <d v="2017-04-25T15:07:07"/>
    <s v="DARS-NIC-392106-F2M3L-v2"/>
    <s v="Claire Tiffany"/>
    <x v="321"/>
    <s v="With HSCIC"/>
    <x v="0"/>
    <d v="2017-03-31T00:00:00"/>
    <s v="2c Initial Assessment"/>
    <s v="5a DSA Active"/>
    <x v="0"/>
    <s v="DARS-NIC-392106-F2M3L-v1.1"/>
    <s v="No"/>
    <s v="No"/>
    <x v="0"/>
    <x v="14"/>
    <x v="0"/>
    <s v="No"/>
    <x v="0"/>
    <s v=""/>
    <s v="Adam Grindrod"/>
    <s v="Gaynor Dalton"/>
    <s v="No"/>
    <s v="Emma Russell"/>
    <d v="2017-04-25T15:07:07"/>
    <d v="2016-08-25T10:46:13"/>
    <m/>
    <s v=""/>
    <d v="2017-01-24T00:00:00"/>
    <x v="0"/>
  </r>
  <r>
    <s v="f5362315-ad79-402d-a3b8-ba05277c258a"/>
    <s v="8vrMBVDJwNAlTZo4YKIJcRdwGiZogrj0vZGaRY9cBNFk8CzyhhATBKBGoZP4nZnzfey6TVFQJxEPQLYbNucX/g=="/>
    <d v="2017-04-25T15:06:55"/>
    <s v="DARS-NIC-392106-F2M3L-v2"/>
    <s v="Claire Tiffany"/>
    <x v="321"/>
    <s v="With HSCIC"/>
    <x v="0"/>
    <d v="2017-03-31T00:00:00"/>
    <s v="5a DSA Active"/>
    <s v="5a DSA Active"/>
    <x v="1"/>
    <s v="DARS-NIC-392106-F2M3L-v1.2"/>
    <s v="No"/>
    <s v="No"/>
    <x v="0"/>
    <x v="14"/>
    <x v="20"/>
    <s v="No"/>
    <x v="0"/>
    <s v=""/>
    <s v="Adam Grindrod"/>
    <s v="Gaynor Dalton"/>
    <s v="No"/>
    <s v="Emma Russell"/>
    <d v="2017-04-25T15:06:55"/>
    <d v="2016-08-25T10:52:41"/>
    <d v="2017-04-25T00:00:00"/>
    <s v=""/>
    <d v="2017-01-24T00:00:00"/>
    <x v="1"/>
  </r>
  <r>
    <s v="d996d704-f493-44b2-9712-52d56b8b1689"/>
    <s v="Lr+lyrJCYNs280bKFyoi3sQC6BBsPS7K3W6C14HFq/iAwcz4C9FtHc0O42JYDrJ5VSqXkXdiGaGkudk6pT87vw=="/>
    <d v="2017-04-25T15:07:07"/>
    <s v="DARS-NIC-392106-F2M3L-v2"/>
    <s v="Claire Tiffany"/>
    <x v="321"/>
    <s v="With HSCIC"/>
    <x v="0"/>
    <m/>
    <s v="1c Application In Progress"/>
    <s v="5a DSA Active"/>
    <x v="0"/>
    <s v="DARS-NIC-392106-F2M3L-v2.0"/>
    <s v="No"/>
    <s v="No"/>
    <x v="0"/>
    <x v="14"/>
    <x v="0"/>
    <s v="No"/>
    <x v="0"/>
    <s v=""/>
    <s v="Adam Grindrod"/>
    <s v="Gaynor Dalton"/>
    <s v="No"/>
    <s v="Emma Russell"/>
    <d v="2017-04-25T15:07:07"/>
    <d v="2017-01-19T11:01:14"/>
    <m/>
    <s v=""/>
    <d v="2017-01-24T00:00:00"/>
    <x v="0"/>
  </r>
  <r>
    <s v="5de42e05-7721-416c-81f6-fd1cca432f20"/>
    <s v="zjU7155JbFGGBNtLjhrm/I3KoN25MckH4F168TvDoS1aShzW9A9ebueFHuG54a7d5eOQqAjPK2p5UiDKgE159A=="/>
    <d v="2017-04-25T15:07:07"/>
    <s v="DARS-NIC-392106-F2M3L-v2"/>
    <s v="Claire Tiffany"/>
    <x v="321"/>
    <s v="With HSCIC"/>
    <x v="0"/>
    <d v="2018-03-31T00:00:00"/>
    <s v="2c Initial Assessment"/>
    <s v="5a DSA Active"/>
    <x v="0"/>
    <s v="DARS-NIC-392106-F2M3L-v2.1"/>
    <s v="No"/>
    <s v="No"/>
    <x v="0"/>
    <x v="207"/>
    <x v="0"/>
    <s v="No"/>
    <x v="0"/>
    <s v=""/>
    <s v="Alexandra Day"/>
    <s v="Louise Dunn"/>
    <s v="No"/>
    <s v="Emma Russell"/>
    <d v="2017-04-25T15:07:07"/>
    <d v="2017-01-23T15:21:11"/>
    <m/>
    <s v=""/>
    <d v="2017-01-24T00:00:00"/>
    <x v="0"/>
  </r>
  <r>
    <s v="0fa8f820-5222-44c5-b403-e9c6da774ba1"/>
    <s v="GDB6o9JOwVrg9Xw7YMdeRfMkgWQBo0UFlYABkyFB1MJh96vjBbq4ciDfHsaSn02iLHRsz2Ux6tdzP0CUuY+m7A=="/>
    <d v="2017-04-25T15:07:07"/>
    <s v="DARS-NIC-392106-F2M3L-v2"/>
    <s v="Claire Tiffany"/>
    <x v="321"/>
    <s v="With HSCIC"/>
    <x v="0"/>
    <d v="2018-03-31T00:00:00"/>
    <s v="2c Initial Assessment"/>
    <s v="5a DSA Active"/>
    <x v="0"/>
    <s v="DARS-NIC-392106-F2M3L-v2.2"/>
    <s v="No"/>
    <s v="No"/>
    <x v="0"/>
    <x v="207"/>
    <x v="0"/>
    <s v="No"/>
    <x v="0"/>
    <s v=""/>
    <s v="Alexandra Day"/>
    <s v="Louise Dunn"/>
    <s v="No"/>
    <s v="Emma Russell"/>
    <d v="2017-04-25T15:07:07"/>
    <d v="2017-02-02T10:51:06"/>
    <m/>
    <s v=""/>
    <d v="2017-01-24T00:00:00"/>
    <x v="0"/>
  </r>
  <r>
    <s v="2c173194-d901-43fa-ba8c-1367ea7e2a95"/>
    <s v="iNF3R+BSh9T2MCJKP1F/IZ2lvmUXc5iN0je/g/SQkFu/o1YfOHB1QsbhzQoUhFL8+e1V3JZFeHg75ryXLFuRxw=="/>
    <d v="2017-04-25T15:07:07"/>
    <s v="DARS-NIC-392106-F2M3L-v2"/>
    <s v="Claire Tiffany"/>
    <x v="321"/>
    <s v="With HSCIC"/>
    <x v="0"/>
    <d v="2018-03-31T00:00:00"/>
    <s v="2c Initial Assessment"/>
    <s v="5a DSA Active"/>
    <x v="0"/>
    <s v="DARS-NIC-392106-F2M3L-v2.3"/>
    <s v="No"/>
    <s v="No"/>
    <x v="0"/>
    <x v="207"/>
    <x v="0"/>
    <s v="No"/>
    <x v="0"/>
    <s v=""/>
    <s v="Alexandra Day"/>
    <s v="Louise Dunn"/>
    <s v="No"/>
    <s v="Emma Russell"/>
    <d v="2017-04-25T15:07:07"/>
    <d v="2017-02-13T15:05:54"/>
    <m/>
    <s v=""/>
    <d v="2017-01-24T00:00:00"/>
    <x v="0"/>
  </r>
  <r>
    <s v="e916e3fb-6a22-4833-ac66-f2cf4d06f981"/>
    <s v="uoX+LyHQsZhqOSxHTN5p4+aryPwNfjpz+asXKYJ1T6LT/oeobBP4rW45NLRXPhMf/Q1mrhUkD0jcV0n8TzXnQg=="/>
    <d v="2017-04-25T15:07:07"/>
    <s v="DARS-NIC-392106-F2M3L-v2"/>
    <s v="Claire Tiffany"/>
    <x v="321"/>
    <s v="With HSCIC"/>
    <x v="0"/>
    <d v="2018-03-31T00:00:00"/>
    <s v="2c Initial Assessment"/>
    <s v="5a DSA Active"/>
    <x v="0"/>
    <s v="DARS-NIC-392106-F2M3L-v2.4"/>
    <s v="No"/>
    <s v="No"/>
    <x v="0"/>
    <x v="207"/>
    <x v="0"/>
    <s v="No"/>
    <x v="0"/>
    <s v="Medium"/>
    <s v="Alexandra Day"/>
    <s v="Louise Dunn"/>
    <s v="No"/>
    <s v="Emma Russell"/>
    <d v="2017-04-25T15:07:07"/>
    <d v="2017-02-21T14:52:16"/>
    <m/>
    <s v=""/>
    <d v="2017-01-24T00:00:00"/>
    <x v="0"/>
  </r>
  <r>
    <s v="e48abbb0-f812-4e92-969d-58df4a84ed8a"/>
    <s v="gDTQbXRm0VXdY+Pzd4mkvS2pgkJJ3qOLXzc+3k/pqmk718TGQlxX6TlyOWxX37UQVo7UV51I+wmIsioW6Tzh1A=="/>
    <d v="2017-04-25T15:07:07"/>
    <s v="DARS-NIC-392106-F2M3L-v2"/>
    <s v="Claire Tiffany"/>
    <x v="321"/>
    <s v="With HSCIC"/>
    <x v="0"/>
    <d v="2018-03-31T00:00:00"/>
    <s v="2c Initial Assessment"/>
    <s v="5a DSA Active"/>
    <x v="0"/>
    <s v="DARS-NIC-392106-F2M3L-v2.5"/>
    <s v="No"/>
    <s v="No"/>
    <x v="0"/>
    <x v="207"/>
    <x v="0"/>
    <s v="No"/>
    <x v="0"/>
    <s v="Medium"/>
    <s v="Alexandra Day"/>
    <s v="Duncan Easton"/>
    <s v="No"/>
    <s v="Emma Russell"/>
    <d v="2017-04-25T15:07:07"/>
    <d v="2017-02-22T10:27:11"/>
    <m/>
    <s v=""/>
    <d v="2017-01-24T00:00:00"/>
    <x v="0"/>
  </r>
  <r>
    <s v="e5efd735-f124-4faa-a269-648d2870621e"/>
    <s v="ky6OgZ6QDaFU4aTpAkpCtfejFEHNej9qopNkbhrwTQuF76y8sZPNx7CLd01nCDDUIQjDdbq4qPSnE+wKQxwmWg=="/>
    <d v="2017-04-25T15:07:38"/>
    <s v="DARS-NIC-392106-F2M3L-v2"/>
    <s v="Claire Tiffany"/>
    <x v="321"/>
    <s v="With HSCIC"/>
    <x v="0"/>
    <d v="2018-03-31T00:00:00"/>
    <s v="5a DSA Active"/>
    <s v="5a DSA Active"/>
    <x v="2"/>
    <s v="DARS-NIC-392106-F2M3L-v2.6"/>
    <s v="Yes"/>
    <s v="No"/>
    <x v="0"/>
    <x v="207"/>
    <x v="236"/>
    <s v="No"/>
    <x v="0"/>
    <s v="Medium"/>
    <s v="Alexandra Day"/>
    <s v="Duncan Easton"/>
    <s v="No"/>
    <s v="Emma Russell"/>
    <d v="2017-04-25T15:07:38"/>
    <d v="2017-04-13T10:57:16"/>
    <d v="2017-04-25T00:00:00"/>
    <s v=""/>
    <d v="2017-01-24T00:00:00"/>
    <x v="1"/>
  </r>
  <r>
    <s v="aae056bf-92df-e511-80f5-3863bb363030"/>
    <s v="Nbz+FdBkEqrEo5Ewpskp5VN1PkzJHbyAPj1Vl8gfwXPkFeXLpaSHg9bF2fMfHxBnaFS41nqBk6D6sd6GChV4EQ=="/>
    <d v="2017-04-06T14:15:23"/>
    <s v="DARS-NIC-392221-P4V1G-v2"/>
    <s v="Cher Cartwright"/>
    <x v="18"/>
    <s v="With HSCIC"/>
    <x v="0"/>
    <m/>
    <s v=""/>
    <s v="5a DSA Active"/>
    <x v="0"/>
    <s v="DARS-NIC-392221-P4V1G-v0.0"/>
    <s v=""/>
    <s v="Yes"/>
    <x v="0"/>
    <x v="0"/>
    <x v="0"/>
    <s v="No"/>
    <x v="6"/>
    <s v=""/>
    <s v="Helen Buckels"/>
    <s v=""/>
    <s v="Yes"/>
    <s v="Emma Russell"/>
    <d v="2017-04-06T14:15:23"/>
    <d v="2016-03-01T09:48:29"/>
    <m/>
    <s v=""/>
    <d v="2017-02-09T00:00:00"/>
    <x v="0"/>
  </r>
  <r>
    <s v="474c2f00-79d7-4328-bb7c-fb82bbc49958"/>
    <s v="Ry+ZzHwTVQGwcdShXht9NdwyAXvaFn3Afcx4jxyw1QMt3CRDPhn+pbwuRENE8lqPd4dyb03XxVJdSjs0kB/yyA=="/>
    <d v="2017-04-06T14:15:23"/>
    <s v="DARS-NIC-392221-P4V1G-v2"/>
    <s v="Cher Cartwright"/>
    <x v="18"/>
    <s v="With HSCIC"/>
    <x v="0"/>
    <d v="2017-03-01T00:00:00"/>
    <s v="5a DSA Active"/>
    <s v="5a DSA Active"/>
    <x v="1"/>
    <s v="DARS-NIC-392221-P4V1G-v0.1"/>
    <s v="No"/>
    <s v="Yes"/>
    <x v="0"/>
    <x v="35"/>
    <x v="138"/>
    <s v="No"/>
    <x v="6"/>
    <s v=""/>
    <s v="Helen Buckels"/>
    <s v="Gaynor Dalton"/>
    <s v="Yes"/>
    <s v="Emma Russell"/>
    <d v="2017-04-06T14:15:23"/>
    <d v="2016-03-15T10:16:11"/>
    <d v="2016-10-26T00:00:00"/>
    <s v=""/>
    <d v="2017-02-09T00:00:00"/>
    <x v="1"/>
  </r>
  <r>
    <s v="585b13b5-20db-4303-965f-4723a8984c7e"/>
    <s v="PeGk4RRzC2KYt9LXAe6fiEM3Hy2Kyv/78D2b7ckzLTZFfJjDWcBi5bmevy60xANBkwGVWR+/QWwCdWePrRWSGA=="/>
    <d v="2017-04-06T14:15:23"/>
    <s v="DARS-NIC-392221-P4V1G-v2"/>
    <s v="Cher Cartwright"/>
    <x v="18"/>
    <s v="With HSCIC"/>
    <x v="0"/>
    <m/>
    <s v="1c Application In Progress"/>
    <s v="5a DSA Active"/>
    <x v="0"/>
    <s v="DARS-NIC-392221-P4V1G-v1.0"/>
    <s v="No"/>
    <s v="Yes"/>
    <x v="0"/>
    <x v="35"/>
    <x v="0"/>
    <s v="No"/>
    <x v="6"/>
    <s v=""/>
    <s v="Helen Buckels"/>
    <s v="Gaynor Dalton"/>
    <s v="Yes"/>
    <s v="Emma Russell"/>
    <d v="2017-04-06T14:15:23"/>
    <d v="2016-09-08T08:51:43"/>
    <m/>
    <s v=""/>
    <d v="2017-02-09T00:00:00"/>
    <x v="0"/>
  </r>
  <r>
    <s v="e51e017f-5ff2-4c5b-9b34-7e0614780cb2"/>
    <s v="quLxRkaoyy+flM6QLhEdrFmKNp1exwUu69txDW0dt+hFWZF4drHTnYIDIPUCuC4iPTh+rerLCtO3c7mqtCSTtg=="/>
    <d v="2017-04-06T14:15:23"/>
    <s v="DARS-NIC-392221-P4V1G-v2"/>
    <s v="Cher Cartwright"/>
    <x v="18"/>
    <s v="With HSCIC"/>
    <x v="0"/>
    <m/>
    <s v="2c Initial Assessment"/>
    <s v="5a DSA Active"/>
    <x v="0"/>
    <s v="DARS-NIC-392221-P4V1G-v1.1"/>
    <s v="No"/>
    <s v="Yes"/>
    <x v="0"/>
    <x v="47"/>
    <x v="0"/>
    <s v="No"/>
    <x v="6"/>
    <s v=""/>
    <s v="Nicola Bootland"/>
    <s v="Louise Dunn"/>
    <s v="Yes"/>
    <s v="Emma Russell"/>
    <d v="2017-04-06T14:15:23"/>
    <d v="2016-09-15T12:03:55"/>
    <m/>
    <s v=""/>
    <d v="2017-02-09T00:00:00"/>
    <x v="0"/>
  </r>
  <r>
    <s v="1652ca3c-1919-451e-8e33-292db62d2e5a"/>
    <s v="rho9IDlxQdHz23AMqrOP+UakUFeNnMdZWNvwwHH332gUCrwrFA1o0PvHVOD7FR+YzHATE7XY6BcwXJXCU/oobQ=="/>
    <d v="2017-04-06T14:15:23"/>
    <s v="DARS-NIC-392221-P4V1G-v2"/>
    <s v="Cher Cartwright"/>
    <x v="18"/>
    <s v="With HSCIC"/>
    <x v="0"/>
    <m/>
    <s v="2c Initial Assessment"/>
    <s v="5a DSA Active"/>
    <x v="0"/>
    <s v="DARS-NIC-392221-P4V1G-v1.2"/>
    <s v="No"/>
    <s v="Yes"/>
    <x v="0"/>
    <x v="47"/>
    <x v="0"/>
    <s v="No"/>
    <x v="6"/>
    <s v=""/>
    <s v="Nicola Bootland"/>
    <s v="Louise Dunn"/>
    <s v="Yes"/>
    <s v="Emma Russell"/>
    <d v="2017-04-06T14:15:23"/>
    <d v="2016-09-20T12:47:47"/>
    <m/>
    <s v=""/>
    <d v="2017-02-09T00:00:00"/>
    <x v="0"/>
  </r>
  <r>
    <s v="dd71f239-56ad-4689-8d87-2719312dac27"/>
    <s v="pU7yl3h3ruznFwRRElBuvpGF9pKJSoxrIXW9d+3pcJkOfNbxMNEssf5XHRG6f1APAGsRlhfRZIuD4H81tEwqgA=="/>
    <d v="2017-04-06T14:15:23"/>
    <s v="DARS-NIC-392221-P4V1G-v2"/>
    <s v="Cher Cartwright"/>
    <x v="18"/>
    <s v="With HSCIC"/>
    <x v="0"/>
    <d v="2017-09-30T00:00:00"/>
    <s v="2c Initial Assessment"/>
    <s v="5a DSA Active"/>
    <x v="0"/>
    <s v="DARS-NIC-392221-P4V1G-v1.3"/>
    <s v="No"/>
    <s v="Yes"/>
    <x v="0"/>
    <x v="47"/>
    <x v="0"/>
    <s v="No"/>
    <x v="6"/>
    <s v=""/>
    <s v="Nicola Bootland"/>
    <s v="Louise Dunn"/>
    <s v="Yes"/>
    <s v="Emma Russell"/>
    <d v="2017-04-06T14:15:23"/>
    <d v="2016-09-23T08:59:08"/>
    <m/>
    <s v="Release 2.3"/>
    <d v="2017-02-09T00:00:00"/>
    <x v="0"/>
  </r>
  <r>
    <s v="98e398c8-2c10-471a-a9fc-f0d8da375d98"/>
    <s v="CQBneUQbkmPxOavHJKcWm2K3pOYVsT9QT6SiEdZZ+iPiyfLSZhmfiLkKdZ8IIWgch2Uzo8507F46JOufLLfR0A=="/>
    <d v="2017-04-06T14:15:23"/>
    <s v="DARS-NIC-392221-P4V1G-v2"/>
    <s v="Cher Cartwright"/>
    <x v="18"/>
    <s v="With HSCIC"/>
    <x v="0"/>
    <d v="2017-09-30T00:00:00"/>
    <s v="2c Initial Assessment"/>
    <s v="5a DSA Active"/>
    <x v="0"/>
    <s v="DARS-NIC-392221-P4V1G-v1.4"/>
    <s v="No"/>
    <s v="Yes"/>
    <x v="0"/>
    <x v="47"/>
    <x v="0"/>
    <s v="No"/>
    <x v="6"/>
    <s v=""/>
    <s v="Nicola Bootland"/>
    <s v="Louise Dunn"/>
    <s v="Yes"/>
    <s v="Emma Russell"/>
    <d v="2017-04-06T14:15:23"/>
    <d v="2016-10-03T16:30:32"/>
    <m/>
    <s v="Release 2.3"/>
    <d v="2017-02-09T00:00:00"/>
    <x v="0"/>
  </r>
  <r>
    <s v="dfc49a3c-967a-4b7b-956b-04f6b55cacea"/>
    <s v="oNs2ZtE+Q6H3SVODtzt8ogUwsC1/yby/4O6FeXhknOB3MLkLl1EByJQhBSG7zVoT7cCQNzWuhr5uYVOVWt6RzA=="/>
    <d v="2017-04-06T14:15:19"/>
    <s v="DARS-NIC-392221-P4V1G-v2"/>
    <s v="Cher Cartwright"/>
    <x v="18"/>
    <s v="With HSCIC"/>
    <x v="0"/>
    <d v="2017-09-30T00:00:00"/>
    <s v="5a DSA Active"/>
    <s v="5a DSA Active"/>
    <x v="1"/>
    <s v="DARS-NIC-392221-P4V1G-v1.5"/>
    <s v="No"/>
    <s v="Yes"/>
    <x v="0"/>
    <x v="47"/>
    <x v="40"/>
    <s v="No"/>
    <x v="6"/>
    <s v=""/>
    <s v="Nicola Bootland"/>
    <s v="Louise Dunn"/>
    <s v="Yes"/>
    <s v="Emma Russell"/>
    <d v="2017-04-06T14:15:19"/>
    <d v="2016-10-04T12:18:52"/>
    <d v="2017-04-06T00:00:00"/>
    <s v="Release 2.3"/>
    <d v="2017-02-09T00:00:00"/>
    <x v="1"/>
  </r>
  <r>
    <s v="8a98f3cf-2b1b-45e6-aaff-7ec8ee5c1ae8"/>
    <s v="LRQ+pEkOu/ewSbRVfH8JKarnRzI+KROwI6pZ3UnRIuPvWApX5PuQB6bwTQPuFRRZ+z9zOrATCPxtLickX7RsFA=="/>
    <d v="2017-04-06T14:15:23"/>
    <s v="DARS-NIC-392221-P4V1G-v2"/>
    <s v="Cher Cartwright"/>
    <x v="18"/>
    <s v="With HSCIC"/>
    <x v="0"/>
    <m/>
    <s v="1c Application In Progress"/>
    <s v="5a DSA Active"/>
    <x v="0"/>
    <s v="DARS-NIC-392221-P4V1G-v2.0"/>
    <s v="No"/>
    <s v="Yes"/>
    <x v="0"/>
    <x v="47"/>
    <x v="0"/>
    <s v="No"/>
    <x v="6"/>
    <s v=""/>
    <s v="Nicola Bootland"/>
    <s v="Louise Dunn"/>
    <s v="Yes"/>
    <s v="Emma Russell"/>
    <d v="2017-04-06T14:15:23"/>
    <d v="2017-01-24T09:12:15"/>
    <m/>
    <s v="Release 2.3"/>
    <d v="2017-02-09T00:00:00"/>
    <x v="0"/>
  </r>
  <r>
    <s v="215be5f3-c881-4057-a024-843924524cc4"/>
    <s v="Qtsg6Z2BzZTaF+LVbnUiwNOguAa1wkhAj6kKm4afRik5GHW+0Hfv1860KVm40LKYjirZ9CBxqs8hzS8RZ2S4zw=="/>
    <d v="2017-04-06T14:15:23"/>
    <s v="DARS-NIC-392221-P4V1G-v2"/>
    <s v="Cher Cartwright"/>
    <x v="18"/>
    <s v="With HSCIC"/>
    <x v="0"/>
    <m/>
    <s v="2c Initial Assessment"/>
    <s v="5a DSA Active"/>
    <x v="0"/>
    <s v="DARS-NIC-392221-P4V1G-v2.1"/>
    <s v="No"/>
    <s v="Yes"/>
    <x v="0"/>
    <x v="102"/>
    <x v="0"/>
    <s v="No"/>
    <x v="6"/>
    <s v="Complex"/>
    <s v="Elizabeth Flaherty"/>
    <s v="Louise Dunn"/>
    <s v="Yes"/>
    <s v="Emma Russell"/>
    <d v="2017-04-06T14:15:23"/>
    <d v="2017-01-24T14:53:07"/>
    <m/>
    <s v="Release 2.3"/>
    <d v="2017-02-09T00:00:00"/>
    <x v="0"/>
  </r>
  <r>
    <s v="f587e73f-9413-440c-b3c8-b77daf9d9f04"/>
    <s v="bv60TOgql6C2jI9qH/D442GtwHijlhSDexHEZHugZY09qk5Tx7uD5n9E7WrPB4qvyu3BeEHnG1789+AMzuUSUA=="/>
    <d v="2017-04-06T14:16:08"/>
    <s v="DARS-NIC-392221-P4V1G-v2"/>
    <s v="Cher Cartwright"/>
    <x v="18"/>
    <s v="With HSCIC"/>
    <x v="0"/>
    <d v="2017-09-30T00:00:00"/>
    <s v="5a DSA Active"/>
    <s v="5a DSA Active"/>
    <x v="2"/>
    <s v="DARS-NIC-392221-P4V1G-v2.2"/>
    <s v="Yes"/>
    <s v="Yes"/>
    <x v="0"/>
    <x v="102"/>
    <x v="237"/>
    <s v="No"/>
    <x v="6"/>
    <s v="Complex"/>
    <s v="Elizabeth Flaherty"/>
    <s v="Louise Dunn"/>
    <s v="Yes"/>
    <s v="Emma Russell"/>
    <d v="2017-04-06T14:16:08"/>
    <d v="2017-02-16T11:52:40"/>
    <d v="2017-04-06T00:00:00"/>
    <s v="Release 2.3"/>
    <d v="2017-02-09T00:00:00"/>
    <x v="1"/>
  </r>
  <r>
    <s v="f461fdfe-28e2-e511-80f5-3863bb363030"/>
    <s v="R7vgEu2TfzxhIj5jdDzyL5APzJX2SthYak2Y86feoWG/eHyr77rHpuTjUDTV4lzGnblE7RjLjD575EapCGQQVg=="/>
    <d v="2017-01-04T00:43:03"/>
    <s v="DARS-NIC-392244-H3M3G-v1"/>
    <s v="Pierluigi Costanzo"/>
    <x v="387"/>
    <s v="With Customer"/>
    <x v="0"/>
    <d v="2016-12-21T00:00:00"/>
    <s v=""/>
    <s v="1c Application In Progress"/>
    <x v="3"/>
    <s v="DARS-NIC-392244-H3M3G-v0.0"/>
    <s v="No"/>
    <s v="Yes"/>
    <x v="0"/>
    <x v="0"/>
    <x v="7"/>
    <s v="No"/>
    <x v="10"/>
    <s v=""/>
    <s v="Charlotte Skinner"/>
    <s v=""/>
    <s v="No"/>
    <s v="Joanna Rose"/>
    <d v="2017-01-04T00:43:03"/>
    <d v="2016-03-04T16:49:04"/>
    <m/>
    <s v=""/>
    <m/>
    <x v="0"/>
  </r>
  <r>
    <s v="677dd95a-d050-4d45-b945-ae302d9aadea"/>
    <s v="IY65Dz8PYvfUhsMlhUuQXia05KS6hBNRlgFlH9Hs0tqsr3M+9NII7Y+mnjtluwQDKYKYg2a/zhsWJNM4eLEgyA=="/>
    <d v="2017-01-04T00:43:03"/>
    <s v="DARS-NIC-392244-H3M3G-v1"/>
    <s v="Pierluigi Costanzo"/>
    <x v="387"/>
    <s v="With Customer"/>
    <x v="0"/>
    <m/>
    <s v="1c Application In Progress"/>
    <s v="1c Application In Progress"/>
    <x v="4"/>
    <s v="DARS-NIC-392244-H3M3G-v1.0"/>
    <s v="Yes"/>
    <s v="Yes"/>
    <x v="0"/>
    <x v="0"/>
    <x v="0"/>
    <s v="No"/>
    <x v="10"/>
    <s v=""/>
    <s v="Charlotte Skinner"/>
    <s v="Jennifer Redman"/>
    <s v="No"/>
    <s v="Joanna Rose"/>
    <d v="2017-01-04T00:43:03"/>
    <d v="2017-01-04T00:41:52"/>
    <m/>
    <s v=""/>
    <m/>
    <x v="0"/>
  </r>
  <r>
    <s v="08f0dff1-92df-e511-80f5-3863bb363030"/>
    <s v="N4/PMBJ02Wzq6wun6V/7aVXq6E2/SA3DHk9QkTdvCoLW2ScGWs0xu6iYjlZGPR2wdVs9ZtU+CIZ5g9IZoB2jnQ=="/>
    <d v="2016-05-18T12:12:47"/>
    <s v="DARS-NIC-392338-Q1B4M-v0"/>
    <s v="Joanne Coster"/>
    <x v="53"/>
    <s v="With HSCIC"/>
    <x v="0"/>
    <m/>
    <s v=""/>
    <s v="2c Initial Assessment"/>
    <x v="0"/>
    <s v="DARS-NIC-392338-Q1B4M-v0.0"/>
    <s v=""/>
    <s v="Yes"/>
    <x v="0"/>
    <x v="0"/>
    <x v="0"/>
    <s v="Yes"/>
    <x v="1"/>
    <s v=""/>
    <s v=""/>
    <s v=""/>
    <s v="No"/>
    <s v="Joanna Rose"/>
    <d v="2016-05-18T12:12:47"/>
    <d v="2016-03-01T09:49:58"/>
    <m/>
    <s v=""/>
    <d v="2015-11-13T00:00:00"/>
    <x v="0"/>
  </r>
  <r>
    <s v="dc951200-67e0-494e-8ff1-851236afbea5"/>
    <s v="xDqaYtahUopuqDHPCgt4cFOBSG1sv6gzfZeLtYmz+KwMGkBvbmQEBZ46Q4vusQNP5lMwUaL6QFREhSOndo52hA=="/>
    <d v="2016-05-18T12:12:47"/>
    <s v="DARS-NIC-392338-Q1B4M-v0"/>
    <s v="Joanne Coster"/>
    <x v="53"/>
    <s v="With HSCIC"/>
    <x v="0"/>
    <m/>
    <s v=""/>
    <s v="2c Initial Assessment"/>
    <x v="0"/>
    <s v="DARS-NIC-392338-Q1B4M-v0.1"/>
    <s v=""/>
    <s v="Yes"/>
    <x v="0"/>
    <x v="0"/>
    <x v="0"/>
    <s v="Yes"/>
    <x v="1"/>
    <s v=""/>
    <s v=""/>
    <s v=""/>
    <s v="No"/>
    <s v="Joanna Rose"/>
    <d v="2016-05-18T12:12:47"/>
    <d v="2016-03-01T13:42:38"/>
    <m/>
    <s v=""/>
    <d v="2015-11-13T00:00:00"/>
    <x v="0"/>
  </r>
  <r>
    <s v="f4661d1e-091b-437d-a70f-4e461f31f856"/>
    <s v="Lh45URAuaNrEXNF2PlNwCY4CFuGTnSGXHCzwWlGip13ESA3A/dJ9v9n3R1tcuwA8G7o6gsxvfdT+mdXHu5mgoQ=="/>
    <d v="2016-05-18T12:12:47"/>
    <s v="DARS-NIC-392338-Q1B4M-v0"/>
    <s v="Joanne Coster"/>
    <x v="53"/>
    <s v="With HSCIC"/>
    <x v="0"/>
    <m/>
    <s v=""/>
    <s v="2c Initial Assessment"/>
    <x v="0"/>
    <s v="DARS-NIC-392338-Q1B4M-v0.2"/>
    <s v=""/>
    <s v="Yes"/>
    <x v="0"/>
    <x v="0"/>
    <x v="0"/>
    <s v="Yes"/>
    <x v="1"/>
    <s v=""/>
    <s v=""/>
    <s v=""/>
    <s v="No"/>
    <s v="Joanna Rose"/>
    <d v="2016-05-18T12:12:47"/>
    <d v="2016-03-24T11:56:16"/>
    <m/>
    <s v=""/>
    <d v="2015-11-13T00:00:00"/>
    <x v="0"/>
  </r>
  <r>
    <s v="3eaf1b66-5b74-493c-a04f-34fcca99ad81"/>
    <s v="+RxCIrkm9dc4XWKSEeYws6gpCx42W70rLmawgAspVUoZrP22RSsdFsNeEJZWx2wUWwG/2VcAruaFxdBssuVYfA=="/>
    <d v="2016-08-02T09:49:39"/>
    <s v="DARS-NIC-392338-Q1B4M-v0"/>
    <s v="Joanne Coster"/>
    <x v="53"/>
    <s v="With HSCIC"/>
    <x v="0"/>
    <m/>
    <s v=""/>
    <s v="2c Initial Assessment"/>
    <x v="5"/>
    <s v="DARS-NIC-392338-Q1B4M-v0.3"/>
    <s v="Yes"/>
    <s v="Yes"/>
    <x v="0"/>
    <x v="315"/>
    <x v="0"/>
    <s v="Yes"/>
    <x v="1"/>
    <s v=""/>
    <s v="Carla Howgate"/>
    <s v="Dave Cronin"/>
    <s v="Yes"/>
    <s v="Joanna Rose"/>
    <d v="2016-08-02T09:49:39"/>
    <d v="2016-04-10T12:26:04"/>
    <m/>
    <s v=""/>
    <d v="2015-11-13T00:00:00"/>
    <x v="0"/>
  </r>
  <r>
    <s v="e214818a-f7e1-e511-80f7-3863bb357fa0"/>
    <s v="9P6quqpHVac/p07HSuBheQsQhcSHoDq/VgQUN2aU1ThyA3VV9coIaGRZhN59Vnphdle0YEp+p7gKfj0KCqZh/A=="/>
    <d v="2016-10-27T14:17:22"/>
    <s v="DARS-NIC-392342-C3Y7R-v2"/>
    <s v="Emma Knowles"/>
    <x v="53"/>
    <s v="With HSCIC"/>
    <x v="0"/>
    <d v="2016-05-27T00:00:00"/>
    <s v=""/>
    <s v="5a DSA Active"/>
    <x v="3"/>
    <s v="DARS-NIC-392342-C3Y7R-v0.0"/>
    <s v="No"/>
    <s v="Yes"/>
    <x v="0"/>
    <x v="0"/>
    <x v="7"/>
    <s v="No"/>
    <x v="1"/>
    <s v=""/>
    <s v=""/>
    <s v=""/>
    <s v="No"/>
    <s v="Emma Russell"/>
    <d v="2016-10-27T14:17:22"/>
    <d v="2016-03-04T10:55:07"/>
    <m/>
    <s v=""/>
    <d v="2016-09-21T00:00:00"/>
    <x v="0"/>
  </r>
  <r>
    <s v="49c21038-be7d-4e7b-a698-0fdda7842018"/>
    <s v="OvHQvETROCiYtv9WcP6W4KlnNV8djFdlV5yxZdnI2sFE76IDxpjQ+54Qgi9YsKzevgHGy5u4DtkJ/UCi/bd/rA=="/>
    <d v="2016-10-27T14:17:22"/>
    <s v="DARS-NIC-392342-C3Y7R-v2"/>
    <s v="Emma Knowles"/>
    <x v="53"/>
    <s v="With HSCIC"/>
    <x v="0"/>
    <d v="2016-05-27T00:00:00"/>
    <s v=""/>
    <s v="5a DSA Active"/>
    <x v="0"/>
    <s v="DARS-NIC-392342-C3Y7R-v1.0"/>
    <s v="No"/>
    <s v="Yes"/>
    <x v="0"/>
    <x v="0"/>
    <x v="0"/>
    <s v="No"/>
    <x v="1"/>
    <s v=""/>
    <s v="Emma Lawler"/>
    <s v=""/>
    <s v="No"/>
    <s v="Emma Russell"/>
    <d v="2016-10-27T14:17:22"/>
    <d v="2016-05-04T09:25:55"/>
    <m/>
    <s v=""/>
    <d v="2016-09-21T00:00:00"/>
    <x v="0"/>
  </r>
  <r>
    <s v="1fbeae10-6cbd-48c5-aec5-3e052a282caf"/>
    <s v="VrUTREW5yBmd11dpGPNchfIcPOOTnFW9pDHcM6gq2F4+D8zUmaHesHD72eFGGw+iV0npHyRNU5EoCtqoFOqNHg=="/>
    <d v="2016-10-27T14:17:22"/>
    <s v="DARS-NIC-392342-C3Y7R-v2"/>
    <s v="Emma Knowles"/>
    <x v="53"/>
    <s v="With HSCIC"/>
    <x v="0"/>
    <d v="2016-05-27T00:00:00"/>
    <s v="2a Case Admin Check"/>
    <s v="5a DSA Active"/>
    <x v="0"/>
    <s v="DARS-NIC-392342-C3Y7R-v1.1"/>
    <s v="No"/>
    <s v="Yes"/>
    <x v="0"/>
    <x v="0"/>
    <x v="0"/>
    <s v="No"/>
    <x v="1"/>
    <s v=""/>
    <s v="Emma Lawler"/>
    <s v=""/>
    <s v="No"/>
    <s v="Emma Russell"/>
    <d v="2016-10-27T14:17:22"/>
    <d v="2016-06-01T15:02:45"/>
    <m/>
    <s v=""/>
    <d v="2016-09-21T00:00:00"/>
    <x v="0"/>
  </r>
  <r>
    <s v="0c7c91c6-1a13-47d7-8b20-7913a2250752"/>
    <s v="rmRUtNnHuK131Sn2vDojMV0gQuHtiru2Ch4XkGPVM2fdbwl44ABfyMwM7YqWNGbef3BFED0MxIogjJXdASUd9Q=="/>
    <d v="2016-10-27T14:17:22"/>
    <s v="DARS-NIC-392342-C3Y7R-v2"/>
    <s v="Emma Knowles"/>
    <x v="53"/>
    <s v="With HSCIC"/>
    <x v="0"/>
    <d v="2016-05-27T00:00:00"/>
    <s v="1c Application In Progress"/>
    <s v="5a DSA Active"/>
    <x v="0"/>
    <s v="DARS-NIC-392342-C3Y7R-v1.2"/>
    <s v="No"/>
    <s v="Yes"/>
    <x v="0"/>
    <x v="0"/>
    <x v="0"/>
    <s v="No"/>
    <x v="1"/>
    <s v=""/>
    <s v="Emma Lawler"/>
    <s v=""/>
    <s v="No"/>
    <s v="Emma Russell"/>
    <d v="2016-10-27T14:17:22"/>
    <d v="2016-06-02T08:02:11"/>
    <m/>
    <s v=""/>
    <d v="2016-09-21T00:00:00"/>
    <x v="0"/>
  </r>
  <r>
    <s v="cd2cee50-b5e0-4ef3-ba5c-0f4c540c0f63"/>
    <s v="PPu4+NWV5VxrWx93IJ9mVLApPMahC3S49mpfT/Rs/dCsWxFNPJbOoRAYGe5OKwk0ydeLxXD/roYS/1roG5e2Ag=="/>
    <d v="2016-10-27T14:17:21"/>
    <s v="DARS-NIC-392342-C3Y7R-v2"/>
    <s v="Emma Knowles"/>
    <x v="53"/>
    <s v="With HSCIC"/>
    <x v="0"/>
    <d v="2016-05-27T00:00:00"/>
    <s v="2c Initial Assessment"/>
    <s v="5a DSA Active"/>
    <x v="0"/>
    <s v="DARS-NIC-392342-C3Y7R-v1.3"/>
    <s v="No"/>
    <s v="Yes"/>
    <x v="0"/>
    <x v="5"/>
    <x v="0"/>
    <s v="No"/>
    <x v="1"/>
    <s v="Medium"/>
    <s v="Dan Goodwin"/>
    <s v="Dave Cronin"/>
    <s v="No"/>
    <s v="Emma Russell"/>
    <d v="2016-10-27T14:17:21"/>
    <d v="2016-06-03T12:58:14"/>
    <m/>
    <s v=""/>
    <d v="2016-09-21T00:00:00"/>
    <x v="0"/>
  </r>
  <r>
    <s v="a7ba5df8-b3c0-42a1-a73b-00023719cdf3"/>
    <s v="QPIxrf4AnxQqN00SFMvi1KIJAGlo2COoczk3Ok43w/FbBGOrdxoU9A9mgH3t/6FBugNZ6GxGKrCA1T3+MXceeA=="/>
    <d v="2016-10-27T14:17:21"/>
    <s v="DARS-NIC-392342-C3Y7R-v2"/>
    <s v="Emma Knowles"/>
    <x v="53"/>
    <s v="With HSCIC"/>
    <x v="0"/>
    <d v="2017-01-31T00:00:00"/>
    <s v="2c Initial Assessment"/>
    <s v="5a DSA Active"/>
    <x v="0"/>
    <s v="DARS-NIC-392342-C3Y7R-v1.4"/>
    <s v="No"/>
    <s v="Yes"/>
    <x v="0"/>
    <x v="5"/>
    <x v="0"/>
    <s v="No"/>
    <x v="1"/>
    <s v="Medium"/>
    <s v="Dan Goodwin"/>
    <s v="Dave Cronin"/>
    <s v="No"/>
    <s v="Emma Russell"/>
    <d v="2016-10-27T14:17:21"/>
    <d v="2016-06-08T12:18:50"/>
    <m/>
    <s v=""/>
    <d v="2016-09-21T00:00:00"/>
    <x v="0"/>
  </r>
  <r>
    <s v="13a66056-34dc-4ef7-9821-5d1a13e50921"/>
    <s v="h1b0AXNRycTqfExIjRhqnhgl2/v7n+I1pVCGRNLacuPGuCdV7owYpkEF0EaBAzWSIJvp8J93FkG5mH71xbymaA=="/>
    <d v="2016-10-27T14:17:22"/>
    <s v="DARS-NIC-392342-C3Y7R-v2"/>
    <s v="Emma Knowles"/>
    <x v="53"/>
    <s v="With HSCIC"/>
    <x v="0"/>
    <d v="2017-01-31T00:00:00"/>
    <s v="2c Initial Assessment"/>
    <s v="5a DSA Active"/>
    <x v="0"/>
    <s v="DARS-NIC-392342-C3Y7R-v1.5"/>
    <s v="No"/>
    <s v="Yes"/>
    <x v="0"/>
    <x v="5"/>
    <x v="0"/>
    <s v="No"/>
    <x v="1"/>
    <s v="Medium"/>
    <s v="Dan Goodwin"/>
    <s v="Dave Cronin"/>
    <s v="No"/>
    <s v="Emma Russell"/>
    <d v="2016-10-27T14:17:22"/>
    <d v="2016-06-13T07:41:51"/>
    <m/>
    <s v=""/>
    <d v="2016-09-21T00:00:00"/>
    <x v="0"/>
  </r>
  <r>
    <s v="5fd456de-715e-4f1f-a317-6f99359b4f40"/>
    <s v="wmtWlhwlZ9kvgah1yqFE/3aspRpPptnKDa/Nz6MzAzYWp8Rc+rsPyduRW6lyVvw0DEp0Ia1WekU8Ej3V6zF6ow=="/>
    <d v="2016-10-27T14:18:02"/>
    <s v="DARS-NIC-392342-C3Y7R-v2"/>
    <s v="Emma Knowles"/>
    <x v="53"/>
    <s v="With HSCIC"/>
    <x v="0"/>
    <d v="2017-07-31T00:00:00"/>
    <s v="5a DSA Active"/>
    <s v="5a DSA Active"/>
    <x v="1"/>
    <s v="DARS-NIC-392342-C3Y7R-v1.6"/>
    <s v="No"/>
    <s v="Yes"/>
    <x v="0"/>
    <x v="5"/>
    <x v="65"/>
    <s v="No"/>
    <x v="1"/>
    <s v="Medium"/>
    <s v="Dan Goodwin"/>
    <s v="Dave Cronin"/>
    <s v="No"/>
    <s v="Emma Russell"/>
    <d v="2016-10-27T14:18:02"/>
    <d v="2016-06-17T08:27:14"/>
    <d v="2016-10-27T00:00:00"/>
    <s v=""/>
    <d v="2016-09-21T00:00:00"/>
    <x v="1"/>
  </r>
  <r>
    <s v="ac193154-91e1-4b17-b57a-a36a117723d8"/>
    <s v="QddUTa7cBh4WohWCNiCleqz8mHCa50d+EYH8ZL97AX+N68C9tD/MwOSGvqTuXWPTtB6DdJCh2iA4BiYNFq7KFQ=="/>
    <d v="2016-10-27T14:17:22"/>
    <s v="DARS-NIC-392342-C3Y7R-v2"/>
    <s v="Emma Knowles"/>
    <x v="53"/>
    <s v="With HSCIC"/>
    <x v="0"/>
    <m/>
    <s v="1c Application In Progress"/>
    <s v="5a DSA Active"/>
    <x v="0"/>
    <s v="DARS-NIC-392342-C3Y7R-v2.0"/>
    <s v="No"/>
    <s v="Yes"/>
    <x v="0"/>
    <x v="5"/>
    <x v="0"/>
    <s v="No"/>
    <x v="1"/>
    <s v="Medium"/>
    <s v="Dan Goodwin"/>
    <s v="Dave Cronin"/>
    <s v="No"/>
    <s v="Emma Russell"/>
    <d v="2016-10-27T14:17:22"/>
    <d v="2016-07-07T09:08:56"/>
    <d v="2016-07-07T00:00:00"/>
    <s v=""/>
    <d v="2016-09-21T00:00:00"/>
    <x v="0"/>
  </r>
  <r>
    <s v="84297918-028e-4c75-907f-04f3a77c68d9"/>
    <s v="vTDgZULGMgkIoJO9n97C3pM3ezK4oh8sifuY1oa8ZWab7rFzLbcRMmiVWTPCuRkWNQTYmX+T62ZeTqF9yQcGBQ=="/>
    <d v="2016-10-27T14:17:21"/>
    <s v="DARS-NIC-392342-C3Y7R-v2"/>
    <s v="Emma Knowles"/>
    <x v="53"/>
    <s v="With HSCIC"/>
    <x v="0"/>
    <m/>
    <s v="2c Initial Assessment"/>
    <s v="5a DSA Active"/>
    <x v="0"/>
    <s v="DARS-NIC-392342-C3Y7R-v2.1"/>
    <s v="No"/>
    <s v="Yes"/>
    <x v="0"/>
    <x v="29"/>
    <x v="0"/>
    <s v="No"/>
    <x v="1"/>
    <s v="Medium"/>
    <s v="Dan Goodwin"/>
    <s v="Dave Cronin"/>
    <s v="No"/>
    <s v="Emma Russell"/>
    <d v="2016-10-27T14:17:21"/>
    <d v="2016-07-11T14:11:10"/>
    <d v="2016-07-07T00:00:00"/>
    <s v=""/>
    <d v="2016-09-21T00:00:00"/>
    <x v="0"/>
  </r>
  <r>
    <s v="e088cbe2-90e1-4116-93e0-c24fc35247d2"/>
    <s v="DmpeJp19bXXT0imfhm77Ms6pprpkwU7+PO/n1svhzNK8fN/5WGE4GzbMNSDFXe/bFihftD4i0zoUEpKqINNVIA=="/>
    <d v="2016-10-27T14:18:13"/>
    <s v="DARS-NIC-392342-C3Y7R-v2"/>
    <s v="Emma Knowles"/>
    <x v="53"/>
    <s v="With HSCIC"/>
    <x v="0"/>
    <d v="2017-07-31T00:00:00"/>
    <s v="5a DSA Active"/>
    <s v="5a DSA Active"/>
    <x v="2"/>
    <s v="DARS-NIC-392342-C3Y7R-v2.10"/>
    <s v="Yes"/>
    <s v="Yes"/>
    <x v="0"/>
    <x v="134"/>
    <x v="238"/>
    <s v="No"/>
    <x v="1"/>
    <s v="Complex"/>
    <s v="Dan Goodwin"/>
    <s v="Dave Cronin"/>
    <s v="No"/>
    <s v="Emma Russell"/>
    <d v="2016-10-27T14:18:13"/>
    <d v="2016-09-27T15:02:23"/>
    <d v="2016-10-27T00:00:00"/>
    <s v="Release 2.3"/>
    <d v="2016-09-21T00:00:00"/>
    <x v="1"/>
  </r>
  <r>
    <s v="73af3520-4cf9-4a98-bc5c-938cc3294305"/>
    <s v="04kQHAr+nW96GCzzXgASVJLBVioK8mrh6y/gwrvFtZtnenN/6pqFFQIw4zViJHmwM3iMuyJXh3WTHyDp/GtfQw=="/>
    <d v="2016-10-27T14:17:22"/>
    <s v="DARS-NIC-392342-C3Y7R-v2"/>
    <s v="Emma Knowles"/>
    <x v="53"/>
    <s v="With HSCIC"/>
    <x v="0"/>
    <m/>
    <s v="2c Initial Assessment"/>
    <s v="5a DSA Active"/>
    <x v="0"/>
    <s v="DARS-NIC-392342-C3Y7R-v2.2"/>
    <s v="No"/>
    <s v="Yes"/>
    <x v="0"/>
    <x v="29"/>
    <x v="0"/>
    <s v="No"/>
    <x v="1"/>
    <s v="Medium"/>
    <s v="Dan Goodwin"/>
    <s v="Dave Cronin"/>
    <s v="No"/>
    <s v="Emma Russell"/>
    <d v="2016-10-27T14:17:22"/>
    <d v="2016-07-13T10:34:16"/>
    <d v="2016-07-07T00:00:00"/>
    <s v=""/>
    <d v="2016-09-21T00:00:00"/>
    <x v="0"/>
  </r>
  <r>
    <s v="47638b3e-eddd-4bab-897d-95be5392a816"/>
    <s v="H9jeScbZHR1kl1LyyNZIi+FPICc5qQ3xvOqWTgNOROQaIjXARc4Ex6rPmwzvQpcGYlZDZeNeM0PkDt+TRisZnQ=="/>
    <d v="2016-10-27T14:17:22"/>
    <s v="DARS-NIC-392342-C3Y7R-v2"/>
    <s v="Emma Knowles"/>
    <x v="53"/>
    <s v="With HSCIC"/>
    <x v="0"/>
    <m/>
    <s v="2c Initial Assessment"/>
    <s v="5a DSA Active"/>
    <x v="0"/>
    <s v="DARS-NIC-392342-C3Y7R-v2.3"/>
    <s v="No"/>
    <s v="Yes"/>
    <x v="0"/>
    <x v="29"/>
    <x v="0"/>
    <s v="No"/>
    <x v="1"/>
    <s v="Medium"/>
    <s v="Dan Goodwin"/>
    <s v="Dave Cronin"/>
    <s v="No"/>
    <s v="Emma Russell"/>
    <d v="2016-10-27T14:17:22"/>
    <d v="2016-07-18T13:00:12"/>
    <d v="2016-07-07T00:00:00"/>
    <s v=""/>
    <d v="2016-09-21T00:00:00"/>
    <x v="0"/>
  </r>
  <r>
    <s v="fc8d5465-bc9f-49f5-9ca8-c96d2ee3c77c"/>
    <s v="glQ6qthjFAunYfx+APZKR3ZKDS087vRn6ZGXRjq9UXCou+IU0zVTZr07GTH7nTWChcYQQxuJlRChUfmnE9vjrg=="/>
    <d v="2016-10-27T14:17:22"/>
    <s v="DARS-NIC-392342-C3Y7R-v2"/>
    <s v="Emma Knowles"/>
    <x v="53"/>
    <s v="With HSCIC"/>
    <x v="0"/>
    <m/>
    <s v="2c Initial Assessment"/>
    <s v="5a DSA Active"/>
    <x v="0"/>
    <s v="DARS-NIC-392342-C3Y7R-v2.4"/>
    <s v="No"/>
    <s v="Yes"/>
    <x v="0"/>
    <x v="29"/>
    <x v="0"/>
    <s v="No"/>
    <x v="1"/>
    <s v="Medium"/>
    <s v="Dan Goodwin"/>
    <s v="Dave Cronin"/>
    <s v="No"/>
    <s v="Emma Russell"/>
    <d v="2016-10-27T14:17:22"/>
    <d v="2016-08-24T11:50:40"/>
    <d v="2016-07-07T00:00:00"/>
    <s v=""/>
    <d v="2016-09-21T00:00:00"/>
    <x v="0"/>
  </r>
  <r>
    <s v="e3d9688a-6e45-46c0-a03f-1fe7cf083841"/>
    <s v="37L4pqOUmAYwMnEWzklsWgKo5KXVnWrR/uXdnhZ6Cz27hZO5cT4E/Dgg9RH0BINO3qMnz9jUFq4HTTpTWD9j0g=="/>
    <d v="2016-10-27T14:17:22"/>
    <s v="DARS-NIC-392342-C3Y7R-v2"/>
    <s v="Emma Knowles"/>
    <x v="53"/>
    <s v="With HSCIC"/>
    <x v="0"/>
    <d v="2017-07-31T00:00:00"/>
    <s v="2c Initial Assessment"/>
    <s v="5a DSA Active"/>
    <x v="0"/>
    <s v="DARS-NIC-392342-C3Y7R-v2.5"/>
    <s v="No"/>
    <s v="Yes"/>
    <x v="0"/>
    <x v="29"/>
    <x v="0"/>
    <s v="No"/>
    <x v="1"/>
    <s v="Medium"/>
    <s v="Dan Goodwin"/>
    <s v="Dave Cronin"/>
    <s v="No"/>
    <s v="Emma Russell"/>
    <d v="2016-10-27T14:17:22"/>
    <d v="2016-08-26T12:19:25"/>
    <d v="2016-07-07T00:00:00"/>
    <s v="Release 2.3"/>
    <d v="2016-09-21T00:00:00"/>
    <x v="0"/>
  </r>
  <r>
    <s v="53f0045d-95b5-4743-a5f2-d759d874cb38"/>
    <s v="TsPJj355o/1qzivNtRx3JHmftq87jEnKnB6tOfFDYrGb3EJ/b20qauKSysgr5v5LTmyyNFXp7zvaH+R9MiG8vg=="/>
    <d v="2016-10-27T14:17:22"/>
    <s v="DARS-NIC-392342-C3Y7R-v2"/>
    <s v="Emma Knowles"/>
    <x v="53"/>
    <s v="With HSCIC"/>
    <x v="0"/>
    <d v="2017-07-31T00:00:00"/>
    <s v="1c Application In Progress"/>
    <s v="5a DSA Active"/>
    <x v="0"/>
    <s v="DARS-NIC-392342-C3Y7R-v2.6"/>
    <s v="No"/>
    <s v="Yes"/>
    <x v="0"/>
    <x v="29"/>
    <x v="0"/>
    <s v="No"/>
    <x v="1"/>
    <s v="Medium"/>
    <s v="Dan Goodwin"/>
    <s v="Dave Cronin"/>
    <s v="No"/>
    <s v="Emma Russell"/>
    <d v="2016-10-27T14:17:22"/>
    <d v="2016-09-02T13:51:36"/>
    <d v="2016-07-07T00:00:00"/>
    <s v="Release 2.3"/>
    <d v="2016-09-21T00:00:00"/>
    <x v="0"/>
  </r>
  <r>
    <s v="c8ffb73f-0602-4976-9469-84f073eb7266"/>
    <s v="qTuB5gZRYBXgQn2LYLwvlj+LBAnfuwPYTUeUrsX7Y7x/2F29hDWR97089AqmMYcS0ZKMYD9Ra+b8LWSDG/pOsg=="/>
    <d v="2016-10-27T14:17:22"/>
    <s v="DARS-NIC-392342-C3Y7R-v2"/>
    <s v="Emma Knowles"/>
    <x v="53"/>
    <s v="With HSCIC"/>
    <x v="0"/>
    <d v="2017-09-30T00:00:00"/>
    <s v="2c Initial Assessment"/>
    <s v="5a DSA Active"/>
    <x v="0"/>
    <s v="DARS-NIC-392342-C3Y7R-v2.7"/>
    <s v="No"/>
    <s v="Yes"/>
    <x v="0"/>
    <x v="134"/>
    <x v="0"/>
    <s v="No"/>
    <x v="1"/>
    <s v="Medium"/>
    <s v="Dan Goodwin"/>
    <s v="Dave Cronin"/>
    <s v="No"/>
    <s v="Emma Russell"/>
    <d v="2016-10-27T14:17:22"/>
    <d v="2016-09-22T10:42:00"/>
    <d v="2016-07-07T00:00:00"/>
    <s v="Release 2.3"/>
    <d v="2016-09-21T00:00:00"/>
    <x v="0"/>
  </r>
  <r>
    <s v="22200c31-3955-48d5-8f10-1bc4a9084532"/>
    <s v="Q3sLHGiC9L8YMQ0qjkeJ/Vb8kmSYz/YTO8wZFzXP+j103lPR5qlpZyLDqkCKTi8FeGYnLLH0ZjChoOJyB2QRBQ=="/>
    <d v="2016-10-27T14:17:22"/>
    <s v="DARS-NIC-392342-C3Y7R-v2"/>
    <s v="Emma Knowles"/>
    <x v="53"/>
    <s v="With HSCIC"/>
    <x v="0"/>
    <d v="2017-09-30T00:00:00"/>
    <s v="2c Initial Assessment"/>
    <s v="5a DSA Active"/>
    <x v="0"/>
    <s v="DARS-NIC-392342-C3Y7R-v2.8"/>
    <s v="No"/>
    <s v="Yes"/>
    <x v="0"/>
    <x v="134"/>
    <x v="0"/>
    <s v="No"/>
    <x v="1"/>
    <s v="Medium"/>
    <s v="Dan Goodwin"/>
    <s v="Dave Cronin"/>
    <s v="No"/>
    <s v="Emma Russell"/>
    <d v="2016-10-27T14:17:22"/>
    <d v="2016-09-22T11:20:27"/>
    <d v="2016-07-07T00:00:00"/>
    <s v="Release 2.3"/>
    <d v="2016-09-21T00:00:00"/>
    <x v="0"/>
  </r>
  <r>
    <s v="b700ace8-1de4-4667-b01f-f03317954cf7"/>
    <s v="kdE0n0xJvKTNgzKGnW2GkrA+OLSUhbc4MyQeTj9M0ShFxG01AzVoA0LuTx5B/NsIYD2eAN5j6Fm55wOffvrplQ=="/>
    <d v="2017-04-05T15:19:04"/>
    <s v="DARS-NIC-392342-C3Y7R-v2"/>
    <s v="Emma Knowles"/>
    <x v="53"/>
    <s v="With HSCIC"/>
    <x v="0"/>
    <d v="2017-09-30T00:00:00"/>
    <s v="2c Initial Assessment"/>
    <s v="5a DSA Active"/>
    <x v="0"/>
    <s v="DARS-NIC-392342-C3Y7R-v2.9"/>
    <s v="No"/>
    <s v="Yes"/>
    <x v="0"/>
    <x v="134"/>
    <x v="0"/>
    <s v="No"/>
    <x v="1"/>
    <s v="Medium"/>
    <s v="Dan Goodwin"/>
    <s v="Dave Cronin"/>
    <s v="No"/>
    <s v="Emma Russell"/>
    <d v="2017-04-05T15:19:04"/>
    <d v="2016-09-27T11:06:41"/>
    <d v="2016-07-07T00:00:00"/>
    <s v="Release 2.3"/>
    <d v="2016-09-21T00:00:00"/>
    <x v="0"/>
  </r>
  <r>
    <s v="fd24fcfb-cba4-e611-80f9-5065f38bf4e1"/>
    <s v="e4II0TJGbsvrQZRIpvWVal5LcNmuSadwV9eEc1Bmsr5/rYBWdQ4ncME94YULUmfA/ONGW3zJ37rnTG6DaYIKgQ=="/>
    <d v="2017-01-26T13:36:14"/>
    <s v="DARS-NIC-392358-J2H2D-v1"/>
    <s v="Carla Howgate"/>
    <x v="3"/>
    <s v="With Customer"/>
    <x v="0"/>
    <m/>
    <s v=""/>
    <s v="4e With Customer To Sign DSA"/>
    <x v="0"/>
    <s v="DARS-NIC-392358-J2H2D-v0"/>
    <s v="No"/>
    <s v="No"/>
    <x v="0"/>
    <x v="0"/>
    <x v="0"/>
    <s v="No"/>
    <x v="1"/>
    <s v=""/>
    <s v=""/>
    <s v=""/>
    <s v="Yes"/>
    <s v="Emma Russell"/>
    <d v="2017-01-26T13:36:14"/>
    <d v="2016-11-07T09:24:38"/>
    <m/>
    <s v=""/>
    <d v="2016-12-08T00:00:00"/>
    <x v="0"/>
  </r>
  <r>
    <s v="379e65cb-d584-40e6-bc86-d5a97f926b83"/>
    <s v="tTQsK8vPB04yyLNBORiWXbPTT7hHQwfSrLLwYwqTiQG88fc5ukTGZVdj3CMXT3vlUZZmHcPTQ0S4n5Uif/jnQA=="/>
    <d v="2017-01-26T13:36:14"/>
    <s v="DARS-NIC-392358-J2H2D-v1"/>
    <s v="Carla Howgate"/>
    <x v="3"/>
    <s v="With Customer"/>
    <x v="0"/>
    <d v="2016-11-30T00:00:00"/>
    <s v="2c Initial Assessment"/>
    <s v="4e With Customer To Sign DSA"/>
    <x v="0"/>
    <s v="DARS-NIC-392358-J2H2D-v0.1"/>
    <s v="No"/>
    <s v="No"/>
    <x v="0"/>
    <x v="48"/>
    <x v="0"/>
    <s v="No"/>
    <x v="1"/>
    <s v=""/>
    <s v="Carla Howgate"/>
    <s v="Gaynor Dalton"/>
    <s v="Yes"/>
    <s v="Emma Russell"/>
    <d v="2017-01-26T13:36:14"/>
    <d v="2016-11-07T10:47:59"/>
    <m/>
    <s v=""/>
    <d v="2016-12-08T00:00:00"/>
    <x v="0"/>
  </r>
  <r>
    <s v="096dffba-79ab-4bb0-96f6-87bb3a929da6"/>
    <s v="Rk4QkhBo4yRIi/jPZ7TR/NIi5HkywXxEIckggroxDNcaRYVB7xfYzmrwRxlLixZgyb9Nlo4CGpUG+Biw1vxSiw=="/>
    <d v="2017-01-26T13:36:14"/>
    <s v="DARS-NIC-392358-J2H2D-v1"/>
    <s v="Carla Howgate"/>
    <x v="3"/>
    <s v="With Customer"/>
    <x v="0"/>
    <d v="2016-11-30T00:00:00"/>
    <s v="5a DSA Active"/>
    <s v="4e With Customer To Sign DSA"/>
    <x v="3"/>
    <s v="DARS-NIC-392358-J2H2D-v0.2"/>
    <s v="No"/>
    <s v="No"/>
    <x v="0"/>
    <x v="48"/>
    <x v="14"/>
    <s v="No"/>
    <x v="1"/>
    <s v=""/>
    <s v="Vicki Hartley"/>
    <s v="Gaynor Dalton"/>
    <s v="Yes"/>
    <s v="Emma Russell"/>
    <d v="2017-01-26T13:36:14"/>
    <d v="2016-11-07T11:09:45"/>
    <d v="2016-11-21T00:00:00"/>
    <s v=""/>
    <d v="2016-12-08T00:00:00"/>
    <x v="1"/>
  </r>
  <r>
    <s v="24eb41fa-6ce0-4a9f-bd60-dd8c255a7a5c"/>
    <s v="MC7kj6rOtANKPirEJfIAblzuQSNSU1Nl5mK5Z7lrZCpfU3lyv0wnS5yAtUfzF2f9CAToJ4yRbyFOTvNDT9jcRQ=="/>
    <d v="2017-01-26T13:36:14"/>
    <s v="DARS-NIC-392358-J2H2D-v1"/>
    <s v="Carla Howgate"/>
    <x v="3"/>
    <s v="With Customer"/>
    <x v="0"/>
    <m/>
    <s v="1c Application In Progress"/>
    <s v="4e With Customer To Sign DSA"/>
    <x v="0"/>
    <s v="DARS-NIC-392358-J2H2D-v1.0"/>
    <s v="No"/>
    <s v="No"/>
    <x v="0"/>
    <x v="48"/>
    <x v="0"/>
    <s v="No"/>
    <x v="1"/>
    <s v=""/>
    <s v="Vicki Hartley"/>
    <s v="Gaynor Dalton"/>
    <s v="Yes"/>
    <s v="Emma Russell"/>
    <d v="2017-01-26T13:36:14"/>
    <d v="2016-11-21T13:30:31"/>
    <d v="2016-11-21T00:00:00"/>
    <s v=""/>
    <d v="2016-12-08T00:00:00"/>
    <x v="0"/>
  </r>
  <r>
    <s v="fd723b33-1059-45cf-bf46-42e84e4be4e2"/>
    <s v="ZQaiswKlQ7xKFrhGSQ6xWHhWh88ScT4wGfnj2uHqiIzNHx1sMWeXUTcq0PtwHAh2kLti4LwYDrSvkBOTHsGCzg=="/>
    <d v="2017-01-26T13:36:14"/>
    <s v="DARS-NIC-392358-J2H2D-v1"/>
    <s v="Kelsey Flott"/>
    <x v="3"/>
    <s v="With Customer"/>
    <x v="0"/>
    <d v="2017-11-30T00:00:00"/>
    <s v="2c Initial Assessment"/>
    <s v="4e With Customer To Sign DSA"/>
    <x v="0"/>
    <s v="DARS-NIC-392358-J2H2D-v1.1"/>
    <s v="No"/>
    <s v="No"/>
    <x v="0"/>
    <x v="65"/>
    <x v="0"/>
    <s v="No"/>
    <x v="1"/>
    <s v="Medium"/>
    <s v="Georgina Platt"/>
    <s v="Gaynor Dalton"/>
    <s v="Yes"/>
    <s v="Emma Russell"/>
    <d v="2017-01-26T13:36:14"/>
    <d v="2016-12-01T17:41:30"/>
    <d v="2016-11-21T00:00:00"/>
    <s v=""/>
    <d v="2016-12-08T00:00:00"/>
    <x v="0"/>
  </r>
  <r>
    <s v="c065cf39-9a65-4a78-8ea3-e606500184ac"/>
    <s v="VNkAskLhSFLBoOyPDtFfb5Wol4JPu3b6FUm+MjS0mH/IoXM25MekGJEz9cVwmkKPIicpRAsj7NyABNIblXOkCQ=="/>
    <d v="2017-01-26T13:36:14"/>
    <s v="DARS-NIC-392358-J2H2D-v1"/>
    <s v="Kelsey Flott"/>
    <x v="3"/>
    <s v="With Customer"/>
    <x v="0"/>
    <d v="2019-12-01T00:00:00"/>
    <s v="2c Initial Assessment"/>
    <s v="4e With Customer To Sign DSA"/>
    <x v="0"/>
    <s v="DARS-NIC-392358-J2H2D-v1.2"/>
    <s v="No"/>
    <s v="No"/>
    <x v="0"/>
    <x v="65"/>
    <x v="0"/>
    <s v="No"/>
    <x v="1"/>
    <s v="Medium"/>
    <s v="Georgina Platt"/>
    <s v="Louise Dunn"/>
    <s v="Yes"/>
    <s v="Emma Russell"/>
    <d v="2017-01-26T13:36:14"/>
    <d v="2016-12-16T15:39:32"/>
    <d v="2016-11-21T00:00:00"/>
    <s v=""/>
    <d v="2016-12-08T00:00:00"/>
    <x v="0"/>
  </r>
  <r>
    <s v="daefb98b-ac0b-4ebb-b632-28900d0acfb1"/>
    <s v="9JzBTwrgMsh3UmGc8Ryyc2fmkW6t54VrWodP3j1UNlCQNuZIddtafGPZ6CM9L4+pcRXWAAzCRaTt3L/TVCDzEA=="/>
    <d v="2017-01-26T13:36:34"/>
    <s v="DARS-NIC-392358-J2H2D-v1"/>
    <s v="Kelsey Flott"/>
    <x v="3"/>
    <s v="With Customer"/>
    <x v="0"/>
    <d v="2019-12-01T00:00:00"/>
    <s v="4e With Customer To Sign DSA"/>
    <s v="4e With Customer To Sign DSA"/>
    <x v="4"/>
    <s v="DARS-NIC-392358-J2H2D-v1.3"/>
    <s v="Yes"/>
    <s v="No"/>
    <x v="0"/>
    <x v="65"/>
    <x v="0"/>
    <s v="No"/>
    <x v="1"/>
    <s v="Medium"/>
    <s v="Georgina Platt"/>
    <s v="Louise Dunn"/>
    <s v="Yes"/>
    <s v="Emma Russell"/>
    <d v="2017-01-26T13:36:34"/>
    <d v="2017-01-18T16:18:49"/>
    <d v="2016-11-21T00:00:00"/>
    <s v=""/>
    <d v="2016-12-08T00:00:00"/>
    <x v="0"/>
  </r>
  <r>
    <s v="2b7709cf-e8e9-4f9e-92d6-e3e0f6fbbcd5"/>
    <s v="tMnkwHKeC8Twv/qsmu0o2DcIT9wwMeVZsMKxpaRSd9X63NtHJrkSNwhGhLLKtMBgSoBZsjuXsKet77/1OQu/hQ=="/>
    <d v="2017-03-30T12:17:05"/>
    <s v="DARS-NIC-39243-P6P6J-v1"/>
    <s v="Tracy Taylor"/>
    <x v="388"/>
    <s v="With Customer"/>
    <x v="0"/>
    <m/>
    <s v="1c Application In Progress"/>
    <s v="1c Application In Progress"/>
    <x v="0"/>
    <s v="DARS-NIC-39243-P6P6J-v0.0"/>
    <s v="No"/>
    <s v="No"/>
    <x v="0"/>
    <x v="0"/>
    <x v="0"/>
    <s v="No"/>
    <x v="0"/>
    <s v="Medium"/>
    <s v=""/>
    <s v=""/>
    <s v="Yes"/>
    <s v="Tracy Taylor"/>
    <d v="2017-03-30T12:17:05"/>
    <d v="2017-01-04T15:07:06"/>
    <m/>
    <s v=""/>
    <m/>
    <x v="0"/>
  </r>
  <r>
    <s v="d0f87a3f-107f-4e3d-8f69-2f2db985a4ba"/>
    <s v="qpWYSB7DlMy8onLiPjEnhZPkNy9lKz32KofaKpbVKv7c8NGaZaZ1TSl3Jg765XOUhyz6mWTjExXXrjOr09zQTA=="/>
    <d v="2017-03-30T12:17:05"/>
    <s v="DARS-NIC-39243-P6P6J-v1"/>
    <s v="Helen Day"/>
    <x v="388"/>
    <s v="With Customer"/>
    <x v="0"/>
    <d v="2017-05-31T00:00:00"/>
    <s v="2c Initial Assessment"/>
    <s v="1c Application In Progress"/>
    <x v="0"/>
    <s v="DARS-NIC-39243-P6P6J-v0.1"/>
    <s v="No"/>
    <s v="No"/>
    <x v="0"/>
    <x v="213"/>
    <x v="0"/>
    <s v="No"/>
    <x v="0"/>
    <s v="Medium"/>
    <s v="Emma Lawler"/>
    <s v="Robyn Wilson"/>
    <s v="Yes"/>
    <s v="Tracy Taylor"/>
    <d v="2017-03-30T12:17:05"/>
    <d v="2017-01-05T17:01:05"/>
    <m/>
    <s v=""/>
    <m/>
    <x v="0"/>
  </r>
  <r>
    <s v="52a8ce31-0f7e-48aa-bf1d-a23a35bb410b"/>
    <s v="FxkoV4tQ6+hINO19R3qacQHovxvHvQcyxriAB5UBUIvVqmuR7rsFwQz526E1vNA86q4SM8qWogWXoWIANg/RUg=="/>
    <d v="2017-03-30T12:17:19"/>
    <s v="DARS-NIC-39243-P6P6J-v1"/>
    <s v="Helen Day"/>
    <x v="388"/>
    <s v="With Customer"/>
    <x v="0"/>
    <d v="2017-05-31T00:00:00"/>
    <s v="5a DSA Active"/>
    <s v="1c Application In Progress"/>
    <x v="2"/>
    <s v="DARS-NIC-39243-P6P6J-v0.2"/>
    <s v="No"/>
    <s v="No"/>
    <x v="0"/>
    <x v="213"/>
    <x v="154"/>
    <s v="No"/>
    <x v="0"/>
    <s v="Medium"/>
    <s v="Emma Lawler"/>
    <s v="Robyn Wilson"/>
    <s v="Yes"/>
    <s v="Tracy Taylor"/>
    <d v="2017-03-30T12:17:19"/>
    <d v="2017-01-06T07:30:22"/>
    <d v="2017-02-02T00:00:00"/>
    <s v=""/>
    <m/>
    <x v="1"/>
  </r>
  <r>
    <s v="de72a8ba-b520-4009-b0a8-d127b1968092"/>
    <s v="ugw8673NQ2IVc2o6+qaMVd0AnFJSIAo2D1L9LcuSWp/JcMy6cXv3fZQuSEuTrUN6Y1nFXy0qKqyRfCc9TGuJOw=="/>
    <d v="2017-04-11T10:04:34"/>
    <s v="DARS-NIC-39243-P6P6J-v1"/>
    <s v="Helen Day"/>
    <x v="388"/>
    <s v="With Customer"/>
    <x v="0"/>
    <m/>
    <s v="1c Application In Progress"/>
    <s v="1c Application In Progress"/>
    <x v="4"/>
    <s v="DARS-NIC-39243-P6P6J-v1.0"/>
    <s v="Yes"/>
    <s v="No"/>
    <x v="0"/>
    <x v="213"/>
    <x v="0"/>
    <s v="No"/>
    <x v="0"/>
    <s v="Medium"/>
    <s v="Emma Lawler"/>
    <s v="Robyn Wilson"/>
    <s v="Yes"/>
    <s v="Tracy Taylor"/>
    <d v="2017-04-11T10:04:34"/>
    <d v="2017-03-30T12:16:54"/>
    <m/>
    <s v=""/>
    <m/>
    <x v="0"/>
  </r>
  <r>
    <s v="533b7108-94df-e511-80f7-3863bb357fa0"/>
    <s v="f/7DzpTahihRhTzv7o+ZnZGCaAXySQWzdp9PIvEWrDskpMoHE66f+ZLQxRi8gDEBcfUOEeEm/pfVcXHHjRs36Q=="/>
    <d v="2016-08-09T12:52:53"/>
    <s v="DARS-NIC-392669-T1F8B-v0"/>
    <s v="Laura Herdman"/>
    <x v="57"/>
    <s v="With Customer"/>
    <x v="0"/>
    <m/>
    <s v=""/>
    <s v="2d Action Plan Active"/>
    <x v="0"/>
    <s v="DARS-NIC-392669-T1F8B-v0.0"/>
    <s v=""/>
    <s v="Yes"/>
    <x v="0"/>
    <x v="0"/>
    <x v="0"/>
    <s v="No"/>
    <x v="1"/>
    <s v=""/>
    <s v=""/>
    <s v=""/>
    <s v="No"/>
    <s v="Joanna Rose"/>
    <d v="2016-08-09T12:52:53"/>
    <d v="2016-03-01T09:57:46"/>
    <m/>
    <s v=""/>
    <d v="2015-11-09T00:00:00"/>
    <x v="0"/>
  </r>
  <r>
    <s v="649ae61b-19c2-4ea7-a365-d859b8310d2d"/>
    <s v="NfpBCNWSTjw30vUxVq6KCD5vGiOReCQvgU0XzbWl7nQSh3Z/yp63wqatxDgXwwYdsXdw4xo888gHm8GdFBZuig=="/>
    <d v="2016-08-09T12:52:53"/>
    <s v="DARS-NIC-392669-T1F8B-v0"/>
    <s v="Laura Herdman"/>
    <x v="57"/>
    <s v="With Customer"/>
    <x v="0"/>
    <m/>
    <s v=""/>
    <s v="2d Action Plan Active"/>
    <x v="0"/>
    <s v="DARS-NIC-392669-T1F8B-v0.1"/>
    <s v=""/>
    <s v="Yes"/>
    <x v="0"/>
    <x v="0"/>
    <x v="0"/>
    <s v="No"/>
    <x v="1"/>
    <s v=""/>
    <s v=""/>
    <s v=""/>
    <s v="No"/>
    <s v="Joanna Rose"/>
    <d v="2016-08-09T12:52:53"/>
    <d v="2016-03-17T15:26:37"/>
    <m/>
    <s v=""/>
    <d v="2015-11-09T00:00:00"/>
    <x v="0"/>
  </r>
  <r>
    <s v="56f3d7b1-8ca4-49e3-8cb3-959da86a42fc"/>
    <s v="Ew6MPSxOCWHlSkKiIo3wL5BmnfjGOkezXLkMmYI11wBZ9+30oYsokTNL8w9z0yLYgSB+gFydVhsflsnZSLmiog=="/>
    <d v="2016-08-09T12:52:53"/>
    <s v="DARS-NIC-392669-T1F8B-v0"/>
    <s v="Laura Herdman"/>
    <x v="57"/>
    <s v="With Customer"/>
    <x v="0"/>
    <m/>
    <s v=""/>
    <s v="2d Action Plan Active"/>
    <x v="0"/>
    <s v="DARS-NIC-392669-T1F8B-v0.2"/>
    <s v=""/>
    <s v="Yes"/>
    <x v="0"/>
    <x v="0"/>
    <x v="0"/>
    <s v="No"/>
    <x v="1"/>
    <s v=""/>
    <s v=""/>
    <s v=""/>
    <s v="No"/>
    <s v="Joanna Rose"/>
    <d v="2016-08-09T12:52:53"/>
    <d v="2016-03-17T15:35:50"/>
    <m/>
    <s v=""/>
    <d v="2015-11-09T00:00:00"/>
    <x v="0"/>
  </r>
  <r>
    <s v="1b8597a8-578b-4d79-889f-65e35182e3f7"/>
    <s v="R6XzsD/BhJu9RtOI5d2ZM+APeNzzfU+axChONdMWOqm/byPlji5mKk6EiZdEIh3x7rL3tjvyg8Y2RPl8Ovg6+g=="/>
    <d v="2016-08-09T12:52:53"/>
    <s v="DARS-NIC-392669-T1F8B-v0"/>
    <s v="Laura Herdman"/>
    <x v="57"/>
    <s v="With Customer"/>
    <x v="0"/>
    <m/>
    <s v="2c Initial Assessment"/>
    <s v="2d Action Plan Active"/>
    <x v="0"/>
    <s v="DARS-NIC-392669-T1F8B-v0.3"/>
    <s v="No"/>
    <s v="Yes"/>
    <x v="0"/>
    <x v="316"/>
    <x v="0"/>
    <s v="No"/>
    <x v="1"/>
    <s v=""/>
    <s v="Tracy Taylor"/>
    <s v="Jennifer Donald"/>
    <s v="No"/>
    <s v="Joanna Rose"/>
    <d v="2016-08-09T12:52:53"/>
    <d v="2016-04-10T12:23:47"/>
    <m/>
    <s v=""/>
    <d v="2015-11-09T00:00:00"/>
    <x v="0"/>
  </r>
  <r>
    <s v="1deafeaf-0c66-4e97-90e4-fbb994e6fce7"/>
    <s v="kbAl0rGEoSg3akOdzTBhVxn3c7io5t1INSykdlRUxYEi9KhBHdnssMyEuYLlZo7aPGGLLjaGRiM2zn3bE7JqKQ=="/>
    <d v="2016-08-09T12:53:23"/>
    <s v="DARS-NIC-392669-T1F8B-v0"/>
    <s v="Laura Herdman"/>
    <x v="57"/>
    <s v="With Customer"/>
    <x v="0"/>
    <m/>
    <s v="2c Initial Assessment"/>
    <s v="2d Action Plan Active"/>
    <x v="0"/>
    <s v="DARS-NIC-392669-T1F8B-v0.4"/>
    <s v="No"/>
    <s v="Yes"/>
    <x v="0"/>
    <x v="316"/>
    <x v="0"/>
    <s v="No"/>
    <x v="1"/>
    <s v=""/>
    <s v="Tracy Taylor"/>
    <s v="Jennifer Donald"/>
    <s v="No"/>
    <s v="Joanna Rose"/>
    <d v="2016-08-09T12:53:23"/>
    <d v="2016-06-13T10:53:12"/>
    <m/>
    <s v=""/>
    <d v="2015-11-09T00:00:00"/>
    <x v="0"/>
  </r>
  <r>
    <s v="8ed07659-772f-4128-bf4e-7c648e70612d"/>
    <s v="pc2iW+RZMFWs50qcvN5TJTp8RVnahFVnWUouYdbsWxe72gUaE8TJZIscWDNjR0v+CQHJhlUoPGt2Ft65eSAmxg=="/>
    <d v="2017-04-20T13:16:10"/>
    <s v="DARS-NIC-392669-T1F8B-v0"/>
    <s v="Laura Herdman"/>
    <x v="57"/>
    <s v="With Customer"/>
    <x v="0"/>
    <m/>
    <s v="2c Initial Assessment"/>
    <s v="2d Action Plan Active"/>
    <x v="4"/>
    <s v="DARS-NIC-392669-T1F8B-v0.5"/>
    <s v="Yes"/>
    <s v="Yes"/>
    <x v="0"/>
    <x v="316"/>
    <x v="0"/>
    <s v="No"/>
    <x v="1"/>
    <s v=""/>
    <s v="Tracy Taylor"/>
    <s v="Jennifer Donald"/>
    <s v="No"/>
    <s v="Joanna Rose"/>
    <d v="2017-04-20T13:16:10"/>
    <d v="2016-08-09T12:53:03"/>
    <m/>
    <s v=""/>
    <d v="2015-11-09T00:00:00"/>
    <x v="0"/>
  </r>
  <r>
    <s v="82e395a6-fee1-e511-8104-1458d043a750"/>
    <s v="Mwcq9v25bHafREAuzM+N3owxAxVrtTyLlE5IYeJuKtbLp/1VAG0InEayrZc7cmzXzRd6RPqEYKCdsQALnONjHw=="/>
    <d v="2017-01-16T00:00:25"/>
    <s v="DARS-NIC-392678-N5J1S-v0"/>
    <s v="Elaine Kelly"/>
    <x v="226"/>
    <s v="With HSCIC"/>
    <x v="0"/>
    <d v="2017-01-15T00:00:00"/>
    <s v=""/>
    <s v="5a DSA Active"/>
    <x v="3"/>
    <s v="DARS-NIC-392678-N5J1S-v0.0"/>
    <s v="Yes"/>
    <s v="Yes"/>
    <x v="0"/>
    <x v="0"/>
    <x v="120"/>
    <s v="No"/>
    <x v="9"/>
    <s v=""/>
    <s v="Vicki Hartley"/>
    <s v=""/>
    <s v="No"/>
    <s v="Joanna Rose"/>
    <d v="2017-01-16T00:00:25"/>
    <d v="2016-03-04T11:45:55"/>
    <m/>
    <s v=""/>
    <m/>
    <x v="0"/>
  </r>
  <r>
    <s v="1965b188-f2e1-e511-80f5-3863bb363030"/>
    <s v="wa0faniRl95p5zG7fyuzKq4UBXZVobKBwpKYtr+f0O8wI3Pye6Bcg+wElZArMIBRRJWHtIOElcH+veONV7CJPw=="/>
    <d v="2017-03-02T16:56:46"/>
    <s v="DARS-NIC-392690-F7H2Q-v1"/>
    <s v="Elena Benedetto"/>
    <x v="57"/>
    <s v="With HSCIC"/>
    <x v="0"/>
    <d v="2016-11-30T00:00:00"/>
    <s v=""/>
    <s v="5a DSA Active"/>
    <x v="1"/>
    <s v="DARS-NIC-392690-F7H2Q-v0.0"/>
    <s v="No"/>
    <s v="Yes"/>
    <x v="0"/>
    <x v="0"/>
    <x v="101"/>
    <s v="No"/>
    <x v="1"/>
    <s v="Medium"/>
    <s v="Adam Grindrod"/>
    <s v=""/>
    <s v="No"/>
    <s v="Emma Russell"/>
    <d v="2017-03-02T16:56:46"/>
    <d v="2016-03-04T10:19:11"/>
    <d v="2017-03-02T00:00:00"/>
    <s v="Release 2.3"/>
    <d v="2016-10-31T00:00:00"/>
    <x v="0"/>
  </r>
  <r>
    <s v="16146dfb-3917-4a90-b931-c248bff06414"/>
    <s v="nLmUj0j/hHEx0M3IBY5NHZHT5qN5BbWjYL3K7E/9wcfnU0LExvcStcV3dbu56PHWDUdd/Xpr9118+nz0/KVOzw=="/>
    <d v="2017-03-02T16:56:35"/>
    <s v="DARS-NIC-392690-F7H2Q-v1"/>
    <s v="Elena Benedetto"/>
    <x v="57"/>
    <s v="With HSCIC"/>
    <x v="0"/>
    <m/>
    <s v="1c Application In Progress"/>
    <s v="5a DSA Active"/>
    <x v="0"/>
    <s v="DARS-NIC-392690-F7H2Q-v1.0"/>
    <s v="No"/>
    <s v="Yes"/>
    <x v="0"/>
    <x v="0"/>
    <x v="0"/>
    <s v="No"/>
    <x v="1"/>
    <s v=""/>
    <s v="Adam Grindrod"/>
    <s v="Jennifer Redman"/>
    <s v="No"/>
    <s v="Emma Russell"/>
    <d v="2017-03-02T16:56:35"/>
    <d v="2016-10-28T08:28:16"/>
    <m/>
    <s v=""/>
    <d v="2016-10-31T00:00:00"/>
    <x v="0"/>
  </r>
  <r>
    <s v="f879f804-1d53-42e4-8366-cf415aa5f837"/>
    <s v="X3iFy5qta4dtVhAWsRshEzVWDocGEQX9ppeTTWZs+qRpuRNY+suUV9SEeJeY5oSBjxgWbu9RnQD8DGUMTBeyhw=="/>
    <d v="2017-03-02T16:56:35"/>
    <s v="DARS-NIC-392690-F7H2Q-v1"/>
    <s v="James Smith"/>
    <x v="57"/>
    <s v="With HSCIC"/>
    <x v="0"/>
    <d v="2017-11-30T00:00:00"/>
    <s v="2c Initial Assessment"/>
    <s v="5a DSA Active"/>
    <x v="0"/>
    <s v="DARS-NIC-392690-F7H2Q-v1.1"/>
    <s v="No"/>
    <s v="Yes"/>
    <x v="0"/>
    <x v="88"/>
    <x v="0"/>
    <s v="No"/>
    <x v="1"/>
    <s v="Medium"/>
    <s v="Dan Goodwin"/>
    <s v="Dave Cronin"/>
    <s v="No"/>
    <s v="Emma Russell"/>
    <d v="2017-03-02T16:56:35"/>
    <d v="2016-10-28T09:21:46"/>
    <m/>
    <s v="Release 2.3"/>
    <d v="2016-10-31T00:00:00"/>
    <x v="0"/>
  </r>
  <r>
    <s v="5ed08190-539a-43b1-a3a1-383b20ab3521"/>
    <s v="4ZdqQR8VgdnhP/+x5OwehkVIKxYlpEcqdOIL/JtwnvhBjzNY9hRLB8PwSaG8g6Z81RwyMgk8eOH3VaYFCuDlnA=="/>
    <d v="2017-03-02T16:56:57"/>
    <s v="DARS-NIC-392690-F7H2Q-v1"/>
    <s v="James Smith"/>
    <x v="57"/>
    <s v="With HSCIC"/>
    <x v="0"/>
    <d v="2017-11-30T00:00:00"/>
    <s v="5a DSA Active"/>
    <s v="5a DSA Active"/>
    <x v="2"/>
    <s v="DARS-NIC-392690-F7H2Q-v1.2"/>
    <s v="Yes"/>
    <s v="Yes"/>
    <x v="0"/>
    <x v="88"/>
    <x v="239"/>
    <s v="No"/>
    <x v="1"/>
    <s v="Medium"/>
    <s v="Dan Goodwin"/>
    <s v="Dave Cronin"/>
    <s v="No"/>
    <s v="Emma Russell"/>
    <d v="2017-03-02T16:56:57"/>
    <d v="2016-11-10T10:48:55"/>
    <d v="2017-03-02T00:00:00"/>
    <s v="Release 2.3"/>
    <d v="2016-10-31T00:00:00"/>
    <x v="1"/>
  </r>
  <r>
    <s v="88a4073c-5323-e611-80e4-5065f38b06d1"/>
    <s v="zkT2b2Qe59kkehbPXXiDaNBAHGqrAhpJ8zwoiKbe2EmTNsFo1mAvAjd7O7nzn65bYT6lChtnq93t97O09WqFEQ=="/>
    <d v="2016-08-02T09:49:40"/>
    <s v="DARS-NIC-39293-Q8N3T-v0"/>
    <s v="Gemma Shields"/>
    <x v="9"/>
    <s v="With Customer"/>
    <x v="0"/>
    <m/>
    <s v="1c Application In Progress"/>
    <s v="1c Application In Progress"/>
    <x v="4"/>
    <s v="DARS-NIC-39293-Q8N3T-v0.0"/>
    <s v="Yes"/>
    <s v="No"/>
    <x v="0"/>
    <x v="0"/>
    <x v="0"/>
    <s v="No"/>
    <x v="1"/>
    <s v=""/>
    <s v=""/>
    <s v=""/>
    <s v="Yes"/>
    <s v="Joanna Rose"/>
    <d v="2016-08-02T09:49:40"/>
    <d v="2016-05-26T15:05:09"/>
    <m/>
    <s v=""/>
    <m/>
    <x v="0"/>
  </r>
  <r>
    <s v="cda8c101-661b-e611-80fa-3863bb359f00"/>
    <s v="4QEb1FvS3D11EQcOV1tKwI7W1cgQMsp0WGYd6S8aYZzDO8hkbkM8o8qBR2L2NP5T0Ut+rGIIeM5qFMrhPxjcrQ=="/>
    <d v="2016-06-09T13:52:37"/>
    <s v="DARS-NIC-392967-S8F0M-v0"/>
    <s v="Fahd Baig"/>
    <x v="57"/>
    <s v="With Customer"/>
    <x v="0"/>
    <m/>
    <s v="1c Application In Progress"/>
    <s v="1c Application In Progress"/>
    <x v="0"/>
    <s v="DARS-NIC-392967-S8F0M-v0.0"/>
    <s v="No"/>
    <s v="No"/>
    <x v="0"/>
    <x v="0"/>
    <x v="0"/>
    <s v="No"/>
    <x v="1"/>
    <s v=""/>
    <s v=""/>
    <s v=""/>
    <s v="Yes"/>
    <s v=""/>
    <d v="2016-06-09T13:52:37"/>
    <d v="2016-05-16T12:59:31"/>
    <m/>
    <s v=""/>
    <m/>
    <x v="0"/>
  </r>
  <r>
    <s v="0b8d9af1-6f0f-4207-8c6b-764be3d94c04"/>
    <s v="llP/OiOE9lFQfAOjUJLhJ77HWwGynikac672ZUkBYo/bS3b0/s2j3ab/xSiXeCXoUVPe+xvO5Lsf5YHtO9YebA=="/>
    <d v="2016-06-09T13:52:37"/>
    <s v="DARS-NIC-392967-S8F0M-v0"/>
    <s v="Fahd Baig"/>
    <x v="57"/>
    <s v="With Customer"/>
    <x v="0"/>
    <m/>
    <s v="2a Case Admin Check"/>
    <s v="1c Application In Progress"/>
    <x v="0"/>
    <s v="DARS-NIC-392967-S8F0M-v0.1"/>
    <s v="No"/>
    <s v="No"/>
    <x v="0"/>
    <x v="0"/>
    <x v="0"/>
    <s v="No"/>
    <x v="1"/>
    <s v=""/>
    <s v=""/>
    <s v=""/>
    <s v="Yes"/>
    <s v=""/>
    <d v="2016-06-09T13:52:37"/>
    <d v="2016-05-23T10:19:35"/>
    <m/>
    <s v=""/>
    <m/>
    <x v="0"/>
  </r>
  <r>
    <s v="d1160b10-669e-4f1f-8353-655fa7f57724"/>
    <s v="29zHFYQ+5GIkSXgHTg3kIqnjft0ljej32DxZYkyBnOzbWBnr7NeJkXv+vDjcAvEvh+13cqd1lzI53F2yv1jBbA=="/>
    <d v="2016-06-09T13:52:37"/>
    <s v="DARS-NIC-392967-S8F0M-v0"/>
    <s v="Fahd Baig"/>
    <x v="57"/>
    <s v="With Customer"/>
    <x v="0"/>
    <m/>
    <s v="1c Application In Progress"/>
    <s v="1c Application In Progress"/>
    <x v="0"/>
    <s v="DARS-NIC-392967-S8F0M-v0.2"/>
    <s v="No"/>
    <s v="No"/>
    <x v="0"/>
    <x v="0"/>
    <x v="0"/>
    <s v="No"/>
    <x v="1"/>
    <s v=""/>
    <s v=""/>
    <s v=""/>
    <s v="Yes"/>
    <s v=""/>
    <d v="2016-06-09T13:52:37"/>
    <d v="2016-05-23T13:06:06"/>
    <m/>
    <s v=""/>
    <m/>
    <x v="0"/>
  </r>
  <r>
    <s v="ce9eff7f-cbfd-4659-8072-db04735d0841"/>
    <s v="C1S+IfDuZD7gtpO8aUOU8UtIaIDP9onH78vcjlzFchsaLYPTUWrdacSsgzH0xUAMDVb9LxH3xB67CDqz2DMeyA=="/>
    <d v="2016-06-09T13:53:26"/>
    <s v="DARS-NIC-392967-S8F0M-v0"/>
    <s v="Fahd Baig"/>
    <x v="57"/>
    <s v="With Customer"/>
    <x v="0"/>
    <m/>
    <s v="2a Case Admin Check"/>
    <s v="1c Application In Progress"/>
    <x v="0"/>
    <s v="DARS-NIC-392967-S8F0M-v0.3"/>
    <s v="No"/>
    <s v="No"/>
    <x v="0"/>
    <x v="63"/>
    <x v="0"/>
    <s v="No"/>
    <x v="1"/>
    <s v=""/>
    <s v="Carla Howgate"/>
    <s v=""/>
    <s v="No"/>
    <s v=""/>
    <d v="2016-06-09T13:53:26"/>
    <d v="2016-05-24T14:13:43"/>
    <m/>
    <s v=""/>
    <m/>
    <x v="0"/>
  </r>
  <r>
    <s v="74b5d1e2-eeb8-4316-a93c-49c7af9ec0af"/>
    <s v="m87gOqiJAlXgobD3ye1HIHRCTPKKCo8ryygLZTixHY21M4/5+B6YPUhvvK2Jx5/Mkf4wq/hqNQKKPGV52W7G6A=="/>
    <d v="2016-08-02T09:49:40"/>
    <s v="DARS-NIC-392967-S8F0M-v0"/>
    <s v="Fahd Baig"/>
    <x v="57"/>
    <s v="With Customer"/>
    <x v="0"/>
    <m/>
    <s v="1c Application In Progress"/>
    <s v="1c Application In Progress"/>
    <x v="4"/>
    <s v="DARS-NIC-392967-S8F0M-v0.4"/>
    <s v="Yes"/>
    <s v="No"/>
    <x v="0"/>
    <x v="63"/>
    <x v="0"/>
    <s v="No"/>
    <x v="1"/>
    <s v=""/>
    <s v="Carla Howgate"/>
    <s v="Dave Cronin"/>
    <s v="No"/>
    <s v=""/>
    <d v="2016-08-02T09:49:40"/>
    <d v="2016-06-09T13:52:55"/>
    <m/>
    <s v=""/>
    <m/>
    <x v="0"/>
  </r>
  <r>
    <s v="d2699b60-cef8-e511-8102-3863bb358f90"/>
    <s v="gNeXwQbbjQ3CK8AyY9KqZrYubtmPtlXGZTHuhzZuMIbSbvrpwXrh1DxMZRtW6ywZnSH4748eZvS295wKV/h3kQ=="/>
    <d v="2017-01-31T09:08:56"/>
    <s v="DARS-NIC-393309-B1V6H-v0"/>
    <s v="Pippa Bailey"/>
    <x v="123"/>
    <s v="With HSCIC"/>
    <x v="0"/>
    <m/>
    <s v=""/>
    <s v="1c Application In Progress"/>
    <x v="0"/>
    <s v="DARS-NIC-393309-B1V6H-v0.0"/>
    <s v=""/>
    <s v="Yes"/>
    <x v="0"/>
    <x v="118"/>
    <x v="0"/>
    <s v="Yes"/>
    <x v="1"/>
    <s v=""/>
    <s v=""/>
    <s v=""/>
    <s v="No"/>
    <s v="Joanna Rose"/>
    <d v="2017-01-31T09:08:56"/>
    <d v="2016-04-02T12:28:20"/>
    <m/>
    <s v=""/>
    <m/>
    <x v="0"/>
  </r>
  <r>
    <s v="6aaceea8-6ac5-4380-8f68-d46be9152c26"/>
    <s v="DejV/0cX9p51dBJG0TlXsD8y4OIQjshDeOEn26yWCm74ZBSgNI2oBTRzz8RmBSbO0X1fxhtwXJCidbHPQhoExw=="/>
    <d v="2017-01-31T09:08:57"/>
    <s v="DARS-NIC-393309-B1V6H-v0"/>
    <s v="Pippa Bailey"/>
    <x v="123"/>
    <s v="With HSCIC"/>
    <x v="0"/>
    <m/>
    <s v=""/>
    <s v="1c Application In Progress"/>
    <x v="0"/>
    <s v="DARS-NIC-393309-B1V6H-v0.1"/>
    <s v=""/>
    <s v="Yes"/>
    <x v="0"/>
    <x v="312"/>
    <x v="0"/>
    <s v="Yes"/>
    <x v="1"/>
    <s v=""/>
    <s v=""/>
    <s v=""/>
    <s v="No"/>
    <s v="Joanna Rose"/>
    <d v="2017-01-31T09:08:57"/>
    <d v="2016-04-10T11:28:11"/>
    <m/>
    <s v=""/>
    <m/>
    <x v="0"/>
  </r>
  <r>
    <s v="66184baa-07bd-4c91-9d62-c7b1174eb142"/>
    <s v="FEQyFkQXkn7WFeWD3Wz/BfvgXPo8S0q40wd9itCZZAEPITP884RpTkQPpZmuQCh5XzG9vIfJwlcO/0OXaBOLjQ=="/>
    <d v="2017-01-31T09:08:56"/>
    <s v="DARS-NIC-393309-B1V6H-v0"/>
    <s v="Pippa Bailey"/>
    <x v="123"/>
    <s v="With HSCIC"/>
    <x v="0"/>
    <d v="2016-08-31T00:00:00"/>
    <s v="2c Initial Assessment"/>
    <s v="1c Application In Progress"/>
    <x v="0"/>
    <s v="DARS-NIC-393309-B1V6H-v0.2"/>
    <s v="No"/>
    <s v="Yes"/>
    <x v="0"/>
    <x v="312"/>
    <x v="0"/>
    <s v="Yes"/>
    <x v="1"/>
    <s v=""/>
    <s v="Emma Lawler"/>
    <s v="Dave Cronin"/>
    <s v="Yes"/>
    <s v="Joanna Rose"/>
    <d v="2017-01-31T09:08:56"/>
    <d v="2016-04-16T13:50:45"/>
    <m/>
    <s v=""/>
    <m/>
    <x v="0"/>
  </r>
  <r>
    <s v="4ec523a1-c954-4825-afa1-11ea3994119b"/>
    <s v="ZJUbsw/uLIBt6EdDJx8gOtyd6H501+jg73Z+3uLgXT9Dd3DhmuECBMJsXCzKZOl2bGy9GIpPmhs23kcyOZtaEQ=="/>
    <d v="2017-01-31T09:08:56"/>
    <s v="DARS-NIC-393309-B1V6H-v0"/>
    <s v="Pippa Bailey"/>
    <x v="123"/>
    <s v="With HSCIC"/>
    <x v="0"/>
    <d v="2016-08-31T00:00:00"/>
    <s v="2c Initial Assessment"/>
    <s v="1c Application In Progress"/>
    <x v="0"/>
    <s v="DARS-NIC-393309-B1V6H-v0.3"/>
    <s v="No"/>
    <s v="Yes"/>
    <x v="0"/>
    <x v="312"/>
    <x v="0"/>
    <s v="Yes"/>
    <x v="1"/>
    <s v=""/>
    <s v="Emma Lawler"/>
    <s v="Dave Cronin"/>
    <s v="Yes"/>
    <s v="Joanna Rose"/>
    <d v="2017-01-31T09:08:56"/>
    <d v="2016-05-13T13:27:31"/>
    <m/>
    <s v=""/>
    <m/>
    <x v="0"/>
  </r>
  <r>
    <s v="5173703d-1980-40ab-90a7-3db3d25131df"/>
    <s v="rRrT1n2Fn3LqHmGXK1afqYj1iP7euoylqzZPk7ZEmxyHK1Bqeq8oFEg11OyJ6PsN2OZM0L0W55HmQ22lARtM/w=="/>
    <d v="2017-03-16T20:47:49"/>
    <s v="DARS-NIC-393309-B1V6H-v0"/>
    <s v="Pippa Bailey"/>
    <x v="123"/>
    <s v="With HSCIC"/>
    <x v="0"/>
    <d v="2017-12-01T00:00:00"/>
    <s v="1c Application In Progress"/>
    <s v="1c Application In Progress"/>
    <x v="5"/>
    <s v="DARS-NIC-393309-B1V6H-v0.4"/>
    <s v="Yes"/>
    <s v="Yes"/>
    <x v="0"/>
    <x v="312"/>
    <x v="0"/>
    <s v="Yes"/>
    <x v="1"/>
    <s v=""/>
    <s v="Emma Lawler"/>
    <s v="Jennifer Donald"/>
    <s v="Yes"/>
    <s v="Joanna Rose"/>
    <d v="2017-03-16T20:47:49"/>
    <d v="2016-07-07T08:58:12"/>
    <d v="2017-03-16T00:00:00"/>
    <s v=""/>
    <m/>
    <x v="0"/>
  </r>
  <r>
    <s v="779f43ee-f2e1-e511-80f5-3863bb363030"/>
    <s v="7TRjELHW/663czNejBWIw7JLGCDwLoNNv6WJgewtlAVSK0ENaqg2NY35HgVf7U7kXs76rmgK9az0MVR8icMH9Q=="/>
    <d v="2016-08-02T09:49:40"/>
    <s v="DARS-NIC-393388-Y4J4G-v0"/>
    <s v="Jon Painter"/>
    <x v="79"/>
    <s v="With HSCIC"/>
    <x v="0"/>
    <d v="2016-06-30T00:00:00"/>
    <s v=""/>
    <s v="5a DSA Active"/>
    <x v="3"/>
    <s v="DARS-NIC-393388-Y4J4G-v0.0"/>
    <s v="Yes"/>
    <s v="Yes"/>
    <x v="0"/>
    <x v="0"/>
    <x v="7"/>
    <s v="No"/>
    <x v="5"/>
    <s v=""/>
    <s v="Adam Grindrod"/>
    <s v=""/>
    <s v="No"/>
    <s v="Joanna Rose"/>
    <d v="2016-08-02T09:49:40"/>
    <d v="2016-03-04T10:22:02"/>
    <m/>
    <s v=""/>
    <m/>
    <x v="0"/>
  </r>
  <r>
    <s v="5e7f827d-92df-e511-80f5-3863bb363030"/>
    <s v="v1noKc58FUSf4zm6ml8L8wI2V4CEuiueVgMnxGBXKB2E6UQwozUpv9g4gmWJvBdmE7o6wAZ3dF2OGq6Wf1lxMg=="/>
    <d v="2017-05-02T10:39:25"/>
    <s v="DARS-NIC-393510-D6H1D-v1"/>
    <s v="Ruth Gilbert"/>
    <x v="1"/>
    <s v="With HSCIC"/>
    <x v="0"/>
    <m/>
    <s v=""/>
    <s v="2c Initial Assessment"/>
    <x v="0"/>
    <s v="DARS-NIC-393510-D6H1D-v0.0"/>
    <s v=""/>
    <s v="Yes"/>
    <x v="0"/>
    <x v="0"/>
    <x v="0"/>
    <s v="No"/>
    <x v="1"/>
    <s v="Standard"/>
    <s v="Dan Goodwin"/>
    <s v="Dave Cronin"/>
    <s v="No"/>
    <s v="Joanna Rose"/>
    <d v="2017-05-02T10:39:25"/>
    <d v="2016-03-01T09:46:38"/>
    <m/>
    <s v=""/>
    <d v="2016-10-11T00:00:00"/>
    <x v="0"/>
  </r>
  <r>
    <s v="b1f018f7-0ca6-49a6-afa5-985bf9ec4c6c"/>
    <s v="QItmaoooLdUo2jgrqUH6QLR5Bup+xO0BIHR9ajRKfJ/MnT3QxWV0SnHWPqTvw4kuLWA8rvfTNr8S9hlEgb/Usg=="/>
    <d v="2017-05-02T10:39:25"/>
    <s v="DARS-NIC-393510-D6H1D-v1"/>
    <s v="Ruth Gilbert"/>
    <x v="1"/>
    <s v="With HSCIC"/>
    <x v="0"/>
    <d v="2017-03-31T00:00:00"/>
    <s v=""/>
    <s v="2c Initial Assessment"/>
    <x v="3"/>
    <s v="DARS-NIC-393510-D6H1D-v0.1"/>
    <s v="No"/>
    <s v="Yes"/>
    <x v="0"/>
    <x v="0"/>
    <x v="25"/>
    <s v="No"/>
    <x v="1"/>
    <s v="Standard"/>
    <s v="Dan Goodwin"/>
    <s v="Dave Cronin"/>
    <s v="No"/>
    <s v="Joanna Rose"/>
    <d v="2017-05-02T10:39:25"/>
    <d v="2016-03-22T13:23:21"/>
    <m/>
    <s v=""/>
    <d v="2016-10-11T00:00:00"/>
    <x v="0"/>
  </r>
  <r>
    <s v="f5800896-2b61-46c8-bee7-4467dd18ce95"/>
    <s v="njCqfgXnXr+Jijp8hlZqfZ0kjOMTnXwjMnOF3JDzmy2LW/qyKd1j6z8nSCLwXekNrMxQ3NrH43xGF4N1IkStUQ=="/>
    <d v="2017-05-02T10:39:25"/>
    <s v="DARS-NIC-393510-D6H1D-v1"/>
    <s v="Ruth Gilbert"/>
    <x v="1"/>
    <s v="With HSCIC"/>
    <x v="0"/>
    <m/>
    <s v="1c Application In Progress"/>
    <s v="2c Initial Assessment"/>
    <x v="0"/>
    <s v="DARS-NIC-393510-D6H1D-v1.0"/>
    <s v="No"/>
    <s v="Yes"/>
    <x v="0"/>
    <x v="0"/>
    <x v="0"/>
    <s v="No"/>
    <x v="1"/>
    <s v="Standard"/>
    <s v="Dan Goodwin"/>
    <s v="Dave Cronin"/>
    <s v="No"/>
    <s v="Joanna Rose"/>
    <d v="2017-05-02T10:39:25"/>
    <d v="2016-07-20T13:27:46"/>
    <m/>
    <s v=""/>
    <d v="2016-10-11T00:00:00"/>
    <x v="0"/>
  </r>
  <r>
    <s v="81ddad90-c838-42d8-ac0e-cf12ecb06251"/>
    <s v="6y6vOfN4r4eaFe2zgI2l4TXHjJCpXLVsOFtU47OoOWlEjvH2jmRpDxzdWW8Q56t+y+TtV+0J55FsFpnagAtq4g=="/>
    <d v="2017-05-02T10:39:25"/>
    <s v="DARS-NIC-393510-D6H1D-v1"/>
    <s v="Ruth Gilbert"/>
    <x v="1"/>
    <s v="With HSCIC"/>
    <x v="0"/>
    <m/>
    <s v="2c Initial Assessment"/>
    <s v="2c Initial Assessment"/>
    <x v="0"/>
    <s v="DARS-NIC-393510-D6H1D-v1.1"/>
    <s v="No"/>
    <s v="Yes"/>
    <x v="0"/>
    <x v="95"/>
    <x v="0"/>
    <s v="No"/>
    <x v="1"/>
    <s v="Complex"/>
    <s v="Emma Lawler"/>
    <s v="Jennifer Donald"/>
    <s v="No"/>
    <s v="Joanna Rose"/>
    <d v="2017-05-02T10:39:25"/>
    <d v="2016-10-07T13:36:16"/>
    <m/>
    <s v=""/>
    <d v="2016-10-11T00:00:00"/>
    <x v="0"/>
  </r>
  <r>
    <s v="4b8996f6-62d9-4855-a35c-42734f474d64"/>
    <s v="EgV0E33FjzADkUvMgAHiWIgaZNF2Sz7FFgLl24X8u+OO8szYy7dhzXQQanq6SExucYiFAwb/Q2wT36s42EfMfA=="/>
    <d v="2017-05-02T10:39:25"/>
    <s v="DARS-NIC-393510-D6H1D-v1"/>
    <s v="Ruth Gilbert"/>
    <x v="1"/>
    <s v="With HSCIC"/>
    <x v="0"/>
    <d v="2018-03-31T00:00:00"/>
    <s v="2c Initial Assessment"/>
    <s v="2c Initial Assessment"/>
    <x v="4"/>
    <s v="DARS-NIC-393510-D6H1D-v1.10"/>
    <s v="Yes"/>
    <s v="Yes"/>
    <x v="0"/>
    <x v="95"/>
    <x v="0"/>
    <s v="No"/>
    <x v="1"/>
    <s v="Complex"/>
    <s v="Alexandra Day"/>
    <s v="Jennifer Donald"/>
    <s v="No"/>
    <s v="Joanna Rose"/>
    <d v="2017-05-02T10:39:25"/>
    <d v="2017-04-25T10:14:33"/>
    <m/>
    <s v=""/>
    <d v="2016-10-11T00:00:00"/>
    <x v="0"/>
  </r>
  <r>
    <s v="480bbe5f-1996-4c37-9f74-58e52b88a468"/>
    <s v="ViZdWxz0i7s9Qi8EE7YzVj/n1MKFvzcgatlL2C+rD8bqgMAOrUBBvupD5m96HmaKqK6CvxQI/fCUnZkrX4O4Ww=="/>
    <d v="2017-05-02T10:39:25"/>
    <s v="DARS-NIC-393510-D6H1D-v1"/>
    <s v="Ruth Gilbert"/>
    <x v="1"/>
    <s v="With HSCIC"/>
    <x v="0"/>
    <m/>
    <s v="2c Initial Assessment"/>
    <s v="2c Initial Assessment"/>
    <x v="0"/>
    <s v="DARS-NIC-393510-D6H1D-v1.2"/>
    <s v="No"/>
    <s v="Yes"/>
    <x v="0"/>
    <x v="95"/>
    <x v="0"/>
    <s v="No"/>
    <x v="1"/>
    <s v="Complex"/>
    <s v="Emma Lawler"/>
    <s v="Jennifer Donald"/>
    <s v="No"/>
    <s v="Joanna Rose"/>
    <d v="2017-05-02T10:39:25"/>
    <d v="2016-10-28T11:50:19"/>
    <m/>
    <s v=""/>
    <d v="2016-10-11T00:00:00"/>
    <x v="0"/>
  </r>
  <r>
    <s v="09ee19bd-e0fe-406b-8976-f6f6b50d19d9"/>
    <s v="djnqi2FvnJj4r2whWK3qd/DTlDg68RNSURab0SQh92+cuc96metM9um1xg3hcEYcY1Q/P/zUOs09pWA10xcEuQ=="/>
    <d v="2017-05-02T10:39:25"/>
    <s v="DARS-NIC-393510-D6H1D-v1"/>
    <s v="Ruth Gilbert"/>
    <x v="1"/>
    <s v="With HSCIC"/>
    <x v="0"/>
    <d v="2018-03-31T00:00:00"/>
    <s v="2c Initial Assessment"/>
    <s v="2c Initial Assessment"/>
    <x v="0"/>
    <s v="DARS-NIC-393510-D6H1D-v1.3"/>
    <s v="No"/>
    <s v="Yes"/>
    <x v="0"/>
    <x v="95"/>
    <x v="0"/>
    <s v="No"/>
    <x v="1"/>
    <s v="Complex"/>
    <s v="Alexandra Day"/>
    <s v="Jennifer Donald"/>
    <s v="No"/>
    <s v="Joanna Rose"/>
    <d v="2017-05-02T10:39:25"/>
    <d v="2017-01-12T10:27:29"/>
    <m/>
    <s v=""/>
    <d v="2016-10-11T00:00:00"/>
    <x v="0"/>
  </r>
  <r>
    <s v="428270d5-ef17-4ae0-9ecf-d7fead79b18d"/>
    <s v="EutfBaoBaHBx6seFrZjef9ApmqKHnj+IGKlROH6sfBnSizJGfJ6A0iFIAk80KCSd+P0MufELkaBduO4PpYmlnQ=="/>
    <d v="2017-05-02T10:39:25"/>
    <s v="DARS-NIC-393510-D6H1D-v1"/>
    <s v="Ruth Gilbert"/>
    <x v="1"/>
    <s v="With HSCIC"/>
    <x v="0"/>
    <d v="2018-03-31T00:00:00"/>
    <s v="2c Initial Assessment"/>
    <s v="2c Initial Assessment"/>
    <x v="0"/>
    <s v="DARS-NIC-393510-D6H1D-v1.4"/>
    <s v="No"/>
    <s v="Yes"/>
    <x v="0"/>
    <x v="95"/>
    <x v="0"/>
    <s v="No"/>
    <x v="1"/>
    <s v="Complex"/>
    <s v="Alexandra Day"/>
    <s v="Jennifer Donald"/>
    <s v="No"/>
    <s v="Joanna Rose"/>
    <d v="2017-05-02T10:39:25"/>
    <d v="2017-02-08T14:01:55"/>
    <m/>
    <s v=""/>
    <d v="2016-10-11T00:00:00"/>
    <x v="0"/>
  </r>
  <r>
    <s v="56fb20b1-cb7a-4db8-af1f-efc04bc8d03e"/>
    <s v="sovE9pHiISnrI8438i+DYJc9vKc7gY7uJ7bKxVW+1WJ1/+xTU16hJPsCjZT4F9QQ7KFMqFd9sEKv5xbU1PEjFg=="/>
    <d v="2017-05-02T10:39:25"/>
    <s v="DARS-NIC-393510-D6H1D-v1"/>
    <s v="Ruth Gilbert"/>
    <x v="1"/>
    <s v="With HSCIC"/>
    <x v="0"/>
    <d v="2018-03-31T00:00:00"/>
    <s v="2c Initial Assessment"/>
    <s v="2c Initial Assessment"/>
    <x v="0"/>
    <s v="DARS-NIC-393510-D6H1D-v1.5"/>
    <s v="No"/>
    <s v="Yes"/>
    <x v="0"/>
    <x v="95"/>
    <x v="0"/>
    <s v="No"/>
    <x v="1"/>
    <s v="Complex"/>
    <s v="Alexandra Day"/>
    <s v="Jennifer Donald"/>
    <s v="No"/>
    <s v="Joanna Rose"/>
    <d v="2017-05-02T10:39:25"/>
    <d v="2017-02-24T09:45:44"/>
    <m/>
    <s v=""/>
    <d v="2016-10-11T00:00:00"/>
    <x v="0"/>
  </r>
  <r>
    <s v="f29450f2-06e7-431b-b9f6-db9328621c87"/>
    <s v="NZtVLPMdGc2rx50j29L6ubY2VwDEllfXrqmyeAyVTv3132+bp+K2UWWucBmetsHpMy5SE/H2xyYdTraWvpjLVA=="/>
    <d v="2017-05-02T10:39:25"/>
    <s v="DARS-NIC-393510-D6H1D-v1"/>
    <s v="Ruth Gilbert"/>
    <x v="1"/>
    <s v="With HSCIC"/>
    <x v="0"/>
    <d v="2018-03-31T00:00:00"/>
    <s v="2c Initial Assessment"/>
    <s v="2c Initial Assessment"/>
    <x v="0"/>
    <s v="DARS-NIC-393510-D6H1D-v1.6"/>
    <s v="No"/>
    <s v="Yes"/>
    <x v="0"/>
    <x v="95"/>
    <x v="0"/>
    <s v="No"/>
    <x v="1"/>
    <s v="Complex"/>
    <s v="Alexandra Day"/>
    <s v="Jennifer Donald"/>
    <s v="No"/>
    <s v="Joanna Rose"/>
    <d v="2017-05-02T10:39:25"/>
    <d v="2017-03-01T12:34:45"/>
    <m/>
    <s v=""/>
    <d v="2016-10-11T00:00:00"/>
    <x v="0"/>
  </r>
  <r>
    <s v="1cf1cded-ed48-485d-bd93-9bffb5d0b5a1"/>
    <s v="munU4+sh6eEJ7Rg8DWSsraRWJKPZztIRt6zy8BI5rkPpplrbBlyfLfyGhxEJlS6vIMJpbzJZJfSkDXdSbB+tAw=="/>
    <d v="2017-05-02T10:39:25"/>
    <s v="DARS-NIC-393510-D6H1D-v1"/>
    <s v="Ruth Gilbert"/>
    <x v="1"/>
    <s v="With HSCIC"/>
    <x v="0"/>
    <d v="2018-03-31T00:00:00"/>
    <s v="2c Initial Assessment"/>
    <s v="2c Initial Assessment"/>
    <x v="0"/>
    <s v="DARS-NIC-393510-D6H1D-v1.7"/>
    <s v="No"/>
    <s v="Yes"/>
    <x v="0"/>
    <x v="95"/>
    <x v="0"/>
    <s v="No"/>
    <x v="1"/>
    <s v="Complex"/>
    <s v="Alexandra Day"/>
    <s v="Jennifer Donald"/>
    <s v="No"/>
    <s v="Joanna Rose"/>
    <d v="2017-05-02T10:39:25"/>
    <d v="2017-03-10T11:54:18"/>
    <m/>
    <s v=""/>
    <d v="2016-10-11T00:00:00"/>
    <x v="0"/>
  </r>
  <r>
    <s v="76945d00-e90a-46da-bc57-dc2bff1ed344"/>
    <s v="n0l5g0SYDvqYkIgJ8h7vmSHcsD4cVmT2hCDK0Djt/W4Si95z5CS2BWJzQRBhoOisaTkdmby5T8bZ6r2oams+7w=="/>
    <d v="2017-05-02T10:39:25"/>
    <s v="DARS-NIC-393510-D6H1D-v1"/>
    <s v="Ruth Gilbert"/>
    <x v="1"/>
    <s v="With HSCIC"/>
    <x v="0"/>
    <d v="2018-03-31T00:00:00"/>
    <s v="2c Initial Assessment"/>
    <s v="2c Initial Assessment"/>
    <x v="0"/>
    <s v="DARS-NIC-393510-D6H1D-v1.8"/>
    <s v="No"/>
    <s v="Yes"/>
    <x v="0"/>
    <x v="95"/>
    <x v="0"/>
    <s v="No"/>
    <x v="1"/>
    <s v="Complex"/>
    <s v="Alexandra Day"/>
    <s v="Jennifer Donald"/>
    <s v="No"/>
    <s v="Joanna Rose"/>
    <d v="2017-05-02T10:39:25"/>
    <d v="2017-03-13T17:13:07"/>
    <m/>
    <s v=""/>
    <d v="2016-10-11T00:00:00"/>
    <x v="0"/>
  </r>
  <r>
    <s v="26a3d7ea-b5a6-4982-9a39-11a7c8f9e11c"/>
    <s v="hUIMFJBKEW82QZDtoxUKxc/3ohRLDNuXW/JXBoYA53Q032yVRHE4cv+W2wzKQi6HVFLMSReP0e4sdstqg2kJ9w=="/>
    <d v="2017-05-02T10:39:25"/>
    <s v="DARS-NIC-393510-D6H1D-v1"/>
    <s v="Ruth Gilbert"/>
    <x v="1"/>
    <s v="With HSCIC"/>
    <x v="0"/>
    <d v="2018-03-31T00:00:00"/>
    <s v="2c Initial Assessment"/>
    <s v="2c Initial Assessment"/>
    <x v="0"/>
    <s v="DARS-NIC-393510-D6H1D-v1.9"/>
    <s v="No"/>
    <s v="Yes"/>
    <x v="0"/>
    <x v="95"/>
    <x v="0"/>
    <s v="No"/>
    <x v="1"/>
    <s v="Complex"/>
    <s v="Alexandra Day"/>
    <s v="Jennifer Donald"/>
    <s v="No"/>
    <s v="Joanna Rose"/>
    <d v="2017-05-02T10:39:25"/>
    <d v="2017-03-14T11:56:05"/>
    <m/>
    <s v=""/>
    <d v="2016-10-11T00:00:00"/>
    <x v="0"/>
  </r>
  <r>
    <s v="f024e5b0-fce1-e511-8100-3863bb358f90"/>
    <s v="lHYUxFFxZY5030V/Qw7ju2hBsDWj5JeMRyuFMdQXfQq1MrcjizPZzkWOilRTD/GxIBsh2nicWeCUnPyc9IZH3g=="/>
    <d v="2017-04-19T07:23:15"/>
    <s v="DARS-NIC-393518-S1R6D-v2"/>
    <s v="Jacqueline Clay"/>
    <x v="333"/>
    <s v="With Customer"/>
    <x v="0"/>
    <d v="2016-08-31T00:00:00"/>
    <s v=""/>
    <s v="4e With Customer To Sign DSA"/>
    <x v="1"/>
    <s v="DARS-NIC-393518-S1R6D-v0.0"/>
    <s v="No"/>
    <s v="Yes"/>
    <x v="0"/>
    <x v="0"/>
    <x v="120"/>
    <s v="No"/>
    <x v="0"/>
    <s v=""/>
    <s v="Richard Webster"/>
    <s v=""/>
    <s v="No"/>
    <s v="Emma Russell"/>
    <d v="2017-04-19T07:23:15"/>
    <d v="2016-03-04T11:31:59"/>
    <d v="2016-09-14T00:00:00"/>
    <s v=""/>
    <d v="2017-04-03T00:00:00"/>
    <x v="0"/>
  </r>
  <r>
    <s v="840b94f1-db9c-48fc-8551-9734540b3dc1"/>
    <s v="lY3TanRFa9BduXVVJrwWVb5mQ3zy2rIDgnri8BFtHEscps3krNnACr+NM1IYOyhXwoFoAxdYWjgxU6Gl4/hY8w=="/>
    <d v="2017-04-19T07:23:15"/>
    <s v="DARS-NIC-393518-S1R6D-v2"/>
    <s v="Jacqueline Clay"/>
    <x v="333"/>
    <s v="With Customer"/>
    <x v="0"/>
    <m/>
    <s v="1c Application In Progress"/>
    <s v="4e With Customer To Sign DSA"/>
    <x v="0"/>
    <s v="DARS-NIC-393518-S1R6D-v1.0"/>
    <s v="No"/>
    <s v="Yes"/>
    <x v="0"/>
    <x v="0"/>
    <x v="0"/>
    <s v="No"/>
    <x v="0"/>
    <s v=""/>
    <s v="Richard Webster"/>
    <s v="Jennifer Redman"/>
    <s v="No"/>
    <s v="Emma Russell"/>
    <d v="2017-04-19T07:23:15"/>
    <d v="2016-08-24T12:14:14"/>
    <m/>
    <s v=""/>
    <d v="2017-04-03T00:00:00"/>
    <x v="0"/>
  </r>
  <r>
    <s v="2e2edad6-ecd6-4bc3-b9f9-4ab43aa379d1"/>
    <s v="Zb9JCLyL/klS2NdG4Kb7ica3UMoN6PVzgufVa4Wmk0Yg1Crm/9VzlkIsVlAKyHtxRTiJfC6O4oM+hxg8f9vGwQ=="/>
    <d v="2017-04-19T07:23:15"/>
    <s v="DARS-NIC-393518-S1R6D-v2"/>
    <s v="Jacqueline Clay"/>
    <x v="333"/>
    <s v="With Customer"/>
    <x v="0"/>
    <d v="2017-03-31T00:00:00"/>
    <s v="2c Initial Assessment"/>
    <s v="4e With Customer To Sign DSA"/>
    <x v="0"/>
    <s v="DARS-NIC-393518-S1R6D-v1.1"/>
    <s v="No"/>
    <s v="Yes"/>
    <x v="0"/>
    <x v="24"/>
    <x v="0"/>
    <s v="No"/>
    <x v="0"/>
    <s v=""/>
    <s v="Adam Grindrod"/>
    <s v="Gaynor Dalton"/>
    <s v="No"/>
    <s v="Emma Russell"/>
    <d v="2017-04-19T07:23:15"/>
    <d v="2016-08-24T12:17:55"/>
    <m/>
    <s v=""/>
    <d v="2017-04-03T00:00:00"/>
    <x v="0"/>
  </r>
  <r>
    <s v="fdedb999-c98a-49c2-90dd-6461b68d1a31"/>
    <s v="hK12lVLUW948VQDtrcflZLc12I/odBKwM1GKvdoH0vQBuiR1xyrfKBi1P7VvreEND4MSPTDYURwVQiQZdzjQEQ=="/>
    <d v="2017-04-19T07:23:15"/>
    <s v="DARS-NIC-393518-S1R6D-v2"/>
    <s v="Jacqueline Clay"/>
    <x v="333"/>
    <s v="With Customer"/>
    <x v="0"/>
    <d v="2017-03-31T00:00:00"/>
    <s v="5a DSA Active"/>
    <s v="4e With Customer To Sign DSA"/>
    <x v="3"/>
    <s v="DARS-NIC-393518-S1R6D-v1.2"/>
    <s v="No"/>
    <s v="Yes"/>
    <x v="0"/>
    <x v="24"/>
    <x v="231"/>
    <s v="No"/>
    <x v="0"/>
    <s v=""/>
    <s v="Adam Grindrod"/>
    <s v="Gaynor Dalton"/>
    <s v="No"/>
    <s v="Emma Russell"/>
    <d v="2017-04-19T07:23:15"/>
    <d v="2016-08-24T12:21:52"/>
    <d v="2016-09-14T00:00:00"/>
    <s v=""/>
    <d v="2017-04-03T00:00:00"/>
    <x v="1"/>
  </r>
  <r>
    <s v="ce558f28-49c5-41cf-8de9-7ef6f286a515"/>
    <s v="HBQZt34pvmCgVU5T5yEEfopKxfW4G2lmiOFeP1rCt0e02QmGCmMQWuWFmRUTde+VIx6iWkxcRN6Km9dptwBv9g=="/>
    <d v="2017-04-19T07:23:15"/>
    <s v="DARS-NIC-393518-S1R6D-v2"/>
    <s v="Jacqueline Clay"/>
    <x v="333"/>
    <s v="With Customer"/>
    <x v="0"/>
    <m/>
    <s v="1c Application In Progress"/>
    <s v="4e With Customer To Sign DSA"/>
    <x v="0"/>
    <s v="DARS-NIC-393518-S1R6D-v2.0"/>
    <s v="No"/>
    <s v="Yes"/>
    <x v="0"/>
    <x v="24"/>
    <x v="0"/>
    <s v="No"/>
    <x v="0"/>
    <s v=""/>
    <s v="Adam Grindrod"/>
    <s v="Gaynor Dalton"/>
    <s v="No"/>
    <s v="Emma Russell"/>
    <d v="2017-04-19T07:23:15"/>
    <d v="2017-01-23T14:01:29"/>
    <m/>
    <s v=""/>
    <d v="2017-04-03T00:00:00"/>
    <x v="0"/>
  </r>
  <r>
    <s v="ddb9a5ae-8410-45c3-96de-9f9e0e6791c6"/>
    <s v="O/kOE8mgsYE8t9M0c+kVq8jtvUVqUfZ2jEc31nEhYkI9AIj6ml5TiPax1qmcWLzNEIJTkAT28bFAN/kpIfgeRA=="/>
    <d v="2017-04-19T07:23:15"/>
    <s v="DARS-NIC-393518-S1R6D-v2"/>
    <s v="Jacqueline Clay"/>
    <x v="333"/>
    <s v="With Customer"/>
    <x v="0"/>
    <d v="2018-03-31T00:00:00"/>
    <s v="2c Initial Assessment"/>
    <s v="4e With Customer To Sign DSA"/>
    <x v="0"/>
    <s v="DARS-NIC-393518-S1R6D-v2.1"/>
    <s v="No"/>
    <s v="Yes"/>
    <x v="0"/>
    <x v="77"/>
    <x v="0"/>
    <s v="No"/>
    <x v="0"/>
    <s v="Medium"/>
    <s v="Tracy Taylor"/>
    <s v="Duncan Easton"/>
    <s v="No"/>
    <s v="Emma Russell"/>
    <d v="2017-04-19T07:23:15"/>
    <d v="2017-04-03T10:40:12"/>
    <m/>
    <s v=""/>
    <d v="2017-04-03T00:00:00"/>
    <x v="0"/>
  </r>
  <r>
    <s v="bdde0be6-0b1d-4feb-a19e-9e328fcbb49b"/>
    <s v="h21FOK4kqpDeAAnwTCf7mbM+/xKo7d6DtMWnEyaYxzOca2xTZFbkVlRRotQvt+Dos5NM5jwmYLo3U8+Y7Om1kw=="/>
    <d v="2017-04-19T07:23:44"/>
    <s v="DARS-NIC-393518-S1R6D-v2"/>
    <s v="Jacqueline Clay"/>
    <x v="333"/>
    <s v="With Customer"/>
    <x v="0"/>
    <d v="2018-03-31T00:00:00"/>
    <s v="4e With Customer To Sign DSA"/>
    <s v="4e With Customer To Sign DSA"/>
    <x v="4"/>
    <s v="DARS-NIC-393518-S1R6D-v2.2"/>
    <s v="Yes"/>
    <s v="Yes"/>
    <x v="0"/>
    <x v="77"/>
    <x v="0"/>
    <s v="No"/>
    <x v="0"/>
    <s v="Medium"/>
    <s v="Tracy Taylor"/>
    <s v="Duncan Easton"/>
    <s v="No"/>
    <s v="Emma Russell"/>
    <d v="2017-04-19T07:23:44"/>
    <d v="2017-04-05T10:28:18"/>
    <m/>
    <s v=""/>
    <d v="2017-04-03T00:00:00"/>
    <x v="0"/>
  </r>
  <r>
    <s v="c771e71e-97fd-e511-80f7-3863bb363030"/>
    <s v="DqVETK3I7Xo6mzFEbV1cXam4BKcQGjWujrfPU9teZkHf+WDD8rgQV1DUib218epIPxQKKlazbAzRBlRyAfrYOw=="/>
    <d v="2017-03-24T15:09:27"/>
    <s v="DARS-NIC-393853-V6F2F-v3"/>
    <s v="John Twigger"/>
    <x v="72"/>
    <s v="With Customer"/>
    <x v="0"/>
    <d v="2016-08-31T00:00:00"/>
    <s v=""/>
    <s v="1c Application In Progress"/>
    <x v="0"/>
    <s v="DARS-NIC-393853-V6F2F-v0.0"/>
    <s v=""/>
    <s v="Yes"/>
    <x v="0"/>
    <x v="0"/>
    <x v="0"/>
    <s v="No"/>
    <x v="0"/>
    <s v=""/>
    <s v=""/>
    <s v=""/>
    <s v="Yes"/>
    <s v="Joanna Rose"/>
    <d v="2017-03-24T15:09:27"/>
    <d v="2016-04-08T14:35:23"/>
    <m/>
    <s v=""/>
    <m/>
    <x v="0"/>
  </r>
  <r>
    <s v="14c330c5-1814-465d-a04f-5f8789f93cc9"/>
    <s v="pDFQvjAzvarNnT3BU0trWIlzVw16WWAKbfH8qblBu44XOHwfNzo8z784gbkv2ygxhU4U4q/gNXi4NENmzAAAMA=="/>
    <d v="2017-03-24T15:09:27"/>
    <s v="DARS-NIC-393853-V6F2F-v3"/>
    <s v="John Twigger"/>
    <x v="72"/>
    <s v="With Customer"/>
    <x v="0"/>
    <d v="2016-08-31T00:00:00"/>
    <s v=""/>
    <s v="1c Application In Progress"/>
    <x v="0"/>
    <s v="DARS-NIC-393853-V6F2F-v0.1"/>
    <s v=""/>
    <s v="Yes"/>
    <x v="0"/>
    <x v="0"/>
    <x v="0"/>
    <s v="No"/>
    <x v="0"/>
    <s v=""/>
    <s v="Georgina Platt"/>
    <s v=""/>
    <s v="Yes"/>
    <s v="Joanna Rose"/>
    <d v="2017-03-24T15:09:27"/>
    <d v="2016-04-17T11:37:45"/>
    <m/>
    <s v=""/>
    <m/>
    <x v="0"/>
  </r>
  <r>
    <s v="182b534d-d20b-4fdf-9577-bd5018e098b5"/>
    <s v="mnWgmmm/K/foPstqer2+uK4ogyuPl4NGOwnrsr/7RmIc5cZ0koiebs3b9M70gC2/Yis19BUPWPbUm6GJcaFUtA=="/>
    <d v="2017-03-24T15:09:28"/>
    <s v="DARS-NIC-393853-V6F2F-v3"/>
    <s v="John Twigger"/>
    <x v="72"/>
    <s v="With Customer"/>
    <x v="0"/>
    <d v="2016-08-31T00:00:00"/>
    <s v="5a DSA Active"/>
    <s v="1c Application In Progress"/>
    <x v="1"/>
    <s v="DARS-NIC-393853-V6F2F-v0.2"/>
    <s v="No"/>
    <s v="Yes"/>
    <x v="0"/>
    <x v="0"/>
    <x v="228"/>
    <s v="No"/>
    <x v="0"/>
    <s v=""/>
    <s v="Georgina Platt"/>
    <s v="Gaynor Dalton"/>
    <s v="No"/>
    <s v="Joanna Rose"/>
    <d v="2017-03-24T15:09:28"/>
    <d v="2016-04-17T11:42:08"/>
    <d v="2016-08-31T00:00:00"/>
    <s v=""/>
    <m/>
    <x v="1"/>
  </r>
  <r>
    <s v="b02099bd-eac3-42cf-b0db-a9dbd1a6cf01"/>
    <s v="fZZHAwtoRXJ/EaF6IBBQ118esvkH5PuLnDAOuxOyQK9js1d5y3ZHIQJvjzVBazX1hEXrKyRoKfbg8Pr7BYKzEg=="/>
    <d v="2017-03-24T15:09:28"/>
    <s v="DARS-NIC-393853-V6F2F-v3"/>
    <s v="John Twigger"/>
    <x v="72"/>
    <s v="With Customer"/>
    <x v="0"/>
    <m/>
    <s v="1c Application In Progress"/>
    <s v="1c Application In Progress"/>
    <x v="0"/>
    <s v="DARS-NIC-393853-V6F2F-v1.0"/>
    <s v="No"/>
    <s v="Yes"/>
    <x v="0"/>
    <x v="0"/>
    <x v="0"/>
    <s v="No"/>
    <x v="0"/>
    <s v=""/>
    <s v="Georgina Platt"/>
    <s v="Gaynor Dalton"/>
    <s v="No"/>
    <s v="Joanna Rose"/>
    <d v="2017-03-24T15:09:28"/>
    <d v="2016-08-24T13:18:35"/>
    <m/>
    <s v=""/>
    <m/>
    <x v="0"/>
  </r>
  <r>
    <s v="014eb4c7-7b8d-4023-a207-ed379af9e70f"/>
    <s v="fMYRrWkD04qLDOkAXHWX4XDQ8Zru2gcWEf44DtNMjgOIB+Hlye/JfwS9DXs51TiFuJBlTqpzUQYCg2mx5Wd/Cg=="/>
    <d v="2017-03-24T15:09:28"/>
    <s v="DARS-NIC-393853-V6F2F-v3"/>
    <s v="John Twigger"/>
    <x v="72"/>
    <s v="With Customer"/>
    <x v="0"/>
    <d v="2017-03-31T00:00:00"/>
    <s v="2c Initial Assessment"/>
    <s v="1c Application In Progress"/>
    <x v="0"/>
    <s v="DARS-NIC-393853-V6F2F-v1.1"/>
    <s v="No"/>
    <s v="Yes"/>
    <x v="0"/>
    <x v="24"/>
    <x v="0"/>
    <s v="No"/>
    <x v="0"/>
    <s v=""/>
    <s v="Tracy Taylor"/>
    <s v="Gaynor Dalton"/>
    <s v="No"/>
    <s v="Joanna Rose"/>
    <d v="2017-03-24T15:09:28"/>
    <d v="2016-08-24T13:32:32"/>
    <m/>
    <s v=""/>
    <m/>
    <x v="0"/>
  </r>
  <r>
    <s v="a1d861b5-53d2-4c54-ad19-c4fb535275fa"/>
    <s v="TpVUjgS2c71oGEkFuM/0a+VLdB55gQ79bXf9abGQeR7ztjB7kmY4w9NfrJCEOiBSZgrwHfulwdVYozviKcQ6kw=="/>
    <d v="2017-03-24T15:09:28"/>
    <s v="DARS-NIC-393853-V6F2F-v3"/>
    <s v="John Twigger"/>
    <x v="72"/>
    <s v="With Customer"/>
    <x v="0"/>
    <d v="2017-03-31T00:00:00"/>
    <s v="2c Initial Assessment"/>
    <s v="1c Application In Progress"/>
    <x v="1"/>
    <s v="DARS-NIC-393853-V6F2F-v1.2"/>
    <s v="No"/>
    <s v="Yes"/>
    <x v="0"/>
    <x v="24"/>
    <x v="20"/>
    <s v="No"/>
    <x v="0"/>
    <s v=""/>
    <s v="Tracy Taylor"/>
    <s v="Jennifer Donald"/>
    <s v="No"/>
    <s v="Joanna Rose"/>
    <d v="2017-03-24T15:09:28"/>
    <d v="2016-08-24T13:35:33"/>
    <d v="2016-11-16T00:00:00"/>
    <s v=""/>
    <m/>
    <x v="1"/>
  </r>
  <r>
    <s v="d2d1121c-0f23-4b6f-aa9f-00d5071c5274"/>
    <s v="0M59mDyy1LMugv+8jlDyJXdQEmTfsDYxGYK/0nBTX0bvVvE9XlpZmOcf66eAD3G4oy0cNobm7vB+Ghk82LiHwA=="/>
    <d v="2017-03-24T15:09:27"/>
    <s v="DARS-NIC-393853-V6F2F-v3"/>
    <s v="John Twigger"/>
    <x v="72"/>
    <s v="With Customer"/>
    <x v="0"/>
    <m/>
    <s v="1c Application In Progress"/>
    <s v="1c Application In Progress"/>
    <x v="0"/>
    <s v="DARS-NIC-393853-V6F2F-v2.0"/>
    <s v="No"/>
    <s v="Yes"/>
    <x v="0"/>
    <x v="24"/>
    <x v="0"/>
    <s v="No"/>
    <x v="0"/>
    <s v=""/>
    <s v="Tracy Taylor"/>
    <s v="Jennifer Donald"/>
    <s v="No"/>
    <s v="Joanna Rose"/>
    <d v="2017-03-24T15:09:27"/>
    <d v="2016-11-03T13:25:52"/>
    <d v="2016-11-03T00:00:00"/>
    <s v=""/>
    <m/>
    <x v="0"/>
  </r>
  <r>
    <s v="c5bb46ba-8982-408f-92ef-ef30f2bda8c8"/>
    <s v="MIIVXWB0eUqQNzvNqLzzdCOdaEzU9tAOXvNn7l5oeEW0VnXLWiKmuW/1fxaX93d9nJA22bvSgeg8AdcBZ5nhBg=="/>
    <d v="2017-03-24T15:09:28"/>
    <s v="DARS-NIC-393853-V6F2F-v3"/>
    <s v="John Twigger"/>
    <x v="72"/>
    <s v="With Customer"/>
    <x v="0"/>
    <d v="2017-11-30T00:00:00"/>
    <s v="2c Initial Assessment"/>
    <s v="1c Application In Progress"/>
    <x v="0"/>
    <s v="DARS-NIC-393853-V6F2F-v2.1"/>
    <s v="No"/>
    <s v="Yes"/>
    <x v="0"/>
    <x v="317"/>
    <x v="0"/>
    <s v="No"/>
    <x v="0"/>
    <s v="Medium"/>
    <s v="Tracy Taylor"/>
    <s v="Jennifer Donald"/>
    <s v="No"/>
    <s v="Joanna Rose"/>
    <d v="2017-03-24T15:09:28"/>
    <d v="2016-11-03T13:39:01"/>
    <d v="2016-11-03T00:00:00"/>
    <s v=""/>
    <m/>
    <x v="0"/>
  </r>
  <r>
    <s v="7145b0ea-ad89-467b-bd3d-9e737dc4f419"/>
    <s v="Pn0Skql7yb0JnZUGM8QamgHfmC5CtLWigUjfeX23reiOOjGAQpw8OjIXcyE4ZScPK0vmVKArC3YZHmzJh1OdIQ=="/>
    <d v="2017-03-24T15:10:03"/>
    <s v="DARS-NIC-393853-V6F2F-v3"/>
    <s v="John Twigger"/>
    <x v="72"/>
    <s v="With Customer"/>
    <x v="0"/>
    <d v="2017-11-30T00:00:00"/>
    <s v="5a DSA Active"/>
    <s v="1c Application In Progress"/>
    <x v="2"/>
    <s v="DARS-NIC-393853-V6F2F-v2.2"/>
    <s v="No"/>
    <s v="Yes"/>
    <x v="0"/>
    <x v="317"/>
    <x v="166"/>
    <s v="No"/>
    <x v="0"/>
    <s v="Medium"/>
    <s v="Tracy Taylor"/>
    <s v="Jennifer Donald"/>
    <s v="No"/>
    <s v="Joanna Rose"/>
    <d v="2017-03-24T15:10:03"/>
    <d v="2016-11-03T14:54:39"/>
    <d v="2016-11-16T00:00:00"/>
    <s v=""/>
    <m/>
    <x v="1"/>
  </r>
  <r>
    <s v="e896eeda-f717-4c1a-ab79-8a4916623508"/>
    <s v="HbLLQqb7jwj8Tm72g+5+FfmkJmYoJYc1ovYLrXtQ9GTqt/uEivDvQJ8B+Ae956KOamj0ejvqkcgzEwk5vkSmSA=="/>
    <d v="2017-04-05T13:25:12"/>
    <s v="DARS-NIC-393853-V6F2F-v3"/>
    <s v="John Twigger"/>
    <x v="72"/>
    <s v="With Customer"/>
    <x v="0"/>
    <m/>
    <s v="1c Application In Progress"/>
    <s v="1c Application In Progress"/>
    <x v="4"/>
    <s v="DARS-NIC-393853-V6F2F-v3.0"/>
    <s v="Yes"/>
    <s v="Yes"/>
    <x v="0"/>
    <x v="317"/>
    <x v="0"/>
    <s v="No"/>
    <x v="0"/>
    <s v="Medium"/>
    <s v="Tracy Taylor"/>
    <s v="Jennifer Donald"/>
    <s v="No"/>
    <s v="Joanna Rose"/>
    <d v="2017-04-05T13:25:12"/>
    <d v="2017-03-24T15:09:15"/>
    <m/>
    <s v=""/>
    <m/>
    <x v="0"/>
  </r>
  <r>
    <s v="1372f1e8-92df-e511-80f5-3863bb363030"/>
    <s v="JoCRHCcLfnRwsg/va3ubs28ox2325dbAPw1N1Tmz7rRqnO+U1Ir20PZ1Fd1JBAlGvS7QDqAhT/R4XeKL+hJcdw=="/>
    <d v="2016-05-18T12:12:48"/>
    <s v="DARS-NIC-394042-F8T4V-v0"/>
    <s v="Clare Gilham"/>
    <x v="87"/>
    <s v="With Customer"/>
    <x v="0"/>
    <m/>
    <s v=""/>
    <s v="2d Action Plan Active"/>
    <x v="0"/>
    <s v="DARS-NIC-394042-F8T4V-v0.0"/>
    <s v=""/>
    <s v="Yes"/>
    <x v="0"/>
    <x v="0"/>
    <x v="0"/>
    <s v="Yes"/>
    <x v="9"/>
    <s v=""/>
    <s v=""/>
    <s v=""/>
    <s v="No"/>
    <s v="Joanna Rose"/>
    <d v="2016-05-18T12:12:48"/>
    <d v="2016-03-01T09:49:38"/>
    <m/>
    <s v=""/>
    <d v="2015-11-12T00:00:00"/>
    <x v="0"/>
  </r>
  <r>
    <s v="2ab803d4-6cc3-4f68-aff4-850dfeb60ab7"/>
    <s v="KzKaeIQsHyK9IQOH9qsFmsf4IpCx9x3dazRwl+v5DRHP4xoukT0RDlHYZqBQegcXwZu5M/YzfnV1CFk222WP/Q=="/>
    <d v="2016-05-18T12:12:48"/>
    <s v="DARS-NIC-394042-F8T4V-v0"/>
    <s v="Clare Gilham"/>
    <x v="87"/>
    <s v="With Customer"/>
    <x v="0"/>
    <m/>
    <s v=""/>
    <s v="2d Action Plan Active"/>
    <x v="0"/>
    <s v="DARS-NIC-394042-F8T4V-v0.1"/>
    <s v=""/>
    <s v="Yes"/>
    <x v="0"/>
    <x v="0"/>
    <x v="0"/>
    <s v="Yes"/>
    <x v="9"/>
    <s v=""/>
    <s v=""/>
    <s v=""/>
    <s v="No"/>
    <s v="Joanna Rose"/>
    <d v="2016-05-18T12:12:48"/>
    <d v="2016-03-24T15:45:50"/>
    <m/>
    <s v=""/>
    <d v="2015-11-12T00:00:00"/>
    <x v="0"/>
  </r>
  <r>
    <s v="f6164d20-80ce-4f17-9895-49be34d6cb16"/>
    <s v="wIrD21VrnsS/wWOHXIzPCBF/PvgxdQ43GmU5i4vDuexVkaDGI4q4UVB12wkkr+q6s0jVFVDTXvPmDkk70uaNuw=="/>
    <d v="2016-05-18T12:12:48"/>
    <s v="DARS-NIC-394042-F8T4V-v0"/>
    <s v="Clare Gilham"/>
    <x v="87"/>
    <s v="With Customer"/>
    <x v="0"/>
    <m/>
    <s v=""/>
    <s v="2d Action Plan Active"/>
    <x v="0"/>
    <s v="DARS-NIC-394042-F8T4V-v0.2"/>
    <s v=""/>
    <s v="Yes"/>
    <x v="0"/>
    <x v="201"/>
    <x v="0"/>
    <s v="Yes"/>
    <x v="9"/>
    <s v=""/>
    <s v=""/>
    <s v=""/>
    <s v="No"/>
    <s v="Joanna Rose"/>
    <d v="2016-05-18T12:12:48"/>
    <d v="2016-04-10T12:22:47"/>
    <m/>
    <s v=""/>
    <d v="2015-11-12T00:00:00"/>
    <x v="0"/>
  </r>
  <r>
    <s v="6e0de39c-859f-4f8b-a65a-78580463d7c1"/>
    <s v="EQ2mADMQb/gYxoOhjRojAIM2anKbNQK47x7vumq0TqTyVMz5C9FAh1rUX6Ggz1RBLOS9Eg6RwlcgnngHyvB2SA=="/>
    <d v="2016-05-18T12:12:48"/>
    <s v="DARS-NIC-394042-F8T4V-v0"/>
    <s v="Clare Gilham"/>
    <x v="87"/>
    <s v="With Customer"/>
    <x v="0"/>
    <m/>
    <s v=""/>
    <s v="2d Action Plan Active"/>
    <x v="0"/>
    <s v="DARS-NIC-394042-F8T4V-v0.3"/>
    <s v=""/>
    <s v="Yes"/>
    <x v="0"/>
    <x v="201"/>
    <x v="0"/>
    <s v="Yes"/>
    <x v="9"/>
    <s v=""/>
    <s v="Carla Howgate"/>
    <s v="Jennifer Donald"/>
    <s v="No"/>
    <s v="Joanna Rose"/>
    <d v="2016-05-18T12:12:48"/>
    <d v="2016-04-20T13:23:03"/>
    <m/>
    <s v=""/>
    <d v="2015-11-12T00:00:00"/>
    <x v="0"/>
  </r>
  <r>
    <s v="81f3bceb-d44a-434a-abc1-9bc8ad7b20b9"/>
    <s v="kKNde3wj403iOupX8p3NZl04AGPRNNziSdZdte6q/UTVHK2BI0s4di5wkW/kEHIg7offLup7A1W5cZCQBWwadg=="/>
    <d v="2016-05-18T12:12:48"/>
    <s v="DARS-NIC-394042-F8T4V-v0"/>
    <s v="Clare Gilham"/>
    <x v="87"/>
    <s v="With Customer"/>
    <x v="0"/>
    <m/>
    <s v=""/>
    <s v="2d Action Plan Active"/>
    <x v="0"/>
    <s v="DARS-NIC-394042-F8T4V-v0.4"/>
    <s v=""/>
    <s v="Yes"/>
    <x v="0"/>
    <x v="201"/>
    <x v="0"/>
    <s v="Yes"/>
    <x v="9"/>
    <s v=""/>
    <s v="Carla Howgate"/>
    <s v="Jennifer Donald"/>
    <s v="No"/>
    <s v="Joanna Rose"/>
    <d v="2016-05-18T12:12:48"/>
    <d v="2016-04-26T14:13:41"/>
    <m/>
    <s v=""/>
    <d v="2015-11-12T00:00:00"/>
    <x v="0"/>
  </r>
  <r>
    <s v="7cb3a223-246d-49cc-baf4-d201d31593e2"/>
    <s v="rkKGur9zYq0OqE1SfxCGJ/BYFYj+lOSYj91AQ7jDPL7VGzn4f0kdqsuKpmSH6pd/ADTESnYGKezK3noc6H/qag=="/>
    <d v="2016-05-17T13:50:57"/>
    <s v="DARS-NIC-394042-F8T4V-v0"/>
    <s v="Clare Gilham"/>
    <x v="87"/>
    <s v="With Customer"/>
    <x v="0"/>
    <m/>
    <s v="2c Initial Assessment"/>
    <s v="2d Action Plan Active"/>
    <x v="0"/>
    <s v="DARS-NIC-394042-F8T4V-v0.5"/>
    <s v="No"/>
    <s v="Yes"/>
    <x v="0"/>
    <x v="201"/>
    <x v="0"/>
    <s v="Yes"/>
    <x v="9"/>
    <s v=""/>
    <s v="Carla Howgate"/>
    <s v="Jennifer Donald"/>
    <s v="Yes"/>
    <s v="Joanna Rose"/>
    <d v="2016-05-17T13:50:57"/>
    <d v="2016-04-27T08:13:48"/>
    <m/>
    <s v=""/>
    <d v="2015-11-12T00:00:00"/>
    <x v="0"/>
  </r>
  <r>
    <s v="4f271f76-fe43-482a-a85b-4613d464c997"/>
    <s v="IhN+ocYbtPIG3/IXsjPnTi6suVkqpha52azX58GlWcZXBNgNU9BHCFHwifA00opQONEjeTwDEfu2x5I/Zue43Q=="/>
    <d v="2016-08-30T10:39:37"/>
    <s v="DARS-NIC-394042-F8T4V-v0"/>
    <s v="Clare Gilham"/>
    <x v="87"/>
    <s v="With Customer"/>
    <x v="0"/>
    <m/>
    <s v="2d Action Plan Active"/>
    <s v="2d Action Plan Active"/>
    <x v="5"/>
    <s v="DARS-NIC-394042-F8T4V-v0.6"/>
    <s v="Yes"/>
    <s v="Yes"/>
    <x v="0"/>
    <x v="201"/>
    <x v="0"/>
    <s v="Yes"/>
    <x v="9"/>
    <s v=""/>
    <s v="Carla Howgate"/>
    <s v="Jennifer Donald"/>
    <s v="Yes"/>
    <s v="Joanna Rose"/>
    <d v="2016-08-30T10:39:37"/>
    <d v="2016-05-17T13:50:48"/>
    <m/>
    <s v=""/>
    <d v="2015-11-12T00:00:00"/>
    <x v="0"/>
  </r>
  <r>
    <s v="ca3292a6-f2e1-e511-80f7-3863bb357fa0"/>
    <s v="9nozDUORaJrxhDEMpyDM2aEnfKs/hJDM7pbXKMt7XvYTutpAh4jcoOPJXGwn0iByfWkGspCe7HC7F40NZCVCMA=="/>
    <d v="2017-04-13T11:58:52"/>
    <s v="DARS-NIC-394183-K3Q7F-v2"/>
    <s v="Paul Horwood"/>
    <x v="389"/>
    <s v="With Customer"/>
    <x v="0"/>
    <d v="2016-08-31T00:00:00"/>
    <s v=""/>
    <s v="4e With Customer To Sign DSA"/>
    <x v="1"/>
    <s v="DARS-NIC-394183-K3Q7F-v0.0"/>
    <s v="No"/>
    <s v="Yes"/>
    <x v="0"/>
    <x v="0"/>
    <x v="7"/>
    <s v="No"/>
    <x v="0"/>
    <s v=""/>
    <s v="Adam Grindrod"/>
    <s v=""/>
    <s v="No"/>
    <s v="Gillian Wright"/>
    <d v="2017-04-13T11:58:52"/>
    <d v="2016-03-04T10:20:01"/>
    <d v="2016-09-14T00:00:00"/>
    <s v=""/>
    <d v="2017-04-12T00:00:00"/>
    <x v="0"/>
  </r>
  <r>
    <s v="07ad448a-659e-48cd-80ae-363a82f6386e"/>
    <s v="LOpHjgK1n/jH3TJs2I7RKWyB22czH/3t0ww6LbRsmU+uiB3knMxg1gkCAuwhDr21oeeee38Mde0SQZcxo0+cwQ=="/>
    <d v="2017-04-13T11:58:52"/>
    <s v="DARS-NIC-394183-K3Q7F-v2"/>
    <s v="Paul Horwood"/>
    <x v="389"/>
    <s v="With Customer"/>
    <x v="0"/>
    <m/>
    <s v="1c Application In Progress"/>
    <s v="4e With Customer To Sign DSA"/>
    <x v="0"/>
    <s v="DARS-NIC-394183-K3Q7F-v1.0"/>
    <s v="No"/>
    <s v="Yes"/>
    <x v="0"/>
    <x v="0"/>
    <x v="0"/>
    <s v="No"/>
    <x v="0"/>
    <s v=""/>
    <s v="Adam Grindrod"/>
    <s v="Jennifer Redman"/>
    <s v="No"/>
    <s v="Gillian Wright"/>
    <d v="2017-04-13T11:58:52"/>
    <d v="2016-08-26T09:59:29"/>
    <m/>
    <s v=""/>
    <d v="2017-04-12T00:00:00"/>
    <x v="0"/>
  </r>
  <r>
    <s v="45ab2732-9395-4cde-b4e5-834b54006134"/>
    <s v="vE0OJPyRR4MYyxiSJx8KZBfnMk5iDKsXrDa3DCBBOxRDklszx/uleS1a2DtTRKhtmZLdj0L5P/W5QwcNdMiQSQ=="/>
    <d v="2017-04-13T11:58:52"/>
    <s v="DARS-NIC-394183-K3Q7F-v2"/>
    <s v="Paul Horwood"/>
    <x v="389"/>
    <s v="With Customer"/>
    <x v="0"/>
    <d v="2017-03-31T00:00:00"/>
    <s v="2c Initial Assessment"/>
    <s v="4e With Customer To Sign DSA"/>
    <x v="0"/>
    <s v="DARS-NIC-394183-K3Q7F-v1.1"/>
    <s v="No"/>
    <s v="Yes"/>
    <x v="0"/>
    <x v="18"/>
    <x v="0"/>
    <s v="No"/>
    <x v="0"/>
    <s v=""/>
    <s v="Tracy Taylor"/>
    <s v="Gaynor Dalton"/>
    <s v="No"/>
    <s v="Gillian Wright"/>
    <d v="2017-04-13T11:58:52"/>
    <d v="2016-08-26T10:05:08"/>
    <m/>
    <s v=""/>
    <d v="2017-04-12T00:00:00"/>
    <x v="0"/>
  </r>
  <r>
    <s v="bc166600-ba56-42d6-8d83-952689d5c4e4"/>
    <s v="sxr6uGAirVXWQANa3Ikl3TeGObGjnagzru/PL6JyNeyBqRb37JX0z/mLWsDUJ8tORA+ESShBf2ZPjQXiBCXacg=="/>
    <d v="2017-04-13T11:58:52"/>
    <s v="DARS-NIC-394183-K3Q7F-v2"/>
    <s v="Paul Horwood"/>
    <x v="389"/>
    <s v="With Customer"/>
    <x v="0"/>
    <d v="2017-03-31T00:00:00"/>
    <s v="5a DSA Active"/>
    <s v="4e With Customer To Sign DSA"/>
    <x v="3"/>
    <s v="DARS-NIC-394183-K3Q7F-v1.2"/>
    <s v="No"/>
    <s v="Yes"/>
    <x v="0"/>
    <x v="18"/>
    <x v="231"/>
    <s v="No"/>
    <x v="0"/>
    <s v=""/>
    <s v="Tracy Taylor"/>
    <s v="Gaynor Dalton"/>
    <s v="No"/>
    <s v="Gillian Wright"/>
    <d v="2017-04-13T11:58:52"/>
    <d v="2016-08-26T10:07:14"/>
    <d v="2016-09-14T00:00:00"/>
    <s v=""/>
    <d v="2017-04-12T00:00:00"/>
    <x v="1"/>
  </r>
  <r>
    <s v="6d99ee9b-77b1-489c-b34d-abd4dfec2c39"/>
    <s v="6UJ43A61eqNwi7947NgRWDHDwK04k90fWajBs1B8QvqtFJBYeo+0lW109d1ZFLRljFInVItpEKhEtCB9IGUjGQ=="/>
    <d v="2017-04-13T11:58:52"/>
    <s v="DARS-NIC-394183-K3Q7F-v2"/>
    <s v="Paul Horwood"/>
    <x v="389"/>
    <s v="With Customer"/>
    <x v="0"/>
    <m/>
    <s v="1c Application In Progress"/>
    <s v="4e With Customer To Sign DSA"/>
    <x v="0"/>
    <s v="DARS-NIC-394183-K3Q7F-v2.0"/>
    <s v="No"/>
    <s v="Yes"/>
    <x v="0"/>
    <x v="0"/>
    <x v="0"/>
    <s v="No"/>
    <x v="0"/>
    <s v=""/>
    <s v="Tracy Taylor"/>
    <s v="Gaynor Dalton"/>
    <s v="No"/>
    <s v="Gillian Wright"/>
    <d v="2017-04-13T11:58:52"/>
    <d v="2017-04-11T10:14:03"/>
    <m/>
    <s v=""/>
    <d v="2017-04-12T00:00:00"/>
    <x v="0"/>
  </r>
  <r>
    <s v="3c3605ee-6cdc-4a3a-b879-96d69b3ec13a"/>
    <s v="1Uxu5qZOIdNL96FXZAMMK7oB8ViXl6hgNxX/uY3yCpHlMMN9KMJpV7P4AtWxVaK6/SQH8JYVCVmGe/nXGMUwsw=="/>
    <d v="2017-04-13T11:58:52"/>
    <s v="DARS-NIC-394183-K3Q7F-v2"/>
    <s v="Paul Horwood"/>
    <x v="389"/>
    <s v="With Customer"/>
    <x v="0"/>
    <d v="2018-03-31T00:00:00"/>
    <s v="2c Initial Assessment"/>
    <s v="4e With Customer To Sign DSA"/>
    <x v="0"/>
    <s v="DARS-NIC-394183-K3Q7F-v2.1"/>
    <s v="No"/>
    <s v="Yes"/>
    <x v="0"/>
    <x v="40"/>
    <x v="0"/>
    <s v="No"/>
    <x v="0"/>
    <s v="Medium"/>
    <s v="Alexandra Day"/>
    <s v="Duncan Easton"/>
    <s v="No"/>
    <s v="Gillian Wright"/>
    <d v="2017-04-13T11:58:52"/>
    <d v="2017-04-12T13:47:14"/>
    <m/>
    <s v=""/>
    <d v="2017-04-12T00:00:00"/>
    <x v="0"/>
  </r>
  <r>
    <s v="ca8b71ba-7680-40e8-8fbf-bd8f5139f95d"/>
    <s v="yzaa0EGO1769EB3ZSjortbkzgwClAUlp88oiwG3qDG763KoXeWWAzPD/QQ6HNJjlin0XR2dtMo/8r416dp9NfQ=="/>
    <d v="2017-04-13T12:03:56"/>
    <s v="DARS-NIC-394183-K3Q7F-v2"/>
    <s v="Paul Horwood"/>
    <x v="389"/>
    <s v="With Customer"/>
    <x v="0"/>
    <d v="2018-03-31T00:00:00"/>
    <s v="4e With Customer To Sign DSA"/>
    <s v="4e With Customer To Sign DSA"/>
    <x v="4"/>
    <s v="DARS-NIC-394183-K3Q7F-v2.2"/>
    <s v="Yes"/>
    <s v="Yes"/>
    <x v="0"/>
    <x v="40"/>
    <x v="0"/>
    <s v="No"/>
    <x v="0"/>
    <s v="Medium"/>
    <s v="Alexandra Day"/>
    <s v="Duncan Easton"/>
    <s v="No"/>
    <s v="Gillian Wright"/>
    <d v="2017-04-13T12:03:56"/>
    <d v="2017-04-13T09:53:29"/>
    <m/>
    <s v=""/>
    <d v="2017-04-12T00:00:00"/>
    <x v="0"/>
  </r>
  <r>
    <s v="e3c1179c-8917-e611-80fa-3863bb359f00"/>
    <s v="lB+k/FuZy8tpwZg3gxBSii2tkPplIDQDCPaQYteKUzvOQagUAJhP+aLly25zaGe7SFJtS3i953/O7GVbk/rdDQ=="/>
    <d v="2016-05-26T15:51:57"/>
    <s v="DARS-NIC-394629-C5Z4P-v0"/>
    <s v="Jessica Wood"/>
    <x v="149"/>
    <s v="With HSCIC"/>
    <x v="0"/>
    <m/>
    <s v="1c Application In Progress"/>
    <s v="5a DSA Active"/>
    <x v="0"/>
    <s v="DARS-NIC-394629-C5Z4P-v0.0"/>
    <s v="No"/>
    <s v="No"/>
    <x v="0"/>
    <x v="0"/>
    <x v="0"/>
    <s v="No"/>
    <x v="1"/>
    <s v=""/>
    <s v="Richard Webster"/>
    <s v=""/>
    <s v="Yes"/>
    <s v="Joanna Rose"/>
    <d v="2016-05-26T15:51:57"/>
    <d v="2016-05-11T15:04:09"/>
    <m/>
    <s v=""/>
    <m/>
    <x v="0"/>
  </r>
  <r>
    <s v="8b81c438-201f-498e-82b8-31fae2cbb31c"/>
    <s v="WJZPH5mbwtfof3XpeBVQTRnfB8PuzXweL64oFTd3YzMnlNuTKUECK7Z8uG49UZa2cJmZDZtuKdeIKfadhpNUjQ=="/>
    <d v="2016-05-26T15:51:57"/>
    <s v="DARS-NIC-394629-C5Z4P-v0"/>
    <s v="Jessica Wood"/>
    <x v="149"/>
    <s v="With HSCIC"/>
    <x v="0"/>
    <d v="2016-11-01T00:00:00"/>
    <s v="2c Initial Assessment"/>
    <s v="5a DSA Active"/>
    <x v="0"/>
    <s v="DARS-NIC-394629-C5Z4P-v0.1"/>
    <s v="No"/>
    <s v="No"/>
    <x v="0"/>
    <x v="0"/>
    <x v="0"/>
    <s v="No"/>
    <x v="1"/>
    <s v=""/>
    <s v="Richard Webster"/>
    <s v=""/>
    <s v="No"/>
    <s v="Joanna Rose"/>
    <d v="2016-05-26T15:51:57"/>
    <d v="2016-05-11T15:21:55"/>
    <m/>
    <s v=""/>
    <m/>
    <x v="0"/>
  </r>
  <r>
    <s v="4efba557-4f0c-41e6-96d4-4ec239c4deeb"/>
    <s v="9RC7RcrwPj3dTNiz5gy99G1qHrLzaPvySZBFaG/EHLucddQZzPlIfUTDV3MCHl2MOAn9EcRtmPvrhmFiMcC0vg=="/>
    <d v="2016-11-02T00:00:12"/>
    <s v="DARS-NIC-394629-C5Z4P-v0"/>
    <s v="Jessica Wood"/>
    <x v="149"/>
    <s v="With HSCIC"/>
    <x v="0"/>
    <d v="2016-11-01T00:00:00"/>
    <s v="5a DSA Active"/>
    <s v="5a DSA Active"/>
    <x v="3"/>
    <s v="DARS-NIC-394629-C5Z4P-v0.2"/>
    <s v="Yes"/>
    <s v="No"/>
    <x v="0"/>
    <x v="0"/>
    <x v="84"/>
    <s v="No"/>
    <x v="1"/>
    <s v=""/>
    <s v="Richard Webster"/>
    <s v="Dave Cronin"/>
    <s v="No"/>
    <s v="Joanna Rose"/>
    <d v="2016-11-02T00:00:12"/>
    <d v="2016-05-26T07:25:10"/>
    <m/>
    <s v=""/>
    <m/>
    <x v="1"/>
  </r>
  <r>
    <s v="9b7b2e85-d4de-e511-80fe-3863bb358f90"/>
    <s v="VJ6ZPsPZcomlYnUuLEcsMmAXHyt0mIV2CXqYsG/7W8qupqkHDIvTZpo+fJ9RDERRsMbyZsl//xgaPWQUOOP26A=="/>
    <d v="2017-01-17T14:07:01"/>
    <s v="DARS-NIC-394632-W0Z3T-v0"/>
    <s v="Peter Hambly"/>
    <x v="3"/>
    <s v="With Customer"/>
    <x v="0"/>
    <m/>
    <s v=""/>
    <s v="1c Application In Progress"/>
    <x v="0"/>
    <s v="DARS-NIC-394632-W0Z3T-v0.0"/>
    <s v=""/>
    <s v="Yes"/>
    <x v="0"/>
    <x v="0"/>
    <x v="0"/>
    <s v="No"/>
    <x v="1"/>
    <s v=""/>
    <s v=""/>
    <s v=""/>
    <s v="Yes"/>
    <s v="Joanna Rose"/>
    <d v="2017-01-17T14:07:01"/>
    <d v="2016-02-29T11:06:56"/>
    <m/>
    <s v=""/>
    <d v="2015-11-13T00:00:00"/>
    <x v="0"/>
  </r>
  <r>
    <s v="e7ca7a86-c62e-404d-b78f-3cbb41c33b63"/>
    <s v="pPXNf370zEGJSDsrFFQHtYyj84zC6/8A2tu887+znbzHD4x/M200gzn2qSlZpFwZZp+poj9LblTwmg9r3SyrHw=="/>
    <d v="2017-01-17T14:07:01"/>
    <s v="DARS-NIC-394632-W0Z3T-v0"/>
    <s v="Peter Hambly"/>
    <x v="3"/>
    <s v="With Customer"/>
    <x v="0"/>
    <m/>
    <s v=""/>
    <s v="1c Application In Progress"/>
    <x v="0"/>
    <s v="DARS-NIC-394632-W0Z3T-v0.1"/>
    <s v=""/>
    <s v="Yes"/>
    <x v="0"/>
    <x v="0"/>
    <x v="0"/>
    <s v="No"/>
    <x v="1"/>
    <s v=""/>
    <s v=""/>
    <s v=""/>
    <s v="Yes"/>
    <s v="Joanna Rose"/>
    <d v="2017-01-17T14:07:01"/>
    <d v="2016-03-15T13:49:15"/>
    <m/>
    <s v=""/>
    <d v="2015-11-13T00:00:00"/>
    <x v="0"/>
  </r>
  <r>
    <s v="22a4641c-e4f7-41d6-bdcc-bc7d07173c4c"/>
    <s v="Gd4dz7S3+18V9iqEmeQrcAD/zGxaVBSIUe/u8SYdqnULNdXcN5I5aPP0K5ZkoH6kYGGPI3Rh134D5imTG4jGzA=="/>
    <d v="2017-01-17T14:07:01"/>
    <s v="DARS-NIC-394632-W0Z3T-v0"/>
    <s v="Peter Hambly"/>
    <x v="3"/>
    <s v="With Customer"/>
    <x v="0"/>
    <m/>
    <s v=""/>
    <s v="1c Application In Progress"/>
    <x v="0"/>
    <s v="DARS-NIC-394632-W0Z3T-v0.2"/>
    <s v=""/>
    <s v="Yes"/>
    <x v="0"/>
    <x v="0"/>
    <x v="0"/>
    <s v="No"/>
    <x v="1"/>
    <s v=""/>
    <s v=""/>
    <s v=""/>
    <s v="No"/>
    <s v="Joanna Rose"/>
    <d v="2017-01-17T14:07:01"/>
    <d v="2016-03-21T15:06:36"/>
    <m/>
    <s v=""/>
    <d v="2015-11-13T00:00:00"/>
    <x v="0"/>
  </r>
  <r>
    <s v="fce63182-34aa-449c-b228-db7524c0278a"/>
    <s v="Sj5Ciq2K5D0SDQRRjJvV8bZoAGkp2PqF4LS1dqVhvC/JFOpcpLSfSMaHlgifdHZ2kdi2XYyk3+hV8VYVZTT4Hw=="/>
    <d v="2017-04-27T12:07:27"/>
    <s v="DARS-NIC-394632-W0Z3T-v0"/>
    <s v="Peter Hambly"/>
    <x v="3"/>
    <s v="With Customer"/>
    <x v="0"/>
    <m/>
    <s v="1c Application In Progress"/>
    <s v="1c Application In Progress"/>
    <x v="6"/>
    <s v="DARS-NIC-394632-W0Z3T-v0.3"/>
    <s v="Yes"/>
    <s v="Yes"/>
    <x v="0"/>
    <x v="315"/>
    <x v="0"/>
    <s v="No"/>
    <x v="1"/>
    <s v=""/>
    <s v="Richard Webster"/>
    <s v="Gaynor Dalton"/>
    <s v="No"/>
    <s v="Joanna Rose"/>
    <d v="2017-04-27T12:07:27"/>
    <d v="2016-04-10T12:21:07"/>
    <d v="2017-04-27T00:00:00"/>
    <s v=""/>
    <d v="2015-11-13T00:00:00"/>
    <x v="0"/>
  </r>
  <r>
    <s v="81f438e6-8a07-4281-927a-658b7c600e5f"/>
    <s v="abrIgCYqefqTK+IC4hdA3LphJukCKl8u1wL52zlfYPwUzR6LpLrbebWJv8ruTd1WpBdb/TQyIMxF0znbiIIDqw=="/>
    <d v="2017-03-03T14:15:27"/>
    <s v="DARS-NIC-39553-K5V4H-v1"/>
    <s v="Tracy Taylor"/>
    <x v="85"/>
    <s v="With Customer"/>
    <x v="0"/>
    <m/>
    <s v="1c Application In Progress"/>
    <s v="1c Application In Progress"/>
    <x v="0"/>
    <s v="DARS-NIC-39553-K5V4H-v0.0"/>
    <s v="No"/>
    <s v="No"/>
    <x v="0"/>
    <x v="0"/>
    <x v="0"/>
    <s v="No"/>
    <x v="0"/>
    <s v="Medium"/>
    <s v=""/>
    <s v=""/>
    <s v="Yes"/>
    <s v="Tracy Taylor"/>
    <d v="2017-03-03T14:15:27"/>
    <d v="2017-01-04T15:10:10"/>
    <m/>
    <s v=""/>
    <m/>
    <x v="0"/>
  </r>
  <r>
    <s v="be7e1b5a-0548-4bb5-90b5-5e9249bcd654"/>
    <s v="mw9iIEf/I9+MddYmwnhAPfW/t+YTGAVBPbQW7+n46tJYcxelajHjbrLQP3TFrjCM5ccXPdjoPa7voIjRi2LNiQ=="/>
    <d v="2017-03-03T14:15:27"/>
    <s v="DARS-NIC-39553-K5V4H-v1"/>
    <s v="Anna Raleigh"/>
    <x v="85"/>
    <s v="With Customer"/>
    <x v="0"/>
    <d v="2017-05-31T00:00:00"/>
    <s v="2c Initial Assessment"/>
    <s v="1c Application In Progress"/>
    <x v="0"/>
    <s v="DARS-NIC-39553-K5V4H-v0.1"/>
    <s v="No"/>
    <s v="No"/>
    <x v="0"/>
    <x v="262"/>
    <x v="0"/>
    <s v="No"/>
    <x v="0"/>
    <s v="Medium"/>
    <s v="Tracy Taylor"/>
    <s v="Robyn Wilson"/>
    <s v="Yes"/>
    <s v="Tracy Taylor"/>
    <d v="2017-03-03T14:15:27"/>
    <d v="2017-01-07T11:20:25"/>
    <m/>
    <s v=""/>
    <m/>
    <x v="0"/>
  </r>
  <r>
    <s v="2058879d-3514-48d4-bcc0-800d7a17803b"/>
    <s v="D4peP/YUi8AE2aGjrzaWq6Qtb+J835Hh2C3Dgpa/cflQaFYX+CJV1JzEWOg6RGodp8gBzJONHdWyImSmvilHkg=="/>
    <d v="2017-03-03T14:15:38"/>
    <s v="DARS-NIC-39553-K5V4H-v1"/>
    <s v="Anna Raleigh"/>
    <x v="85"/>
    <s v="With Customer"/>
    <x v="0"/>
    <d v="2017-05-31T00:00:00"/>
    <s v="5a DSA Active"/>
    <s v="1c Application In Progress"/>
    <x v="2"/>
    <s v="DARS-NIC-39553-K5V4H-v0.2"/>
    <s v="No"/>
    <s v="No"/>
    <x v="0"/>
    <x v="262"/>
    <x v="239"/>
    <s v="No"/>
    <x v="0"/>
    <s v="Medium"/>
    <s v="Tracy Taylor"/>
    <s v="Robyn Wilson"/>
    <s v="Yes"/>
    <s v="Tracy Taylor"/>
    <d v="2017-03-03T14:15:38"/>
    <d v="2017-01-07T11:39:13"/>
    <d v="2017-03-02T00:00:00"/>
    <s v=""/>
    <m/>
    <x v="1"/>
  </r>
  <r>
    <s v="bc6ffea7-3447-45b4-8c1c-0d8000f2f628"/>
    <s v="vU0LWUEiHttqz7kyo02k2Kd+dlR2NAVaad2RYTVGcZ0ifAAYGVpptzhpVB1/sWIgRK/rGj+eLz8DgWMjJl0PIA=="/>
    <d v="2017-03-03T14:15:38"/>
    <s v="DARS-NIC-39553-K5V4H-v1"/>
    <s v="Anna Raleigh"/>
    <x v="85"/>
    <s v="With Customer"/>
    <x v="0"/>
    <m/>
    <s v="1c Application In Progress"/>
    <s v="1c Application In Progress"/>
    <x v="4"/>
    <s v="DARS-NIC-39553-K5V4H-v1.0"/>
    <s v="Yes"/>
    <s v="No"/>
    <x v="0"/>
    <x v="262"/>
    <x v="0"/>
    <s v="No"/>
    <x v="0"/>
    <s v="Medium"/>
    <s v="Tracy Taylor"/>
    <s v="Robyn Wilson"/>
    <s v="Yes"/>
    <s v="Tracy Taylor"/>
    <d v="2017-03-03T14:15:38"/>
    <d v="2017-03-03T14:15:18"/>
    <m/>
    <s v=""/>
    <m/>
    <x v="0"/>
  </r>
  <r>
    <s v="273e14dd-2124-e611-80eb-5065f38aaa91"/>
    <s v="GgJQynRw5GQdeLWBG8ROJvgnXJCJmuasdZ2iIU9iZLClyd/YltL01SF7eJoTFWiJlc1ZQXYX1C9TwMIS49oHsw=="/>
    <d v="2016-06-09T16:23:13"/>
    <s v="DARS-NIC-39579-T6F2F-v0"/>
    <s v="Sarah Seager"/>
    <x v="390"/>
    <s v="With HSCIC"/>
    <x v="0"/>
    <m/>
    <s v="1c Application In Progress"/>
    <s v="2b Case Officer Check"/>
    <x v="0"/>
    <s v="DARS-NIC-39579-T6F2F-v0.0"/>
    <s v="No"/>
    <s v="No"/>
    <x v="0"/>
    <x v="0"/>
    <x v="0"/>
    <s v="Yes"/>
    <x v="6"/>
    <s v=""/>
    <s v=""/>
    <s v=""/>
    <s v="Yes"/>
    <s v="Louise Dunn"/>
    <d v="2016-06-09T16:23:13"/>
    <d v="2016-05-27T15:44:20"/>
    <m/>
    <s v=""/>
    <d v="2016-06-13T00:00:00"/>
    <x v="0"/>
  </r>
  <r>
    <s v="5fd9209e-057f-4adb-8fd2-920081d1e832"/>
    <s v="tBPct099oW3OUDdBWr9tyfYRgvWV6Hng+cgo8MyCQ+/MvroHAJ4bEg+GSVn3zqADM2jw2v0borS17KrOibsItw=="/>
    <d v="2016-06-09T16:23:13"/>
    <s v="DARS-NIC-39579-T6F2F-v0"/>
    <s v="Sarah Seager"/>
    <x v="390"/>
    <s v="With HSCIC"/>
    <x v="0"/>
    <m/>
    <s v="2a Case Admin Check"/>
    <s v="2b Case Officer Check"/>
    <x v="0"/>
    <s v="DARS-NIC-39579-T6F2F-v0.1"/>
    <s v="No"/>
    <s v="No"/>
    <x v="0"/>
    <x v="0"/>
    <x v="0"/>
    <s v="Yes"/>
    <x v="6"/>
    <s v=""/>
    <s v=""/>
    <s v=""/>
    <s v="Yes"/>
    <s v="Louise Dunn"/>
    <d v="2016-06-09T16:23:13"/>
    <d v="2016-06-01T11:31:52"/>
    <m/>
    <s v=""/>
    <d v="2016-06-13T00:00:00"/>
    <x v="0"/>
  </r>
  <r>
    <s v="51b53702-b4a6-4c46-895d-5356b9d6ab70"/>
    <s v="M0HHdFlHyO2//wm5uS25WDmwEuRYcHLD1mV+Da3ySHyrBFganXwvu076+6RfZ/dgAM4jBPswCCaJDNo9szzd2g=="/>
    <d v="2016-06-09T16:23:20"/>
    <s v="DARS-NIC-39579-T6F2F-v0"/>
    <s v="Sarah Seager"/>
    <x v="390"/>
    <s v="With HSCIC"/>
    <x v="0"/>
    <m/>
    <s v="1c Application In Progress"/>
    <s v="2b Case Officer Check"/>
    <x v="0"/>
    <s v="DARS-NIC-39579-T6F2F-v0.2"/>
    <s v="No"/>
    <s v="No"/>
    <x v="0"/>
    <x v="0"/>
    <x v="0"/>
    <s v="Yes"/>
    <x v="6"/>
    <s v=""/>
    <s v=""/>
    <s v=""/>
    <s v="Yes"/>
    <s v="Louise Dunn"/>
    <d v="2016-06-09T16:23:20"/>
    <d v="2016-06-01T11:31:58"/>
    <m/>
    <s v=""/>
    <d v="2016-06-13T00:00:00"/>
    <x v="0"/>
  </r>
  <r>
    <s v="4c4ea7c5-cec0-46d7-a836-d353600db2c3"/>
    <s v="AJ4e+S26ORcyszK7MI/QIxphrZKwLkXfl7nquhWwmAQqMiANeFMSyqH4orOyHLCANBgkWbR88kzFGmWD44eADw=="/>
    <d v="2016-08-02T09:49:40"/>
    <s v="DARS-NIC-39579-T6F2F-v0"/>
    <s v="Sarah Seager"/>
    <x v="390"/>
    <s v="With HSCIC"/>
    <x v="0"/>
    <m/>
    <s v="2b Case Officer Check"/>
    <s v="2b Case Officer Check"/>
    <x v="5"/>
    <s v="DARS-NIC-39579-T6F2F-v0.3"/>
    <s v="Yes"/>
    <s v="No"/>
    <x v="0"/>
    <x v="137"/>
    <x v="0"/>
    <s v="Yes"/>
    <x v="6"/>
    <s v=""/>
    <s v="Amanda Parkin"/>
    <s v="Gaynor Dalton"/>
    <s v="Yes"/>
    <s v="Louise Dunn"/>
    <d v="2016-08-02T09:49:40"/>
    <d v="2016-06-09T16:23:15"/>
    <d v="2016-07-14T00:00:00"/>
    <s v=""/>
    <d v="2016-06-13T00:00:00"/>
    <x v="0"/>
  </r>
  <r>
    <s v="11998b84-0d93-48b0-a5da-5bce95c6a4b7"/>
    <s v="KgjyD+9Z4dZm+MhiBGEuj88PaYMFz1TUZdAq+7Uo6fJPVjXezorVUgd33RdERywDQPfbsKOgAisk1V+5oX36kQ=="/>
    <d v="2017-03-20T11:22:27"/>
    <s v="DARS-NIC-39719-F8X6K-v1"/>
    <s v="Tracy Taylor"/>
    <x v="32"/>
    <s v="With Customer"/>
    <x v="0"/>
    <m/>
    <s v="1c Application In Progress"/>
    <s v="1c Application In Progress"/>
    <x v="0"/>
    <s v="DARS-NIC-39719-F8X6K-v0.0"/>
    <s v="No"/>
    <s v="No"/>
    <x v="0"/>
    <x v="0"/>
    <x v="0"/>
    <s v="No"/>
    <x v="0"/>
    <s v=""/>
    <s v=""/>
    <s v=""/>
    <s v="Yes"/>
    <s v="Tracy Taylor"/>
    <d v="2017-03-20T11:22:27"/>
    <d v="2017-01-04T15:13:06"/>
    <m/>
    <s v=""/>
    <m/>
    <x v="0"/>
  </r>
  <r>
    <s v="94075c27-2d4b-4e01-b57b-4ad852ba2918"/>
    <s v="dp6fi51hm6sZipxywFQFDJ3/W8r3D+m3eQAN86wZPS0rSv1E6JDipXKEr+B26ewTB+F1PvYkFpMpCKtxxy1H4A=="/>
    <d v="2017-03-20T11:22:27"/>
    <s v="DARS-NIC-39719-F8X6K-v1"/>
    <s v="Helen Reeve"/>
    <x v="32"/>
    <s v="With Customer"/>
    <x v="0"/>
    <d v="2017-05-31T00:00:00"/>
    <s v="2c Initial Assessment"/>
    <s v="1c Application In Progress"/>
    <x v="0"/>
    <s v="DARS-NIC-39719-F8X6K-v0.1"/>
    <s v="No"/>
    <s v="No"/>
    <x v="0"/>
    <x v="10"/>
    <x v="0"/>
    <s v="No"/>
    <x v="0"/>
    <s v=""/>
    <s v="Georgina Platt"/>
    <s v="Robyn Wilson"/>
    <s v="Yes"/>
    <s v="Tracy Taylor"/>
    <d v="2017-03-20T11:22:27"/>
    <d v="2017-01-09T16:01:29"/>
    <m/>
    <s v=""/>
    <m/>
    <x v="0"/>
  </r>
  <r>
    <s v="cebad0a6-6a10-4aa8-8b8d-3467a06b052a"/>
    <s v="YGzBDn3S+RBgN3nFI0SzxeXuJsEJ5GDTfWlknTbk1mjw+S/bCeAWsD9y+pyMGbGwITWn3MgBzUB3w8s18SBIww=="/>
    <d v="2017-03-20T11:22:37"/>
    <s v="DARS-NIC-39719-F8X6K-v1"/>
    <s v="Helen Reeve"/>
    <x v="32"/>
    <s v="With Customer"/>
    <x v="0"/>
    <d v="2017-05-31T00:00:00"/>
    <s v="5a DSA Active"/>
    <s v="1c Application In Progress"/>
    <x v="2"/>
    <s v="DARS-NIC-39719-F8X6K-v0.2"/>
    <s v="No"/>
    <s v="No"/>
    <x v="0"/>
    <x v="10"/>
    <x v="140"/>
    <s v="No"/>
    <x v="0"/>
    <s v=""/>
    <s v="Georgina Platt"/>
    <s v="Robyn Wilson"/>
    <s v="Yes"/>
    <s v="Tracy Taylor"/>
    <d v="2017-03-20T11:22:37"/>
    <d v="2017-01-09T17:16:59"/>
    <d v="2017-03-20T00:00:00"/>
    <s v=""/>
    <m/>
    <x v="1"/>
  </r>
  <r>
    <s v="872152d6-27cd-4ed8-bdea-33bf3242570b"/>
    <s v="Y/QFzvo/WbGZnzxw6k57caZubLpl7HdLj3d+J1ya6G++L7S4gkmwbJijHvGsBzdC0+o2UDq2Drtn1wRH8W9oaQ=="/>
    <d v="2017-03-20T11:22:37"/>
    <s v="DARS-NIC-39719-F8X6K-v1"/>
    <s v="Helen Reeve"/>
    <x v="32"/>
    <s v="With Customer"/>
    <x v="0"/>
    <m/>
    <s v="1c Application In Progress"/>
    <s v="1c Application In Progress"/>
    <x v="4"/>
    <s v="DARS-NIC-39719-F8X6K-v1.0"/>
    <s v="Yes"/>
    <s v="No"/>
    <x v="0"/>
    <x v="10"/>
    <x v="0"/>
    <s v="No"/>
    <x v="0"/>
    <s v=""/>
    <s v="Georgina Platt"/>
    <s v="Robyn Wilson"/>
    <s v="Yes"/>
    <s v="Tracy Taylor"/>
    <d v="2017-03-20T11:22:37"/>
    <d v="2017-03-20T11:22:11"/>
    <m/>
    <s v=""/>
    <m/>
    <x v="0"/>
  </r>
  <r>
    <s v="10bf71d8-0928-e611-80e7-5065f38b06d1"/>
    <s v="9IZAx/hMfqIFAgFWAo924/s75ZgHEV57G4eaBYl+OesQe9JdkSQsqk6Dn2kt6H+0aQlz5e8QK+MVIurfHcuSew=="/>
    <d v="2017-04-13T11:56:52"/>
    <s v="DARS-NIC-39782-Z8J2T-v1"/>
    <s v="Ian Gibbs"/>
    <x v="391"/>
    <s v="With Customer"/>
    <x v="0"/>
    <m/>
    <s v="1c Application In Progress"/>
    <s v="4e With Customer To Sign DSA"/>
    <x v="0"/>
    <s v="DARS-NIC-39782-Z8J2T-v0.0"/>
    <s v="No"/>
    <s v="No"/>
    <x v="0"/>
    <x v="0"/>
    <x v="0"/>
    <s v="Yes"/>
    <x v="3"/>
    <s v=""/>
    <s v="Carla Howgate"/>
    <s v=""/>
    <s v="Yes"/>
    <s v="Emma Russell"/>
    <d v="2017-04-13T11:56:52"/>
    <d v="2016-06-01T15:02:28"/>
    <m/>
    <s v=""/>
    <d v="2017-03-31T00:00:00"/>
    <x v="0"/>
  </r>
  <r>
    <s v="6c169560-5c85-4101-8f89-a240e9616339"/>
    <s v="4gwSKPgrEwPtSEtdoJaI7D97cXh2Akh6YcTiYDJ2BwDFq9DH0QE2gVc0xeSHWd7GqPwPps5mQIEv74kgXsqpzQ=="/>
    <d v="2017-04-13T11:56:52"/>
    <s v="DARS-NIC-39782-Z8J2T-v1"/>
    <s v="Ian Gibbs"/>
    <x v="391"/>
    <s v="With Customer"/>
    <x v="0"/>
    <m/>
    <s v="2a Case Admin Check"/>
    <s v="4e With Customer To Sign DSA"/>
    <x v="0"/>
    <s v="DARS-NIC-39782-Z8J2T-v0.1"/>
    <s v="No"/>
    <s v="No"/>
    <x v="0"/>
    <x v="87"/>
    <x v="0"/>
    <s v="Yes"/>
    <x v="3"/>
    <s v=""/>
    <s v="Carla Howgate"/>
    <s v=""/>
    <s v="Yes"/>
    <s v="Emma Russell"/>
    <d v="2017-04-13T11:56:52"/>
    <d v="2016-06-03T14:19:33"/>
    <m/>
    <s v=""/>
    <d v="2017-03-31T00:00:00"/>
    <x v="0"/>
  </r>
  <r>
    <s v="8df0cc97-0253-4850-a334-5a13acda56fe"/>
    <s v="t2hBoUW7G6pSKjRNwDwVT/MA8UcFeECJdwVTipLyBEVWe/u40PFgZ/pZHdL1xT8Ij0DzkPVtcfTqUKRmlj+33g=="/>
    <d v="2017-04-13T11:56:52"/>
    <s v="DARS-NIC-39782-Z8J2T-v1"/>
    <s v="Ian Gibbs"/>
    <x v="391"/>
    <s v="With Customer"/>
    <x v="0"/>
    <m/>
    <s v="1c Application In Progress"/>
    <s v="4e With Customer To Sign DSA"/>
    <x v="0"/>
    <s v="DARS-NIC-39782-Z8J2T-v0.2"/>
    <s v="No"/>
    <s v="No"/>
    <x v="0"/>
    <x v="87"/>
    <x v="0"/>
    <s v="Yes"/>
    <x v="3"/>
    <s v=""/>
    <s v="Carla Howgate"/>
    <s v=""/>
    <s v="Yes"/>
    <s v="Emma Russell"/>
    <d v="2017-04-13T11:56:52"/>
    <d v="2016-06-06T07:19:33"/>
    <m/>
    <s v=""/>
    <d v="2017-03-31T00:00:00"/>
    <x v="0"/>
  </r>
  <r>
    <s v="cf5e216f-752e-48d5-8915-c7865c623cfc"/>
    <s v="uv9QDhk10HqFbPoC1EX3KUtsS8sU9rL5c+tOq9ZW0rcGcnk8kHRUiM5E0ul/V4CEJxqAvT9BcPBOuFuF4JdNkA=="/>
    <d v="2017-04-13T11:56:52"/>
    <s v="DARS-NIC-39782-Z8J2T-v1"/>
    <s v="Ian Gibbs"/>
    <x v="391"/>
    <s v="With Customer"/>
    <x v="0"/>
    <m/>
    <s v="2c Initial Assessment"/>
    <s v="4e With Customer To Sign DSA"/>
    <x v="0"/>
    <s v="DARS-NIC-39782-Z8J2T-v0.3"/>
    <s v="No"/>
    <s v="No"/>
    <x v="0"/>
    <x v="87"/>
    <x v="0"/>
    <s v="Yes"/>
    <x v="3"/>
    <s v=""/>
    <s v="Carla Howgate"/>
    <s v=""/>
    <s v="Yes"/>
    <s v="Emma Russell"/>
    <d v="2017-04-13T11:56:52"/>
    <d v="2016-06-06T08:29:54"/>
    <m/>
    <s v=""/>
    <d v="2017-03-31T00:00:00"/>
    <x v="0"/>
  </r>
  <r>
    <s v="42048639-e0b1-4e97-bfd8-bd07e3d5aa26"/>
    <s v="7kqQj+v494b8vae0CCtlTiEXw7VBE3vDvbpBSvBAcsUOkJQMf24swFM6mshDiiJW7d7dMSt8EyjPSXFBkj5kZQ=="/>
    <d v="2017-04-13T11:56:52"/>
    <s v="DARS-NIC-39782-Z8J2T-v1"/>
    <s v="Ian Gibbs"/>
    <x v="392"/>
    <s v="With Customer"/>
    <x v="0"/>
    <m/>
    <s v="2c Initial Assessment"/>
    <s v="4e With Customer To Sign DSA"/>
    <x v="0"/>
    <s v="DARS-NIC-39782-Z8J2T-v0.4"/>
    <s v="No"/>
    <s v="No"/>
    <x v="0"/>
    <x v="87"/>
    <x v="0"/>
    <s v="Yes"/>
    <x v="0"/>
    <s v=""/>
    <s v="Carla Howgate"/>
    <s v=""/>
    <s v="Yes"/>
    <s v="Emma Russell"/>
    <d v="2017-04-13T11:56:52"/>
    <d v="2016-06-07T08:15:50"/>
    <m/>
    <s v=""/>
    <d v="2017-03-31T00:00:00"/>
    <x v="0"/>
  </r>
  <r>
    <s v="350cd544-3b34-468c-80d7-5143672a4913"/>
    <s v="HDt2ieWFubI/gHtYPT30LLvscY4YgKjV1SKHMGerr0iANAIzKb/Df4h/Dm3kMdf/HHKVpVLMoQDjH3CumXHE3Q=="/>
    <d v="2017-04-13T11:56:52"/>
    <s v="DARS-NIC-39782-Z8J2T-v1"/>
    <s v="Ian Gibbs"/>
    <x v="392"/>
    <s v="With Customer"/>
    <x v="0"/>
    <m/>
    <s v="2c Initial Assessment"/>
    <s v="4e With Customer To Sign DSA"/>
    <x v="0"/>
    <s v="DARS-NIC-39782-Z8J2T-v0.5"/>
    <s v="No"/>
    <s v="No"/>
    <x v="0"/>
    <x v="87"/>
    <x v="0"/>
    <s v="Yes"/>
    <x v="0"/>
    <s v=""/>
    <s v="Carla Howgate"/>
    <s v=""/>
    <s v="No"/>
    <s v="Emma Russell"/>
    <d v="2017-04-13T11:56:52"/>
    <d v="2016-06-07T12:06:16"/>
    <m/>
    <s v=""/>
    <d v="2017-03-31T00:00:00"/>
    <x v="0"/>
  </r>
  <r>
    <s v="d9e07ec2-a154-4b3c-bd1d-2f3687cd90b4"/>
    <s v="+WwAijQcLGC9l2ICPkWvM5dZiWDHDi4YNeZEDuWOfeZLE7yHkF1QMMX8ggR+aLA2XC64/qbsR/18NJ/nnx4Nbw=="/>
    <d v="2017-04-13T11:56:52"/>
    <s v="DARS-NIC-39782-Z8J2T-v1"/>
    <s v="Ian Gibbs"/>
    <x v="392"/>
    <s v="With Customer"/>
    <x v="0"/>
    <d v="2017-03-31T00:00:00"/>
    <s v="5a DSA Active"/>
    <s v="4e With Customer To Sign DSA"/>
    <x v="3"/>
    <s v="DARS-NIC-39782-Z8J2T-v0.6"/>
    <s v="No"/>
    <s v="No"/>
    <x v="0"/>
    <x v="87"/>
    <x v="89"/>
    <s v="Yes"/>
    <x v="0"/>
    <s v=""/>
    <s v="Carla Howgate"/>
    <s v="Dave Cronin"/>
    <s v="No"/>
    <s v="Emma Russell"/>
    <d v="2017-04-13T11:56:52"/>
    <d v="2016-06-10T12:34:44"/>
    <d v="2016-07-14T00:00:00"/>
    <s v=""/>
    <d v="2017-03-31T00:00:00"/>
    <x v="1"/>
  </r>
  <r>
    <s v="29862d73-0a67-4293-a323-00d7caeaec4a"/>
    <s v="bMvBbCAEoDUrNXzUB1o5zNU48i5igcO2NGjlGogCEWx/1HCzr01oVT0O7/Yi3fEr89YkzfJhVGSWvqE4MQhRXg=="/>
    <d v="2017-04-13T11:56:52"/>
    <s v="DARS-NIC-39782-Z8J2T-v1"/>
    <s v="Ian Gibbs"/>
    <x v="392"/>
    <s v="With Customer"/>
    <x v="0"/>
    <m/>
    <s v="1c Application In Progress"/>
    <s v="4e With Customer To Sign DSA"/>
    <x v="0"/>
    <s v="DARS-NIC-39782-Z8J2T-v1.0"/>
    <s v="No"/>
    <s v="No"/>
    <x v="0"/>
    <x v="87"/>
    <x v="0"/>
    <s v="Yes"/>
    <x v="0"/>
    <s v=""/>
    <s v="Carla Howgate"/>
    <s v="Dave Cronin"/>
    <s v="No"/>
    <s v="Emma Russell"/>
    <d v="2017-04-13T11:56:52"/>
    <d v="2017-03-21T09:51:17"/>
    <m/>
    <s v=""/>
    <d v="2017-03-31T00:00:00"/>
    <x v="0"/>
  </r>
  <r>
    <s v="0cc783cf-c475-4fa9-875d-42942b15e7bd"/>
    <s v="hrLH3xWC/SnXXVNsOU8mO1SZksbYJWFeZUkWLYuczvQI9NYW2ot48+lPrmnqwiW+c09jPBmhGfOAI/BzJSRHsA=="/>
    <d v="2017-04-13T11:56:52"/>
    <s v="DARS-NIC-39782-Z8J2T-v1"/>
    <s v="Ian Gibbs"/>
    <x v="392"/>
    <s v="With Customer"/>
    <x v="0"/>
    <d v="2018-03-31T00:00:00"/>
    <s v="2c Initial Assessment"/>
    <s v="4e With Customer To Sign DSA"/>
    <x v="0"/>
    <s v="DARS-NIC-39782-Z8J2T-v1.1"/>
    <s v="No"/>
    <s v="No"/>
    <x v="0"/>
    <x v="311"/>
    <x v="0"/>
    <s v="Yes"/>
    <x v="0"/>
    <s v="Medium"/>
    <s v="Alexandra Day"/>
    <s v="Duncan Easton"/>
    <s v="No"/>
    <s v="Emma Russell"/>
    <d v="2017-04-13T11:56:52"/>
    <d v="2017-03-31T13:24:56"/>
    <m/>
    <s v=""/>
    <d v="2017-03-31T00:00:00"/>
    <x v="0"/>
  </r>
  <r>
    <s v="ab5b8cdc-6c65-4ffe-9ef7-268ec214ba8a"/>
    <s v="tkoEHgv4NfjtSzXaxmNEC6lYnwBhuVLLyPabATzdO6/weD7JaCA2IO21Bxqe9JlCdrbZA94jER1AYRU/rO1UYQ=="/>
    <d v="2017-04-13T12:02:43"/>
    <s v="DARS-NIC-39782-Z8J2T-v1"/>
    <s v="Ian Gibbs"/>
    <x v="392"/>
    <s v="With Customer"/>
    <x v="0"/>
    <d v="2018-03-31T00:00:00"/>
    <s v="4e With Customer To Sign DSA"/>
    <s v="4e With Customer To Sign DSA"/>
    <x v="5"/>
    <s v="DARS-NIC-39782-Z8J2T-v1.2"/>
    <s v="Yes"/>
    <s v="No"/>
    <x v="0"/>
    <x v="311"/>
    <x v="0"/>
    <s v="Yes"/>
    <x v="0"/>
    <s v="Medium"/>
    <s v="Alexandra Day"/>
    <s v="Duncan Easton"/>
    <s v="No"/>
    <s v="Emma Russell"/>
    <d v="2017-04-13T12:02:43"/>
    <d v="2017-04-11T13:48:22"/>
    <d v="2017-04-13T00:00:00"/>
    <s v=""/>
    <d v="2017-03-31T00:00:00"/>
    <x v="0"/>
  </r>
  <r>
    <s v="3f5d2b3d-7841-47bd-98ab-3903e3c7cc3e"/>
    <s v="BxNRTTbzWu40RhCRirYjoztngF0KSFM3etZy6jIasTkuiUAwwl1ScWfKLtwePYeYNJFmD/85h9pcNoFSmG/uog=="/>
    <d v="2017-02-17T13:27:25"/>
    <s v="DARS-NIC-39816-L3W3Z-v0"/>
    <s v="Tracy Taylor"/>
    <x v="378"/>
    <s v="With HSCIC"/>
    <x v="0"/>
    <m/>
    <s v="1c Application In Progress"/>
    <s v="1c Application In Progress"/>
    <x v="0"/>
    <s v="DARS-NIC-39816-L3W3Z-v0.0"/>
    <s v="No"/>
    <s v="No"/>
    <x v="0"/>
    <x v="0"/>
    <x v="0"/>
    <s v="No"/>
    <x v="0"/>
    <s v="Medium"/>
    <s v=""/>
    <s v=""/>
    <s v="Yes"/>
    <s v="Tracy Taylor"/>
    <d v="2017-02-17T13:27:25"/>
    <d v="2017-01-04T15:16:16"/>
    <m/>
    <s v=""/>
    <d v="2017-01-07T00:00:00"/>
    <x v="0"/>
  </r>
  <r>
    <s v="6d01b521-2178-4645-9dd6-5426b892ff24"/>
    <s v="Bot6LIOqfJ/8G9c+NkgdRD6Kkj2Xu1sp/3J4dL8mXtbkPcog+yl/jkARrrQeqg3RCiGWH0NURimUByL06gvI9Q=="/>
    <d v="2017-02-17T13:27:25"/>
    <s v="DARS-NIC-39816-L3W3Z-v0"/>
    <s v="Kristina McCormick"/>
    <x v="378"/>
    <s v="With HSCIC"/>
    <x v="0"/>
    <d v="2017-05-31T00:00:00"/>
    <s v="2c Initial Assessment"/>
    <s v="1c Application In Progress"/>
    <x v="0"/>
    <s v="DARS-NIC-39816-L3W3Z-v0.1"/>
    <s v="No"/>
    <s v="No"/>
    <x v="0"/>
    <x v="262"/>
    <x v="0"/>
    <s v="No"/>
    <x v="0"/>
    <s v="Medium"/>
    <s v="Tracy Taylor"/>
    <s v="Robyn Wilson"/>
    <s v="Yes"/>
    <s v="Tracy Taylor"/>
    <d v="2017-02-17T13:27:25"/>
    <d v="2017-01-07T16:13:35"/>
    <m/>
    <s v=""/>
    <d v="2017-01-07T00:00:00"/>
    <x v="0"/>
  </r>
  <r>
    <s v="67258cdf-1626-4ba7-befd-953216959ac5"/>
    <s v="FM9h4o2ADpP5SquO6nX7zPdgDjzLvuZ2ci2xkKEbkL3mGxmmluQWgJnQH7XETyGyhr/pH5S4vUUGIwCcFHjpUw=="/>
    <d v="2017-02-17T13:27:29"/>
    <s v="DARS-NIC-39816-L3W3Z-v0"/>
    <s v="Kristina McCormick"/>
    <x v="378"/>
    <s v="With HSCIC"/>
    <x v="0"/>
    <d v="2017-05-31T00:00:00"/>
    <s v="1c Application In Progress"/>
    <s v="1c Application In Progress"/>
    <x v="4"/>
    <s v="DARS-NIC-39816-L3W3Z-v0.2"/>
    <s v="Yes"/>
    <s v="No"/>
    <x v="0"/>
    <x v="262"/>
    <x v="0"/>
    <s v="No"/>
    <x v="0"/>
    <s v="Medium"/>
    <s v="Tracy Taylor"/>
    <s v="Robyn Wilson"/>
    <s v="Yes"/>
    <s v="Tracy Taylor"/>
    <d v="2017-02-17T13:27:29"/>
    <d v="2017-01-07T16:30:38"/>
    <m/>
    <s v=""/>
    <d v="2017-01-07T00:00:00"/>
    <x v="0"/>
  </r>
  <r>
    <s v="f38ce91f-25a6-4cc4-8393-bc302a414c63"/>
    <s v="JlGsxqzY6kpi/AEoV6kUSCvubuX6ZP1E1VBN0dNVnBR0S92QLSXd2fW8Hv3S/WEndaKqYELoSYsQ48pg+I7xOg=="/>
    <d v="2017-01-23T11:39:39"/>
    <s v="DARS-NIC-39848-B4R9P-v0"/>
    <s v="Tracy Taylor"/>
    <x v="393"/>
    <s v="With HSCIC"/>
    <x v="0"/>
    <m/>
    <s v="1c Application In Progress"/>
    <s v="5a DSA Active"/>
    <x v="0"/>
    <s v="DARS-NIC-39848-B4R9P-v0.0"/>
    <s v="No"/>
    <s v="No"/>
    <x v="0"/>
    <x v="0"/>
    <x v="0"/>
    <s v="No"/>
    <x v="0"/>
    <s v="Medium"/>
    <s v=""/>
    <s v=""/>
    <s v="Yes"/>
    <s v="Tracy Taylor"/>
    <d v="2017-01-23T11:39:39"/>
    <d v="2017-01-03T16:06:29"/>
    <m/>
    <s v=""/>
    <d v="2017-01-07T00:00:00"/>
    <x v="0"/>
  </r>
  <r>
    <s v="5c0214b2-93dd-470a-beb4-3f23cb7ee3d2"/>
    <s v="k+2ax2JlsSVgIeuhWRYupnpENQKBdCODgqE7kLw2Rrj6VAjAJ2hmIGAe+0bRwW36i7xh9f7jjGdVxLCM4LaF4g=="/>
    <d v="2017-01-23T11:39:39"/>
    <s v="DARS-NIC-39848-B4R9P-v0"/>
    <s v="David Whiting"/>
    <x v="393"/>
    <s v="With HSCIC"/>
    <x v="0"/>
    <d v="2017-05-31T00:00:00"/>
    <s v="2c Initial Assessment"/>
    <s v="5a DSA Active"/>
    <x v="0"/>
    <s v="DARS-NIC-39848-B4R9P-v0.1"/>
    <s v="No"/>
    <s v="No"/>
    <x v="0"/>
    <x v="262"/>
    <x v="0"/>
    <s v="No"/>
    <x v="0"/>
    <s v="Medium"/>
    <s v="Emma Russell"/>
    <s v="Robyn Wilson"/>
    <s v="Yes"/>
    <s v="Tracy Taylor"/>
    <d v="2017-01-23T11:39:39"/>
    <d v="2017-01-07T10:53:23"/>
    <m/>
    <s v=""/>
    <d v="2017-01-07T00:00:00"/>
    <x v="0"/>
  </r>
  <r>
    <s v="afe7566d-ce73-48c4-a512-e050743f5e5a"/>
    <s v="fkftEO1pg7XHJ+/XxrdBLw/gt0skxumTjB1t53SIhrz3CMcWGAXcATnlkU02YAnecAO4f+04uLtC9T7Ly0c96w=="/>
    <d v="2017-01-23T11:39:47"/>
    <s v="DARS-NIC-39848-B4R9P-v0"/>
    <s v="David Whiting"/>
    <x v="393"/>
    <s v="With HSCIC"/>
    <x v="0"/>
    <d v="2017-05-31T00:00:00"/>
    <s v="5a DSA Active"/>
    <s v="5a DSA Active"/>
    <x v="2"/>
    <s v="DARS-NIC-39848-B4R9P-v0.2"/>
    <s v="Yes"/>
    <s v="No"/>
    <x v="0"/>
    <x v="262"/>
    <x v="100"/>
    <s v="No"/>
    <x v="0"/>
    <s v="Medium"/>
    <s v="Emma Russell"/>
    <s v="Robyn Wilson"/>
    <s v="Yes"/>
    <s v="Tracy Taylor"/>
    <d v="2017-01-23T11:39:47"/>
    <d v="2017-01-07T11:25:00"/>
    <d v="2017-01-23T00:00:00"/>
    <s v=""/>
    <d v="2017-01-07T00:00:00"/>
    <x v="1"/>
  </r>
  <r>
    <s v="b50e46be-b5b0-47d3-8428-d38073f262dd"/>
    <s v="qOe/CtrnsWPeLe7nEWBXJR0Df18GfSNrGz9mY7mGjCCV5tEU5qPC8y1rwWxtUgF6/tSN25zdJVLO0GviVK9NkA=="/>
    <d v="2016-09-22T14:45:25"/>
    <s v="DARS-NIC-39944-D4M0D-v0"/>
    <s v="Sabine Vuik"/>
    <x v="3"/>
    <s v="With HSCIC"/>
    <x v="0"/>
    <m/>
    <s v=""/>
    <s v="5a DSA Active"/>
    <x v="0"/>
    <s v="DARS-NIC-39944-D4M0D-v0.0"/>
    <s v="No"/>
    <s v="No"/>
    <x v="0"/>
    <x v="0"/>
    <x v="0"/>
    <s v="No"/>
    <x v="1"/>
    <s v=""/>
    <s v="DARS Online"/>
    <s v="DARS Online"/>
    <s v="Yes"/>
    <s v="Emma Russell"/>
    <d v="2016-09-22T14:45:25"/>
    <d v="2016-05-31T15:49:34"/>
    <m/>
    <s v=""/>
    <d v="2016-06-02T00:00:00"/>
    <x v="0"/>
  </r>
  <r>
    <s v="26f44ef4-80f5-4204-8030-0d91eaf937d4"/>
    <s v="2bvp2Md9LSDOgOpjSKfK3WIgUjHxNoOIRa7N4d8B6JQC+9iO5Z6ktm4aSbOnG/LnyOz/lRfabD9fxP/yuzBSjg=="/>
    <d v="2016-09-22T14:45:25"/>
    <s v="DARS-NIC-39944-D4M0D-v0"/>
    <s v="Sabine Vuik"/>
    <x v="3"/>
    <s v="With HSCIC"/>
    <x v="0"/>
    <m/>
    <s v="2c Initial Assessment"/>
    <s v="5a DSA Active"/>
    <x v="0"/>
    <s v="DARS-NIC-39944-D4M0D-v0.1"/>
    <s v="No"/>
    <s v="No"/>
    <x v="0"/>
    <x v="15"/>
    <x v="0"/>
    <s v="No"/>
    <x v="1"/>
    <s v=""/>
    <s v="Adam Grindrod"/>
    <s v="DARS Online"/>
    <s v="No"/>
    <s v="Emma Russell"/>
    <d v="2016-09-22T14:45:25"/>
    <d v="2016-06-01T09:11:22"/>
    <m/>
    <s v=""/>
    <d v="2016-06-02T00:00:00"/>
    <x v="0"/>
  </r>
  <r>
    <s v="e3719dcf-2621-4690-aaec-196435773067"/>
    <s v="nE48d4/O779jidtsIiTO+Els8mQeamajFHz1mRgq081YZeKkAjsV57jzXLu+rKLTeuu09rlNNVeuGPwjjOacIg=="/>
    <d v="2016-09-22T14:45:25"/>
    <s v="DARS-NIC-39944-D4M0D-v0"/>
    <s v="Sabine Vuik"/>
    <x v="3"/>
    <s v="With HSCIC"/>
    <x v="0"/>
    <d v="2017-07-26T00:00:00"/>
    <s v="2c Initial Assessment"/>
    <s v="5a DSA Active"/>
    <x v="0"/>
    <s v="DARS-NIC-39944-D4M0D-v0.2"/>
    <s v="No"/>
    <s v="No"/>
    <x v="0"/>
    <x v="15"/>
    <x v="0"/>
    <s v="No"/>
    <x v="1"/>
    <s v=""/>
    <s v="Adam Grindrod"/>
    <s v="Richard Langley"/>
    <s v="No"/>
    <s v="Emma Russell"/>
    <d v="2016-09-22T14:45:25"/>
    <d v="2016-06-14T10:57:26"/>
    <m/>
    <s v=""/>
    <d v="2016-06-02T00:00:00"/>
    <x v="0"/>
  </r>
  <r>
    <s v="66d5c52e-3d51-4b00-9958-8ac5490eae43"/>
    <s v="u8hLpDQ9Bnxu/NjnPK2bSTogkg2Dtwwmp0+mwV1aHd5xfFynDclqJrusDmPpyh2S5VOF6QsJIlWTNl+B+FDBQA=="/>
    <d v="2016-09-22T14:45:53"/>
    <s v="DARS-NIC-39944-D4M0D-v0"/>
    <s v="Sabine Vuik"/>
    <x v="3"/>
    <s v="With HSCIC"/>
    <x v="0"/>
    <d v="2017-07-26T00:00:00"/>
    <s v="5a DSA Active"/>
    <s v="5a DSA Active"/>
    <x v="2"/>
    <s v="DARS-NIC-39944-D4M0D-v0.3"/>
    <s v="Yes"/>
    <s v="No"/>
    <x v="0"/>
    <x v="15"/>
    <x v="209"/>
    <s v="No"/>
    <x v="1"/>
    <s v=""/>
    <s v="Adam Grindrod"/>
    <s v="Richard Langley"/>
    <s v="No"/>
    <s v="Emma Russell"/>
    <d v="2016-09-22T14:45:53"/>
    <d v="2016-07-27T08:47:47"/>
    <d v="2016-09-22T00:00:00"/>
    <s v=""/>
    <d v="2016-06-02T00:00:00"/>
    <x v="1"/>
  </r>
  <r>
    <s v="4c6b3d0b-4d31-e611-80e7-5065f38b06d1"/>
    <s v="Q/NQ0anncrLKaoQfL3TSX3ZtLfkaiAofPEVpCO74yfNZr2q7sbfFDZ7zs0SUk10el9GF6YyvMiZDrjie7Lq6Aw=="/>
    <d v="2016-08-25T06:51:17"/>
    <s v="DARS-NIC-39966-Q3M5M-v0"/>
    <s v="Peter Kimani"/>
    <x v="163"/>
    <s v="With Customer"/>
    <x v="0"/>
    <m/>
    <s v=""/>
    <s v="2d Action Plan Active"/>
    <x v="0"/>
    <s v="DARS-NIC-39966-Q3M5M-v0.0"/>
    <s v="No"/>
    <s v="No"/>
    <x v="0"/>
    <x v="0"/>
    <x v="0"/>
    <s v="No"/>
    <x v="1"/>
    <s v=""/>
    <s v=""/>
    <s v=""/>
    <s v="Yes"/>
    <s v="Alexandra Day"/>
    <d v="2016-08-25T06:51:17"/>
    <d v="2016-06-13T09:56:15"/>
    <m/>
    <s v=""/>
    <d v="2016-07-12T00:00:00"/>
    <x v="0"/>
  </r>
  <r>
    <s v="438135a4-df04-4162-ad5a-88e1524cb11a"/>
    <s v="tJAEig7MUBuIn4t4wYl9mlpTZ8MPFkPlREwhJOtziLRWth5Y3zvmae1X+0HvD4NH3mfvoPFYzgvpcVNP90pkmw=="/>
    <d v="2016-08-25T06:51:17"/>
    <s v="DARS-NIC-39966-Q3M5M-v0"/>
    <s v="Peter Kimani"/>
    <x v="163"/>
    <s v="With Customer"/>
    <x v="0"/>
    <m/>
    <s v="2c Initial Assessment"/>
    <s v="2d Action Plan Active"/>
    <x v="0"/>
    <s v="DARS-NIC-39966-Q3M5M-v0.1"/>
    <s v="No"/>
    <s v="No"/>
    <x v="0"/>
    <x v="29"/>
    <x v="0"/>
    <s v="No"/>
    <x v="1"/>
    <s v=""/>
    <s v="Carla Howgate"/>
    <s v="Dave Cronin"/>
    <s v="Yes"/>
    <s v="Alexandra Day"/>
    <d v="2016-08-25T06:51:17"/>
    <d v="2016-07-12T07:04:13"/>
    <m/>
    <s v=""/>
    <d v="2016-07-12T00:00:00"/>
    <x v="0"/>
  </r>
  <r>
    <s v="01cde916-f4cf-400b-bc4b-f0298df2aa6f"/>
    <s v="SZz6mKsMalNwXyUKFCJKBD7zdz/ca66Ax8xXmnBjuM6/WH1SF+Wi7bIBxpO+omaHWN88lxUpb5ubwo0iokK5MA=="/>
    <d v="2016-08-25T06:51:17"/>
    <s v="DARS-NIC-39966-Q3M5M-v0"/>
    <s v="Peter Kimani"/>
    <x v="163"/>
    <s v="With Customer"/>
    <x v="0"/>
    <m/>
    <s v="2c Initial Assessment"/>
    <s v="2d Action Plan Active"/>
    <x v="0"/>
    <s v="DARS-NIC-39966-Q3M5M-v0.2"/>
    <s v="No"/>
    <s v="No"/>
    <x v="0"/>
    <x v="29"/>
    <x v="0"/>
    <s v="No"/>
    <x v="1"/>
    <s v=""/>
    <s v="Carla Howgate"/>
    <s v="Dave Cronin"/>
    <s v="Yes"/>
    <s v="Alexandra Day"/>
    <d v="2016-08-25T06:51:17"/>
    <d v="2016-07-19T11:13:52"/>
    <m/>
    <s v=""/>
    <d v="2016-07-12T00:00:00"/>
    <x v="0"/>
  </r>
  <r>
    <s v="ae5edf83-049d-44b9-9a85-6ba2f3d0bda3"/>
    <s v="gMu7X5Z6aZJ4IpnNhpKLSdMMstuD451745pns93K8HyRFQMw5/qyorvSKfXLC6iZ7FkqWY9NHaT6rXXfkTwYtw=="/>
    <d v="2016-08-25T06:51:34"/>
    <s v="DARS-NIC-39966-Q3M5M-v0"/>
    <s v="Peter Kimani"/>
    <x v="163"/>
    <s v="With Customer"/>
    <x v="0"/>
    <m/>
    <s v="2c Initial Assessment"/>
    <s v="2d Action Plan Active"/>
    <x v="0"/>
    <s v="DARS-NIC-39966-Q3M5M-v0.3"/>
    <s v="No"/>
    <s v="No"/>
    <x v="0"/>
    <x v="29"/>
    <x v="0"/>
    <s v="No"/>
    <x v="1"/>
    <s v=""/>
    <s v="Carla Howgate"/>
    <s v="Dave Cronin"/>
    <s v="Yes"/>
    <s v="Alexandra Day"/>
    <d v="2016-08-25T06:51:34"/>
    <d v="2016-07-19T11:15:57"/>
    <m/>
    <s v=""/>
    <d v="2016-07-12T00:00:00"/>
    <x v="0"/>
  </r>
  <r>
    <s v="e594169c-fa41-4a78-958c-c95c9fe4a4a4"/>
    <s v="N4p+iJ4aAF4ZbH1vDoUGYx/7R7OmiAnWl1/186D2y5wpwQ2RpdGgacvJX449Ohur9xr8SgPqPks/pz6SVh0Tmw=="/>
    <d v="2016-10-05T11:18:16"/>
    <s v="DARS-NIC-39966-Q3M5M-v0"/>
    <s v="Peter Kimani"/>
    <x v="163"/>
    <s v="With Customer"/>
    <x v="0"/>
    <m/>
    <s v="2c Initial Assessment"/>
    <s v="2d Action Plan Active"/>
    <x v="6"/>
    <s v="DARS-NIC-39966-Q3M5M-v0.4"/>
    <s v="Yes"/>
    <s v="No"/>
    <x v="0"/>
    <x v="29"/>
    <x v="0"/>
    <s v="No"/>
    <x v="1"/>
    <s v=""/>
    <s v="Carla Howgate"/>
    <s v="Dave Cronin"/>
    <s v="Yes"/>
    <s v="Alexandra Day"/>
    <d v="2016-10-05T11:18:16"/>
    <d v="2016-08-25T06:51:20"/>
    <d v="2016-10-05T00:00:00"/>
    <s v=""/>
    <d v="2016-07-12T00:00:00"/>
    <x v="0"/>
  </r>
  <r>
    <s v="95657cb2-a7a0-446e-8b6a-a6633513876d"/>
    <s v="bzFeiIjCFh8Fp28xi8d4LnO5Zc74fe97dDHkjQwwVZgZGkNI0p4Jz5WPVtiuvcMNVkM8aP1Q5BB8dnlc69fvfA=="/>
    <d v="2016-08-02T09:49:41"/>
    <s v="DARS-NIC-40215-G4Y0B-v0"/>
    <s v="John Carty"/>
    <x v="239"/>
    <s v="With Customer"/>
    <x v="0"/>
    <m/>
    <s v=""/>
    <s v="1c Application In Progress"/>
    <x v="4"/>
    <s v="DARS-NIC-40215-G4Y0B-v0.0"/>
    <s v="Yes"/>
    <s v="No"/>
    <x v="0"/>
    <x v="0"/>
    <x v="0"/>
    <s v="No"/>
    <x v="6"/>
    <s v=""/>
    <s v="DARS Online"/>
    <s v="DARS Online"/>
    <s v="Yes"/>
    <s v=""/>
    <d v="2016-08-02T09:49:41"/>
    <d v="2016-06-01T21:19:21"/>
    <m/>
    <s v=""/>
    <m/>
    <x v="0"/>
  </r>
  <r>
    <s v="7f4edcfc-4952-e611-80f3-5065f38a99f1"/>
    <s v="Ohgej/fiB3FMnaDuAGbyL0jQzPejctCbCzikoWX2zFNjvjA6n+lfTvm3XLIeZso7KTn2eOVcKmoDnJe5x5HqNg=="/>
    <d v="2017-04-27T15:48:02"/>
    <s v="DARS-NIC-40240-Q5G5X-v1"/>
    <s v="Tim Gillibrand"/>
    <x v="394"/>
    <s v="With Customer"/>
    <x v="0"/>
    <m/>
    <s v="1c Application In Progress"/>
    <s v="4e With Customer To Sign DSA"/>
    <x v="0"/>
    <s v="DARS-NIC-40240-Q5G5X-v0"/>
    <s v="No"/>
    <s v="No"/>
    <x v="0"/>
    <x v="0"/>
    <x v="0"/>
    <s v="No"/>
    <x v="0"/>
    <s v=""/>
    <s v=""/>
    <s v=""/>
    <s v="Yes"/>
    <s v="Alexandra Day"/>
    <d v="2017-04-27T15:48:02"/>
    <d v="2016-07-25T09:27:27"/>
    <m/>
    <s v=""/>
    <d v="2017-03-23T00:00:00"/>
    <x v="0"/>
  </r>
  <r>
    <s v="b72a4d40-3d93-44c2-805d-4f60b9279a4e"/>
    <s v="WHK29EY3FZE5Q/Nzv1NXiheKogurEPsawIKS0vFuw3THQqjcoOhopT9sY2Yf0TYHPV0m3BYK+fSubpjv3eH02A=="/>
    <d v="2017-04-27T15:48:02"/>
    <s v="DARS-NIC-40240-Q5G5X-v1"/>
    <s v="Tim Gillibrand"/>
    <x v="394"/>
    <s v="With Customer"/>
    <x v="0"/>
    <m/>
    <s v="2c Initial Assessment"/>
    <s v="4e With Customer To Sign DSA"/>
    <x v="0"/>
    <s v="DARS-NIC-40240-Q5G5X-v0.1"/>
    <s v="No"/>
    <s v="No"/>
    <x v="0"/>
    <x v="180"/>
    <x v="0"/>
    <s v="No"/>
    <x v="0"/>
    <s v=""/>
    <s v="Richard Webster"/>
    <s v="Gaynor Dalton"/>
    <s v="No"/>
    <s v="Alexandra Day"/>
    <d v="2017-04-27T15:48:02"/>
    <d v="2016-07-25T09:57:58"/>
    <m/>
    <s v=""/>
    <d v="2017-03-23T00:00:00"/>
    <x v="0"/>
  </r>
  <r>
    <s v="8d2bce80-5f64-4d28-b028-876947c190ae"/>
    <s v="0NH8UZR3jOAr/+LSQK+zcvZj2IdoOZLpiH/fSBlhiV7C4K26I7U8w8qaB/LGrwerL9d3WC/BMO6/vKZTTr6Aiw=="/>
    <d v="2017-04-27T15:48:02"/>
    <s v="DARS-NIC-40240-Q5G5X-v1"/>
    <s v="Tim Gillibrand"/>
    <x v="394"/>
    <s v="With Customer"/>
    <x v="0"/>
    <d v="2017-03-31T00:00:00"/>
    <s v="5a DSA Active"/>
    <s v="4e With Customer To Sign DSA"/>
    <x v="3"/>
    <s v="DARS-NIC-40240-Q5G5X-v0.2"/>
    <s v="No"/>
    <s v="No"/>
    <x v="0"/>
    <x v="180"/>
    <x v="232"/>
    <s v="No"/>
    <x v="0"/>
    <s v=""/>
    <s v="Richard Webster"/>
    <s v="Gaynor Dalton"/>
    <s v="No"/>
    <s v="Alexandra Day"/>
    <d v="2017-04-27T15:48:02"/>
    <d v="2016-08-01T15:30:38"/>
    <d v="2016-09-08T00:00:00"/>
    <s v=""/>
    <d v="2017-03-23T00:00:00"/>
    <x v="1"/>
  </r>
  <r>
    <s v="fd88c5e6-25b7-42b8-b2d8-a39f1a7edabf"/>
    <s v="lNEUwRO1Qmn06yaZbkdNQEIo54sCkifnFWk5Oe0+ZmUDWEYL3gGpooqTTCT6Q/iDFizCfBqtQhMmfKeDehXfew=="/>
    <d v="2017-04-27T15:48:02"/>
    <s v="DARS-NIC-40240-Q5G5X-v1"/>
    <s v="Tim Gillibrand"/>
    <x v="394"/>
    <s v="With Customer"/>
    <x v="0"/>
    <m/>
    <s v="1c Application In Progress"/>
    <s v="4e With Customer To Sign DSA"/>
    <x v="0"/>
    <s v="DARS-NIC-40240-Q5G5X-v1.0"/>
    <s v="No"/>
    <s v="No"/>
    <x v="0"/>
    <x v="180"/>
    <x v="0"/>
    <s v="No"/>
    <x v="0"/>
    <s v=""/>
    <s v="Richard Webster"/>
    <s v="Gaynor Dalton"/>
    <s v="No"/>
    <s v="Alexandra Day"/>
    <d v="2017-04-27T15:48:02"/>
    <d v="2017-03-21T11:14:48"/>
    <m/>
    <s v=""/>
    <d v="2017-03-23T00:00:00"/>
    <x v="0"/>
  </r>
  <r>
    <s v="a6203c54-03a9-4880-b88f-36b9d1d7936b"/>
    <s v="jnRbhfxSTQ9H7h+eei3wBOuwcJ78YgU+hjGWRITO33Ied3olXmJytbN/sbeUPvJNsZmmuoO2VanDp66uXtRVOw=="/>
    <d v="2017-04-27T15:48:02"/>
    <s v="DARS-NIC-40240-Q5G5X-v1"/>
    <s v="Tim Gillibrand"/>
    <x v="394"/>
    <s v="With Customer"/>
    <x v="0"/>
    <d v="2018-03-31T00:00:00"/>
    <s v="2c Initial Assessment"/>
    <s v="4e With Customer To Sign DSA"/>
    <x v="0"/>
    <s v="DARS-NIC-40240-Q5G5X-v1.1"/>
    <s v="No"/>
    <s v="No"/>
    <x v="0"/>
    <x v="45"/>
    <x v="0"/>
    <s v="No"/>
    <x v="0"/>
    <s v="Medium"/>
    <s v="Elizabeth Flaherty"/>
    <s v="Duncan Easton"/>
    <s v="No"/>
    <s v="Alexandra Day"/>
    <d v="2017-04-27T15:48:02"/>
    <d v="2017-03-21T11:31:01"/>
    <m/>
    <s v=""/>
    <d v="2017-03-23T00:00:00"/>
    <x v="0"/>
  </r>
  <r>
    <s v="46dd18e3-3e78-49b1-b0c4-ffa28aca5b5f"/>
    <s v="5aYDf1TE1YpyId3gfuwwltKXPP6SeRYBjNTpjmqHykOV9xqykshRHLWDNdHtUg8Ix/OZVYebJ3V0ObpvWRaEwA=="/>
    <d v="2017-04-27T15:48:19"/>
    <s v="DARS-NIC-40240-Q5G5X-v1"/>
    <s v="Helen Gollins"/>
    <x v="394"/>
    <s v="With Customer"/>
    <x v="0"/>
    <d v="2018-03-31T00:00:00"/>
    <s v="4e With Customer To Sign DSA"/>
    <s v="4e With Customer To Sign DSA"/>
    <x v="4"/>
    <s v="DARS-NIC-40240-Q5G5X-v1.2"/>
    <s v="Yes"/>
    <s v="No"/>
    <x v="0"/>
    <x v="45"/>
    <x v="0"/>
    <s v="No"/>
    <x v="0"/>
    <s v="Medium"/>
    <s v="Elizabeth Flaherty"/>
    <s v="Duncan Easton"/>
    <s v="No"/>
    <s v="Alexandra Day"/>
    <d v="2017-04-27T15:48:19"/>
    <d v="2017-04-26T08:38:47"/>
    <m/>
    <s v=""/>
    <d v="2017-03-23T00:00:00"/>
    <x v="0"/>
  </r>
  <r>
    <s v="871dbe65-4ec6-40da-ba00-a01c70a34262"/>
    <s v="Dr8zuGKc1uQkPCpQqX9xBPgke6uV49VakOz8WEo7LBtoHGqbzeKdspvhoiYOYr8DoR68RKONqhnk5vtavbv68g=="/>
    <d v="2017-04-26T10:42:36"/>
    <s v="DARS-NIC-40319-H0N3V-v1"/>
    <s v="Alexandra Day"/>
    <x v="392"/>
    <s v="With Customer"/>
    <x v="0"/>
    <m/>
    <s v="1c Application In Progress"/>
    <s v="1c Application In Progress"/>
    <x v="0"/>
    <s v="DARS-NIC-40319-H0N3V-v0.0"/>
    <s v="No"/>
    <s v="No"/>
    <x v="0"/>
    <x v="0"/>
    <x v="0"/>
    <s v="No"/>
    <x v="0"/>
    <s v=""/>
    <s v=""/>
    <s v=""/>
    <s v="Yes"/>
    <s v=""/>
    <d v="2017-04-26T10:42:36"/>
    <d v="2017-03-02T14:01:25"/>
    <m/>
    <s v=""/>
    <m/>
    <x v="0"/>
  </r>
  <r>
    <s v="ab8a617d-2b32-4d28-8c27-78596404f994"/>
    <s v="Mx02NOH3LA4OHkKnoZfrj32MYAIANtosvrxYCBAyOE5zB3IyshW5xPygs2e/732mpl0/njFSLVniznIyFZyhuQ=="/>
    <d v="2017-04-26T10:42:36"/>
    <s v="DARS-NIC-40319-H0N3V-v1"/>
    <s v="Dyfed Thomas"/>
    <x v="392"/>
    <s v="With Customer"/>
    <x v="0"/>
    <d v="2017-05-31T00:00:00"/>
    <s v="2c Initial Assessment"/>
    <s v="1c Application In Progress"/>
    <x v="0"/>
    <s v="DARS-NIC-40319-H0N3V-v0.1"/>
    <s v="No"/>
    <s v="No"/>
    <x v="0"/>
    <x v="318"/>
    <x v="0"/>
    <s v="No"/>
    <x v="0"/>
    <s v="Medium"/>
    <s v="Alexandra Day"/>
    <s v="Robyn Wilson"/>
    <s v="Yes"/>
    <s v=""/>
    <d v="2017-04-26T10:42:36"/>
    <d v="2017-03-02T14:11:56"/>
    <m/>
    <s v=""/>
    <m/>
    <x v="0"/>
  </r>
  <r>
    <s v="9bfddf3b-65e5-4afa-884c-a11b8b4a25a0"/>
    <s v="Ks6IttCWxrSGQqHuR4hv71kQgse+ENnJ0BQAgHkLprLNaN/RzH20KUJd/QRSHOr6E8d18ieoda5Z4uk5vQ3fhg=="/>
    <d v="2017-04-26T10:42:48"/>
    <s v="DARS-NIC-40319-H0N3V-v1"/>
    <s v="Dyfed Thomas"/>
    <x v="392"/>
    <s v="With Customer"/>
    <x v="0"/>
    <d v="2017-05-31T00:00:00"/>
    <s v="5a DSA Active"/>
    <s v="1c Application In Progress"/>
    <x v="2"/>
    <s v="DARS-NIC-40319-H0N3V-v0.2"/>
    <s v="No"/>
    <s v="No"/>
    <x v="0"/>
    <x v="318"/>
    <x v="240"/>
    <s v="No"/>
    <x v="0"/>
    <s v="Medium"/>
    <s v="Alexandra Day"/>
    <s v="Robyn Wilson"/>
    <s v="Yes"/>
    <s v=""/>
    <d v="2017-04-26T10:42:48"/>
    <d v="2017-03-02T14:53:47"/>
    <d v="2017-04-11T00:00:00"/>
    <s v=""/>
    <m/>
    <x v="1"/>
  </r>
  <r>
    <s v="888ac7c8-dba2-4c41-9f35-eb22f3b875f4"/>
    <s v="vbRt/1TRYU4DmZVNoR/YGSNgQtec2b4elVHjaSkI/t+FJvOY5VeDFpWcSXLIvrx/fYMsVuYk+QxX4GzR6Lfx0w=="/>
    <d v="2017-04-26T11:23:46"/>
    <s v="DARS-NIC-40319-H0N3V-v1"/>
    <s v="Dyfed Thomas"/>
    <x v="392"/>
    <s v="With Customer"/>
    <x v="0"/>
    <m/>
    <s v="1c Application In Progress"/>
    <s v="1c Application In Progress"/>
    <x v="4"/>
    <s v="DARS-NIC-40319-H0N3V-v1.0"/>
    <s v="Yes"/>
    <s v="No"/>
    <x v="0"/>
    <x v="0"/>
    <x v="0"/>
    <s v="No"/>
    <x v="0"/>
    <s v="Medium"/>
    <s v=""/>
    <s v=""/>
    <s v="Yes"/>
    <s v=""/>
    <d v="2017-04-26T11:23:46"/>
    <d v="2017-04-26T10:42:22"/>
    <m/>
    <s v=""/>
    <m/>
    <x v="0"/>
  </r>
  <r>
    <s v="3b87d6b3-bd28-e611-80ed-5065f38a99f1"/>
    <s v="De2j7+Dq+usV1ZhhmzKkSsMviL+TYixzpAtz0KvHs7S+t78NPUt2DQ1d6D7/19D6zvERPG7R3akLmRMkqSEiPw=="/>
    <d v="2017-03-24T09:53:37"/>
    <s v="DARS-NIC-40326-G0G7P-v0"/>
    <s v="Christy Walker"/>
    <x v="21"/>
    <s v="With HSCIC"/>
    <x v="0"/>
    <m/>
    <s v="1c Application In Progress"/>
    <s v="2c Initial Assessment"/>
    <x v="0"/>
    <s v="DARS-NIC-40326-G0G7P-v0.0"/>
    <s v="No"/>
    <s v="No"/>
    <x v="0"/>
    <x v="0"/>
    <x v="0"/>
    <s v="No"/>
    <x v="1"/>
    <s v=""/>
    <s v=""/>
    <s v=""/>
    <s v="Yes"/>
    <s v="Joanna Rose"/>
    <d v="2017-03-24T09:53:37"/>
    <d v="2016-06-02T12:29:53"/>
    <m/>
    <s v=""/>
    <d v="2016-09-21T00:00:00"/>
    <x v="0"/>
  </r>
  <r>
    <s v="eba36ee0-6d35-432b-98ed-118d4cc44879"/>
    <s v="zkVzo6F8TK4C0MXp00myGVlhGw+JSkWWwT2IMEqYSQ8e1CTi9ueUBrThVqm5faWcI/30vc44v5HcK/2aEqiYLA=="/>
    <d v="2017-03-24T09:53:37"/>
    <s v="DARS-NIC-40326-G0G7P-v0"/>
    <s v="Christy Walker"/>
    <x v="21"/>
    <s v="With HSCIC"/>
    <x v="0"/>
    <d v="2017-09-30T00:00:00"/>
    <s v="2c Initial Assessment"/>
    <s v="2c Initial Assessment"/>
    <x v="0"/>
    <s v="DARS-NIC-40326-G0G7P-v0.1"/>
    <s v="No"/>
    <s v="No"/>
    <x v="0"/>
    <x v="134"/>
    <x v="0"/>
    <s v="No"/>
    <x v="1"/>
    <s v=""/>
    <s v="Adam Grindrod"/>
    <s v="Richard Langley"/>
    <s v="Yes"/>
    <s v="Joanna Rose"/>
    <d v="2017-03-24T09:53:37"/>
    <d v="2016-09-16T17:45:13"/>
    <m/>
    <s v=""/>
    <d v="2016-09-21T00:00:00"/>
    <x v="0"/>
  </r>
  <r>
    <s v="6eea320c-d699-4a31-9ca6-518b3848ee19"/>
    <s v="UwtJJZg4K0ZjrTdGXUNPyf2Cp7jP+yNJCXh8I3uO/zNIKHL8z3h5PrQDqadopkLsiUbWrkiXX4Y3Tvly+viE/A=="/>
    <d v="2017-03-24T09:53:37"/>
    <s v="DARS-NIC-40326-G0G7P-v0"/>
    <s v="Christy Walker"/>
    <x v="21"/>
    <s v="With HSCIC"/>
    <x v="0"/>
    <d v="2018-03-31T00:00:00"/>
    <s v="2c Initial Assessment"/>
    <s v="2c Initial Assessment"/>
    <x v="0"/>
    <s v="DARS-NIC-40326-G0G7P-v0.2"/>
    <s v="No"/>
    <s v="No"/>
    <x v="0"/>
    <x v="134"/>
    <x v="0"/>
    <s v="No"/>
    <x v="1"/>
    <s v="Complex"/>
    <s v="Dan Goodwin"/>
    <s v="Dave Cronin"/>
    <s v="Yes"/>
    <s v="Joanna Rose"/>
    <d v="2017-03-24T09:53:37"/>
    <d v="2016-09-29T10:43:30"/>
    <m/>
    <s v=""/>
    <d v="2016-09-21T00:00:00"/>
    <x v="0"/>
  </r>
  <r>
    <s v="76769e60-48fe-4898-8d55-d165172b2702"/>
    <s v="mLG+pM+MWhjGpPKv6sFNCB9yTaKDPxqMvh4zuE5SSaCXm4hPa867gwJ9HS+s1JPB/X1vTd7g5CoZNPX0eFmpRg=="/>
    <d v="2017-04-13T14:12:36"/>
    <s v="DARS-NIC-40326-G0G7P-v0"/>
    <s v="Christy Walker"/>
    <x v="21"/>
    <s v="With HSCIC"/>
    <x v="0"/>
    <d v="2018-03-31T00:00:00"/>
    <s v="2c Initial Assessment"/>
    <s v="2c Initial Assessment"/>
    <x v="4"/>
    <s v="DARS-NIC-40326-G0G7P-v0.3"/>
    <s v="Yes"/>
    <s v="No"/>
    <x v="0"/>
    <x v="134"/>
    <x v="0"/>
    <s v="No"/>
    <x v="1"/>
    <s v="Complex"/>
    <s v="Dan Goodwin"/>
    <s v="Dave Cronin"/>
    <s v="Yes"/>
    <s v="Joanna Rose"/>
    <d v="2017-04-13T14:12:36"/>
    <d v="2017-03-08T14:22:25"/>
    <m/>
    <s v=""/>
    <d v="2016-09-21T00:00:00"/>
    <x v="0"/>
  </r>
  <r>
    <s v="8da2e0d4-5fd2-433f-9322-8b5e111660ec"/>
    <s v="e6dR7K0WzseyP5Jpm9yUS/d8EpZLAQCTfNDaodJHcS4kjr4bJr5HFQjzvOw1Bn7I419oFGulnqs5HbHzzbEmgw=="/>
    <d v="2017-01-31T12:18:34"/>
    <s v="DARS-NIC-40385-S2F6V-v0"/>
    <s v="Tracy Taylor"/>
    <x v="51"/>
    <s v="With HSCIC"/>
    <x v="0"/>
    <m/>
    <s v="1c Application In Progress"/>
    <s v="5a DSA Active"/>
    <x v="0"/>
    <s v="DARS-NIC-40385-S2F6V-v0.0"/>
    <s v="No"/>
    <s v="No"/>
    <x v="0"/>
    <x v="0"/>
    <x v="0"/>
    <s v="No"/>
    <x v="0"/>
    <s v="Medium"/>
    <s v=""/>
    <s v=""/>
    <s v="Yes"/>
    <s v="Tracy Taylor"/>
    <d v="2017-01-31T12:18:34"/>
    <d v="2017-01-04T15:19:59"/>
    <m/>
    <s v=""/>
    <d v="2017-01-07T00:00:00"/>
    <x v="0"/>
  </r>
  <r>
    <s v="dbba5ade-9431-49f5-84f2-e92839d27eaf"/>
    <s v="rAleLBb8U5XRfdpWTFfm2BpGxppcTDDqd0aaTDrh9SDJ6FlUMSIPnqpmRSL8f2oW5MrpINyyHOMlbbRDiRgeUw=="/>
    <d v="2017-01-31T12:18:34"/>
    <s v="DARS-NIC-40385-S2F6V-v0"/>
    <s v="Sally Bahri"/>
    <x v="51"/>
    <s v="With HSCIC"/>
    <x v="0"/>
    <d v="2017-05-31T00:00:00"/>
    <s v="2c Initial Assessment"/>
    <s v="5a DSA Active"/>
    <x v="0"/>
    <s v="DARS-NIC-40385-S2F6V-v0.1"/>
    <s v="No"/>
    <s v="No"/>
    <x v="0"/>
    <x v="262"/>
    <x v="0"/>
    <s v="No"/>
    <x v="0"/>
    <s v="Medium"/>
    <s v="Tracy Taylor"/>
    <s v="Robyn Wilson"/>
    <s v="Yes"/>
    <s v="Tracy Taylor"/>
    <d v="2017-01-31T12:18:34"/>
    <d v="2017-01-07T08:47:15"/>
    <m/>
    <s v=""/>
    <d v="2017-01-07T00:00:00"/>
    <x v="0"/>
  </r>
  <r>
    <s v="14bfd206-45f5-45a6-8985-ecee040fb346"/>
    <s v="1rI3fMag1gFr6sar3xovMjOpSCzxzg57bUP5HJBDc9djaKzL1cjDjTeJ2p7yI6Q/7tiq0Q4GMigHLcNblX8ecw=="/>
    <d v="2017-01-31T12:18:47"/>
    <s v="DARS-NIC-40385-S2F6V-v0"/>
    <s v="Sally Bahri"/>
    <x v="51"/>
    <s v="With HSCIC"/>
    <x v="0"/>
    <d v="2017-05-31T00:00:00"/>
    <s v="5a DSA Active"/>
    <s v="5a DSA Active"/>
    <x v="2"/>
    <s v="DARS-NIC-40385-S2F6V-v0.2"/>
    <s v="Yes"/>
    <s v="No"/>
    <x v="0"/>
    <x v="262"/>
    <x v="149"/>
    <s v="No"/>
    <x v="0"/>
    <s v="Medium"/>
    <s v="Tracy Taylor"/>
    <s v="Robyn Wilson"/>
    <s v="Yes"/>
    <s v="Tracy Taylor"/>
    <d v="2017-01-31T12:18:47"/>
    <d v="2017-01-07T09:14:33"/>
    <d v="2017-01-31T00:00:00"/>
    <s v=""/>
    <d v="2017-01-07T00:00:00"/>
    <x v="1"/>
  </r>
  <r>
    <s v="950b0c5f-5348-4c0c-a911-2ce85064572e"/>
    <s v="8ytl/8UBdfA8XUtE9Qgjs7Xu4Zt5XXfZySIZKfM3d+oSBz3FTkr1n5iOyRi5wLvBklCf5g1cXHSw4HLHMDDXjg=="/>
    <d v="2017-01-30T14:39:44"/>
    <s v="DARS-NIC-40395-P4F0P-v0"/>
    <s v="Tracy Taylor"/>
    <x v="97"/>
    <s v="With HSCIC"/>
    <x v="0"/>
    <m/>
    <s v="1c Application In Progress"/>
    <s v="5a DSA Active"/>
    <x v="0"/>
    <s v="DARS-NIC-40395-P4F0P-v0.0"/>
    <s v="No"/>
    <s v="No"/>
    <x v="0"/>
    <x v="0"/>
    <x v="0"/>
    <s v="No"/>
    <x v="0"/>
    <s v="Medium"/>
    <s v=""/>
    <s v=""/>
    <s v="Yes"/>
    <s v="Tracy Taylor"/>
    <d v="2017-01-30T14:39:44"/>
    <d v="2017-01-04T15:23:13"/>
    <m/>
    <s v=""/>
    <d v="2017-01-07T00:00:00"/>
    <x v="0"/>
  </r>
  <r>
    <s v="97172a2b-e79c-447c-930f-9589542ffc66"/>
    <s v="muZ4ERkl0dM9ORcTe0CfOQWqEqzr0Oy8XrEXQyIdmu7rHkRIP8HGyFtC48RbJjQYEZTaqjJUXLdj4qBC7ASAyA=="/>
    <d v="2017-01-30T14:39:45"/>
    <s v="DARS-NIC-40395-P4F0P-v0"/>
    <s v="Katy Bodycombe"/>
    <x v="97"/>
    <s v="With HSCIC"/>
    <x v="0"/>
    <d v="2017-05-31T00:00:00"/>
    <s v="2c Initial Assessment"/>
    <s v="5a DSA Active"/>
    <x v="0"/>
    <s v="DARS-NIC-40395-P4F0P-v0.1"/>
    <s v="No"/>
    <s v="No"/>
    <x v="0"/>
    <x v="262"/>
    <x v="0"/>
    <s v="No"/>
    <x v="0"/>
    <s v="Medium"/>
    <s v="Richard Webster"/>
    <s v="Robyn Wilson"/>
    <s v="Yes"/>
    <s v="Tracy Taylor"/>
    <d v="2017-01-30T14:39:45"/>
    <d v="2017-01-07T14:44:36"/>
    <m/>
    <s v=""/>
    <d v="2017-01-07T00:00:00"/>
    <x v="0"/>
  </r>
  <r>
    <s v="ac8f26e9-2c79-4a98-8cb3-9a1f5dd74bf6"/>
    <s v="KZfOVXFmBKl6g06h2WEtMgStt0+tKzTIrqRehGqtsWroNRAJui4ABHlzNeyulvnq6GVsQgNe1ymAFqB1DufVfA=="/>
    <d v="2017-01-30T14:39:58"/>
    <s v="DARS-NIC-40395-P4F0P-v0"/>
    <s v="Katy Bodycombe"/>
    <x v="97"/>
    <s v="With HSCIC"/>
    <x v="0"/>
    <d v="2017-05-31T00:00:00"/>
    <s v="5a DSA Active"/>
    <s v="5a DSA Active"/>
    <x v="2"/>
    <s v="DARS-NIC-40395-P4F0P-v0.2"/>
    <s v="Yes"/>
    <s v="No"/>
    <x v="0"/>
    <x v="262"/>
    <x v="27"/>
    <s v="No"/>
    <x v="0"/>
    <s v="Medium"/>
    <s v="Richard Webster"/>
    <s v="Robyn Wilson"/>
    <s v="Yes"/>
    <s v="Tracy Taylor"/>
    <d v="2017-01-30T14:39:58"/>
    <d v="2017-01-07T14:56:28"/>
    <d v="2017-01-30T00:00:00"/>
    <s v=""/>
    <d v="2017-01-07T00:00:00"/>
    <x v="1"/>
  </r>
  <r>
    <s v="e133e58b-2834-46a8-b77b-b79458dbf886"/>
    <s v="EvhcjRq5CFUo/qtZVNocDfK2n5nErzRKvBpbaVCtLAFlK/DuhWvNIePdYTTJtUGYwFxGWyAe93+U2hEKomfgUA=="/>
    <d v="2016-08-02T09:49:41"/>
    <s v="DARS-NIC-40470-C2B3M-v0"/>
    <s v="Dan Anderberg"/>
    <x v="395"/>
    <s v="With Customer"/>
    <x v="0"/>
    <m/>
    <s v=""/>
    <s v="1c Application In Progress"/>
    <x v="4"/>
    <s v="DARS-NIC-40470-C2B3M-v0.0"/>
    <s v="Yes"/>
    <s v="No"/>
    <x v="0"/>
    <x v="0"/>
    <x v="0"/>
    <s v="No"/>
    <x v="20"/>
    <s v=""/>
    <s v="DARS Online"/>
    <s v="DARS Online"/>
    <s v="Yes"/>
    <s v=""/>
    <d v="2016-08-02T09:49:41"/>
    <d v="2016-06-03T08:41:38"/>
    <m/>
    <s v=""/>
    <m/>
    <x v="0"/>
  </r>
  <r>
    <s v="600b6435-f224-456f-99f6-ee030b403707"/>
    <s v="zSPNWfuX1ulb57pYRZeDmT9CeKIm/ObzFrDmZrN/oATECQaee3lyWqyTnXsuG9HliaXQo7WjQXLJ3F9uGRcaIg=="/>
    <d v="2017-03-30T12:58:14"/>
    <s v="DARS-NIC-40475-W1M6W-v1"/>
    <s v="Tracy Taylor"/>
    <x v="112"/>
    <s v="With Customer"/>
    <x v="0"/>
    <m/>
    <s v="1c Application In Progress"/>
    <s v="1c Application In Progress"/>
    <x v="0"/>
    <s v="DARS-NIC-40475-W1M6W-v0.0"/>
    <s v="No"/>
    <s v="No"/>
    <x v="0"/>
    <x v="0"/>
    <x v="0"/>
    <s v="No"/>
    <x v="0"/>
    <s v="Medium"/>
    <s v=""/>
    <s v=""/>
    <s v="Yes"/>
    <s v="Tracy Taylor"/>
    <d v="2017-03-30T12:58:14"/>
    <d v="2017-01-04T15:31:32"/>
    <m/>
    <s v=""/>
    <m/>
    <x v="0"/>
  </r>
  <r>
    <s v="5085d105-9439-4bc2-a518-224d67f004e5"/>
    <s v="t9a1Drb2cr7Mzx+guIH5wAQBdFVRKbPlQQU+gZntK2SJmLfvwBgTYAVzwYAl7ZRnHRJTDbXxnYtcFXk/jy5diw=="/>
    <d v="2017-03-30T12:58:13"/>
    <s v="DARS-NIC-40475-W1M6W-v1"/>
    <s v="Stephen Boydell"/>
    <x v="112"/>
    <s v="With Customer"/>
    <x v="0"/>
    <d v="2017-05-31T00:00:00"/>
    <s v="2c Initial Assessment"/>
    <s v="1c Application In Progress"/>
    <x v="0"/>
    <s v="DARS-NIC-40475-W1M6W-v0.1"/>
    <s v="No"/>
    <s v="No"/>
    <x v="0"/>
    <x v="262"/>
    <x v="0"/>
    <s v="No"/>
    <x v="0"/>
    <s v="Medium"/>
    <s v="Dan Goodwin"/>
    <s v="Robyn Wilson"/>
    <s v="Yes"/>
    <s v="Tracy Taylor"/>
    <d v="2017-03-30T12:58:13"/>
    <d v="2017-01-07T15:06:43"/>
    <m/>
    <s v=""/>
    <m/>
    <x v="0"/>
  </r>
  <r>
    <s v="bc111582-811e-442a-a1fd-dd459b0bc1a1"/>
    <s v="fOhnbQJg2Iqx7TV5QUjR8xqH6F4G9TFRRD0L0KUwLvaQ3qqqj1pUN8jAXeCzTMIPX4YKio4Nd8uTZSLeUZAK9w=="/>
    <d v="2017-03-30T12:58:27"/>
    <s v="DARS-NIC-40475-W1M6W-v1"/>
    <s v="Stephen Boydell"/>
    <x v="112"/>
    <s v="With Customer"/>
    <x v="0"/>
    <d v="2017-05-31T00:00:00"/>
    <s v="5a DSA Active"/>
    <s v="1c Application In Progress"/>
    <x v="2"/>
    <s v="DARS-NIC-40475-W1M6W-v0.2"/>
    <s v="No"/>
    <s v="No"/>
    <x v="0"/>
    <x v="262"/>
    <x v="202"/>
    <s v="No"/>
    <x v="0"/>
    <s v="Medium"/>
    <s v="Dan Goodwin"/>
    <s v="Robyn Wilson"/>
    <s v="Yes"/>
    <s v="Tracy Taylor"/>
    <d v="2017-03-30T12:58:27"/>
    <d v="2017-01-07T15:17:14"/>
    <d v="2017-01-24T00:00:00"/>
    <s v=""/>
    <m/>
    <x v="1"/>
  </r>
  <r>
    <s v="60d41035-282e-49ee-939d-9267e80e46b5"/>
    <s v="U9Mqi58DCTsUr84NYsUimi54+mADvo4sZ1jvjb1Auz48zVFNARO59c7SguypNTtSarU38eKqqbcjPzGvUrljww=="/>
    <d v="2017-03-30T12:58:27"/>
    <s v="DARS-NIC-40475-W1M6W-v1"/>
    <s v="Stephen Boydell"/>
    <x v="112"/>
    <s v="With Customer"/>
    <x v="0"/>
    <m/>
    <s v="1c Application In Progress"/>
    <s v="1c Application In Progress"/>
    <x v="4"/>
    <s v="DARS-NIC-40475-W1M6W-v1.0"/>
    <s v="Yes"/>
    <s v="No"/>
    <x v="0"/>
    <x v="262"/>
    <x v="0"/>
    <s v="No"/>
    <x v="0"/>
    <s v="Medium"/>
    <s v="Dan Goodwin"/>
    <s v="Robyn Wilson"/>
    <s v="Yes"/>
    <s v="Tracy Taylor"/>
    <d v="2017-03-30T12:58:27"/>
    <d v="2017-03-30T12:58:01"/>
    <m/>
    <s v=""/>
    <m/>
    <x v="0"/>
  </r>
  <r>
    <s v="0ea178a5-8529-e611-80eb-5065f38aaa91"/>
    <s v="PnLjtQzbcX4gSYS7ApzhbwGhbdMosEhsFHrvYZ4TfreO3fWU8sKrrtUDFM7LCPc8/00JlVYMSUFOzT1UWY5TyA=="/>
    <d v="2017-04-04T08:00:12"/>
    <s v="DARS-NIC-40493-G5Y6K-v0"/>
    <s v="Suzanne Hartley"/>
    <x v="21"/>
    <s v="With Customer"/>
    <x v="0"/>
    <m/>
    <s v="1c Application In Progress"/>
    <s v="2d Action Plan Active"/>
    <x v="0"/>
    <s v="DARS-NIC-40493-G5Y6K-v0.0"/>
    <s v="No"/>
    <s v="No"/>
    <x v="0"/>
    <x v="0"/>
    <x v="0"/>
    <s v="No"/>
    <x v="1"/>
    <s v=""/>
    <s v=""/>
    <s v=""/>
    <s v="Yes"/>
    <s v="Louise Dunn"/>
    <d v="2017-04-04T08:00:12"/>
    <d v="2016-06-03T12:21:11"/>
    <m/>
    <s v=""/>
    <d v="2016-08-11T00:00:00"/>
    <x v="0"/>
  </r>
  <r>
    <s v="15645169-33ed-409a-858b-68e8eeb81333"/>
    <s v="JmYxFCAi5+h/VYomjAhHalmcughVMj4UsDLLyO3470tal3auMWpVdxkK7c7ErBcHUpudKuWoHtdb7WrpcNXaiw=="/>
    <d v="2017-04-04T08:00:12"/>
    <s v="DARS-NIC-40493-G5Y6K-v0"/>
    <s v="Suzanne Hartley"/>
    <x v="21"/>
    <s v="With Customer"/>
    <x v="0"/>
    <m/>
    <s v="1c Application In Progress"/>
    <s v="2d Action Plan Active"/>
    <x v="0"/>
    <s v="DARS-NIC-40493-G5Y6K-v0.1"/>
    <s v="No"/>
    <s v="No"/>
    <x v="0"/>
    <x v="0"/>
    <x v="0"/>
    <s v="No"/>
    <x v="1"/>
    <s v=""/>
    <s v=""/>
    <s v=""/>
    <s v="Yes"/>
    <s v="Louise Dunn"/>
    <d v="2017-04-04T08:00:12"/>
    <d v="2016-08-10T10:06:54"/>
    <m/>
    <s v=""/>
    <d v="2016-08-11T00:00:00"/>
    <x v="0"/>
  </r>
  <r>
    <s v="74ebff4c-4182-41e4-969f-afcc0e777c46"/>
    <s v="gCK9IqL8h63PjdoquLAH+u5CEQSLb/gppZ+RjeqXitoVcznDh+ivZUilInvonLFXZ/XwQyy5x1k/B9QxDsk6Ng=="/>
    <d v="2017-04-04T08:00:12"/>
    <s v="DARS-NIC-40493-G5Y6K-v0"/>
    <s v="Suzanne Hartley"/>
    <x v="21"/>
    <s v="With Customer"/>
    <x v="0"/>
    <m/>
    <s v="1c Application In Progress"/>
    <s v="2d Action Plan Active"/>
    <x v="0"/>
    <s v="DARS-NIC-40493-G5Y6K-v0.2"/>
    <s v="No"/>
    <s v="No"/>
    <x v="0"/>
    <x v="0"/>
    <x v="0"/>
    <s v="No"/>
    <x v="1"/>
    <s v=""/>
    <s v=""/>
    <s v=""/>
    <s v="Yes"/>
    <s v="Louise Dunn"/>
    <d v="2017-04-04T08:00:12"/>
    <d v="2016-08-10T13:55:37"/>
    <m/>
    <s v=""/>
    <d v="2016-08-11T00:00:00"/>
    <x v="0"/>
  </r>
  <r>
    <s v="4421b24b-d4c5-47df-8d88-d7bf4d912d19"/>
    <s v="Qn826FZFkW2X7vfqqTseF1x9b+VbtYyyH3X3Wws3K5klwzmSKCB1cHSvR4+UBa1h/+Wd2uA/Jhcx42bgg5edLw=="/>
    <d v="2017-04-04T08:00:12"/>
    <s v="DARS-NIC-40493-G5Y6K-v0"/>
    <s v="Suzanne Hartley"/>
    <x v="21"/>
    <s v="With Customer"/>
    <x v="0"/>
    <m/>
    <s v="2c Initial Assessment"/>
    <s v="2d Action Plan Active"/>
    <x v="0"/>
    <s v="DARS-NIC-40493-G5Y6K-v0.3"/>
    <s v="No"/>
    <s v="No"/>
    <x v="0"/>
    <x v="9"/>
    <x v="0"/>
    <s v="No"/>
    <x v="1"/>
    <s v=""/>
    <s v="Amanda Parkin"/>
    <s v="Richard Langley"/>
    <s v="Yes"/>
    <s v="Louise Dunn"/>
    <d v="2017-04-04T08:00:12"/>
    <d v="2016-08-10T15:11:20"/>
    <m/>
    <s v=""/>
    <d v="2016-08-11T00:00:00"/>
    <x v="0"/>
  </r>
  <r>
    <s v="0f2193a1-7679-4de1-8102-4bf57ee21a58"/>
    <s v="ZxTZFbOLJHLj6kk4F+ddLD/7TV9RhjK2On3grvJFRYFAWg2k0uOO4+uGVymehDU+/O5Oz2EqEmt3rCvtycG6yQ=="/>
    <d v="2017-04-04T08:00:11"/>
    <s v="DARS-NIC-40493-G5Y6K-v0"/>
    <s v="Suzanne Hartley"/>
    <x v="21"/>
    <s v="With Customer"/>
    <x v="0"/>
    <m/>
    <s v="2c Initial Assessment"/>
    <s v="2d Action Plan Active"/>
    <x v="0"/>
    <s v="DARS-NIC-40493-G5Y6K-v0.4"/>
    <s v="No"/>
    <s v="No"/>
    <x v="0"/>
    <x v="9"/>
    <x v="0"/>
    <s v="No"/>
    <x v="1"/>
    <s v=""/>
    <s v="Amanda Parkin"/>
    <s v="Richard Langley"/>
    <s v="Yes"/>
    <s v="Louise Dunn"/>
    <d v="2017-04-04T08:00:11"/>
    <d v="2016-09-08T08:58:58"/>
    <m/>
    <s v=""/>
    <d v="2016-08-11T00:00:00"/>
    <x v="0"/>
  </r>
  <r>
    <s v="c740b52e-75cb-447d-b120-428a74922685"/>
    <s v="7R1QOuaLBUEqzfzJoZRSgN6L8KgdvkwCLGAfOueiweawwJXryiVG/Fmd7gL7lhBiJ23ybUtv/hSRWh4dmncfQg=="/>
    <d v="2017-04-04T08:00:11"/>
    <s v="DARS-NIC-40493-G5Y6K-v0"/>
    <s v="Suzanne Hartley"/>
    <x v="21"/>
    <s v="With Customer"/>
    <x v="0"/>
    <m/>
    <s v="2c Initial Assessment"/>
    <s v="2d Action Plan Active"/>
    <x v="0"/>
    <s v="DARS-NIC-40493-G5Y6K-v0.5"/>
    <s v="No"/>
    <s v="No"/>
    <x v="0"/>
    <x v="9"/>
    <x v="0"/>
    <s v="No"/>
    <x v="1"/>
    <s v=""/>
    <s v="Amanda Parkin"/>
    <s v="Richard Langley"/>
    <s v="Yes"/>
    <s v="Louise Dunn"/>
    <d v="2017-04-04T08:00:11"/>
    <d v="2016-10-04T10:12:30"/>
    <m/>
    <s v=""/>
    <d v="2016-08-11T00:00:00"/>
    <x v="0"/>
  </r>
  <r>
    <s v="ebf9f263-1841-41d6-b341-118170800187"/>
    <s v="xApR3XVZXc5nTXW2UZw5XMA+I+dWFXEX37Lh5UGytoubcCiQoLhjcYM46QU1MnYXRoza55ARMyDK1H2jDjFLNg=="/>
    <d v="2017-04-04T08:00:11"/>
    <s v="DARS-NIC-40493-G5Y6K-v0"/>
    <s v="Suzanne Hartley"/>
    <x v="21"/>
    <s v="With Customer"/>
    <x v="0"/>
    <m/>
    <s v="2c Initial Assessment"/>
    <s v="2d Action Plan Active"/>
    <x v="0"/>
    <s v="DARS-NIC-40493-G5Y6K-v0.6"/>
    <s v="No"/>
    <s v="No"/>
    <x v="0"/>
    <x v="9"/>
    <x v="0"/>
    <s v="No"/>
    <x v="1"/>
    <s v=""/>
    <s v="Amanda Parkin"/>
    <s v="Richard Langley"/>
    <s v="Yes"/>
    <s v="Louise Dunn"/>
    <d v="2017-04-04T08:00:11"/>
    <d v="2016-10-06T12:31:07"/>
    <m/>
    <s v=""/>
    <d v="2016-08-11T00:00:00"/>
    <x v="0"/>
  </r>
  <r>
    <s v="25ed4341-4493-498e-a070-150a81039dd3"/>
    <s v="Mjt01ru3B7QcH5VtQ7iRySt2wPlaU0qS0Vi3AOSxjVtHOk0Hb11+eXGS8U6zjTg7SYS884p34OZ8P/EFP1MyGA=="/>
    <d v="2017-04-04T08:00:11"/>
    <s v="DARS-NIC-40493-G5Y6K-v0"/>
    <s v="Suzanne Hartley"/>
    <x v="21"/>
    <s v="With Customer"/>
    <x v="0"/>
    <m/>
    <s v="2c Initial Assessment"/>
    <s v="2d Action Plan Active"/>
    <x v="0"/>
    <s v="DARS-NIC-40493-G5Y6K-v0.7"/>
    <s v="No"/>
    <s v="No"/>
    <x v="0"/>
    <x v="9"/>
    <x v="0"/>
    <s v="No"/>
    <x v="1"/>
    <s v=""/>
    <s v="Amanda Parkin"/>
    <s v="Richard Langley"/>
    <s v="Yes"/>
    <s v="Louise Dunn"/>
    <d v="2017-04-04T08:00:11"/>
    <d v="2016-10-21T14:04:17"/>
    <m/>
    <s v=""/>
    <d v="2016-08-11T00:00:00"/>
    <x v="0"/>
  </r>
  <r>
    <s v="9caa3b08-6d18-4d10-bf2e-491f88f18b27"/>
    <s v="l1ygWtAGTM9saHhCyvywMfbJaQTsoo70oTi8x1r/dMdhu7M6E43+IhkBR66PC0VeAPgjJiddWlE+Jja+wWcEPg=="/>
    <d v="2017-04-04T08:00:50"/>
    <s v="DARS-NIC-40493-G5Y6K-v0"/>
    <s v="Suzanne Hartley"/>
    <x v="21"/>
    <s v="With Customer"/>
    <x v="0"/>
    <m/>
    <s v="2c Initial Assessment"/>
    <s v="2d Action Plan Active"/>
    <x v="0"/>
    <s v="DARS-NIC-40493-G5Y6K-v0.8"/>
    <s v="No"/>
    <s v="No"/>
    <x v="0"/>
    <x v="9"/>
    <x v="0"/>
    <s v="No"/>
    <x v="1"/>
    <s v=""/>
    <s v="Amanda Parkin"/>
    <s v="Richard Langley"/>
    <s v="Yes"/>
    <s v="Louise Dunn"/>
    <d v="2017-04-04T08:00:50"/>
    <d v="2017-03-30T14:29:57"/>
    <m/>
    <s v=""/>
    <d v="2016-08-11T00:00:00"/>
    <x v="0"/>
  </r>
  <r>
    <s v="a5ec0efa-46c1-4c5c-b00a-3d091cbe05c7"/>
    <s v="UeNz/cVBMPZpvSq43S0tzBJdmPdaAeHEzGXrYsnbz3i10cvyIODs/Ef2suKoHsEENDQ6mq21CniKIJThYaaKWQ=="/>
    <d v="2017-04-04T08:00:50"/>
    <s v="DARS-NIC-40493-G5Y6K-v0"/>
    <s v="Suzanne Hartley"/>
    <x v="21"/>
    <s v="With Customer"/>
    <x v="0"/>
    <m/>
    <s v="2c Initial Assessment"/>
    <s v="2d Action Plan Active"/>
    <x v="4"/>
    <s v="DARS-NIC-40493-G5Y6K-v0.9"/>
    <s v="Yes"/>
    <s v="No"/>
    <x v="0"/>
    <x v="9"/>
    <x v="0"/>
    <s v="No"/>
    <x v="1"/>
    <s v=""/>
    <s v="Amanda Parkin"/>
    <s v="Richard Langley"/>
    <s v="Yes"/>
    <s v="Louise Dunn"/>
    <d v="2017-04-04T08:00:50"/>
    <d v="2017-04-04T08:00:28"/>
    <m/>
    <s v=""/>
    <d v="2016-08-11T00:00:00"/>
    <x v="0"/>
  </r>
  <r>
    <s v="073b8523-412e-e611-80ed-5065f38a99f1"/>
    <s v="4UNG5/PaTZBdEyDhBiiQQU6IFAiWGe+9j2oelUO+rIeYX9K9igk8kTVLqysjadoovUGvay/EqENwTySJf0jwvw=="/>
    <d v="2016-07-15T14:11:16"/>
    <s v="DARS-NIC-40514-T2P1V-v0"/>
    <s v="Qiwen Liu"/>
    <x v="83"/>
    <s v="With Customer"/>
    <x v="0"/>
    <m/>
    <s v="1c Application In Progress"/>
    <s v="1c Application In Progress"/>
    <x v="0"/>
    <s v="DARS-NIC-40514-T2P1V-v0.0"/>
    <s v="No"/>
    <s v="No"/>
    <x v="0"/>
    <x v="0"/>
    <x v="0"/>
    <s v="No"/>
    <x v="13"/>
    <s v=""/>
    <s v=""/>
    <s v=""/>
    <s v="Yes"/>
    <s v="Emma Russell"/>
    <d v="2016-07-15T14:11:16"/>
    <d v="2016-06-09T12:53:22"/>
    <m/>
    <s v=""/>
    <m/>
    <x v="0"/>
  </r>
  <r>
    <s v="e1eef1d9-f54a-4ad0-9c49-2bc7aaaf77ec"/>
    <s v="6I7STiWBpH720KJWPg5ASJgmE0tZcXP+9mz2l3+03y+pYfvr1fZtgD1Ztw5fK8/Oc+TVQ0NvoHn2OY+8eRUB/g=="/>
    <d v="2016-07-15T14:11:30"/>
    <s v="DARS-NIC-40514-T2P1V-v0"/>
    <s v="Qiwen Liu"/>
    <x v="83"/>
    <s v="With Customer"/>
    <x v="0"/>
    <m/>
    <s v="1c Application In Progress"/>
    <s v="1c Application In Progress"/>
    <x v="0"/>
    <s v="DARS-NIC-40514-T2P1V-v0.1"/>
    <s v="No"/>
    <s v="No"/>
    <x v="0"/>
    <x v="0"/>
    <x v="0"/>
    <s v="No"/>
    <x v="13"/>
    <s v=""/>
    <s v=""/>
    <s v=""/>
    <s v="Yes"/>
    <s v="Emma Russell"/>
    <d v="2016-07-15T14:11:30"/>
    <d v="2016-07-15T09:44:40"/>
    <m/>
    <s v=""/>
    <m/>
    <x v="0"/>
  </r>
  <r>
    <s v="b3888e7f-e776-4efd-b5a9-caa6ec9aa4f5"/>
    <s v="X4itm/1X/aLnPvllG5nF2KqVqYPP1nK5UOnihnhX9dShlh+7q+IW/wd0FbEBJzF3PQklVjl1fuS1ePdPig/lAA=="/>
    <d v="2016-08-02T09:49:41"/>
    <s v="DARS-NIC-40514-T2P1V-v0"/>
    <s v="Qiwen Liu"/>
    <x v="83"/>
    <s v="With Customer"/>
    <x v="0"/>
    <m/>
    <s v="1c Application In Progress"/>
    <s v="1c Application In Progress"/>
    <x v="4"/>
    <s v="DARS-NIC-40514-T2P1V-v0.2"/>
    <s v="Yes"/>
    <s v="No"/>
    <x v="0"/>
    <x v="0"/>
    <x v="0"/>
    <s v="No"/>
    <x v="13"/>
    <s v=""/>
    <s v=""/>
    <s v=""/>
    <s v="Yes"/>
    <s v="Emma Russell"/>
    <d v="2016-08-02T09:49:41"/>
    <d v="2016-07-15T14:11:18"/>
    <m/>
    <s v=""/>
    <m/>
    <x v="0"/>
  </r>
  <r>
    <s v="f6f0087e-dd5a-40f3-ac90-64289dacb13c"/>
    <s v="EdUse6OqeBuLgZZx9FxmqePo3ludsUthyBvLZqCnw5uYP2aO8wuJY8UH1vXJPufMZau3Z0mXeWXXFCQH+EbGSQ=="/>
    <d v="2016-08-02T09:49:41"/>
    <s v="DARS-NIC-40784-N1S2B-v0"/>
    <s v="Paul Belton"/>
    <x v="396"/>
    <s v="With Customer"/>
    <x v="0"/>
    <m/>
    <s v=""/>
    <s v="1c Application In Progress"/>
    <x v="4"/>
    <s v="DARS-NIC-40784-N1S2B-v0.0"/>
    <s v="Yes"/>
    <s v="No"/>
    <x v="0"/>
    <x v="0"/>
    <x v="0"/>
    <s v="No"/>
    <x v="16"/>
    <s v=""/>
    <s v="DARS Online"/>
    <s v="DARS Online"/>
    <s v="Yes"/>
    <s v=""/>
    <d v="2016-08-02T09:49:41"/>
    <d v="2016-06-06T10:44:38"/>
    <m/>
    <s v=""/>
    <m/>
    <x v="0"/>
  </r>
  <r>
    <s v="0c7010d7-b56b-4d9f-8326-f6815dbeb528"/>
    <s v="KXYiMXeN/28ZXY/Z0g/WnmmhWoiUWOULuy68ibM0KC/k3WgE1NyM5a1AaBWBlfP9iiAWLHR7jNBsNHnta8le2w=="/>
    <d v="2016-10-31T15:56:08"/>
    <s v="DARS-NIC-40807-B2N0G-v0"/>
    <s v="Tony Ware"/>
    <x v="397"/>
    <s v="With Customer"/>
    <x v="1"/>
    <m/>
    <s v=""/>
    <s v="1c Application In Progress"/>
    <x v="4"/>
    <s v="DARS-NIC-40807-B2N0G-v0.0"/>
    <s v="Yes"/>
    <s v="No"/>
    <x v="1"/>
    <x v="0"/>
    <x v="0"/>
    <s v="No"/>
    <x v="7"/>
    <s v=""/>
    <s v="DARS Online"/>
    <s v="DARS Online"/>
    <s v="Yes"/>
    <s v=""/>
    <d v="2016-10-31T15:56:08"/>
    <d v="2016-06-06T11:39:58"/>
    <m/>
    <s v=""/>
    <m/>
    <x v="0"/>
  </r>
  <r>
    <s v="5448ede1-5f8f-4f8f-a3d3-45dedd965929"/>
    <s v="Z+BQXMWGekl1wgYfQ3BYOzUyvdpT5pR2/90iSnSa/G05dlVQ6HnODpMeS+f2Zw4a6pY6yJGPS5YGllH93ktyyg=="/>
    <d v="2017-05-02T12:18:39"/>
    <s v="DARS-NIC-40819-K5R4W-v1"/>
    <s v="Tracy Taylor"/>
    <x v="102"/>
    <s v="With HSCIC"/>
    <x v="0"/>
    <m/>
    <s v="1c Application In Progress"/>
    <s v="3a With DAO"/>
    <x v="0"/>
    <s v="DARS-NIC-40819-K5R4W-v0.0"/>
    <s v="No"/>
    <s v="No"/>
    <x v="0"/>
    <x v="0"/>
    <x v="0"/>
    <s v="No"/>
    <x v="0"/>
    <s v="Medium"/>
    <s v=""/>
    <s v=""/>
    <s v="Yes"/>
    <s v="Emma Russell"/>
    <d v="2017-05-02T12:18:39"/>
    <d v="2017-01-04T15:44:58"/>
    <m/>
    <s v=""/>
    <d v="2017-04-26T00:00:00"/>
    <x v="0"/>
  </r>
  <r>
    <s v="a017dabc-f8ad-4e50-98c8-124eae207370"/>
    <s v="ogLtBo7SAXvkMVU+C31QjZ906o4tKGgBC9CdGwX3MmGTW3z/PAvDe2HWNUVu+ng993BvMZsyEJOqXiCDXdlcIw=="/>
    <d v="2017-05-02T12:18:39"/>
    <s v="DARS-NIC-40819-K5R4W-v1"/>
    <s v="Stephen Patterson"/>
    <x v="102"/>
    <s v="With HSCIC"/>
    <x v="0"/>
    <d v="2017-05-31T00:00:00"/>
    <s v="2c Initial Assessment"/>
    <s v="3a With DAO"/>
    <x v="0"/>
    <s v="DARS-NIC-40819-K5R4W-v0.1"/>
    <s v="No"/>
    <s v="No"/>
    <x v="0"/>
    <x v="262"/>
    <x v="0"/>
    <s v="No"/>
    <x v="0"/>
    <s v="Medium"/>
    <s v="Alexandra Day"/>
    <s v="Robyn Wilson"/>
    <s v="Yes"/>
    <s v="Emma Russell"/>
    <d v="2017-05-02T12:18:39"/>
    <d v="2017-01-07T09:19:10"/>
    <m/>
    <s v=""/>
    <d v="2017-04-26T00:00:00"/>
    <x v="0"/>
  </r>
  <r>
    <s v="30d69b45-1e98-49e0-b37f-1e5954705d1c"/>
    <s v="Ca01th+iU/rhOlB1vgIcw0HHnHZlBCapdZAFJwH/AVSNoEHaHxRT3cH/G96bskKPqzSz0npcZyBXX9TroHa37Q=="/>
    <d v="2017-05-02T12:18:39"/>
    <s v="DARS-NIC-40819-K5R4W-v1"/>
    <s v="Stephen Patterson"/>
    <x v="102"/>
    <s v="With HSCIC"/>
    <x v="0"/>
    <d v="2017-05-31T00:00:00"/>
    <s v="5a DSA Active"/>
    <s v="3a With DAO"/>
    <x v="2"/>
    <s v="DARS-NIC-40819-K5R4W-v0.2"/>
    <s v="No"/>
    <s v="No"/>
    <x v="0"/>
    <x v="262"/>
    <x v="142"/>
    <s v="No"/>
    <x v="0"/>
    <s v="Medium"/>
    <s v="Alexandra Day"/>
    <s v="Robyn Wilson"/>
    <s v="Yes"/>
    <s v="Emma Russell"/>
    <d v="2017-05-02T12:18:39"/>
    <d v="2017-01-07T09:51:57"/>
    <d v="2017-02-28T00:00:00"/>
    <s v=""/>
    <d v="2017-04-26T00:00:00"/>
    <x v="1"/>
  </r>
  <r>
    <s v="03233b3a-419e-4d47-983f-08d9e3d7e508"/>
    <s v="NW0yX32nYAlYX8OwKzJ7huSwq7OVBiPL7WgRvhBQ0h5RQ7jCJbVWfgWm+uUMjCwBDLZD/I8Y5J4FOGD0P1Q43w=="/>
    <d v="2017-05-02T12:18:39"/>
    <s v="DARS-NIC-40819-K5R4W-v1"/>
    <s v="Stephen Patterson"/>
    <x v="102"/>
    <s v="With HSCIC"/>
    <x v="0"/>
    <m/>
    <s v="1c Application In Progress"/>
    <s v="3a With DAO"/>
    <x v="0"/>
    <s v="DARS-NIC-40819-K5R4W-v1.0"/>
    <s v="No"/>
    <s v="No"/>
    <x v="0"/>
    <x v="0"/>
    <x v="0"/>
    <s v="No"/>
    <x v="0"/>
    <s v="Medium"/>
    <s v="Alexandra Day"/>
    <s v="Robyn Wilson"/>
    <s v="Yes"/>
    <s v="Emma Russell"/>
    <d v="2017-05-02T12:18:39"/>
    <d v="2017-04-05T13:17:11"/>
    <m/>
    <s v=""/>
    <d v="2017-04-26T00:00:00"/>
    <x v="0"/>
  </r>
  <r>
    <s v="0c906f23-92ca-4bdb-b011-6fca91a2c59a"/>
    <s v="7qeGg0YPXjBsmWHnk5f4U8yNu1Zb6HId/jNHWtnz6HXoDWMrcZ4R8ZmGSdUd2Z/pxd1BgQxJsHJ2Ojy+m0RZZA=="/>
    <d v="2017-05-02T12:18:39"/>
    <s v="DARS-NIC-40819-K5R4W-v1"/>
    <s v="Stephen Patterson"/>
    <x v="102"/>
    <s v="With HSCIC"/>
    <x v="0"/>
    <d v="2018-05-31T00:00:00"/>
    <s v="2c Initial Assessment"/>
    <s v="3a With DAO"/>
    <x v="0"/>
    <s v="DARS-NIC-40819-K5R4W-v1.1"/>
    <s v="No"/>
    <s v="No"/>
    <x v="0"/>
    <x v="217"/>
    <x v="0"/>
    <s v="No"/>
    <x v="0"/>
    <s v="Complex"/>
    <s v="Alexandra Day"/>
    <s v="Robyn Wilson"/>
    <s v="Yes"/>
    <s v="Emma Russell"/>
    <d v="2017-05-02T12:18:39"/>
    <d v="2017-04-26T08:20:10"/>
    <m/>
    <s v=""/>
    <d v="2017-04-26T00:00:00"/>
    <x v="0"/>
  </r>
  <r>
    <s v="69b19c16-a11b-4de6-ac1e-e84bf05e7cbf"/>
    <s v="5dt1RTSVNijMze3Oip2x5HeVaxBDbAoYQKlPFIxSHFukjI8uG8h7IOwCVV2Sm1vQmk7Fg8NqXba9oCVy+jhc7A=="/>
    <d v="2017-05-02T12:18:40"/>
    <s v="DARS-NIC-40819-K5R4W-v1"/>
    <s v="Stephen Patterson"/>
    <x v="102"/>
    <s v="With HSCIC"/>
    <x v="0"/>
    <d v="2018-05-31T00:00:00"/>
    <s v="3a With DAO"/>
    <s v="3a With DAO"/>
    <x v="4"/>
    <s v="DARS-NIC-40819-K5R4W-v1.2"/>
    <s v="Yes"/>
    <s v="No"/>
    <x v="0"/>
    <x v="217"/>
    <x v="0"/>
    <s v="No"/>
    <x v="0"/>
    <s v="Complex"/>
    <s v="Alexandra Day"/>
    <s v="Robyn Wilson"/>
    <s v="Yes"/>
    <s v="Emma Russell"/>
    <d v="2017-05-02T12:18:40"/>
    <d v="2017-05-02T12:17:59"/>
    <m/>
    <s v=""/>
    <d v="2017-04-26T00:00:00"/>
    <x v="0"/>
  </r>
  <r>
    <s v="ab11ad62-1a5d-4446-ba2f-69c4300a73d1"/>
    <s v="l+g7BzyCyJB8pCfHbv7KCoEZ/EdYhSsg0vMIgiGI0G4XwsQaaHiu8Q2W3gaPJX5x+Oqar12hMCKSWtQgopXKVQ=="/>
    <d v="2017-01-09T15:20:57"/>
    <s v="DARS-NIC-40902-H8P4M-v0"/>
    <s v="Julie Bruce"/>
    <x v="163"/>
    <s v="With HSCIC"/>
    <x v="0"/>
    <m/>
    <s v=""/>
    <s v="1b Enquiry Answered"/>
    <x v="0"/>
    <s v="DARS-NIC-40902-H8P4M-v0.0"/>
    <s v="No"/>
    <s v="No"/>
    <x v="0"/>
    <x v="0"/>
    <x v="0"/>
    <s v="No"/>
    <x v="1"/>
    <s v=""/>
    <s v="DARS Online"/>
    <s v="DARS Online"/>
    <s v="Yes"/>
    <s v=""/>
    <d v="2017-01-09T15:20:57"/>
    <d v="2016-06-06T14:47:29"/>
    <m/>
    <s v=""/>
    <m/>
    <x v="0"/>
  </r>
  <r>
    <s v="2893ca3f-0601-402e-be17-2e92ebb2c9f4"/>
    <s v="G4vENkIpX942fIodQflKFbxc05jpRRQdfZkGhYooGK31LsMlYWER/u8sZKpCuFiOq8LryKK5A4sZrppzimJZ3g=="/>
    <d v="2017-01-09T15:20:57"/>
    <s v="DARS-NIC-40902-H8P4M-v0"/>
    <s v="Julie Bruce"/>
    <x v="163"/>
    <s v="With HSCIC"/>
    <x v="0"/>
    <m/>
    <s v="2a Case Admin Check"/>
    <s v="1b Enquiry Answered"/>
    <x v="0"/>
    <s v="DARS-NIC-40902-H8P4M-v0.1"/>
    <s v="No"/>
    <s v="No"/>
    <x v="0"/>
    <x v="0"/>
    <x v="0"/>
    <s v="No"/>
    <x v="1"/>
    <s v=""/>
    <s v="DARS Online"/>
    <s v="DARS Online"/>
    <s v="Yes"/>
    <s v=""/>
    <d v="2017-01-09T15:20:57"/>
    <d v="2016-06-14T11:09:53"/>
    <m/>
    <s v=""/>
    <m/>
    <x v="0"/>
  </r>
  <r>
    <s v="e16302dd-a3ac-4353-949c-860922678a7f"/>
    <s v="mY5+yG+riJjC5MgbeitH25dEhPbzmve2hC29HXUp+Gh4PWsavdeT99MX73ZPkUdF8FUOL/wehY6+YI3IbdX+5g=="/>
    <d v="2017-01-09T15:21:01"/>
    <s v="DARS-NIC-40902-H8P4M-v0"/>
    <s v="Julie Bruce"/>
    <x v="163"/>
    <s v="With HSCIC"/>
    <x v="0"/>
    <m/>
    <s v="1b Enquiry Answered"/>
    <s v="1b Enquiry Answered"/>
    <x v="4"/>
    <s v="DARS-NIC-40902-H8P4M-v0.2"/>
    <s v="Yes"/>
    <s v="No"/>
    <x v="0"/>
    <x v="0"/>
    <x v="0"/>
    <s v="No"/>
    <x v="1"/>
    <s v=""/>
    <s v="DARS Online"/>
    <s v="DARS Online"/>
    <s v="Yes"/>
    <s v=""/>
    <d v="2017-01-09T15:21:01"/>
    <d v="2016-06-15T08:58:09"/>
    <m/>
    <s v=""/>
    <m/>
    <x v="0"/>
  </r>
  <r>
    <s v="ec4a18c0-df27-424c-ba76-765434e58cb5"/>
    <s v="/MPfF4teHxYoLjJ/7F39soBa3ZJNI29m0sn68RA/mxWNl/XYg/7BpRP1/FXDmkgLE9cXh9zP4arXP9lPmrud+A=="/>
    <d v="2016-08-02T09:49:41"/>
    <s v="DARS-NIC-40979-L7K9Q-v0"/>
    <s v="Una Foye"/>
    <x v="398"/>
    <s v="With Customer"/>
    <x v="0"/>
    <m/>
    <s v=""/>
    <s v="1c Application In Progress"/>
    <x v="4"/>
    <s v="DARS-NIC-40979-L7K9Q-v0.0"/>
    <s v="Yes"/>
    <s v="No"/>
    <x v="0"/>
    <x v="0"/>
    <x v="0"/>
    <s v="No"/>
    <x v="6"/>
    <s v=""/>
    <s v="DARS Online"/>
    <s v="DARS Online"/>
    <s v="Yes"/>
    <s v=""/>
    <d v="2016-08-02T09:49:41"/>
    <d v="2016-06-07T08:56:13"/>
    <m/>
    <s v=""/>
    <m/>
    <x v="0"/>
  </r>
  <r>
    <s v="a6f2b3f4-a5bf-43db-9f70-52f4c5521503"/>
    <s v="+dN+0hv82D9nqfymqdhrXJF/cztNDB+kbNob7wrJyxB95ljrwjMklpmUZ0IKhAOKsulVnAvnwxrjQEvthVZdyA=="/>
    <d v="2017-02-17T13:34:09"/>
    <s v="DARS-NIC-41001-J7C4Q-v0"/>
    <s v="Tracy Taylor"/>
    <x v="386"/>
    <s v="With HSCIC"/>
    <x v="0"/>
    <m/>
    <s v="1c Application In Progress"/>
    <s v="5a DSA Active"/>
    <x v="0"/>
    <s v="DARS-NIC-41001-J7C4Q-v0.0"/>
    <s v="No"/>
    <s v="No"/>
    <x v="0"/>
    <x v="0"/>
    <x v="0"/>
    <s v="No"/>
    <x v="0"/>
    <s v="Medium"/>
    <s v=""/>
    <s v=""/>
    <s v="Yes"/>
    <s v="Tracy Taylor"/>
    <d v="2017-02-17T13:34:09"/>
    <d v="2017-01-04T15:48:01"/>
    <m/>
    <s v=""/>
    <d v="2017-01-07T00:00:00"/>
    <x v="0"/>
  </r>
  <r>
    <s v="2cf971d6-37e9-4f8d-9676-16ed6f25a337"/>
    <s v="lofiadR0q8yUmduXgtG2RL+Ue+OjIhc09EFkOgsLUN3HTJT5upCsRZZFb+/whDxCgoOd5KE9YW+E5NmA8yrd4A=="/>
    <d v="2017-02-17T13:34:09"/>
    <s v="DARS-NIC-41001-J7C4Q-v0"/>
    <s v="Angela Moss"/>
    <x v="386"/>
    <s v="With HSCIC"/>
    <x v="0"/>
    <d v="2017-05-31T00:00:00"/>
    <s v="2c Initial Assessment"/>
    <s v="5a DSA Active"/>
    <x v="0"/>
    <s v="DARS-NIC-41001-J7C4Q-v0.1"/>
    <s v="No"/>
    <s v="No"/>
    <x v="0"/>
    <x v="262"/>
    <x v="0"/>
    <s v="No"/>
    <x v="0"/>
    <s v="Medium"/>
    <s v="Alexandra Day"/>
    <s v="Robyn Wilson"/>
    <s v="Yes"/>
    <s v="Tracy Taylor"/>
    <d v="2017-02-17T13:34:09"/>
    <d v="2017-01-07T10:07:09"/>
    <m/>
    <s v=""/>
    <d v="2017-01-07T00:00:00"/>
    <x v="0"/>
  </r>
  <r>
    <s v="8a3511b7-a6f9-4643-b594-c9c4ef6dfba2"/>
    <s v="5TJj/CXrsoVjbe4Y8/UvwPpqUo/J9mY86u2n/fT2f9Z+7eI7ejXH4q/7Tpt7v1U91jxWZ7s4fWAaAdNTVnBz+w=="/>
    <d v="2017-03-22T17:25:56"/>
    <s v="DARS-NIC-41001-J7C4Q-v0"/>
    <s v="Greg Barbosa"/>
    <x v="386"/>
    <s v="With HSCIC"/>
    <x v="0"/>
    <d v="2017-05-31T00:00:00"/>
    <s v="5a DSA Active"/>
    <s v="5a DSA Active"/>
    <x v="2"/>
    <s v="DARS-NIC-41001-J7C4Q-v0.2"/>
    <s v="Yes"/>
    <s v="No"/>
    <x v="0"/>
    <x v="262"/>
    <x v="28"/>
    <s v="No"/>
    <x v="0"/>
    <s v="Medium"/>
    <s v="Alexandra Day"/>
    <s v="Robyn Wilson"/>
    <s v="Yes"/>
    <s v="Tracy Taylor"/>
    <d v="2017-03-22T17:25:56"/>
    <d v="2017-01-07T10:45:27"/>
    <d v="2017-02-17T00:00:00"/>
    <s v=""/>
    <d v="2017-01-07T00:00:00"/>
    <x v="1"/>
  </r>
  <r>
    <s v="acbe13c8-bf17-4a10-9fb3-f7f18d6466b5"/>
    <s v="YZFZVURTqHd8ZCITowILsTAO9j5Hlwziqq3UT/Ah8bgWie90IqrBrJjfEYUiZrqjyGjUDPoGQGctmGzbC06DUQ=="/>
    <d v="2017-04-13T08:37:38"/>
    <s v="DARS-NIC-41188-J4C7J-v1"/>
    <s v="Tracy Taylor"/>
    <x v="6"/>
    <s v="With Customer"/>
    <x v="0"/>
    <m/>
    <s v="1c Application In Progress"/>
    <s v="1c Application In Progress"/>
    <x v="0"/>
    <s v="DARS-NIC-41188-J4C7J-v0.0"/>
    <s v="No"/>
    <s v="No"/>
    <x v="0"/>
    <x v="0"/>
    <x v="0"/>
    <s v="No"/>
    <x v="0"/>
    <s v="Medium"/>
    <s v=""/>
    <s v=""/>
    <s v="Yes"/>
    <s v="Tracy Taylor"/>
    <d v="2017-04-13T08:37:38"/>
    <d v="2017-01-04T15:51:05"/>
    <m/>
    <s v=""/>
    <m/>
    <x v="0"/>
  </r>
  <r>
    <s v="6b7db7f0-e8f9-4f6f-a8a3-abf5575ab9ca"/>
    <s v="/f9OWfiKCMyoRbfMkgZodTMXem/N9W2jnPPNFfOEVS+cP34i7FQv3f57TXDFZFNF94mJSvgHOYwHGDMxROp59A=="/>
    <d v="2017-04-13T08:37:38"/>
    <s v="DARS-NIC-41188-J4C7J-v1"/>
    <s v="Chris Nikitik"/>
    <x v="6"/>
    <s v="With Customer"/>
    <x v="0"/>
    <d v="2017-05-31T00:00:00"/>
    <s v="2c Initial Assessment"/>
    <s v="1c Application In Progress"/>
    <x v="0"/>
    <s v="DARS-NIC-41188-J4C7J-v0.1"/>
    <s v="No"/>
    <s v="No"/>
    <x v="0"/>
    <x v="262"/>
    <x v="0"/>
    <s v="No"/>
    <x v="0"/>
    <s v="Medium"/>
    <s v="Alexandra Day"/>
    <s v="Robyn Wilson"/>
    <s v="Yes"/>
    <s v="Tracy Taylor"/>
    <d v="2017-04-13T08:37:38"/>
    <d v="2017-01-07T11:09:19"/>
    <m/>
    <s v=""/>
    <m/>
    <x v="0"/>
  </r>
  <r>
    <s v="d6ea924c-7511-4aab-8385-acb3725ad371"/>
    <s v="oUizMNj1x83epEWOl2FBee7P9zJ2WCxTTvxdVhhUWSOcSvyPzb6HBVzZ0EL1um/2csQyEa6GVsIH264QpJp+5Q=="/>
    <d v="2017-04-13T08:37:52"/>
    <s v="DARS-NIC-41188-J4C7J-v1"/>
    <s v="Chris Nikitik"/>
    <x v="6"/>
    <s v="With Customer"/>
    <x v="0"/>
    <d v="2017-05-31T00:00:00"/>
    <s v="5a DSA Active"/>
    <s v="1c Application In Progress"/>
    <x v="2"/>
    <s v="DARS-NIC-41188-J4C7J-v0.2"/>
    <s v="No"/>
    <s v="No"/>
    <x v="0"/>
    <x v="262"/>
    <x v="241"/>
    <s v="No"/>
    <x v="0"/>
    <s v="Medium"/>
    <s v="Alexandra Day"/>
    <s v="Robyn Wilson"/>
    <s v="Yes"/>
    <s v="Tracy Taylor"/>
    <d v="2017-04-13T08:37:52"/>
    <d v="2017-01-07T11:36:12"/>
    <d v="2017-03-17T00:00:00"/>
    <s v=""/>
    <m/>
    <x v="1"/>
  </r>
  <r>
    <s v="7288dd5e-69b9-4a67-aed4-a6b7006b304f"/>
    <s v="/8JXGQHZCgtz5Ejw3XydWtUB9IoK9HMi8kPjCXkpeK2TwmXLO+9kQ3wjTZAgMPTECqAGtBAp3zQ2I8DvTP7ymQ=="/>
    <d v="2017-04-13T08:41:42"/>
    <s v="DARS-NIC-41188-J4C7J-v1"/>
    <s v="Chris Nikitik"/>
    <x v="6"/>
    <s v="With Customer"/>
    <x v="0"/>
    <m/>
    <s v="1c Application In Progress"/>
    <s v="1c Application In Progress"/>
    <x v="4"/>
    <s v="DARS-NIC-41188-J4C7J-v1.0"/>
    <s v="Yes"/>
    <s v="No"/>
    <x v="0"/>
    <x v="0"/>
    <x v="0"/>
    <s v="No"/>
    <x v="0"/>
    <s v="Medium"/>
    <s v="Alexandra Day"/>
    <s v="Robyn Wilson"/>
    <s v="Yes"/>
    <s v="Tracy Taylor"/>
    <d v="2017-04-13T08:41:42"/>
    <d v="2017-04-13T08:37:27"/>
    <m/>
    <s v=""/>
    <m/>
    <x v="0"/>
  </r>
  <r>
    <s v="a6a1fb6f-ebdd-46fd-b359-77c8d3208043"/>
    <s v="c9xrLH8sneO8IvKmxQW4ED3xb5TUCGzNzeiKf+x7DKV8A+CGkELKKgd4u9L15ao3QwP6zCrcrDVRV/GwXLjEig=="/>
    <d v="2016-08-02T09:49:41"/>
    <s v="DARS-NIC-41243-W4H2T-v0"/>
    <s v="Patrick Palmer"/>
    <x v="40"/>
    <s v="With HSCIC"/>
    <x v="0"/>
    <m/>
    <s v="1b Enquiry Answered"/>
    <s v="1b Enquiry Answered"/>
    <x v="6"/>
    <s v="DARS-NIC-41243-W4H2T-v0.0"/>
    <s v="Yes"/>
    <s v="No"/>
    <x v="0"/>
    <x v="0"/>
    <x v="0"/>
    <s v="No"/>
    <x v="3"/>
    <s v=""/>
    <s v="DARS Online"/>
    <s v="DARS Online"/>
    <s v="Yes"/>
    <s v="Emma Russell"/>
    <d v="2016-08-02T09:49:41"/>
    <d v="2016-06-08T08:20:33"/>
    <m/>
    <s v=""/>
    <m/>
    <x v="0"/>
  </r>
  <r>
    <s v="bc851abe-eabb-4ef4-bd16-327e420d656c"/>
    <s v="SE0tS7Pml1sq1JAeI74bilaXeQwfyKhvyuaUxMXKuX1UbXnMBGhmp8Hy1a86eKRErkBpR4YUvk+JcslvtN9VIQ=="/>
    <d v="2017-03-24T12:01:39"/>
    <s v="DARS-NIC-41597-J6M1R-v1"/>
    <s v="Tracy Taylor"/>
    <x v="65"/>
    <s v="With Customer"/>
    <x v="0"/>
    <m/>
    <s v="1c Application In Progress"/>
    <s v="1c Application In Progress"/>
    <x v="0"/>
    <s v="DARS-NIC-41597-J6M1R-v0.0"/>
    <s v="No"/>
    <s v="No"/>
    <x v="0"/>
    <x v="0"/>
    <x v="0"/>
    <s v="No"/>
    <x v="0"/>
    <s v="Medium"/>
    <s v=""/>
    <s v=""/>
    <s v="Yes"/>
    <s v="Tracy Taylor"/>
    <d v="2017-03-24T12:01:39"/>
    <d v="2017-01-04T15:53:51"/>
    <m/>
    <s v=""/>
    <m/>
    <x v="0"/>
  </r>
  <r>
    <s v="adb89a0e-bdae-468f-ae12-d3321903c26b"/>
    <s v="b9AfoIl7iV0Y1HdBrZlevEqp7/qgQQz0YE8yzleClDVsJs6dXzUE6KUQhfigOgSfRFEVjAJ+o6o8zoT7dfeZSw=="/>
    <d v="2017-03-24T12:01:39"/>
    <s v="DARS-NIC-41597-J6M1R-v1"/>
    <s v="Karla Bailey"/>
    <x v="65"/>
    <s v="With Customer"/>
    <x v="0"/>
    <d v="2017-05-31T00:00:00"/>
    <s v="2c Initial Assessment"/>
    <s v="1c Application In Progress"/>
    <x v="0"/>
    <s v="DARS-NIC-41597-J6M1R-v0.1"/>
    <s v="No"/>
    <s v="No"/>
    <x v="0"/>
    <x v="262"/>
    <x v="0"/>
    <s v="No"/>
    <x v="0"/>
    <s v="Medium"/>
    <s v="Alexandra Day"/>
    <s v="Robyn Wilson"/>
    <s v="Yes"/>
    <s v="Tracy Taylor"/>
    <d v="2017-03-24T12:01:39"/>
    <d v="2017-01-07T11:47:54"/>
    <m/>
    <s v=""/>
    <m/>
    <x v="0"/>
  </r>
  <r>
    <s v="72fe0cd8-7cdb-44d7-ae90-27ea07da9d3a"/>
    <s v="pKIqtLLJ7M5LLsFx8UnYl5VCU+MKruQiMnaIxjDRioHEH4xNO48pSS5T0UeQBqcUuRTwPnwaQxIWdKJe4+e7jA=="/>
    <d v="2017-03-24T12:01:54"/>
    <s v="DARS-NIC-41597-J6M1R-v1"/>
    <s v="Karla Bailey"/>
    <x v="65"/>
    <s v="With Customer"/>
    <x v="0"/>
    <d v="2017-05-31T00:00:00"/>
    <s v="5a DSA Active"/>
    <s v="1c Application In Progress"/>
    <x v="2"/>
    <s v="DARS-NIC-41597-J6M1R-v0.2"/>
    <s v="No"/>
    <s v="No"/>
    <x v="0"/>
    <x v="262"/>
    <x v="218"/>
    <s v="No"/>
    <x v="0"/>
    <s v="Medium"/>
    <s v="Alexandra Day"/>
    <s v="Robyn Wilson"/>
    <s v="Yes"/>
    <s v="Tracy Taylor"/>
    <d v="2017-03-24T12:01:54"/>
    <d v="2017-01-07T12:07:44"/>
    <d v="2017-02-24T00:00:00"/>
    <s v=""/>
    <m/>
    <x v="1"/>
  </r>
  <r>
    <s v="b60158bc-202f-46fd-96fd-91d20c706a1a"/>
    <s v="LdIEvB36QPM6IgvkkkK7moO43gUslcaZZOxHq20Am45EOjlMzBQYmHtcFlmLiGK5BptBmyJvGRJlNc2nl6pP5g=="/>
    <d v="2017-03-24T12:01:54"/>
    <s v="DARS-NIC-41597-J6M1R-v1"/>
    <s v="Karla Bailey"/>
    <x v="65"/>
    <s v="With Customer"/>
    <x v="0"/>
    <m/>
    <s v="1c Application In Progress"/>
    <s v="1c Application In Progress"/>
    <x v="4"/>
    <s v="DARS-NIC-41597-J6M1R-v1.0"/>
    <s v="Yes"/>
    <s v="No"/>
    <x v="0"/>
    <x v="262"/>
    <x v="0"/>
    <s v="No"/>
    <x v="0"/>
    <s v="Medium"/>
    <s v="Alexandra Day"/>
    <s v="Robyn Wilson"/>
    <s v="Yes"/>
    <s v="Tracy Taylor"/>
    <d v="2017-03-24T12:01:54"/>
    <d v="2017-03-24T12:01:23"/>
    <m/>
    <s v=""/>
    <m/>
    <x v="0"/>
  </r>
  <r>
    <s v="56c72855-4465-e611-80ef-5065f38bf2f1"/>
    <s v="COPQDOJOPGsSv92WzIKVSCs8MeaGtRgQYm1wCY94UE//WakJV8XcsHFABBA6elnhCJWl2WxvJqB2P9ZI72V0sg=="/>
    <d v="2016-08-18T13:04:57"/>
    <s v="DARS-NIC-41689-Q7B0S-v0"/>
    <s v="Andrew Bates"/>
    <x v="399"/>
    <s v="With Customer"/>
    <x v="0"/>
    <m/>
    <s v="1c Application In Progress"/>
    <s v="1c Application In Progress"/>
    <x v="4"/>
    <s v="DARS-NIC-41689-Q7B0S-v0"/>
    <s v="Yes"/>
    <s v="No"/>
    <x v="0"/>
    <x v="0"/>
    <x v="0"/>
    <s v="No"/>
    <x v="5"/>
    <s v=""/>
    <s v=""/>
    <s v=""/>
    <s v="Yes"/>
    <s v="Joanna Rose"/>
    <d v="2016-08-18T13:04:57"/>
    <d v="2016-08-18T13:04:53"/>
    <m/>
    <s v=""/>
    <m/>
    <x v="0"/>
  </r>
  <r>
    <s v="47d01840-2497-4acf-9baf-072bef365a44"/>
    <s v="vjv48/YToRHq8QiL5F7AI44v7XoJblzzW2ZUJIONv4DPJiu3P0IjeqhQPP+yEv+3ldVjIi+wVTjegoliptFBsA=="/>
    <d v="2017-04-21T08:24:22"/>
    <s v="DARS-NIC-41691-F5D8L-v1"/>
    <s v="Tracy Taylor"/>
    <x v="371"/>
    <s v="With Customer"/>
    <x v="0"/>
    <m/>
    <s v="1c Application In Progress"/>
    <s v="2d Action Plan Active"/>
    <x v="0"/>
    <s v="DARS-NIC-41691-F5D8L-v0.0"/>
    <s v="No"/>
    <s v="No"/>
    <x v="0"/>
    <x v="0"/>
    <x v="0"/>
    <s v="No"/>
    <x v="0"/>
    <s v="Medium"/>
    <s v=""/>
    <s v=""/>
    <s v="Yes"/>
    <s v="Emma Russell"/>
    <d v="2017-04-21T08:24:22"/>
    <d v="2017-01-04T15:58:31"/>
    <m/>
    <s v=""/>
    <d v="2017-04-06T00:00:00"/>
    <x v="0"/>
  </r>
  <r>
    <s v="907d7c80-79e2-4fa2-b66d-dc899dc5c030"/>
    <s v="hdf6sxE+fXdFmWnlulsj9Vfb3tt0NMS8Sy5mkHf4oOJv6u+l7P7ZQk16dnp4C7g5o00d2JqFHylAX4q6ODONiA=="/>
    <d v="2017-04-21T08:24:23"/>
    <s v="DARS-NIC-41691-F5D8L-v1"/>
    <s v="Samina Sheikh"/>
    <x v="371"/>
    <s v="With Customer"/>
    <x v="0"/>
    <d v="2017-05-31T00:00:00"/>
    <s v="2c Initial Assessment"/>
    <s v="2d Action Plan Active"/>
    <x v="0"/>
    <s v="DARS-NIC-41691-F5D8L-v0.1"/>
    <s v="No"/>
    <s v="No"/>
    <x v="0"/>
    <x v="262"/>
    <x v="0"/>
    <s v="No"/>
    <x v="0"/>
    <s v="Medium"/>
    <s v="Alexandra Day"/>
    <s v="Robyn Wilson"/>
    <s v="Yes"/>
    <s v="Emma Russell"/>
    <d v="2017-04-21T08:24:23"/>
    <d v="2017-01-07T12:27:32"/>
    <m/>
    <s v=""/>
    <d v="2017-04-06T00:00:00"/>
    <x v="0"/>
  </r>
  <r>
    <s v="34b4e153-0115-4893-9cda-82f40921915c"/>
    <s v="CXU5/ybu7u09TlcD9FO91JAkM5dBqiqcGi7ULtmMPTS7fMMkArRYdyMaIjwyarbHRPEccDEzXhNNIeTHuZyi6w=="/>
    <d v="2017-04-21T08:24:23"/>
    <s v="DARS-NIC-41691-F5D8L-v1"/>
    <s v="Samina Sheikh"/>
    <x v="371"/>
    <s v="With Customer"/>
    <x v="0"/>
    <d v="2017-05-31T00:00:00"/>
    <s v="5a DSA Active"/>
    <s v="2d Action Plan Active"/>
    <x v="2"/>
    <s v="DARS-NIC-41691-F5D8L-v0.2"/>
    <s v="No"/>
    <s v="No"/>
    <x v="0"/>
    <x v="262"/>
    <x v="170"/>
    <s v="No"/>
    <x v="0"/>
    <s v="Medium"/>
    <s v="Alexandra Day"/>
    <s v="Robyn Wilson"/>
    <s v="Yes"/>
    <s v="Emma Russell"/>
    <d v="2017-04-21T08:24:23"/>
    <d v="2017-01-07T12:45:53"/>
    <d v="2017-02-03T00:00:00"/>
    <s v=""/>
    <d v="2017-04-06T00:00:00"/>
    <x v="1"/>
  </r>
  <r>
    <s v="2e93eae0-35c2-44a5-b237-8c8ef2d025fc"/>
    <s v="SWmGH4D8/ce+1t1c+xGiQiVQHbZUtev4LhuMQOoxfd7R70cJO6JX9gOL2/LO0cu9utFpwjVMrbF0v/TNkNqBxg=="/>
    <d v="2017-04-21T08:24:23"/>
    <s v="DARS-NIC-41691-F5D8L-v1"/>
    <s v="Samina Sheikh"/>
    <x v="371"/>
    <s v="With Customer"/>
    <x v="0"/>
    <m/>
    <s v="1c Application In Progress"/>
    <s v="2d Action Plan Active"/>
    <x v="0"/>
    <s v="DARS-NIC-41691-F5D8L-v1.0"/>
    <s v="No"/>
    <s v="No"/>
    <x v="0"/>
    <x v="262"/>
    <x v="0"/>
    <s v="No"/>
    <x v="0"/>
    <s v="Medium"/>
    <s v="Alexandra Day"/>
    <s v="Robyn Wilson"/>
    <s v="Yes"/>
    <s v="Emma Russell"/>
    <d v="2017-04-21T08:24:23"/>
    <d v="2017-04-03T11:11:42"/>
    <m/>
    <s v=""/>
    <d v="2017-04-06T00:00:00"/>
    <x v="0"/>
  </r>
  <r>
    <s v="dd885286-2bc7-4e2c-8fa4-607ad1287a05"/>
    <s v="uYRskIwd1bDBqWU8JU/X9da/uTDeM95lH6WLg2WgS+0vUhmIAvIh0MM/SO/16jV6L3LVZUBubkFCDYxsTn0Pcw=="/>
    <d v="2017-04-21T08:24:52"/>
    <s v="DARS-NIC-41691-F5D8L-v1"/>
    <s v="Samina Sheikh"/>
    <x v="371"/>
    <s v="With Customer"/>
    <x v="0"/>
    <d v="2018-05-31T00:00:00"/>
    <s v="2c Initial Assessment"/>
    <s v="2d Action Plan Active"/>
    <x v="0"/>
    <s v="DARS-NIC-41691-F5D8L-v1.1"/>
    <s v="No"/>
    <s v="No"/>
    <x v="0"/>
    <x v="83"/>
    <x v="0"/>
    <s v="No"/>
    <x v="0"/>
    <s v="Complex"/>
    <s v="Alexandra Day"/>
    <s v="Robyn Wilson"/>
    <s v="Yes"/>
    <s v="Emma Russell"/>
    <d v="2017-04-21T08:24:52"/>
    <d v="2017-04-05T14:15:21"/>
    <m/>
    <s v=""/>
    <d v="2017-04-06T00:00:00"/>
    <x v="0"/>
  </r>
  <r>
    <s v="809fd936-e684-4174-b7bc-8d896d7b3358"/>
    <s v="jVNHwUU0Hc5xqZa7cNp6wuyVALbXHQKGPJ12MRefBmjKgO7j0aWGS9bgOlai168IZn4lF7EnxpOmqdxSR47Psw=="/>
    <d v="2017-04-21T08:24:52"/>
    <s v="DARS-NIC-41691-F5D8L-v1"/>
    <s v="Samina Sheikh"/>
    <x v="371"/>
    <s v="With Customer"/>
    <x v="0"/>
    <d v="2018-05-31T00:00:00"/>
    <s v="2c Initial Assessment"/>
    <s v="2d Action Plan Active"/>
    <x v="4"/>
    <s v="DARS-NIC-41691-F5D8L-v1.2"/>
    <s v="Yes"/>
    <s v="No"/>
    <x v="0"/>
    <x v="83"/>
    <x v="0"/>
    <s v="No"/>
    <x v="0"/>
    <s v="Complex"/>
    <s v="Alexandra Day"/>
    <s v="Robyn Wilson"/>
    <s v="Yes"/>
    <s v="Emma Russell"/>
    <d v="2017-04-21T08:24:52"/>
    <d v="2017-04-21T08:24:13"/>
    <m/>
    <s v=""/>
    <d v="2017-04-06T00:00:00"/>
    <x v="0"/>
  </r>
  <r>
    <s v="bef37721-c608-4abe-b9a5-649782b3d7b7"/>
    <s v="pyNcCm1hHmU8q5MAcMumX8BZozDr96eA2aWss8B2PMabtLxAWRC7FgWGVE/1an3tD4nKMc+2SqKxOkaBXqNEWQ=="/>
    <d v="2017-04-28T11:43:29"/>
    <s v="DARS-NIC-41712-L3Z3X-v0"/>
    <s v="Saad Almutairi"/>
    <x v="22"/>
    <s v="With Customer"/>
    <x v="0"/>
    <m/>
    <s v=""/>
    <s v="1c Application In Progress"/>
    <x v="4"/>
    <s v="DARS-NIC-41712-L3Z3X-v0.0"/>
    <s v="Yes"/>
    <s v="No"/>
    <x v="0"/>
    <x v="0"/>
    <x v="0"/>
    <s v="No"/>
    <x v="1"/>
    <s v=""/>
    <s v="DARS Online"/>
    <s v="DARS Online"/>
    <s v="Yes"/>
    <s v=""/>
    <d v="2017-04-28T11:43:29"/>
    <d v="2016-06-09T11:40:08"/>
    <m/>
    <s v=""/>
    <m/>
    <x v="0"/>
  </r>
  <r>
    <s v="f636705b-7cc6-44a8-96b6-74abc4853062"/>
    <s v="QUiTp3FhrgczhY4w0bsKY1Jol+Eo4uft/fm+aazxZbCZvIQ5qnKKPPiJLLhtqou4m7cGvk6XeOdaTGtTpXz0yg=="/>
    <d v="2016-09-28T14:19:01"/>
    <s v="DARS-NIC-41716-D0S9C-v0"/>
    <s v="Shakoor Hajat"/>
    <x v="87"/>
    <s v="With Customer"/>
    <x v="1"/>
    <m/>
    <s v=""/>
    <s v="1c Application In Progress"/>
    <x v="4"/>
    <s v="DARS-NIC-41716-D0S9C-v0.0"/>
    <s v="Yes"/>
    <s v="No"/>
    <x v="1"/>
    <x v="0"/>
    <x v="0"/>
    <s v="No"/>
    <x v="9"/>
    <s v=""/>
    <s v="DARS Online"/>
    <s v="DARS Online"/>
    <s v="Yes"/>
    <s v=""/>
    <d v="2016-09-28T14:19:01"/>
    <d v="2016-06-09T11:48:08"/>
    <m/>
    <s v=""/>
    <m/>
    <x v="0"/>
  </r>
  <r>
    <s v="2f05d0ed-5231-e611-80e7-5065f38b06d1"/>
    <s v="hfj+fRJaK/ztjt8GP2eh3DdUxBH+0yyGbRdcZXJE2VA/ntJngJb7Ckkx5Ulhh/8AeZMAa70IweOAmCdCqZ9QXw=="/>
    <d v="2016-08-11T16:17:25"/>
    <s v="DARS-NIC-41957-W5S6T-v0"/>
    <s v="Sandeep Prashar"/>
    <x v="400"/>
    <s v="With HSCIC"/>
    <x v="0"/>
    <m/>
    <s v="1c Application In Progress"/>
    <s v="5a DSA Active"/>
    <x v="0"/>
    <s v="DARS-NIC-41957-W5S6T-v0.0"/>
    <s v="No"/>
    <s v="No"/>
    <x v="0"/>
    <x v="0"/>
    <x v="0"/>
    <s v="No"/>
    <x v="16"/>
    <s v=""/>
    <s v=""/>
    <s v=""/>
    <s v="Yes"/>
    <s v="Joanna Rose"/>
    <d v="2016-08-11T16:17:25"/>
    <d v="2016-06-13T10:38:16"/>
    <m/>
    <s v=""/>
    <d v="2016-06-13T00:00:00"/>
    <x v="0"/>
  </r>
  <r>
    <s v="ef569b9f-d0b9-4afd-bb47-59c2d1467958"/>
    <s v="GlbNdT9nJ/MdHrgu5V5+4nSNzk4qyzFZI3OFhbgRe/ompDd9/DEGgn6NQxGaJlftB+Vq1M05v55ljYCC7o9IpA=="/>
    <d v="2016-07-20T13:28:25"/>
    <s v="DARS-NIC-41957-W5S6T-v0"/>
    <s v="Sandeep Prashar"/>
    <x v="401"/>
    <s v="With HSCIC"/>
    <x v="0"/>
    <m/>
    <s v="2c Initial Assessment"/>
    <s v="5a DSA Active"/>
    <x v="0"/>
    <s v="DARS-NIC-41957-W5S6T-v0.1"/>
    <s v="No"/>
    <s v="No"/>
    <x v="0"/>
    <x v="137"/>
    <x v="0"/>
    <s v="No"/>
    <x v="0"/>
    <s v="Medium"/>
    <s v="Dan Goodwin"/>
    <s v="Dave Cronin"/>
    <s v="No"/>
    <s v="Joanna Rose"/>
    <d v="2016-07-20T13:28:25"/>
    <d v="2016-06-13T11:58:15"/>
    <m/>
    <s v=""/>
    <d v="2016-06-13T00:00:00"/>
    <x v="0"/>
  </r>
  <r>
    <s v="c4d2d808-b225-45bf-8a13-bc8fee34af91"/>
    <s v="wxXlnw24Pz7mduw9tWYahSZgW7DOwj4sPYE9L2H4xmBy/IAPL5BMGY4JdXqmtMLmUY34oTrlG8ymEptMBzgUyw=="/>
    <d v="2017-04-01T00:00:18"/>
    <s v="DARS-NIC-41957-W5S6T-v0"/>
    <s v="Sandeep Prashar"/>
    <x v="401"/>
    <s v="With HSCIC"/>
    <x v="0"/>
    <d v="2017-03-31T00:00:00"/>
    <s v="5a DSA Active"/>
    <s v="5a DSA Active"/>
    <x v="3"/>
    <s v="DARS-NIC-41957-W5S6T-v0.2"/>
    <s v="Yes"/>
    <s v="No"/>
    <x v="0"/>
    <x v="137"/>
    <x v="104"/>
    <s v="No"/>
    <x v="0"/>
    <s v="Medium"/>
    <s v="Dan Goodwin"/>
    <s v="Dave Cronin"/>
    <s v="No"/>
    <s v="Joanna Rose"/>
    <d v="2017-04-01T00:00:18"/>
    <d v="2016-06-16T07:16:01"/>
    <m/>
    <s v=""/>
    <d v="2016-06-13T00:00:00"/>
    <x v="1"/>
  </r>
  <r>
    <s v="ac090bab-6431-e611-80e7-5065f38b06d1"/>
    <s v="P0FmTNHiq5D8nyK1BW40PTQ17P+XFEnGPA/Ka6uMCoK8ShRBfBiEqlSTysCTDGrapVHcHMtZb+pRcjpSvVC1sw=="/>
    <d v="2016-09-13T15:42:17"/>
    <s v="DARS-NIC-41989-D9C7Z-v0"/>
    <s v="Arun Sondhi"/>
    <x v="83"/>
    <s v="With HSCIC"/>
    <x v="0"/>
    <m/>
    <s v="1c Application In Progress"/>
    <s v="5a DSA Active"/>
    <x v="0"/>
    <s v="DARS-NIC-41989-D9C7Z-v0.0"/>
    <s v="No"/>
    <s v="No"/>
    <x v="0"/>
    <x v="0"/>
    <x v="0"/>
    <s v="No"/>
    <x v="13"/>
    <s v=""/>
    <s v=""/>
    <s v=""/>
    <s v="Yes"/>
    <s v="Emma Russell"/>
    <d v="2016-09-13T15:42:17"/>
    <d v="2016-06-13T12:45:16"/>
    <m/>
    <s v=""/>
    <d v="2016-06-27T00:00:00"/>
    <x v="0"/>
  </r>
  <r>
    <s v="0320aade-c478-4aa6-b32c-ced466f38539"/>
    <s v="uYe6/davvgY9Xx03k1op0Yz4T6vS1+2t9Jec/KXLh6E2zcO1frzh0y2woctB+qwWSl4BUibRJ9+S+hf+Ao1GOQ=="/>
    <d v="2016-09-13T15:42:17"/>
    <s v="DARS-NIC-41989-D9C7Z-v0"/>
    <s v="Arun Sondhi"/>
    <x v="83"/>
    <s v="With HSCIC"/>
    <x v="0"/>
    <m/>
    <s v="2c Initial Assessment"/>
    <s v="5a DSA Active"/>
    <x v="0"/>
    <s v="DARS-NIC-41989-D9C7Z-v0.1"/>
    <s v="No"/>
    <s v="No"/>
    <x v="0"/>
    <x v="73"/>
    <x v="0"/>
    <s v="No"/>
    <x v="13"/>
    <s v="Medium"/>
    <s v="Dan Goodwin"/>
    <s v="Dave Cronin"/>
    <s v="No"/>
    <s v="Emma Russell"/>
    <d v="2016-09-13T15:42:17"/>
    <d v="2016-06-23T09:47:33"/>
    <m/>
    <s v=""/>
    <d v="2016-06-27T00:00:00"/>
    <x v="0"/>
  </r>
  <r>
    <s v="081e3db9-fb64-4e33-b27c-4e3002da1cd3"/>
    <s v="9bl8tuucEDIAolwHmPV5+HwZitjoM2vp+JEbHnPButbBidtyV7HlShptv8hOr2QMEagI++aHEgQ9uOWyXQcWFQ=="/>
    <d v="2016-09-13T15:42:17"/>
    <s v="DARS-NIC-41989-D9C7Z-v0"/>
    <s v="Arun Sondhi"/>
    <x v="83"/>
    <s v="With HSCIC"/>
    <x v="0"/>
    <m/>
    <s v="2c Initial Assessment"/>
    <s v="5a DSA Active"/>
    <x v="0"/>
    <s v="DARS-NIC-41989-D9C7Z-v0.2"/>
    <s v="No"/>
    <s v="No"/>
    <x v="0"/>
    <x v="73"/>
    <x v="0"/>
    <s v="No"/>
    <x v="13"/>
    <s v="Medium"/>
    <s v="Dan Goodwin"/>
    <s v="Dave Cronin"/>
    <s v="No"/>
    <s v="Emma Russell"/>
    <d v="2016-09-13T15:42:17"/>
    <d v="2016-07-26T14:38:50"/>
    <m/>
    <s v=""/>
    <d v="2016-06-27T00:00:00"/>
    <x v="0"/>
  </r>
  <r>
    <s v="01e19906-88cf-41aa-aa4a-2de091d5081c"/>
    <s v="I5MrWXEZlSjgxE36DCmSxaz5HgOaw9dGeQW82+8PdDwoo7ic9xU4suaUsjQ4fm7W4RuQxE6ucpBMldSerg0H3g=="/>
    <d v="2016-09-13T15:42:17"/>
    <s v="DARS-NIC-41989-D9C7Z-v0"/>
    <s v="Arun Sondhi"/>
    <x v="83"/>
    <s v="With HSCIC"/>
    <x v="0"/>
    <m/>
    <s v="2c Initial Assessment"/>
    <s v="5a DSA Active"/>
    <x v="0"/>
    <s v="DARS-NIC-41989-D9C7Z-v0.3"/>
    <s v="No"/>
    <s v="No"/>
    <x v="0"/>
    <x v="73"/>
    <x v="0"/>
    <s v="No"/>
    <x v="13"/>
    <s v="Medium"/>
    <s v="Dan Goodwin"/>
    <s v="Dave Cronin"/>
    <s v="No"/>
    <s v="Emma Russell"/>
    <d v="2016-09-13T15:42:17"/>
    <d v="2016-08-04T19:18:25"/>
    <m/>
    <s v=""/>
    <d v="2016-06-27T00:00:00"/>
    <x v="0"/>
  </r>
  <r>
    <s v="3f8500c0-9c94-4f1a-ac92-e154eddf8ce5"/>
    <s v="yBWgloLGIbrFBGEteJ4oxiC+ze9OS/b6mYVMvbKV9gVQYv8kFMtyTDAcsqJgtDI4yb0E4h4MwraNdSCuBCSsUA=="/>
    <d v="2016-09-13T15:42:17"/>
    <s v="DARS-NIC-41989-D9C7Z-v0"/>
    <s v="Arun Sondhi"/>
    <x v="83"/>
    <s v="With HSCIC"/>
    <x v="0"/>
    <m/>
    <s v="2c Initial Assessment"/>
    <s v="5a DSA Active"/>
    <x v="0"/>
    <s v="DARS-NIC-41989-D9C7Z-v0.4"/>
    <s v="No"/>
    <s v="No"/>
    <x v="0"/>
    <x v="73"/>
    <x v="0"/>
    <s v="No"/>
    <x v="13"/>
    <s v="Medium"/>
    <s v="Dan Goodwin"/>
    <s v="Dave Cronin"/>
    <s v="No"/>
    <s v="Emma Russell"/>
    <d v="2016-09-13T15:42:17"/>
    <d v="2016-08-05T09:10:08"/>
    <m/>
    <s v=""/>
    <d v="2016-06-27T00:00:00"/>
    <x v="0"/>
  </r>
  <r>
    <s v="9e496656-23d5-4aa1-83ef-44dc542a33e6"/>
    <s v="Uxb42NyF/dNbHrK7vB6Z5HUr4A/ERHe+ikVz1w9i+7X1HpuEihcX/i1vrIoynH1+HOH4lyhh5vqoFWzXa6tIqg=="/>
    <d v="2016-09-13T15:42:17"/>
    <s v="DARS-NIC-41989-D9C7Z-v0"/>
    <s v="Arun Sondhi"/>
    <x v="83"/>
    <s v="With HSCIC"/>
    <x v="0"/>
    <m/>
    <s v="2c Initial Assessment"/>
    <s v="5a DSA Active"/>
    <x v="0"/>
    <s v="DARS-NIC-41989-D9C7Z-v0.5"/>
    <s v="No"/>
    <s v="No"/>
    <x v="0"/>
    <x v="73"/>
    <x v="0"/>
    <s v="No"/>
    <x v="13"/>
    <s v="Medium"/>
    <s v="Dan Goodwin"/>
    <s v="Dave Cronin"/>
    <s v="No"/>
    <s v="Emma Russell"/>
    <d v="2016-09-13T15:42:17"/>
    <d v="2016-08-25T10:02:39"/>
    <m/>
    <s v=""/>
    <d v="2016-06-27T00:00:00"/>
    <x v="0"/>
  </r>
  <r>
    <s v="09d6f62b-222b-4170-b69a-a988e61cf8a0"/>
    <s v="l7zAaN9yBOIkgRbH+yop5zV6d425/GUZV6lcVSBOnzAstIWgVjsAtqRDZRppJh66ZNwn59vw8Ui2lzAbV8+yVw=="/>
    <d v="2016-09-13T15:42:24"/>
    <s v="DARS-NIC-41989-D9C7Z-v0"/>
    <s v="Arun Sondhi"/>
    <x v="83"/>
    <s v="With HSCIC"/>
    <x v="0"/>
    <d v="2099-12-31T00:00:00"/>
    <s v="5a DSA Active"/>
    <s v="5a DSA Active"/>
    <x v="2"/>
    <s v="DARS-NIC-41989-D9C7Z-v0.6"/>
    <s v="Yes"/>
    <s v="No"/>
    <x v="0"/>
    <x v="73"/>
    <x v="87"/>
    <s v="No"/>
    <x v="13"/>
    <s v="Medium"/>
    <s v="Dan Goodwin"/>
    <s v="Dave Cronin"/>
    <s v="No"/>
    <s v="Emma Russell"/>
    <d v="2016-09-13T15:42:24"/>
    <d v="2016-08-25T12:43:21"/>
    <d v="2016-09-13T00:00:00"/>
    <s v=""/>
    <d v="2016-06-27T00:00:00"/>
    <x v="1"/>
  </r>
  <r>
    <s v="4e374a29-5f48-4ddf-b0a3-b0db8043540d"/>
    <s v="cM8W/1b8v2XHttNxGIflkQTv+36DP6xCrDsnUrOnV9rpEKhVZyZo50pArGpszvvb7/mcpTHhPP1oEZrrarDhLg=="/>
    <d v="2016-08-02T09:49:41"/>
    <s v="DARS-NIC-42085-Q2J5V-v0"/>
    <s v="George Bethell"/>
    <x v="252"/>
    <s v="With HSCIC"/>
    <x v="0"/>
    <m/>
    <s v="1b Enquiry Answered"/>
    <s v="1b Enquiry Answered"/>
    <x v="4"/>
    <s v="DARS-NIC-42085-Q2J5V-v0.0"/>
    <s v="Yes"/>
    <s v="No"/>
    <x v="0"/>
    <x v="0"/>
    <x v="0"/>
    <s v="No"/>
    <x v="5"/>
    <s v=""/>
    <s v="DARS Online"/>
    <s v="DARS Online"/>
    <s v="Yes"/>
    <s v=""/>
    <d v="2016-08-02T09:49:41"/>
    <d v="2016-06-13T08:18:38"/>
    <m/>
    <s v=""/>
    <m/>
    <x v="0"/>
  </r>
  <r>
    <s v="5ef62269-eda4-e611-80fa-5065f38bd5b1"/>
    <s v="sp9YlLMZFf0roYxJUFmr1xIazBHzpVWnnG7MyxdwIvTccHOYSlkXrnAAp/M1CLvK8kyRCDgO8o1szAP/sj9/Gg=="/>
    <d v="2016-12-06T16:55:07"/>
    <s v="DARS-NIC-42140-Y3Z2J-v0"/>
    <s v="Joshua Vertalka"/>
    <x v="402"/>
    <s v="With HSCIC"/>
    <x v="0"/>
    <m/>
    <s v="1c Application In Progress"/>
    <s v="5a DSA Active"/>
    <x v="0"/>
    <s v="DARS-NIC-42140-Y3Z2J-v0"/>
    <s v="No"/>
    <s v="No"/>
    <x v="0"/>
    <x v="0"/>
    <x v="0"/>
    <s v="No"/>
    <x v="1"/>
    <s v=""/>
    <s v="Amanda Parkin"/>
    <s v="Richard Langley"/>
    <s v="Yes"/>
    <s v="Alexandra Day"/>
    <d v="2016-12-06T16:55:07"/>
    <d v="2016-11-07T13:23:53"/>
    <m/>
    <s v=""/>
    <d v="2016-11-07T00:00:00"/>
    <x v="0"/>
  </r>
  <r>
    <s v="e96f948d-dada-484a-a733-0171d34f052f"/>
    <s v="MQUp24KLjwJFoaaDaC1gPFcjhrIHYnZL0iKcRuyKsbRjWihr5+UFd0dcRmzdLvZ5j9gSN+QLt2yUYH01tOsDfQ=="/>
    <d v="2016-12-06T16:55:07"/>
    <s v="DARS-NIC-42140-Y3Z2J-v0"/>
    <s v="Joshua Vertalka"/>
    <x v="402"/>
    <s v="With HSCIC"/>
    <x v="0"/>
    <m/>
    <s v="2c Initial Assessment"/>
    <s v="5a DSA Active"/>
    <x v="0"/>
    <s v="DARS-NIC-42140-Y3Z2J-v0.1"/>
    <s v="No"/>
    <s v="No"/>
    <x v="0"/>
    <x v="48"/>
    <x v="0"/>
    <s v="No"/>
    <x v="1"/>
    <s v=""/>
    <s v="Amanda Parkin"/>
    <s v="Richard Langley"/>
    <s v="Yes"/>
    <s v="Alexandra Day"/>
    <d v="2016-12-06T16:55:07"/>
    <d v="2016-11-07T13:24:10"/>
    <m/>
    <s v=""/>
    <d v="2016-11-07T00:00:00"/>
    <x v="0"/>
  </r>
  <r>
    <s v="788d55c6-8df4-4d2e-93c6-094de73cb4c5"/>
    <s v="RMps0mv531+qvoXE4eYH2RDkpS0tJ86wCatC9xgUnycebzm8ACWseIyilgyv3BxhzxJ1ZpEAeY4NzTmzlwdOPA=="/>
    <d v="2016-12-06T16:55:12"/>
    <s v="DARS-NIC-42140-Y3Z2J-v0"/>
    <s v="Joshua Vertalka"/>
    <x v="402"/>
    <s v="With HSCIC"/>
    <x v="0"/>
    <d v="2099-12-31T00:00:00"/>
    <s v="5a DSA Active"/>
    <s v="5a DSA Active"/>
    <x v="2"/>
    <s v="DARS-NIC-42140-Y3Z2J-v0.2"/>
    <s v="Yes"/>
    <s v="No"/>
    <x v="0"/>
    <x v="48"/>
    <x v="193"/>
    <s v="No"/>
    <x v="1"/>
    <s v=""/>
    <s v="Amanda Parkin"/>
    <s v="Richard Langley"/>
    <s v="Yes"/>
    <s v="Alexandra Day"/>
    <d v="2016-12-06T16:55:12"/>
    <d v="2016-11-28T14:17:14"/>
    <d v="2016-12-06T00:00:00"/>
    <s v=""/>
    <d v="2016-11-07T00:00:00"/>
    <x v="1"/>
  </r>
  <r>
    <s v="e1e6e41f-e595-4437-9cb9-f0bd1b4b3a76"/>
    <s v="Lcssd3FL08BdIag6TAn1kqeNl3k7aNZEweFqJ8ikqljKmnXK2Mk92pwpmrkxpzWW1un3BQW1WSRfuIdXz+gB4Q=="/>
    <d v="2017-02-17T13:26:48"/>
    <s v="DARS-NIC-42177-M7K0J-v0"/>
    <s v="Tracy Taylor"/>
    <x v="374"/>
    <s v="With Customer"/>
    <x v="0"/>
    <m/>
    <s v="1c Application In Progress"/>
    <s v="1c Application In Progress"/>
    <x v="0"/>
    <s v="DARS-NIC-42177-M7K0J-v0.0"/>
    <s v="No"/>
    <s v="No"/>
    <x v="0"/>
    <x v="0"/>
    <x v="0"/>
    <s v="No"/>
    <x v="0"/>
    <s v="Medium"/>
    <s v=""/>
    <s v=""/>
    <s v="Yes"/>
    <s v="Tracy Taylor"/>
    <d v="2017-02-17T13:26:48"/>
    <d v="2017-01-04T16:03:21"/>
    <m/>
    <s v=""/>
    <d v="2017-01-07T00:00:00"/>
    <x v="0"/>
  </r>
  <r>
    <s v="8125fe1c-9345-4006-8f82-29b2179edced"/>
    <s v="urIvCxxX2RrEVhyDhNJYimrrL3jd8rOLP0oKOj0Et6zxsIOoiMgjreKzNXV+tgWGT0fXIw/cLpAQmai7yofxbQ=="/>
    <d v="2017-02-17T13:26:48"/>
    <s v="DARS-NIC-42177-M7K0J-v0"/>
    <s v="Jean Robinson"/>
    <x v="374"/>
    <s v="With Customer"/>
    <x v="0"/>
    <d v="2017-05-31T00:00:00"/>
    <s v="2c Initial Assessment"/>
    <s v="1c Application In Progress"/>
    <x v="0"/>
    <s v="DARS-NIC-42177-M7K0J-v0.1"/>
    <s v="No"/>
    <s v="No"/>
    <x v="0"/>
    <x v="262"/>
    <x v="0"/>
    <s v="No"/>
    <x v="0"/>
    <s v="Medium"/>
    <s v="Alexandra Day"/>
    <s v="Robyn Wilson"/>
    <s v="Yes"/>
    <s v="Tracy Taylor"/>
    <d v="2017-02-17T13:26:48"/>
    <d v="2017-01-07T13:09:50"/>
    <m/>
    <s v=""/>
    <d v="2017-01-07T00:00:00"/>
    <x v="0"/>
  </r>
  <r>
    <s v="862fa92c-8244-454c-9525-3b79cdc32371"/>
    <s v="8fAR964HozPyqzM7VOzfieit/DynuFZctKKk3A9Elu27C0f2Jss+uoJ1O7F0yB/30LJSpWjJlS1MicPsD2Wclg=="/>
    <d v="2017-02-17T13:26:53"/>
    <s v="DARS-NIC-42177-M7K0J-v0"/>
    <s v="Jean Robinson"/>
    <x v="374"/>
    <s v="With Customer"/>
    <x v="0"/>
    <d v="2017-05-31T00:00:00"/>
    <s v="1c Application In Progress"/>
    <s v="1c Application In Progress"/>
    <x v="4"/>
    <s v="DARS-NIC-42177-M7K0J-v0.2"/>
    <s v="Yes"/>
    <s v="No"/>
    <x v="0"/>
    <x v="262"/>
    <x v="0"/>
    <s v="No"/>
    <x v="0"/>
    <s v="Medium"/>
    <s v="Alexandra Day"/>
    <s v="Robyn Wilson"/>
    <s v="Yes"/>
    <s v="Tracy Taylor"/>
    <d v="2017-02-17T13:26:53"/>
    <d v="2017-01-07T13:43:11"/>
    <m/>
    <s v=""/>
    <d v="2017-01-07T00:00:00"/>
    <x v="0"/>
  </r>
  <r>
    <s v="56de2535-870c-418b-a4b9-5f7a3cde86ec"/>
    <s v="YbYVtXVwuKw7/BqonTMISxJJOamHiizpv3qETGzDMgWLyFBPVDaP3GRTXhkmzz1xPdBpRipn7IL79G7/I1ip3g=="/>
    <d v="2016-06-16T10:44:41"/>
    <s v="DARS-NIC-42212-L5L9Z-v0"/>
    <s v="Leonie Bedford"/>
    <x v="403"/>
    <s v="With Customer"/>
    <x v="0"/>
    <m/>
    <s v=""/>
    <s v="1c Application In Progress"/>
    <x v="0"/>
    <s v="DARS-NIC-42212-L5L9Z-v0.0"/>
    <s v="No"/>
    <s v="No"/>
    <x v="0"/>
    <x v="0"/>
    <x v="0"/>
    <s v="No"/>
    <x v="3"/>
    <s v=""/>
    <s v="DARS Online"/>
    <s v="DARS Online"/>
    <s v="Yes"/>
    <s v=""/>
    <d v="2016-06-16T10:44:41"/>
    <d v="2016-06-13T12:03:07"/>
    <m/>
    <s v=""/>
    <m/>
    <x v="0"/>
  </r>
  <r>
    <s v="dd234a22-754a-436e-92f3-dacc3e32343c"/>
    <s v="DlYj9+SZ2gAzbmoj0m8hr5Fr9cIxAFWv8SKv/Cl4TgIN+ved3JPMzyiM/4vFryoQxIfarF4GolhRRBwPjy9bzg=="/>
    <d v="2016-06-16T10:46:07"/>
    <s v="DARS-NIC-42212-L5L9Z-v0"/>
    <s v="Leonie Bedford"/>
    <x v="403"/>
    <s v="With Customer"/>
    <x v="0"/>
    <m/>
    <s v="2a Case Admin Check"/>
    <s v="1c Application In Progress"/>
    <x v="0"/>
    <s v="DARS-NIC-42212-L5L9Z-v0.1"/>
    <s v="No"/>
    <s v="No"/>
    <x v="0"/>
    <x v="0"/>
    <x v="0"/>
    <s v="No"/>
    <x v="3"/>
    <s v=""/>
    <s v="DARS Online"/>
    <s v="DARS Online"/>
    <s v="Yes"/>
    <s v=""/>
    <d v="2016-06-16T10:46:07"/>
    <d v="2016-06-16T09:19:11"/>
    <m/>
    <s v=""/>
    <m/>
    <x v="0"/>
  </r>
  <r>
    <s v="260023c7-4b8c-4e93-8157-df4739f1631b"/>
    <s v="eVjEgJSF/2FTyZpkyHktFxAo3eS5a1NOcwTVTvHU+xKwILdi1byikJZMHv3qGzLQmyrk+m1FHCuu1g0RR5E/Ug=="/>
    <d v="2017-04-26T13:56:56"/>
    <s v="DARS-NIC-42212-L5L9Z-v0"/>
    <s v="Leonie Bedford"/>
    <x v="403"/>
    <s v="With Customer"/>
    <x v="0"/>
    <m/>
    <s v="1c Application In Progress"/>
    <s v="1c Application In Progress"/>
    <x v="4"/>
    <s v="DARS-NIC-42212-L5L9Z-v0.2"/>
    <s v="Yes"/>
    <s v="No"/>
    <x v="0"/>
    <x v="0"/>
    <x v="0"/>
    <s v="No"/>
    <x v="3"/>
    <s v=""/>
    <s v="DARS Online"/>
    <s v="DARS Online"/>
    <s v="Yes"/>
    <s v=""/>
    <d v="2017-04-26T13:56:56"/>
    <d v="2016-06-16T10:44:58"/>
    <m/>
    <s v=""/>
    <m/>
    <x v="0"/>
  </r>
  <r>
    <s v="09731a42-6a31-e611-80e7-5065f38b06d1"/>
    <s v="hSj1i2UfoCAsvGxN4AZJSrmd8SmvPTrVstR2K0rwBeJ1rL0UTXZ/GUDkzAE8k9dgZ8/GYYSGaDn830xOOXQTrQ=="/>
    <d v="2016-09-02T15:49:14"/>
    <s v="DARS-NIC-42216-V5G6K-v0"/>
    <s v="Julie Parkes"/>
    <x v="20"/>
    <s v="With Customer"/>
    <x v="0"/>
    <m/>
    <s v="1c Application In Progress"/>
    <s v="1c Application In Progress"/>
    <x v="4"/>
    <s v="DARS-NIC-42216-V5G6K-v0.0"/>
    <s v="Yes"/>
    <s v="No"/>
    <x v="0"/>
    <x v="0"/>
    <x v="0"/>
    <s v="No"/>
    <x v="1"/>
    <s v=""/>
    <s v=""/>
    <s v=""/>
    <s v="Yes"/>
    <s v="Joanna Rose"/>
    <d v="2016-09-02T15:49:14"/>
    <d v="2016-06-13T13:25:16"/>
    <m/>
    <s v=""/>
    <m/>
    <x v="0"/>
  </r>
  <r>
    <s v="ec5e34d4-8722-4c6a-b211-fb84b84195f2"/>
    <s v="kbAgZY69ZkQ+U2KDcPY2vkR3r4LfZqkKeXmTAEaoMjNi/CdBx6AiZy2x7ze6i6QQ8LrlH+/iAUR04hJFoP/0uQ=="/>
    <d v="2016-10-26T08:44:29"/>
    <s v="DARS-NIC-42272-S9J3L-v0"/>
    <s v="Akosua Donkor"/>
    <x v="268"/>
    <s v="With HSCIC"/>
    <x v="0"/>
    <m/>
    <s v=""/>
    <s v="5a DSA Active"/>
    <x v="0"/>
    <s v="DARS-NIC-42272-S9J3L-v0.0"/>
    <s v="No"/>
    <s v="No"/>
    <x v="0"/>
    <x v="0"/>
    <x v="0"/>
    <s v="No"/>
    <x v="1"/>
    <s v=""/>
    <s v="DARS Online"/>
    <s v="DARS Online"/>
    <s v="Yes"/>
    <s v="Emma Russell"/>
    <d v="2016-10-26T08:44:29"/>
    <d v="2016-06-13T14:06:30"/>
    <m/>
    <s v=""/>
    <d v="2016-08-11T00:00:00"/>
    <x v="0"/>
  </r>
  <r>
    <s v="be10a669-fe82-4ded-87c0-fcc4a33ae57d"/>
    <s v="oglUVsr+FKakacQoNLkEMReRWdEWMczaBmpvfRJMZZrXiOc/2HbjGXGNLVVF6DqfMdlwg2du/4sgtKQ8jTIuyw=="/>
    <d v="2016-10-26T08:44:29"/>
    <s v="DARS-NIC-42272-S9J3L-v0"/>
    <s v="Akosua Donkor"/>
    <x v="268"/>
    <s v="With HSCIC"/>
    <x v="0"/>
    <m/>
    <s v=""/>
    <s v="5a DSA Active"/>
    <x v="0"/>
    <s v="DARS-NIC-42272-S9J3L-v0.1"/>
    <s v="No"/>
    <s v="No"/>
    <x v="0"/>
    <x v="0"/>
    <x v="0"/>
    <s v="No"/>
    <x v="1"/>
    <s v=""/>
    <s v="DARS Online"/>
    <s v="DARS Online"/>
    <s v="Yes"/>
    <s v="Emma Russell"/>
    <d v="2016-10-26T08:44:29"/>
    <d v="2016-07-29T10:48:21"/>
    <m/>
    <s v=""/>
    <d v="2016-08-11T00:00:00"/>
    <x v="0"/>
  </r>
  <r>
    <s v="c5c27804-7303-4d94-84dc-58b1caa61f11"/>
    <s v="6///GMZSNWKrVNZ8CmTyKcm0X/OEYxILQ83Hjf0jm+2i2h+pbn6adMrzTkZnJWlorNYsmLnWEXL/GHyfZu769A=="/>
    <d v="2016-10-26T08:44:29"/>
    <s v="DARS-NIC-42272-S9J3L-v0"/>
    <s v="Akosua Donkor"/>
    <x v="268"/>
    <s v="With HSCIC"/>
    <x v="0"/>
    <m/>
    <s v=""/>
    <s v="5a DSA Active"/>
    <x v="0"/>
    <s v="DARS-NIC-42272-S9J3L-v0.2"/>
    <s v="No"/>
    <s v="No"/>
    <x v="0"/>
    <x v="0"/>
    <x v="0"/>
    <s v="No"/>
    <x v="1"/>
    <s v=""/>
    <s v="DARS Online"/>
    <s v="DARS Online"/>
    <s v="Yes"/>
    <s v="Emma Russell"/>
    <d v="2016-10-26T08:44:29"/>
    <d v="2016-08-02T09:04:25"/>
    <m/>
    <s v=""/>
    <d v="2016-08-11T00:00:00"/>
    <x v="0"/>
  </r>
  <r>
    <s v="f25b74c9-0b26-4a10-8d1c-ac0ad4053679"/>
    <s v="pxIyTzD/JhlnOqmiLn3u1lNAc3ZtQQwjJhi4vcaOJy7PzfdEMFTfB+91wa+OlpbBL0g9XAjEHYZ84G57N52S9g=="/>
    <d v="2016-10-26T08:44:29"/>
    <s v="DARS-NIC-42272-S9J3L-v0"/>
    <s v="Akosua Donkor"/>
    <x v="268"/>
    <s v="With HSCIC"/>
    <x v="0"/>
    <m/>
    <s v="2c Initial Assessment"/>
    <s v="5a DSA Active"/>
    <x v="0"/>
    <s v="DARS-NIC-42272-S9J3L-v0.3"/>
    <s v="No"/>
    <s v="No"/>
    <x v="0"/>
    <x v="9"/>
    <x v="0"/>
    <s v="No"/>
    <x v="1"/>
    <s v=""/>
    <s v="Dan Goodwin"/>
    <s v="DARS Online"/>
    <s v="Yes"/>
    <s v="Emma Russell"/>
    <d v="2016-10-26T08:44:29"/>
    <d v="2016-08-08T15:08:57"/>
    <m/>
    <s v=""/>
    <d v="2016-08-11T00:00:00"/>
    <x v="0"/>
  </r>
  <r>
    <s v="d35ca1e1-eadd-4727-9565-5f639f53cbec"/>
    <s v="AezTQSTFYtYADllSqv44spP4WnFb3C5/bRBM2kMU+xwEjUqN8OE4cjZ4MO8fDayBSECBfLcEhqkXAKuLgehAkw=="/>
    <d v="2016-10-26T08:44:29"/>
    <s v="DARS-NIC-42272-S9J3L-v0"/>
    <s v="Akosua Donkor"/>
    <x v="268"/>
    <s v="With HSCIC"/>
    <x v="0"/>
    <d v="2017-04-30T00:00:00"/>
    <s v="2c Initial Assessment"/>
    <s v="5a DSA Active"/>
    <x v="0"/>
    <s v="DARS-NIC-42272-S9J3L-v0.4"/>
    <s v="No"/>
    <s v="No"/>
    <x v="0"/>
    <x v="9"/>
    <x v="0"/>
    <s v="No"/>
    <x v="1"/>
    <s v=""/>
    <s v="Dan Goodwin"/>
    <s v="Dave Cronin"/>
    <s v="Yes"/>
    <s v="Emma Russell"/>
    <d v="2016-10-26T08:44:29"/>
    <d v="2016-08-15T14:53:20"/>
    <m/>
    <s v=""/>
    <d v="2016-08-11T00:00:00"/>
    <x v="0"/>
  </r>
  <r>
    <s v="8d50459e-964a-49d6-8ade-fb7ea0326a65"/>
    <s v="Y135H5H7x9OcOH6qHyVBwHoHZumDhw8jDbkUoQjFq9poSraspYMVUvExErmA2y+q5+J0yASvbbmCgYPXYpNMUw=="/>
    <d v="2016-10-26T08:44:29"/>
    <s v="DARS-NIC-42272-S9J3L-v0"/>
    <s v="Akosua Donkor"/>
    <x v="268"/>
    <s v="With HSCIC"/>
    <x v="0"/>
    <d v="2017-04-30T00:00:00"/>
    <s v="2c Initial Assessment"/>
    <s v="5a DSA Active"/>
    <x v="0"/>
    <s v="DARS-NIC-42272-S9J3L-v0.5"/>
    <s v="No"/>
    <s v="No"/>
    <x v="0"/>
    <x v="9"/>
    <x v="0"/>
    <s v="No"/>
    <x v="1"/>
    <s v=""/>
    <s v="Dan Goodwin"/>
    <s v="Dave Cronin"/>
    <s v="Yes"/>
    <s v="Emma Russell"/>
    <d v="2016-10-26T08:44:29"/>
    <d v="2016-08-31T09:30:09"/>
    <m/>
    <s v="Release 2.3"/>
    <d v="2016-08-11T00:00:00"/>
    <x v="0"/>
  </r>
  <r>
    <s v="ce713e0b-7783-48b6-8fbe-a8f102792b2e"/>
    <s v="PYNha0fCYF0uzkYizDJtsjvB5FTSos5tZQkaoafLg8suqY6Ben3SCE7Qsg4mTuYLKTxG50MGHUTZbT+JfG52zA=="/>
    <d v="2016-10-26T08:44:37"/>
    <s v="DARS-NIC-42272-S9J3L-v0"/>
    <s v="Akosua Donkor"/>
    <x v="268"/>
    <s v="With HSCIC"/>
    <x v="0"/>
    <d v="2017-09-30T00:00:00"/>
    <s v="5a DSA Active"/>
    <s v="5a DSA Active"/>
    <x v="2"/>
    <s v="DARS-NIC-42272-S9J3L-v0.6"/>
    <s v="Yes"/>
    <s v="No"/>
    <x v="0"/>
    <x v="9"/>
    <x v="40"/>
    <s v="No"/>
    <x v="1"/>
    <s v=""/>
    <s v="Dan Goodwin"/>
    <s v="Dave Cronin"/>
    <s v="Yes"/>
    <s v="Emma Russell"/>
    <d v="2016-10-26T08:44:37"/>
    <d v="2016-09-07T12:57:46"/>
    <d v="2016-10-26T00:00:00"/>
    <s v="Release 2.3"/>
    <d v="2016-08-11T00:00:00"/>
    <x v="1"/>
  </r>
  <r>
    <s v="fa49ff64-a8f8-43ed-b738-9e7d60493898"/>
    <s v="j6vVNnP1/ss1NXz9QMb5ieMiPoOZeXpLaOVKVcwNsmJJZybaKIglIU2131qxLm0bz/TJYkiJYqtsXloooGHlLg=="/>
    <d v="2016-12-22T14:06:28"/>
    <s v="DARS-NIC-42321-K7G1C-v0"/>
    <s v="Bethan Carter"/>
    <x v="78"/>
    <s v="With HSCIC"/>
    <x v="0"/>
    <m/>
    <s v=""/>
    <s v="5a DSA Active"/>
    <x v="0"/>
    <s v="DARS-NIC-42321-K7G1C-v0.0"/>
    <s v="No"/>
    <s v="No"/>
    <x v="0"/>
    <x v="0"/>
    <x v="0"/>
    <s v="No"/>
    <x v="1"/>
    <s v=""/>
    <s v="DARS Online"/>
    <s v="DARS Online"/>
    <s v="Yes"/>
    <s v="Emma Russell"/>
    <d v="2016-12-22T14:06:28"/>
    <d v="2016-06-13T15:10:57"/>
    <m/>
    <s v=""/>
    <d v="2016-09-01T00:00:00"/>
    <x v="0"/>
  </r>
  <r>
    <s v="b6a99eaf-853f-466e-82c9-303fa0727ca5"/>
    <s v="NTOcAH4SeTNTvrdXIY4/cHrjCZuXEGJrODgd5wDW2UIHgau1nG4UemkUmopo7/HjlA+PJER/P2Lc+X4idTADUQ=="/>
    <d v="2016-12-22T14:06:28"/>
    <s v="DARS-NIC-42321-K7G1C-v0"/>
    <s v="Bethan Carter"/>
    <x v="78"/>
    <s v="With HSCIC"/>
    <x v="0"/>
    <m/>
    <s v=""/>
    <s v="5a DSA Active"/>
    <x v="0"/>
    <s v="DARS-NIC-42321-K7G1C-v0.1"/>
    <s v="No"/>
    <s v="No"/>
    <x v="0"/>
    <x v="0"/>
    <x v="0"/>
    <s v="No"/>
    <x v="1"/>
    <s v=""/>
    <s v="DARS Online"/>
    <s v="DARS Online"/>
    <s v="Yes"/>
    <s v="Emma Russell"/>
    <d v="2016-12-22T14:06:28"/>
    <d v="2016-07-20T14:45:53"/>
    <m/>
    <s v=""/>
    <d v="2016-09-01T00:00:00"/>
    <x v="0"/>
  </r>
  <r>
    <s v="94177ea8-5c76-43a3-ab43-532c5f576568"/>
    <s v="p6DRC5YM07AxJRGCLxGwmlB+UicymUSMbhjIm1+ovKtGGFrCa0e7Cj5k5qqgWxI6bFY6DUv9tAAqfeu5Cme3tw=="/>
    <d v="2017-01-10T16:34:43"/>
    <s v="DARS-NIC-42321-K7G1C-v0"/>
    <s v="Bethan Carter"/>
    <x v="78"/>
    <s v="With HSCIC"/>
    <x v="0"/>
    <d v="2017-11-30T00:00:00"/>
    <s v="5a DSA Active"/>
    <s v="5a DSA Active"/>
    <x v="2"/>
    <s v="DARS-NIC-42321-K7G1C-v0.10"/>
    <s v="Yes"/>
    <s v="No"/>
    <x v="0"/>
    <x v="194"/>
    <x v="41"/>
    <s v="No"/>
    <x v="1"/>
    <s v=""/>
    <s v="Richard Webster"/>
    <s v="Richard Langley"/>
    <s v="Yes"/>
    <s v="Emma Russell"/>
    <d v="2017-01-10T16:34:43"/>
    <d v="2016-11-24T16:45:47"/>
    <d v="2016-12-22T00:00:00"/>
    <s v=""/>
    <d v="2016-09-01T00:00:00"/>
    <x v="1"/>
  </r>
  <r>
    <s v="7c8f1e96-86fd-407c-8254-dc6f33eed15f"/>
    <s v="jWlGDgSbflebFLonMXiCib1s/YDrFuhV1rLA7Uju0guSKzrwEKM4a5FzOzRQ5KQKv/xtwfFGZC3hztWa/W1IjA=="/>
    <d v="2016-12-22T14:06:28"/>
    <s v="DARS-NIC-42321-K7G1C-v0"/>
    <s v="Bethan Carter"/>
    <x v="78"/>
    <s v="With HSCIC"/>
    <x v="0"/>
    <m/>
    <s v=""/>
    <s v="5a DSA Active"/>
    <x v="0"/>
    <s v="DARS-NIC-42321-K7G1C-v0.2"/>
    <s v="No"/>
    <s v="No"/>
    <x v="0"/>
    <x v="0"/>
    <x v="0"/>
    <s v="No"/>
    <x v="1"/>
    <s v=""/>
    <s v="DARS Online"/>
    <s v="DARS Online"/>
    <s v="Yes"/>
    <s v="Emma Russell"/>
    <d v="2016-12-22T14:06:28"/>
    <d v="2016-07-21T09:53:00"/>
    <m/>
    <s v=""/>
    <d v="2016-09-01T00:00:00"/>
    <x v="0"/>
  </r>
  <r>
    <s v="79f47020-a580-4589-a2b1-dd92cb1999c4"/>
    <s v="sw+P7bamxNnEiYfKn43pBATz57GMsD8faEthljdMMXfHg6Zs1xIefPFV+GDuPF/NaEfRz+h6qyI8N6oCzp9h/Q=="/>
    <d v="2016-12-22T14:06:28"/>
    <s v="DARS-NIC-42321-K7G1C-v0"/>
    <s v="Bethan Carter"/>
    <x v="78"/>
    <s v="With HSCIC"/>
    <x v="0"/>
    <m/>
    <s v=""/>
    <s v="5a DSA Active"/>
    <x v="0"/>
    <s v="DARS-NIC-42321-K7G1C-v0.3"/>
    <s v="No"/>
    <s v="No"/>
    <x v="0"/>
    <x v="0"/>
    <x v="0"/>
    <s v="No"/>
    <x v="1"/>
    <s v=""/>
    <s v="DARS Online"/>
    <s v="DARS Online"/>
    <s v="Yes"/>
    <s v="Emma Russell"/>
    <d v="2016-12-22T14:06:28"/>
    <d v="2016-08-16T11:11:20"/>
    <m/>
    <s v=""/>
    <d v="2016-09-01T00:00:00"/>
    <x v="0"/>
  </r>
  <r>
    <s v="c8d6b060-b711-4773-8b4e-6d177ce84001"/>
    <s v="zYU0EI059GTWE1yffrORA5bT48qWBucM/RGHEATpyz6714ttIvSkuKF7TFa5dXcxoNCVMEQgWlP1JyOmYK5ioQ=="/>
    <d v="2016-12-22T14:06:28"/>
    <s v="DARS-NIC-42321-K7G1C-v0"/>
    <s v="Bethan Carter"/>
    <x v="78"/>
    <s v="With HSCIC"/>
    <x v="0"/>
    <m/>
    <s v=""/>
    <s v="5a DSA Active"/>
    <x v="0"/>
    <s v="DARS-NIC-42321-K7G1C-v0.4"/>
    <s v="No"/>
    <s v="No"/>
    <x v="0"/>
    <x v="0"/>
    <x v="0"/>
    <s v="No"/>
    <x v="1"/>
    <s v=""/>
    <s v="DARS Online"/>
    <s v="DARS Online"/>
    <s v="Yes"/>
    <s v="Emma Russell"/>
    <d v="2016-12-22T14:06:28"/>
    <d v="2016-08-16T14:25:38"/>
    <m/>
    <s v=""/>
    <d v="2016-09-01T00:00:00"/>
    <x v="0"/>
  </r>
  <r>
    <s v="49bc4ef7-e2a3-405f-80d2-f6c6e34d7af0"/>
    <s v="eR6O+oObYTLH0myGtZ8Ug7wNhxxGeKWdiS24Wg4Ea31WIreuDmwpzFcJDhvWCSgfrOnXYshzqgoDrO/zad5FVg=="/>
    <d v="2016-12-22T14:06:28"/>
    <s v="DARS-NIC-42321-K7G1C-v0"/>
    <s v="Bethan Carter"/>
    <x v="78"/>
    <s v="With HSCIC"/>
    <x v="0"/>
    <m/>
    <s v="2c Initial Assessment"/>
    <s v="5a DSA Active"/>
    <x v="0"/>
    <s v="DARS-NIC-42321-K7G1C-v0.5"/>
    <s v="No"/>
    <s v="No"/>
    <x v="0"/>
    <x v="194"/>
    <x v="0"/>
    <s v="No"/>
    <x v="1"/>
    <s v=""/>
    <s v="Richard Webster"/>
    <s v="Richard Langley"/>
    <s v="Yes"/>
    <s v="Emma Russell"/>
    <d v="2016-12-22T14:06:28"/>
    <d v="2016-08-30T09:57:45"/>
    <m/>
    <s v=""/>
    <d v="2016-09-01T00:00:00"/>
    <x v="0"/>
  </r>
  <r>
    <s v="403bfeb4-2c68-492b-8034-f00eb4911300"/>
    <s v="vS4UXm6g0hzXsVqx4z0xsRV2CB4SvjN++J+fmY2dj9721k3OyyQN5cLc56l3MJaIgoGqDR05TkO6eGLQEwpcqQ=="/>
    <d v="2016-12-22T14:06:28"/>
    <s v="DARS-NIC-42321-K7G1C-v0"/>
    <s v="Bethan Carter"/>
    <x v="78"/>
    <s v="With HSCIC"/>
    <x v="0"/>
    <m/>
    <s v="2c Initial Assessment"/>
    <s v="5a DSA Active"/>
    <x v="0"/>
    <s v="DARS-NIC-42321-K7G1C-v0.6"/>
    <s v="No"/>
    <s v="No"/>
    <x v="0"/>
    <x v="194"/>
    <x v="0"/>
    <s v="No"/>
    <x v="1"/>
    <s v=""/>
    <s v="Richard Webster"/>
    <s v="Richard Langley"/>
    <s v="Yes"/>
    <s v="Emma Russell"/>
    <d v="2016-12-22T14:06:28"/>
    <d v="2016-09-19T12:53:51"/>
    <m/>
    <s v=""/>
    <d v="2016-09-01T00:00:00"/>
    <x v="0"/>
  </r>
  <r>
    <s v="3570a271-5018-4e9c-a8db-50118187f79b"/>
    <s v="bc6i6uazq4Q0M6ynLbehZOgWwXzPoH8mVzdBWRCJyY+7T9HxVbuIt+/J7iof0GKtWKV97WbtH9rQsP40geN5eQ=="/>
    <d v="2016-12-22T14:06:28"/>
    <s v="DARS-NIC-42321-K7G1C-v0"/>
    <s v="Bethan Carter"/>
    <x v="78"/>
    <s v="With HSCIC"/>
    <x v="0"/>
    <m/>
    <s v="2c Initial Assessment"/>
    <s v="5a DSA Active"/>
    <x v="0"/>
    <s v="DARS-NIC-42321-K7G1C-v0.7"/>
    <s v="No"/>
    <s v="No"/>
    <x v="0"/>
    <x v="194"/>
    <x v="0"/>
    <s v="No"/>
    <x v="1"/>
    <s v=""/>
    <s v="Richard Webster"/>
    <s v="Richard Langley"/>
    <s v="Yes"/>
    <s v="Emma Russell"/>
    <d v="2016-12-22T14:06:28"/>
    <d v="2016-09-21T11:22:28"/>
    <m/>
    <s v=""/>
    <d v="2016-09-01T00:00:00"/>
    <x v="0"/>
  </r>
  <r>
    <s v="eed3e7c2-7ff0-4cde-bb6e-1e65e63b9879"/>
    <s v="3KzkA6jPBzt+IK3za/UWX6HN/cv8/h2BssjyFUPUZWXj6LuqGvhJrSFkksFIpxLMWHl1P62hU6q/qwwgmqNPPg=="/>
    <d v="2016-12-22T14:06:28"/>
    <s v="DARS-NIC-42321-K7G1C-v0"/>
    <s v="Bethan Carter"/>
    <x v="78"/>
    <s v="With HSCIC"/>
    <x v="0"/>
    <m/>
    <s v="2c Initial Assessment"/>
    <s v="5a DSA Active"/>
    <x v="0"/>
    <s v="DARS-NIC-42321-K7G1C-v0.8"/>
    <s v="No"/>
    <s v="No"/>
    <x v="0"/>
    <x v="194"/>
    <x v="0"/>
    <s v="No"/>
    <x v="1"/>
    <s v=""/>
    <s v="Richard Webster"/>
    <s v="Richard Langley"/>
    <s v="Yes"/>
    <s v="Emma Russell"/>
    <d v="2016-12-22T14:06:28"/>
    <d v="2016-09-27T13:27:15"/>
    <d v="2016-10-12T00:00:00"/>
    <s v=""/>
    <d v="2016-09-01T00:00:00"/>
    <x v="0"/>
  </r>
  <r>
    <s v="94c53c98-247b-4d04-9b51-f24e30e805de"/>
    <s v="vGTQbSQcIkvOOCgNeNQjTUIlx5hSOexv458CYZECFEBz0NGMHThpzfka1wenEssqdXZiJ35HY9J05Wo9wpxdww=="/>
    <d v="2016-12-22T14:06:28"/>
    <s v="DARS-NIC-42321-K7G1C-v0"/>
    <s v="Bethan Carter"/>
    <x v="78"/>
    <s v="With HSCIC"/>
    <x v="0"/>
    <m/>
    <s v="2c Initial Assessment"/>
    <s v="5a DSA Active"/>
    <x v="0"/>
    <s v="DARS-NIC-42321-K7G1C-v0.9"/>
    <s v="No"/>
    <s v="No"/>
    <x v="0"/>
    <x v="194"/>
    <x v="0"/>
    <s v="No"/>
    <x v="1"/>
    <s v=""/>
    <s v="Richard Webster"/>
    <s v="Richard Langley"/>
    <s v="Yes"/>
    <s v="Emma Russell"/>
    <d v="2016-12-22T14:06:28"/>
    <d v="2016-11-18T18:12:12"/>
    <d v="2016-10-12T00:00:00"/>
    <s v=""/>
    <d v="2016-09-01T00:00:00"/>
    <x v="0"/>
  </r>
  <r>
    <s v="5fd6fcae-f832-e611-80e9-5065f38a0b11"/>
    <s v="DS5w5i3ZykSnvjBxOrdKXm+NB14C6hpVSEavlchy677spJ88Okhg/7uO5OZ/IHuYavnBpzLzPNyPQzxrWNXKmg=="/>
    <d v="2017-03-23T15:55:28"/>
    <s v="DARS-NIC-42439-G5W4P-v0"/>
    <s v="Joanna Rose"/>
    <x v="18"/>
    <s v="With HSCIC"/>
    <x v="1"/>
    <m/>
    <s v="1b Enquiry Answered"/>
    <s v="1b Enquiry Answered"/>
    <x v="4"/>
    <s v="DARS-NIC-42439-G5W4P-v0.0"/>
    <s v="No"/>
    <s v="No"/>
    <x v="0"/>
    <x v="0"/>
    <x v="0"/>
    <s v="No"/>
    <x v="6"/>
    <s v="Medium"/>
    <s v=""/>
    <s v=""/>
    <s v="No"/>
    <s v="Joanna Rose"/>
    <d v="2017-03-23T15:55:28"/>
    <d v="2016-06-15T12:57:24"/>
    <m/>
    <s v=""/>
    <m/>
    <x v="0"/>
  </r>
  <r>
    <s v="64c4e95c-bf2f-4c02-abc3-28ce8f945619"/>
    <s v="EdPmTomAjFmQDA99z9fWqKgdHRO8lWbiHKKJ5W8EBtx537tv497iXnk9btZgJ0WAuFdNPUvrWYY89ejAtPqEjQ=="/>
    <d v="2017-05-02T10:00:02"/>
    <s v="DARS-NIC-42507-N1M8Z-v1"/>
    <s v="Tracy Taylor"/>
    <x v="404"/>
    <s v="With HSCIC"/>
    <x v="0"/>
    <m/>
    <s v="1c Application In Progress"/>
    <s v="2a Case Admin Check"/>
    <x v="0"/>
    <s v="DARS-NIC-42507-N1M8Z-v0.0"/>
    <s v="No"/>
    <s v="No"/>
    <x v="0"/>
    <x v="0"/>
    <x v="0"/>
    <s v="No"/>
    <x v="0"/>
    <s v="Medium"/>
    <s v=""/>
    <s v=""/>
    <s v="Yes"/>
    <s v="Tracy Taylor"/>
    <d v="2017-05-02T10:00:02"/>
    <d v="2017-01-04T16:10:39"/>
    <m/>
    <s v=""/>
    <m/>
    <x v="0"/>
  </r>
  <r>
    <s v="0012514c-387e-4177-984a-d0e3b2aaa267"/>
    <s v="Y0CZ9dGErvQTVqBZIG3JQ1kmIIwuus3l2NtNQYokuX6d8jqsyifi63V07HJiBj+r/umcBgUfQfBwJsVF65t8Nw=="/>
    <d v="2017-05-02T10:00:02"/>
    <s v="DARS-NIC-42507-N1M8Z-v1"/>
    <s v="Sarah Webb Phillips"/>
    <x v="404"/>
    <s v="With HSCIC"/>
    <x v="0"/>
    <d v="2017-05-31T00:00:00"/>
    <s v="2c Initial Assessment"/>
    <s v="2a Case Admin Check"/>
    <x v="0"/>
    <s v="DARS-NIC-42507-N1M8Z-v0.1"/>
    <s v="No"/>
    <s v="No"/>
    <x v="0"/>
    <x v="262"/>
    <x v="0"/>
    <s v="No"/>
    <x v="0"/>
    <s v="Medium"/>
    <s v="Tracy Taylor"/>
    <s v="Robyn Wilson"/>
    <s v="Yes"/>
    <s v="Tracy Taylor"/>
    <d v="2017-05-02T10:00:02"/>
    <d v="2017-01-07T13:53:53"/>
    <m/>
    <s v=""/>
    <m/>
    <x v="0"/>
  </r>
  <r>
    <s v="c198d7d2-1535-469c-90bc-614ab0f01603"/>
    <s v="t33aAdKCQprMkfE8Q6O9o3Ohs/YWTi+Jc6sgqtTPq+5c9mLtqnGpQ0oRbUjwWw268/Il2VEBLR5DWKk+4yzelA=="/>
    <d v="2017-05-02T10:00:02"/>
    <s v="DARS-NIC-42507-N1M8Z-v1"/>
    <s v="Sarah Webb Phillips"/>
    <x v="404"/>
    <s v="With HSCIC"/>
    <x v="0"/>
    <d v="2017-05-31T00:00:00"/>
    <s v="5a DSA Active"/>
    <s v="2a Case Admin Check"/>
    <x v="2"/>
    <s v="DARS-NIC-42507-N1M8Z-v0.2"/>
    <s v="No"/>
    <s v="No"/>
    <x v="0"/>
    <x v="262"/>
    <x v="146"/>
    <s v="No"/>
    <x v="0"/>
    <s v="Medium"/>
    <s v="Tracy Taylor"/>
    <s v="Robyn Wilson"/>
    <s v="Yes"/>
    <s v="Tracy Taylor"/>
    <d v="2017-05-02T10:00:02"/>
    <d v="2017-01-07T14:37:16"/>
    <d v="2017-01-27T00:00:00"/>
    <s v=""/>
    <m/>
    <x v="1"/>
  </r>
  <r>
    <s v="08972224-84cd-4223-97a5-88a55a350385"/>
    <s v="W4cnUw8FLfcK26eDHLmBmjPcLM1NlsxDcUFa26YQcAVN5el23m/esF6ipKYyM6JlfoRZaEzJLX1O0sCFTuJMxw=="/>
    <d v="2017-05-02T10:00:13"/>
    <s v="DARS-NIC-42507-N1M8Z-v1"/>
    <s v="Sarah Webb Phillips"/>
    <x v="404"/>
    <s v="With HSCIC"/>
    <x v="0"/>
    <m/>
    <s v="1c Application In Progress"/>
    <s v="2a Case Admin Check"/>
    <x v="0"/>
    <s v="DARS-NIC-42507-N1M8Z-v1.0"/>
    <s v="No"/>
    <s v="No"/>
    <x v="0"/>
    <x v="0"/>
    <x v="0"/>
    <s v="No"/>
    <x v="0"/>
    <s v="Medium"/>
    <s v="Tracy Taylor"/>
    <s v="Robyn Wilson"/>
    <s v="Yes"/>
    <s v="Tracy Taylor"/>
    <d v="2017-05-02T10:00:13"/>
    <d v="2017-04-18T10:40:20"/>
    <m/>
    <s v=""/>
    <m/>
    <x v="0"/>
  </r>
  <r>
    <s v="8c8c9c58-60c3-48e7-9805-407a110cd056"/>
    <s v="uMrvWe1vo/vYIAlXqCtC4ssBboV6kCalEOUH1r/f4BIzxtNUASnDda+KvSMROuJJeu6N9fffngAqThewBrA2FA=="/>
    <d v="2017-05-02T10:00:12"/>
    <s v="DARS-NIC-42507-N1M8Z-v1"/>
    <s v="Sarah Webb Phillips"/>
    <x v="404"/>
    <s v="With HSCIC"/>
    <x v="0"/>
    <m/>
    <s v="1c Application In Progress"/>
    <s v="2a Case Admin Check"/>
    <x v="4"/>
    <s v="DARS-NIC-42507-N1M8Z-v1.1"/>
    <s v="Yes"/>
    <s v="No"/>
    <x v="0"/>
    <x v="0"/>
    <x v="0"/>
    <s v="No"/>
    <x v="0"/>
    <s v="Medium"/>
    <s v=""/>
    <s v="Robyn Wilson"/>
    <s v="Yes"/>
    <s v="Tracy Taylor"/>
    <d v="2017-05-02T10:00:12"/>
    <d v="2017-05-02T09:59:51"/>
    <m/>
    <s v=""/>
    <m/>
    <x v="0"/>
  </r>
  <r>
    <s v="058dbcd0-217c-4ab6-bd7d-6ba656fc5c8c"/>
    <s v="7pSm6a6ttAVoKDbp+9A+dhbjnlpeG2xGOnSlzHcTBxTlerDJKD1OcTiIrY0R1F3y3/Ezm2vs12c0llkViNWvdw=="/>
    <d v="2017-04-20T14:15:44"/>
    <s v="DARS-NIC-42575-X8G6W-v1"/>
    <s v="Tracy Taylor"/>
    <x v="405"/>
    <s v="With Customer"/>
    <x v="0"/>
    <m/>
    <s v="1c Application In Progress"/>
    <s v="1c Application In Progress"/>
    <x v="0"/>
    <s v="DARS-NIC-42575-X8G6W-v0.0"/>
    <s v="No"/>
    <s v="No"/>
    <x v="0"/>
    <x v="0"/>
    <x v="0"/>
    <s v="No"/>
    <x v="0"/>
    <s v="Medium"/>
    <s v=""/>
    <s v=""/>
    <s v="Yes"/>
    <s v=""/>
    <d v="2017-04-20T14:15:44"/>
    <d v="2017-01-04T16:22:12"/>
    <m/>
    <s v=""/>
    <m/>
    <x v="0"/>
  </r>
  <r>
    <s v="5fd270ce-a975-45a0-a1ee-8b01865e53cf"/>
    <s v="Dz4aqapL79sp6wnFA1w5huQK3v5BcrBiL7V0I3KM1UKBZEX9+jQ2hiLmY3U4aeSMZouT7+IQjDqEy2a9OOUORQ=="/>
    <d v="2017-04-20T14:15:44"/>
    <s v="DARS-NIC-42575-X8G6W-v1"/>
    <s v="Sally Watkins"/>
    <x v="405"/>
    <s v="With Customer"/>
    <x v="0"/>
    <m/>
    <s v="2c Initial Assessment"/>
    <s v="1c Application In Progress"/>
    <x v="0"/>
    <s v="DARS-NIC-42575-X8G6W-v0.1"/>
    <s v="No"/>
    <s v="No"/>
    <x v="0"/>
    <x v="262"/>
    <x v="0"/>
    <s v="No"/>
    <x v="0"/>
    <s v="Medium"/>
    <s v="Tracy Taylor"/>
    <s v="Robyn Wilson"/>
    <s v="Yes"/>
    <s v=""/>
    <d v="2017-04-20T14:15:44"/>
    <d v="2017-01-07T08:18:33"/>
    <m/>
    <s v=""/>
    <m/>
    <x v="0"/>
  </r>
  <r>
    <s v="f716e48e-1790-41f0-9389-612bd4441434"/>
    <s v="gAoIF3rnImj4kVxd/GMdvRUBTAPAyUkIlDPncIB9cVsVepXAv4pdVSvoAagLL01QFY5JBh36TBTWNG9MgxMtEQ=="/>
    <d v="2017-04-20T14:15:59"/>
    <s v="DARS-NIC-42575-X8G6W-v1"/>
    <s v="Sally Watkins"/>
    <x v="405"/>
    <s v="With Customer"/>
    <x v="0"/>
    <d v="2017-05-31T00:00:00"/>
    <s v="5a DSA Active"/>
    <s v="1c Application In Progress"/>
    <x v="2"/>
    <s v="DARS-NIC-42575-X8G6W-v0.2"/>
    <s v="No"/>
    <s v="No"/>
    <x v="0"/>
    <x v="262"/>
    <x v="241"/>
    <s v="No"/>
    <x v="0"/>
    <s v="Medium"/>
    <s v="Tracy Taylor"/>
    <s v="Robyn Wilson"/>
    <s v="Yes"/>
    <s v=""/>
    <d v="2017-04-20T14:15:59"/>
    <d v="2017-01-07T08:33:07"/>
    <d v="2017-03-17T00:00:00"/>
    <s v=""/>
    <m/>
    <x v="1"/>
  </r>
  <r>
    <s v="fb7a0bc6-71b1-4a2d-b79d-12c81caf7481"/>
    <s v="kiype1ILur1XMdM5EOZE0yRBcz1eWSO1VQwmDjJ1f4jmlKuyAODrifIZ21aYtK92iA+17snVqPt9VRmI0+wYaQ=="/>
    <d v="2017-04-20T14:54:22"/>
    <s v="DARS-NIC-42575-X8G6W-v1"/>
    <s v="Sally Watkins"/>
    <x v="405"/>
    <s v="With Customer"/>
    <x v="0"/>
    <m/>
    <s v="1c Application In Progress"/>
    <s v="1c Application In Progress"/>
    <x v="4"/>
    <s v="DARS-NIC-42575-X8G6W-v1.0"/>
    <s v="Yes"/>
    <s v="No"/>
    <x v="0"/>
    <x v="0"/>
    <x v="0"/>
    <s v="No"/>
    <x v="0"/>
    <s v="Medium"/>
    <s v=""/>
    <s v=""/>
    <s v="Yes"/>
    <s v=""/>
    <d v="2017-04-20T14:54:22"/>
    <d v="2017-04-20T14:15:32"/>
    <m/>
    <s v=""/>
    <m/>
    <x v="0"/>
  </r>
  <r>
    <s v="a00e526d-5eab-4af8-ab52-55b225ae9acf"/>
    <s v="zV/vQZjmqorvqtMG9sDnrgY3BN55sNsB8glcWSOMyOnMCW0gc5cfJWDb+lu4I6XuYY5ebR4eza4aeIvztl7Sog=="/>
    <d v="2016-08-02T09:49:42"/>
    <s v="DARS-NIC-42619-J2F1L-v0"/>
    <s v="Paul Niblett"/>
    <x v="18"/>
    <s v="With Customer"/>
    <x v="0"/>
    <m/>
    <s v=""/>
    <s v="1c Application In Progress"/>
    <x v="4"/>
    <s v="DARS-NIC-42619-J2F1L-v0.0"/>
    <s v="Yes"/>
    <s v="No"/>
    <x v="0"/>
    <x v="0"/>
    <x v="0"/>
    <s v="No"/>
    <x v="6"/>
    <s v=""/>
    <s v="DARS Online"/>
    <s v="DARS Online"/>
    <s v="Yes"/>
    <s v=""/>
    <d v="2016-08-02T09:49:42"/>
    <d v="2016-06-14T14:58:54"/>
    <m/>
    <s v=""/>
    <m/>
    <x v="0"/>
  </r>
  <r>
    <s v="57a53379-6c66-4277-9df1-b29b36fd9eee"/>
    <s v="BMWw98SMDZaf5loIcvaV/WQvf70k4C6Jbs0m3RGJDbEZZYmCXwLUMWSD4IJMc5RulyXCYKrzj8ya4OiC3jxgCw=="/>
    <d v="2017-02-16T16:43:14"/>
    <s v="DARS-NIC-42624-W7T2Q-v0"/>
    <s v="Torsten Chandler"/>
    <x v="1"/>
    <s v="With Customer"/>
    <x v="0"/>
    <m/>
    <s v=""/>
    <s v="2d Action Plan Active"/>
    <x v="0"/>
    <s v="DARS-NIC-42624-W7T2Q-v0.0"/>
    <s v="No"/>
    <s v="No"/>
    <x v="0"/>
    <x v="0"/>
    <x v="0"/>
    <s v="No"/>
    <x v="1"/>
    <s v=""/>
    <s v="DARS Online"/>
    <s v="DARS Online"/>
    <s v="Yes"/>
    <s v="Emma Russell"/>
    <d v="2017-02-16T16:43:14"/>
    <d v="2016-06-14T15:15:25"/>
    <m/>
    <s v=""/>
    <d v="2016-12-19T00:00:00"/>
    <x v="0"/>
  </r>
  <r>
    <s v="1279fb42-27f3-4cf3-b191-12d5b06153cd"/>
    <s v="tRo8L1NzoSwrhIXZznbr9xxvnpLHT4JYk98p0j4TIeVZOzC8frsrEbo0XteQMoKirHbRuP0eqTHqp4CJwHs7qA=="/>
    <d v="2017-02-16T16:43:14"/>
    <s v="DARS-NIC-42624-W7T2Q-v0"/>
    <s v="Torsten Chandler"/>
    <x v="1"/>
    <s v="With Customer"/>
    <x v="0"/>
    <m/>
    <s v=""/>
    <s v="2d Action Plan Active"/>
    <x v="0"/>
    <s v="DARS-NIC-42624-W7T2Q-v0.1"/>
    <s v="No"/>
    <s v="No"/>
    <x v="0"/>
    <x v="0"/>
    <x v="0"/>
    <s v="No"/>
    <x v="1"/>
    <s v=""/>
    <s v="DARS Online"/>
    <s v="DARS Online"/>
    <s v="Yes"/>
    <s v="Emma Russell"/>
    <d v="2017-02-16T16:43:14"/>
    <d v="2016-11-24T10:47:48"/>
    <m/>
    <s v=""/>
    <d v="2016-12-19T00:00:00"/>
    <x v="0"/>
  </r>
  <r>
    <s v="cd3fb789-840f-4f09-80ff-8a719717428d"/>
    <s v="dTmKULwLb4Gea9BX6TqBHY7NswxRtfTVsWm65f9vDmASK9ktlue48E6hv8iWYuJrpIcBit69OhcP7mCt/KqhYQ=="/>
    <d v="2017-02-16T16:43:14"/>
    <s v="DARS-NIC-42624-W7T2Q-v0"/>
    <s v="Torsten Chandler"/>
    <x v="1"/>
    <s v="With Customer"/>
    <x v="0"/>
    <m/>
    <s v=""/>
    <s v="2d Action Plan Active"/>
    <x v="0"/>
    <s v="DARS-NIC-42624-W7T2Q-v0.2"/>
    <s v="No"/>
    <s v="No"/>
    <x v="0"/>
    <x v="0"/>
    <x v="0"/>
    <s v="No"/>
    <x v="1"/>
    <s v=""/>
    <s v="DARS Online"/>
    <s v="DARS Online"/>
    <s v="Yes"/>
    <s v="Emma Russell"/>
    <d v="2017-02-16T16:43:14"/>
    <d v="2016-11-30T15:55:17"/>
    <m/>
    <s v=""/>
    <d v="2016-12-19T00:00:00"/>
    <x v="0"/>
  </r>
  <r>
    <s v="b470eea0-3929-454e-8996-3fb3d8272049"/>
    <s v="rpdRLeAGx4srnNFdxPsOl8cl+X6K1OjSHb9qSDKHvK7GLHDToctnmc8zX0Tau/d+Zh4inUd7i8QPKUfIrQ0R4w=="/>
    <d v="2017-02-16T16:43:14"/>
    <s v="DARS-NIC-42624-W7T2Q-v0"/>
    <s v="Torsten Chandler"/>
    <x v="1"/>
    <s v="With Customer"/>
    <x v="0"/>
    <m/>
    <s v="2c Initial Assessment"/>
    <s v="2d Action Plan Active"/>
    <x v="0"/>
    <s v="DARS-NIC-42624-W7T2Q-v0.3"/>
    <s v="No"/>
    <s v="No"/>
    <x v="0"/>
    <x v="159"/>
    <x v="0"/>
    <s v="No"/>
    <x v="1"/>
    <s v="Complex"/>
    <s v="Nicola Bootland"/>
    <s v="Richard Langley"/>
    <s v="Yes"/>
    <s v="Emma Russell"/>
    <d v="2017-02-16T16:43:14"/>
    <d v="2016-12-09T09:51:52"/>
    <m/>
    <s v=""/>
    <d v="2016-12-19T00:00:00"/>
    <x v="0"/>
  </r>
  <r>
    <s v="1679f55c-6b9c-4ef4-80c0-d81a63bceb03"/>
    <s v="n66hA2mtsPV6uQU+UCZCKi6RuRsxtN08ByCFvxgYwpMHqThnqlCbgbmoBEGkcYY86Lh/r72ZgsftIRhxV3+YKg=="/>
    <d v="2017-02-16T16:43:14"/>
    <s v="DARS-NIC-42624-W7T2Q-v0"/>
    <s v="Torsten Chandler"/>
    <x v="1"/>
    <s v="With Customer"/>
    <x v="0"/>
    <m/>
    <s v="2c Initial Assessment"/>
    <s v="2d Action Plan Active"/>
    <x v="0"/>
    <s v="DARS-NIC-42624-W7T2Q-v0.4"/>
    <s v="No"/>
    <s v="No"/>
    <x v="0"/>
    <x v="159"/>
    <x v="0"/>
    <s v="No"/>
    <x v="1"/>
    <s v="Complex"/>
    <s v="Nicola Bootland"/>
    <s v="Richard Langley"/>
    <s v="Yes"/>
    <s v="Emma Russell"/>
    <d v="2017-02-16T16:43:14"/>
    <d v="2016-12-22T15:22:31"/>
    <m/>
    <s v=""/>
    <d v="2016-12-19T00:00:00"/>
    <x v="0"/>
  </r>
  <r>
    <s v="21286e31-35eb-4779-9af9-7bf72d1019c0"/>
    <s v="7rO/R/o2hmlr/MsGt4wb7v95aukQjbvlxdGoWZDcxfbUvw0PkvrO+oNF7KtByxO1HRZit0LuhLegfciv4sX0nw=="/>
    <d v="2017-02-16T16:43:39"/>
    <s v="DARS-NIC-42624-W7T2Q-v0"/>
    <s v="Torsten Chandler"/>
    <x v="1"/>
    <s v="With Customer"/>
    <x v="0"/>
    <d v="2018-03-31T00:00:00"/>
    <s v="2c Initial Assessment"/>
    <s v="2d Action Plan Active"/>
    <x v="0"/>
    <s v="DARS-NIC-42624-W7T2Q-v0.5"/>
    <s v="No"/>
    <s v="No"/>
    <x v="0"/>
    <x v="159"/>
    <x v="0"/>
    <s v="No"/>
    <x v="1"/>
    <s v="Complex"/>
    <s v="Nicola Bootland"/>
    <s v="Richard Langley"/>
    <s v="Yes"/>
    <s v="Emma Russell"/>
    <d v="2017-02-16T16:43:39"/>
    <d v="2017-01-25T14:54:22"/>
    <m/>
    <s v=""/>
    <d v="2016-12-19T00:00:00"/>
    <x v="0"/>
  </r>
  <r>
    <s v="c26a2e0e-6d08-4363-a3d9-15a2dafcd994"/>
    <s v="eNdXONJnMMEdELnr7K4srYWWLoU/7XfazZrrRzTsfZhj6gMeUmksTTtz0TbYOKtormtEB7NE6Ot1hcu0DqjYEw=="/>
    <d v="2017-04-24T19:22:15"/>
    <s v="DARS-NIC-42624-W7T2Q-v0"/>
    <s v="Torsten Chandler"/>
    <x v="1"/>
    <s v="With Customer"/>
    <x v="0"/>
    <d v="2018-03-31T00:00:00"/>
    <s v="2c Initial Assessment"/>
    <s v="2d Action Plan Active"/>
    <x v="4"/>
    <s v="DARS-NIC-42624-W7T2Q-v0.6"/>
    <s v="Yes"/>
    <s v="No"/>
    <x v="0"/>
    <x v="159"/>
    <x v="0"/>
    <s v="No"/>
    <x v="1"/>
    <s v="Complex"/>
    <s v="Nicola Bootland"/>
    <s v="Kimberley Watson"/>
    <s v="Yes"/>
    <s v="Emma Russell"/>
    <d v="2017-04-24T19:22:15"/>
    <d v="2017-02-16T16:43:23"/>
    <m/>
    <s v=""/>
    <d v="2016-12-19T00:00:00"/>
    <x v="0"/>
  </r>
  <r>
    <s v="65bb0fc6-0ebe-4135-ad2d-ece3c71af2c2"/>
    <s v="1B63F7xOjfSnB0U7M65Van3tfd+TlSMuEmjoff6E4MtQqP+2N1MVD680n08eTfcqaRcxSoZRZvyn3hUKsPT+GQ=="/>
    <d v="2017-05-02T13:14:19"/>
    <s v="DARS-NIC-42679-H5B1D-v1"/>
    <s v="Tracy Taylor"/>
    <x v="119"/>
    <s v="With HSCIC"/>
    <x v="0"/>
    <m/>
    <s v="1c Application In Progress"/>
    <s v="2a Case Admin Check"/>
    <x v="0"/>
    <s v="DARS-NIC-42679-H5B1D-v0.0"/>
    <s v="No"/>
    <s v="No"/>
    <x v="0"/>
    <x v="0"/>
    <x v="0"/>
    <s v="No"/>
    <x v="0"/>
    <s v="Medium"/>
    <s v=""/>
    <s v=""/>
    <s v="Yes"/>
    <s v="Tracy Taylor"/>
    <d v="2017-05-02T13:14:19"/>
    <d v="2017-01-04T16:26:27"/>
    <m/>
    <s v=""/>
    <m/>
    <x v="0"/>
  </r>
  <r>
    <s v="0683f217-6877-46ba-ba44-52e0f78a03a3"/>
    <s v="kVNdK/szb0vhBdiAyiHdHA6x7UQ2b1mDF6Bl8sLE0MT1FJxfxsTwrIHQvIQO5ru62dA7CtFN/tcqkpQR9INpDA=="/>
    <d v="2017-05-02T13:14:19"/>
    <s v="DARS-NIC-42679-H5B1D-v1"/>
    <s v="Paul Langton"/>
    <x v="119"/>
    <s v="With HSCIC"/>
    <x v="0"/>
    <d v="2017-05-31T00:00:00"/>
    <s v="2c Initial Assessment"/>
    <s v="2a Case Admin Check"/>
    <x v="0"/>
    <s v="DARS-NIC-42679-H5B1D-v0.1"/>
    <s v="No"/>
    <s v="No"/>
    <x v="0"/>
    <x v="262"/>
    <x v="0"/>
    <s v="No"/>
    <x v="0"/>
    <s v="Medium"/>
    <s v="Tracy Taylor"/>
    <s v="Robyn Wilson"/>
    <s v="Yes"/>
    <s v="Tracy Taylor"/>
    <d v="2017-05-02T13:14:19"/>
    <d v="2017-01-07T07:32:57"/>
    <m/>
    <s v=""/>
    <m/>
    <x v="0"/>
  </r>
  <r>
    <s v="c8e7cc4c-64c3-4356-bfb5-d587f34e8e1a"/>
    <s v="OO1q3D2K9h0Ock4caGZqvWyEW+i9dOtuH3QbWgnYn7G0sJhq2xolCtm/AbD02MgwzYgdcR6Zq8mbqt9jW4eS1Q=="/>
    <d v="2017-05-02T13:14:19"/>
    <s v="DARS-NIC-42679-H5B1D-v1"/>
    <s v="Amanda Russell"/>
    <x v="119"/>
    <s v="With HSCIC"/>
    <x v="0"/>
    <d v="2017-05-31T00:00:00"/>
    <s v="5a DSA Active"/>
    <s v="2a Case Admin Check"/>
    <x v="2"/>
    <s v="DARS-NIC-42679-H5B1D-v0.2"/>
    <s v="No"/>
    <s v="No"/>
    <x v="0"/>
    <x v="262"/>
    <x v="196"/>
    <s v="No"/>
    <x v="0"/>
    <s v="Medium"/>
    <s v="Tracy Taylor"/>
    <s v="Robyn Wilson"/>
    <s v="Yes"/>
    <s v="Tracy Taylor"/>
    <d v="2017-05-02T13:14:19"/>
    <d v="2017-01-07T08:00:13"/>
    <d v="2017-02-07T00:00:00"/>
    <s v=""/>
    <m/>
    <x v="1"/>
  </r>
  <r>
    <s v="2c50c776-663a-4c66-82d4-64d4a7ca38e8"/>
    <s v="zPSbT4L2SJzU4/mejzfVY4nNWAz83F/DPMeT1+RTEv6sIMeZa3aEhn2I+esw7+5LXD73ff2Asj7brfzqi9LLCg=="/>
    <d v="2017-05-02T13:14:32"/>
    <s v="DARS-NIC-42679-H5B1D-v1"/>
    <s v="Amanda Russell"/>
    <x v="119"/>
    <s v="With HSCIC"/>
    <x v="0"/>
    <m/>
    <s v="1c Application In Progress"/>
    <s v="2a Case Admin Check"/>
    <x v="0"/>
    <s v="DARS-NIC-42679-H5B1D-v1.0"/>
    <s v="No"/>
    <s v="No"/>
    <x v="0"/>
    <x v="262"/>
    <x v="0"/>
    <s v="No"/>
    <x v="0"/>
    <s v="Medium"/>
    <s v="Tracy Taylor"/>
    <s v="Robyn Wilson"/>
    <s v="Yes"/>
    <s v="Tracy Taylor"/>
    <d v="2017-05-02T13:14:32"/>
    <d v="2017-03-17T10:26:07"/>
    <m/>
    <s v=""/>
    <m/>
    <x v="0"/>
  </r>
  <r>
    <s v="9bf89ac2-3019-468a-893f-640c49f01f86"/>
    <s v="jKlAvg/gsammOSk7l2J0cNOUSwVtoUcb74Zukwthljlcjled2xLuuSI2oLX+/tv0AFFrNnrcSeuTFpr2bZ0+ew=="/>
    <d v="2017-05-02T13:14:32"/>
    <s v="DARS-NIC-42679-H5B1D-v1"/>
    <s v="Amanda Russell"/>
    <x v="119"/>
    <s v="With HSCIC"/>
    <x v="0"/>
    <m/>
    <s v="1c Application In Progress"/>
    <s v="2a Case Admin Check"/>
    <x v="4"/>
    <s v="DARS-NIC-42679-H5B1D-v1.1"/>
    <s v="Yes"/>
    <s v="No"/>
    <x v="0"/>
    <x v="262"/>
    <x v="0"/>
    <s v="No"/>
    <x v="0"/>
    <s v="Medium"/>
    <s v=""/>
    <s v="Robyn Wilson"/>
    <s v="Yes"/>
    <s v="Tracy Taylor"/>
    <d v="2017-05-02T13:14:32"/>
    <d v="2017-05-02T13:14:09"/>
    <m/>
    <s v=""/>
    <m/>
    <x v="0"/>
  </r>
  <r>
    <s v="5ed20d28-7050-41d6-b021-8a214466e190"/>
    <s v="tQ2Vi9ibVTl9f5EH3XFhJvCA96CB6zJYQ4wcyB3aulLJSj0bwsafGduiXDS0B0Zq1d3Hn2O/I0pFW5Z+7jM0xQ=="/>
    <d v="2016-08-02T09:49:42"/>
    <s v="DARS-NIC-42760-K0G6P-v0"/>
    <s v="Tresh Madej"/>
    <x v="406"/>
    <s v="With Customer"/>
    <x v="0"/>
    <m/>
    <s v=""/>
    <s v="1c Application In Progress"/>
    <x v="4"/>
    <s v="DARS-NIC-42760-K0G6P-v0.0"/>
    <s v="Yes"/>
    <s v="No"/>
    <x v="0"/>
    <x v="0"/>
    <x v="0"/>
    <s v="No"/>
    <x v="7"/>
    <s v=""/>
    <s v="DARS Online"/>
    <s v="DARS Online"/>
    <s v="Yes"/>
    <s v=""/>
    <d v="2016-08-02T09:49:42"/>
    <d v="2016-06-15T10:14:28"/>
    <m/>
    <s v=""/>
    <m/>
    <x v="0"/>
  </r>
  <r>
    <s v="0cc851f2-f432-e611-80eb-5065f38aaa91"/>
    <s v="qw2dTiTrFGXCcOtHggAqoRnl4NY37NHIE1KhMewOKZucMV9YeRxJp4giSASkD3CWdLi6REyB82LyV1I33N7khA=="/>
    <d v="2016-08-02T09:49:42"/>
    <s v="DARS-NIC-42779-G5W5T-v0"/>
    <s v="Andrew Letherby"/>
    <x v="407"/>
    <s v="With Customer"/>
    <x v="0"/>
    <m/>
    <s v="1c Application In Progress"/>
    <s v="1c Application In Progress"/>
    <x v="4"/>
    <s v="DARS-NIC-42779-G5W5T-v0.0"/>
    <s v="Yes"/>
    <s v="No"/>
    <x v="0"/>
    <x v="0"/>
    <x v="0"/>
    <s v="No"/>
    <x v="12"/>
    <s v=""/>
    <s v=""/>
    <s v=""/>
    <s v="Yes"/>
    <s v="Louise Dunn"/>
    <d v="2016-08-02T09:49:42"/>
    <d v="2016-06-15T12:30:34"/>
    <m/>
    <s v=""/>
    <m/>
    <x v="0"/>
  </r>
  <r>
    <s v="60c8bd12-d6c4-415b-9d97-e949f71be979"/>
    <s v="O4R20GatNzEqPIRu6YzqT5SfgkilWkG3yqWjxIAaQ9HSX5eiYu7dAeOvB4BBmPBYJ01RxFa8hy59unrje2TBGA=="/>
    <d v="2017-04-07T10:24:05"/>
    <s v="DARS-NIC-42818-F4R1T-v1"/>
    <s v="Tracy Taylor"/>
    <x v="408"/>
    <s v="With Customer"/>
    <x v="0"/>
    <m/>
    <s v="1c Application In Progress"/>
    <s v="1c Application In Progress"/>
    <x v="0"/>
    <s v="DARS-NIC-42818-F4R1T-v0.0"/>
    <s v="No"/>
    <s v="No"/>
    <x v="0"/>
    <x v="0"/>
    <x v="0"/>
    <s v="Yes"/>
    <x v="0"/>
    <s v="Medium"/>
    <s v=""/>
    <s v=""/>
    <s v="Yes"/>
    <s v="Tracy Taylor"/>
    <d v="2017-04-07T10:24:05"/>
    <d v="2017-01-05T14:49:54"/>
    <m/>
    <s v=""/>
    <m/>
    <x v="0"/>
  </r>
  <r>
    <s v="bb7828b8-f5d4-4391-8143-2c650173c078"/>
    <s v="isZLLTpuNMU+E2QQ2tAsES33RCA2SMfM/b76hJXyFJjtFzP/DPH+09m5YzTXfgZ+xmLMm7kMNPBvlL0RdvlyFg=="/>
    <d v="2017-04-07T10:24:05"/>
    <s v="DARS-NIC-42818-F4R1T-v1"/>
    <s v="Angie Collard"/>
    <x v="408"/>
    <s v="With Customer"/>
    <x v="0"/>
    <d v="2017-05-31T00:00:00"/>
    <s v="2c Initial Assessment"/>
    <s v="1c Application In Progress"/>
    <x v="0"/>
    <s v="DARS-NIC-42818-F4R1T-v0.1"/>
    <s v="No"/>
    <s v="No"/>
    <x v="0"/>
    <x v="262"/>
    <x v="0"/>
    <s v="Yes"/>
    <x v="0"/>
    <s v="Medium"/>
    <s v="Richard Webster"/>
    <s v="Robyn Wilson"/>
    <s v="Yes"/>
    <s v="Tracy Taylor"/>
    <d v="2017-04-07T10:24:05"/>
    <d v="2017-01-07T13:10:06"/>
    <m/>
    <s v=""/>
    <m/>
    <x v="0"/>
  </r>
  <r>
    <s v="a424be6b-a9e7-4e95-9fb6-9121d513386d"/>
    <s v="uXmnENNyRCQHes1TJbK4fbkX638/SNjWPxiHdtyp7oAr0I/8sXmLo4gHZZ0BE/YkaEvvIhNiZe69jAuY9OzUeA=="/>
    <d v="2017-04-07T10:24:21"/>
    <s v="DARS-NIC-42818-F4R1T-v1"/>
    <s v="Angie Collard"/>
    <x v="408"/>
    <s v="With Customer"/>
    <x v="0"/>
    <d v="2017-05-31T00:00:00"/>
    <s v="5a DSA Active"/>
    <s v="1c Application In Progress"/>
    <x v="2"/>
    <s v="DARS-NIC-42818-F4R1T-v0.2"/>
    <s v="No"/>
    <s v="No"/>
    <x v="0"/>
    <x v="262"/>
    <x v="100"/>
    <s v="Yes"/>
    <x v="0"/>
    <s v="Medium"/>
    <s v="Richard Webster"/>
    <s v="Robyn Wilson"/>
    <s v="Yes"/>
    <s v="Tracy Taylor"/>
    <d v="2017-04-07T10:24:21"/>
    <d v="2017-01-07T13:25:27"/>
    <d v="2017-01-24T00:00:00"/>
    <s v=""/>
    <m/>
    <x v="1"/>
  </r>
  <r>
    <s v="c526e8c2-5fd6-44c8-826d-4419eca3ee58"/>
    <s v="C/7II3rtB67U71yam4WsMo8ac26FF72PiC1SEPfgZKs/qzhNt4htto7ydkOost8Zm6WE9l1QmiJ2Q+cyZ2Keow=="/>
    <d v="2017-04-07T10:24:20"/>
    <s v="DARS-NIC-42818-F4R1T-v1"/>
    <s v="Angie Collard"/>
    <x v="408"/>
    <s v="With Customer"/>
    <x v="0"/>
    <m/>
    <s v="1c Application In Progress"/>
    <s v="1c Application In Progress"/>
    <x v="5"/>
    <s v="DARS-NIC-42818-F4R1T-v1.0"/>
    <s v="Yes"/>
    <s v="No"/>
    <x v="0"/>
    <x v="0"/>
    <x v="0"/>
    <s v="Yes"/>
    <x v="0"/>
    <s v="Medium"/>
    <s v="Richard Webster"/>
    <s v="Robyn Wilson"/>
    <s v="Yes"/>
    <s v="Tracy Taylor"/>
    <d v="2017-04-07T10:24:20"/>
    <d v="2017-04-07T10:23:51"/>
    <d v="2017-04-07T00:00:00"/>
    <s v=""/>
    <m/>
    <x v="0"/>
  </r>
  <r>
    <s v="ab14c718-1d39-e611-80eb-5065f38a0b11"/>
    <s v="/vVxfpDX9bUUzT436AQSHzC6cwhurawLDhEhjTj0jUMJgqSYlBCfTyNDylRKVtqvW2f+gyEXDTjb4JhsdUgMcw=="/>
    <d v="2016-08-02T09:49:42"/>
    <s v="DARS-NIC-42831-Q6C5L-v0"/>
    <s v="Patrick Boundy"/>
    <x v="409"/>
    <s v="With Customer"/>
    <x v="0"/>
    <m/>
    <s v="1c Application In Progress"/>
    <s v="1c Application In Progress"/>
    <x v="4"/>
    <s v="DARS-NIC-42831-Q6C5L-v0"/>
    <s v="Yes"/>
    <s v="No"/>
    <x v="0"/>
    <x v="0"/>
    <x v="0"/>
    <s v="No"/>
    <x v="13"/>
    <s v=""/>
    <s v=""/>
    <s v=""/>
    <s v="Yes"/>
    <s v="Emma Russell"/>
    <d v="2016-08-02T09:49:42"/>
    <d v="2016-06-23T08:33:05"/>
    <m/>
    <s v=""/>
    <m/>
    <x v="0"/>
  </r>
  <r>
    <s v="091f4589-39b2-e611-80fb-5065f38bd5b1"/>
    <s v="V/j/PGHbjLGQpid3qVkv1Vtm/P3v63wDqx/t+PmU/A7w5N8xyiYeRIMdQWq4gV3RI+Ixj2SfyYuYa1c9Pa8C2A=="/>
    <d v="2017-02-14T11:09:10"/>
    <s v="DARS-NIC-42837-V5F9Z-v0"/>
    <s v="Elsa Negro Calduch"/>
    <x v="410"/>
    <s v="With HSCIC"/>
    <x v="0"/>
    <m/>
    <s v="1c Application In Progress"/>
    <s v="5a DSA Active"/>
    <x v="0"/>
    <s v="DARS-NIC-42837-V5F9Z-v0"/>
    <s v="No"/>
    <s v="No"/>
    <x v="0"/>
    <x v="0"/>
    <x v="0"/>
    <s v="No"/>
    <x v="2"/>
    <s v=""/>
    <s v=""/>
    <s v=""/>
    <s v="Yes"/>
    <s v="Emma Russell"/>
    <d v="2017-02-14T11:09:10"/>
    <d v="2016-11-24T11:31:34"/>
    <m/>
    <s v=""/>
    <d v="2016-11-28T00:00:00"/>
    <x v="0"/>
  </r>
  <r>
    <s v="762d417f-4b5e-458d-9191-2fab4d7ecdf0"/>
    <s v="C6HntJEchdb/NT9VBOi5YUa5mYEOvm2fTznD1aHs/K0jpJ96+nq2LHYSodiX3Om7OEfFJyBsGKbunxrqqnu4pQ=="/>
    <d v="2017-02-14T11:09:10"/>
    <s v="DARS-NIC-42837-V5F9Z-v0"/>
    <s v="Elsa Negro Calduch"/>
    <x v="410"/>
    <s v="With HSCIC"/>
    <x v="0"/>
    <m/>
    <s v="2c Initial Assessment"/>
    <s v="5a DSA Active"/>
    <x v="0"/>
    <s v="DARS-NIC-42837-V5F9Z-v0.1"/>
    <s v="No"/>
    <s v="No"/>
    <x v="0"/>
    <x v="133"/>
    <x v="0"/>
    <s v="No"/>
    <x v="2"/>
    <s v="Medium"/>
    <s v="Adam Grindrod"/>
    <s v="Louise Dunn"/>
    <s v="Yes"/>
    <s v="Emma Russell"/>
    <d v="2017-02-14T11:09:10"/>
    <d v="2016-11-24T11:32:18"/>
    <m/>
    <s v=""/>
    <d v="2016-11-28T00:00:00"/>
    <x v="0"/>
  </r>
  <r>
    <s v="0cd004a8-4030-4ca3-84cd-bb5455c0615a"/>
    <s v="hL3hLPH0Boys+Lr3Tlp6+1d0UHMBKJzl5/aYX63WsCDoDjHKMkTJe6Deh7snbvnSTyI3OYb+5CldRpgsHZBUOQ=="/>
    <d v="2017-02-15T08:52:04"/>
    <s v="DARS-NIC-42837-V5F9Z-v0"/>
    <s v="Elsa Negro Calduch"/>
    <x v="410"/>
    <s v="With HSCIC"/>
    <x v="0"/>
    <d v="2099-12-31T00:00:00"/>
    <s v="5a DSA Active"/>
    <s v="5a DSA Active"/>
    <x v="2"/>
    <s v="DARS-NIC-42837-V5F9Z-v0.2"/>
    <s v="Yes"/>
    <s v="No"/>
    <x v="0"/>
    <x v="133"/>
    <x v="167"/>
    <s v="No"/>
    <x v="2"/>
    <s v="Medium"/>
    <s v="Tracy Taylor"/>
    <s v="Louise Dunn"/>
    <s v="Yes"/>
    <s v="Emma Russell"/>
    <d v="2017-02-15T08:52:04"/>
    <d v="2016-11-28T11:37:13"/>
    <d v="2017-02-14T00:00:00"/>
    <s v=""/>
    <d v="2016-11-28T00:00:00"/>
    <x v="1"/>
  </r>
  <r>
    <s v="8263510a-1e39-e611-80eb-5065f38a0b11"/>
    <s v="RoSR0/2G4ozps2P0Es+2CQe+SZGigU3r94m/2B73BMIluhiXnjJYTjRjJmJDcC5NfQEZF0KIZge9o+QsZWVIdg=="/>
    <d v="2016-08-02T09:49:42"/>
    <s v="DARS-NIC-43004-L8F4K-v0"/>
    <s v="Tom Clemens"/>
    <x v="411"/>
    <s v="With HSCIC"/>
    <x v="0"/>
    <m/>
    <s v="1b Enquiry Answered"/>
    <s v="1b Enquiry Answered"/>
    <x v="4"/>
    <s v="DARS-NIC-43004-L8F4K-v0"/>
    <s v="Yes"/>
    <s v="No"/>
    <x v="0"/>
    <x v="0"/>
    <x v="0"/>
    <s v="No"/>
    <x v="24"/>
    <s v=""/>
    <s v=""/>
    <s v=""/>
    <s v="Yes"/>
    <s v="Alexandra Day"/>
    <d v="2016-08-02T09:49:42"/>
    <d v="2016-06-23T08:39:53"/>
    <m/>
    <s v=""/>
    <m/>
    <x v="0"/>
  </r>
  <r>
    <s v="a10b7ec0-f8f4-447c-9f2c-6b2b528b35df"/>
    <s v="4JkvOuz/4owk5AA1OHpT1jTb5Kk/FqkrH+9+t0f8YV5n+RkHjlIBndh38nJuSc1y3rguUS9u9/0IRPbpsHVCtg=="/>
    <d v="2017-03-01T12:44:39"/>
    <s v="DARS-NIC-43048-T5S9D-v1"/>
    <s v="Tracy Taylor"/>
    <x v="316"/>
    <s v="With Customer"/>
    <x v="0"/>
    <m/>
    <s v="1c Application In Progress"/>
    <s v="1c Application In Progress"/>
    <x v="0"/>
    <s v="DARS-NIC-43048-T5S9D-v0.0"/>
    <s v="No"/>
    <s v="No"/>
    <x v="0"/>
    <x v="0"/>
    <x v="0"/>
    <s v="No"/>
    <x v="0"/>
    <s v="Medium"/>
    <s v=""/>
    <s v=""/>
    <s v="Yes"/>
    <s v="Tracy Taylor"/>
    <d v="2017-03-01T12:44:39"/>
    <d v="2017-01-04T16:28:45"/>
    <m/>
    <s v=""/>
    <m/>
    <x v="0"/>
  </r>
  <r>
    <s v="5746075e-5908-4371-915b-93d3eda61e99"/>
    <s v="N5caePJne9a2LlV1gRo40l5hC+QaSuYKhjCJFMltR1xRBIDozR8pd2+V4hFpU6NyvuLrtIVfhgUoesASidVcaQ=="/>
    <d v="2017-03-01T12:44:39"/>
    <s v="DARS-NIC-43048-T5S9D-v1"/>
    <s v="Miho Yoshizaki"/>
    <x v="316"/>
    <s v="With Customer"/>
    <x v="0"/>
    <d v="2017-05-31T00:00:00"/>
    <s v="2c Initial Assessment"/>
    <s v="1c Application In Progress"/>
    <x v="0"/>
    <s v="DARS-NIC-43048-T5S9D-v0.1"/>
    <s v="No"/>
    <s v="No"/>
    <x v="0"/>
    <x v="262"/>
    <x v="0"/>
    <s v="No"/>
    <x v="0"/>
    <s v="Medium"/>
    <s v="Richard Webster"/>
    <s v="Robyn Wilson"/>
    <s v="Yes"/>
    <s v="Tracy Taylor"/>
    <d v="2017-03-01T12:44:39"/>
    <d v="2017-01-07T13:38:20"/>
    <m/>
    <s v=""/>
    <m/>
    <x v="0"/>
  </r>
  <r>
    <s v="8a665413-4ad8-47fb-8d3d-92b2afb62901"/>
    <s v="tGf4DCAcSqECWVuCgSYvbwh+t5uDnOmO3IpEIhArA+hPw6YMgiLn2xzUEWENaPR+deE+qMJVaRNySPNLMbjSlw=="/>
    <d v="2017-03-01T12:44:49"/>
    <s v="DARS-NIC-43048-T5S9D-v1"/>
    <s v="Miho Yoshizaki"/>
    <x v="316"/>
    <s v="With Customer"/>
    <x v="0"/>
    <d v="2017-05-31T00:00:00"/>
    <s v="5a DSA Active"/>
    <s v="1c Application In Progress"/>
    <x v="2"/>
    <s v="DARS-NIC-43048-T5S9D-v0.2"/>
    <s v="No"/>
    <s v="No"/>
    <x v="0"/>
    <x v="262"/>
    <x v="130"/>
    <s v="No"/>
    <x v="0"/>
    <s v="Medium"/>
    <s v="Richard Webster"/>
    <s v="Robyn Wilson"/>
    <s v="Yes"/>
    <s v="Tracy Taylor"/>
    <d v="2017-03-01T12:44:49"/>
    <d v="2017-01-07T13:50:11"/>
    <d v="2017-02-10T00:00:00"/>
    <s v=""/>
    <m/>
    <x v="1"/>
  </r>
  <r>
    <s v="4e57ade0-6257-49e8-8c11-a8121e9de38d"/>
    <s v="YO9B7Rzm6gFPUyoT8YXRp0wpRU01HVsq+er/f4YhXYRcH8Ek9vW1xK9kdarxU07+/QxjuJtIH1QiIHl7MSR00A=="/>
    <d v="2017-04-13T11:08:12"/>
    <s v="DARS-NIC-43048-T5S9D-v1"/>
    <s v="Miho Yoshizaki"/>
    <x v="316"/>
    <s v="With Customer"/>
    <x v="0"/>
    <m/>
    <s v="1c Application In Progress"/>
    <s v="1c Application In Progress"/>
    <x v="4"/>
    <s v="DARS-NIC-43048-T5S9D-v1.0"/>
    <s v="Yes"/>
    <s v="No"/>
    <x v="0"/>
    <x v="262"/>
    <x v="0"/>
    <s v="No"/>
    <x v="0"/>
    <s v="Medium"/>
    <s v="Richard Webster"/>
    <s v="Robyn Wilson"/>
    <s v="Yes"/>
    <s v="Tracy Taylor"/>
    <d v="2017-04-13T11:08:12"/>
    <d v="2017-03-01T12:44:31"/>
    <m/>
    <s v=""/>
    <m/>
    <x v="0"/>
  </r>
  <r>
    <s v="11adac28-4bd6-42cf-8a19-09cadedeb00e"/>
    <s v="5bACFNRvoGsAe/V/pUybld508AL5UNLdFkSfmyRLCk/bHvHNHE70msnb/Pc1SoC1V80uHCrPLp4ClzLfWnrWqA=="/>
    <d v="2017-05-02T12:48:41"/>
    <s v="DARS-NIC-43059-H1N6M-v1"/>
    <s v="Tracy Taylor"/>
    <x v="412"/>
    <s v="With HSCIC"/>
    <x v="0"/>
    <m/>
    <s v="1c Application In Progress"/>
    <s v="2a Case Admin Check"/>
    <x v="0"/>
    <s v="DARS-NIC-43059-H1N6M-v0.0"/>
    <s v="No"/>
    <s v="No"/>
    <x v="0"/>
    <x v="0"/>
    <x v="0"/>
    <s v="No"/>
    <x v="0"/>
    <s v="Medium"/>
    <s v=""/>
    <s v=""/>
    <s v="Yes"/>
    <s v="Tracy Taylor"/>
    <d v="2017-05-02T12:48:41"/>
    <d v="2017-01-04T16:41:10"/>
    <m/>
    <s v=""/>
    <m/>
    <x v="0"/>
  </r>
  <r>
    <s v="9310e889-21d0-476a-aa46-93c01d1a82ff"/>
    <s v="5Y2cTpoKc61fMo61kk9yihvGMjdP8OEDCwkvDjDTRuSbvb6hC2a1qbWr9zmm3PuxaqpFrin5jc8isGsW9Mz5oA=="/>
    <d v="2017-05-02T12:48:41"/>
    <s v="DARS-NIC-43059-H1N6M-v1"/>
    <s v="Louise Brewins"/>
    <x v="412"/>
    <s v="With HSCIC"/>
    <x v="0"/>
    <d v="2017-05-31T00:00:00"/>
    <s v="2c Initial Assessment"/>
    <s v="2a Case Admin Check"/>
    <x v="0"/>
    <s v="DARS-NIC-43059-H1N6M-v0.1"/>
    <s v="No"/>
    <s v="No"/>
    <x v="0"/>
    <x v="262"/>
    <x v="0"/>
    <s v="No"/>
    <x v="0"/>
    <s v="Medium"/>
    <s v="Richard Webster"/>
    <s v="Robyn Wilson"/>
    <s v="Yes"/>
    <s v="Tracy Taylor"/>
    <d v="2017-05-02T12:48:41"/>
    <d v="2017-01-07T13:58:21"/>
    <m/>
    <s v=""/>
    <m/>
    <x v="0"/>
  </r>
  <r>
    <s v="d91e1cc5-2a37-4527-8671-f04db02399bb"/>
    <s v="I5nrnDQrLWfXhtzVAAIGC7cLnKF4d5r6EYMO3ZvAoek0ya15bCCS7XWvRKz4Ow4uygDILuSYsDn3i9tjtcFJsw=="/>
    <d v="2017-05-02T12:48:41"/>
    <s v="DARS-NIC-43059-H1N6M-v1"/>
    <s v="Louise Brewins"/>
    <x v="412"/>
    <s v="With HSCIC"/>
    <x v="0"/>
    <d v="2017-05-31T00:00:00"/>
    <s v="5a DSA Active"/>
    <s v="2a Case Admin Check"/>
    <x v="2"/>
    <s v="DARS-NIC-43059-H1N6M-v0.2"/>
    <s v="No"/>
    <s v="No"/>
    <x v="0"/>
    <x v="262"/>
    <x v="117"/>
    <s v="No"/>
    <x v="0"/>
    <s v="Medium"/>
    <s v="Richard Webster"/>
    <s v="Robyn Wilson"/>
    <s v="Yes"/>
    <s v="Tracy Taylor"/>
    <d v="2017-05-02T12:48:41"/>
    <d v="2017-01-07T14:15:47"/>
    <d v="2017-01-25T00:00:00"/>
    <s v=""/>
    <m/>
    <x v="1"/>
  </r>
  <r>
    <s v="a15ecfbc-7915-49a0-9dc3-3115e841cca4"/>
    <s v="zuQKiIDzbSfoXvz5gjQNT9XGVfMOafr/k44SMNWZji8K+4EW5ZMjUkZja34A3vq8OY6UsP3+hobK4a2KUpMN3g=="/>
    <d v="2017-05-02T12:48:51"/>
    <s v="DARS-NIC-43059-H1N6M-v1"/>
    <s v="Louise Brewins"/>
    <x v="412"/>
    <s v="With HSCIC"/>
    <x v="0"/>
    <m/>
    <s v="1c Application In Progress"/>
    <s v="2a Case Admin Check"/>
    <x v="0"/>
    <s v="DARS-NIC-43059-H1N6M-v1.0"/>
    <s v="No"/>
    <s v="No"/>
    <x v="0"/>
    <x v="262"/>
    <x v="0"/>
    <s v="No"/>
    <x v="0"/>
    <s v="Medium"/>
    <s v="Richard Webster"/>
    <s v="Robyn Wilson"/>
    <s v="Yes"/>
    <s v="Tracy Taylor"/>
    <d v="2017-05-02T12:48:51"/>
    <d v="2017-02-28T15:43:34"/>
    <m/>
    <s v=""/>
    <m/>
    <x v="0"/>
  </r>
  <r>
    <s v="093e15ef-25e2-4866-b8e5-29c5865be6cf"/>
    <s v="ogxPPg6BiNnngVwJ6viGqaXneZYjxpsv18JvwI8tIvm/dzyCe0KRnvfNF0TPGegSl33GlCUSavlHOPGSHlQ13Q=="/>
    <d v="2017-05-02T12:48:51"/>
    <s v="DARS-NIC-43059-H1N6M-v1"/>
    <s v="Louise Brewins"/>
    <x v="412"/>
    <s v="With HSCIC"/>
    <x v="0"/>
    <m/>
    <s v="1c Application In Progress"/>
    <s v="2a Case Admin Check"/>
    <x v="4"/>
    <s v="DARS-NIC-43059-H1N6M-v1.1"/>
    <s v="Yes"/>
    <s v="No"/>
    <x v="0"/>
    <x v="262"/>
    <x v="0"/>
    <s v="No"/>
    <x v="0"/>
    <s v="Medium"/>
    <s v=""/>
    <s v="Robyn Wilson"/>
    <s v="Yes"/>
    <s v="Tracy Taylor"/>
    <d v="2017-05-02T12:48:51"/>
    <d v="2017-05-02T12:48:26"/>
    <m/>
    <s v=""/>
    <m/>
    <x v="0"/>
  </r>
  <r>
    <s v="0ee7f871-334f-e611-80f0-5065f38aaa91"/>
    <s v="rvxuspycAqYcXDiLy1PxK63H1f7spzSu1oGq6gkoYyeJet997AU3yKhnqBaq58EopL7/Tzhi/U+tqyZJELWsrQ=="/>
    <d v="2016-08-02T09:49:42"/>
    <s v="DARS-NIC-43240-G5W6F-v0"/>
    <s v="Andrew Williams"/>
    <x v="19"/>
    <s v="With Customer"/>
    <x v="0"/>
    <m/>
    <s v="1c Application In Progress"/>
    <s v="1c Application In Progress"/>
    <x v="4"/>
    <s v="DARS-NIC-43240-G5W6F-v0"/>
    <s v="Yes"/>
    <s v="No"/>
    <x v="0"/>
    <x v="0"/>
    <x v="0"/>
    <s v="No"/>
    <x v="1"/>
    <s v=""/>
    <s v=""/>
    <s v=""/>
    <s v="Yes"/>
    <s v="Emma Russell"/>
    <d v="2016-08-02T09:49:42"/>
    <d v="2016-07-21T11:08:33"/>
    <m/>
    <s v=""/>
    <m/>
    <x v="0"/>
  </r>
  <r>
    <s v="1eb5dbe7-4148-e611-80eb-5065f38a0b11"/>
    <s v="Mku9pyNfowfnz3umO6iyM0VkEQPUywqn2wSdVAJm7dADRTsuap8o/WsoO39wfDZsNAUW25dciwhFecRo2RQXVw=="/>
    <d v="2016-09-20T07:14:20"/>
    <s v="DARS-NIC-43733-P4S2H-v0"/>
    <s v="Victoria Stanway"/>
    <x v="413"/>
    <s v="With Customer"/>
    <x v="0"/>
    <m/>
    <s v=""/>
    <s v="2d Action Plan Active"/>
    <x v="0"/>
    <s v="DARS-NIC-43733-P4S2H-v0"/>
    <s v="No"/>
    <s v="No"/>
    <x v="0"/>
    <x v="0"/>
    <x v="0"/>
    <s v="Yes"/>
    <x v="18"/>
    <s v=""/>
    <s v=""/>
    <s v=""/>
    <s v="Yes"/>
    <s v="Alexandra Day"/>
    <d v="2016-09-20T07:14:20"/>
    <d v="2016-07-12T15:04:27"/>
    <m/>
    <s v=""/>
    <d v="2016-07-19T00:00:00"/>
    <x v="0"/>
  </r>
  <r>
    <s v="98931cb1-dc11-4721-892e-cb9936a68fdf"/>
    <s v="vG8AIPyqGUTSdNJ/dFHyyXwzYymhr/cTG9Dd5aAWKrWksu40HeY/x3QrBUduLh65mT89wD2iQGOn1aHEXhrJyA=="/>
    <d v="2016-09-20T07:14:37"/>
    <s v="DARS-NIC-43733-P4S2H-v0"/>
    <s v="Victoria Stanway"/>
    <x v="413"/>
    <s v="With Customer"/>
    <x v="0"/>
    <m/>
    <s v="2c Initial Assessment"/>
    <s v="2d Action Plan Active"/>
    <x v="0"/>
    <s v="DARS-NIC-43733-P4S2H-v0.1"/>
    <s v="No"/>
    <s v="No"/>
    <x v="0"/>
    <x v="167"/>
    <x v="0"/>
    <s v="Yes"/>
    <x v="18"/>
    <s v=""/>
    <s v="Tracy Taylor"/>
    <s v="Jennifer Donald"/>
    <s v="Yes"/>
    <s v="Alexandra Day"/>
    <d v="2016-09-20T07:14:37"/>
    <d v="2016-07-12T15:04:33"/>
    <m/>
    <s v=""/>
    <d v="2016-07-19T00:00:00"/>
    <x v="0"/>
  </r>
  <r>
    <s v="774fd761-bdbe-4987-be80-17b353663e4a"/>
    <s v="PFuX0lP43JEEtHdFDLBd4tlla/6qJGTHeMebfX4WauAJThzahfN5uzq7q2R+I3LFTohF/UxA5gl43SrzWgXbCg=="/>
    <d v="2016-10-28T06:35:03"/>
    <s v="DARS-NIC-43733-P4S2H-v0"/>
    <s v="Victoria Stanway"/>
    <x v="413"/>
    <s v="With Customer"/>
    <x v="0"/>
    <d v="2026-10-11T00:00:00"/>
    <s v="2c Initial Assessment"/>
    <s v="2d Action Plan Active"/>
    <x v="5"/>
    <s v="DARS-NIC-43733-P4S2H-v0.2"/>
    <s v="Yes"/>
    <s v="No"/>
    <x v="0"/>
    <x v="167"/>
    <x v="0"/>
    <s v="Yes"/>
    <x v="18"/>
    <s v=""/>
    <s v="Tracy Taylor"/>
    <s v="Jennifer Donald"/>
    <s v="Yes"/>
    <s v="Alexandra Day"/>
    <d v="2016-10-28T06:35:03"/>
    <d v="2016-09-20T07:14:23"/>
    <d v="2016-10-28T00:00:00"/>
    <s v=""/>
    <d v="2016-07-19T00:00:00"/>
    <x v="0"/>
  </r>
  <r>
    <s v="b6938dc1-45bd-4957-8dfa-6da6a05e1193"/>
    <s v="Xb29qqrK9HUbI1pqkJTEJOQ5xCnKHXZSLie/tPi16jFIxKnJ0eRCW6/gqxx3Oxb/LkJ+LBlYFNlOcxPzviA6tQ=="/>
    <d v="2017-01-04T16:40:42"/>
    <s v="DARS-NIC-43771-N0W3Q-v0"/>
    <s v="Gwen Brierley"/>
    <x v="71"/>
    <s v="With HSCIC"/>
    <x v="0"/>
    <m/>
    <s v=""/>
    <s v="5a DSA Active"/>
    <x v="0"/>
    <s v="DARS-NIC-43771-N0W3Q-v0.0"/>
    <s v="No"/>
    <s v="No"/>
    <x v="0"/>
    <x v="0"/>
    <x v="0"/>
    <s v="No"/>
    <x v="1"/>
    <s v=""/>
    <s v="DARS Online"/>
    <s v="DARS Online"/>
    <s v="Yes"/>
    <s v="Alexandra Day"/>
    <d v="2017-01-04T16:40:42"/>
    <d v="2016-06-20T13:36:46"/>
    <m/>
    <s v=""/>
    <d v="2016-10-31T00:00:00"/>
    <x v="0"/>
  </r>
  <r>
    <s v="8170c4d9-35b6-4edb-93c7-0d46f2e7e05d"/>
    <s v="YtVeOZAgJuYd/vvgzODZfBNQDXCC8vUf3+23wmkdnwTh0h8NF8yiCkjd6xXAa8MoO81vkw/5MSdLfNn9LdX80Q=="/>
    <d v="2017-01-04T16:40:42"/>
    <s v="DARS-NIC-43771-N0W3Q-v0"/>
    <s v="Gwen Brierley"/>
    <x v="71"/>
    <s v="With HSCIC"/>
    <x v="0"/>
    <m/>
    <s v=""/>
    <s v="5a DSA Active"/>
    <x v="0"/>
    <s v="DARS-NIC-43771-N0W3Q-v0.1"/>
    <s v="No"/>
    <s v="No"/>
    <x v="0"/>
    <x v="0"/>
    <x v="0"/>
    <s v="No"/>
    <x v="1"/>
    <s v=""/>
    <s v="DARS Online"/>
    <s v="DARS Online"/>
    <s v="Yes"/>
    <s v="Alexandra Day"/>
    <d v="2017-01-04T16:40:42"/>
    <d v="2016-10-24T09:57:25"/>
    <m/>
    <s v=""/>
    <d v="2016-10-31T00:00:00"/>
    <x v="0"/>
  </r>
  <r>
    <s v="ec046c60-f82e-484e-87a8-31c3784cee57"/>
    <s v="Kr+ySRHfCMHVe8ih0BAiCXTXVyLyNb/BoXgzC4fKTOecY4AvA/vn+udZ5QqTW6zd9JaNEJA6plarG3TTQOPWtw=="/>
    <d v="2017-01-04T16:40:42"/>
    <s v="DARS-NIC-43771-N0W3Q-v0"/>
    <s v="Gwen Brierley"/>
    <x v="71"/>
    <s v="With HSCIC"/>
    <x v="0"/>
    <m/>
    <s v=""/>
    <s v="5a DSA Active"/>
    <x v="0"/>
    <s v="DARS-NIC-43771-N0W3Q-v0.2"/>
    <s v="No"/>
    <s v="No"/>
    <x v="0"/>
    <x v="0"/>
    <x v="0"/>
    <s v="No"/>
    <x v="1"/>
    <s v=""/>
    <s v="DARS Online"/>
    <s v="DARS Online"/>
    <s v="Yes"/>
    <s v="Alexandra Day"/>
    <d v="2017-01-04T16:40:42"/>
    <d v="2016-10-26T11:42:22"/>
    <m/>
    <s v=""/>
    <d v="2016-10-31T00:00:00"/>
    <x v="0"/>
  </r>
  <r>
    <s v="f31db42f-41f1-434a-be4f-199a238d5f44"/>
    <s v="8Fa2n+nuZimDZ9Q8Qpp4p26Ox69azZGw7dvM++A9QzJn93IzcLCeaMT+R3nK9mi3xpj/IS60kV6V+x0mpLfCyQ=="/>
    <d v="2017-01-04T16:40:42"/>
    <s v="DARS-NIC-43771-N0W3Q-v0"/>
    <s v="Gwen Brierley"/>
    <x v="71"/>
    <s v="With HSCIC"/>
    <x v="0"/>
    <d v="2017-12-13T00:00:00"/>
    <s v="2c Initial Assessment"/>
    <s v="5a DSA Active"/>
    <x v="0"/>
    <s v="DARS-NIC-43771-N0W3Q-v0.3"/>
    <s v="No"/>
    <s v="No"/>
    <x v="0"/>
    <x v="88"/>
    <x v="0"/>
    <s v="No"/>
    <x v="1"/>
    <s v="Complex"/>
    <s v="Georgina Platt"/>
    <s v="Louise Dunn"/>
    <s v="Yes"/>
    <s v="Alexandra Day"/>
    <d v="2017-01-04T16:40:42"/>
    <d v="2016-10-28T12:59:56"/>
    <m/>
    <s v=""/>
    <d v="2016-10-31T00:00:00"/>
    <x v="0"/>
  </r>
  <r>
    <s v="6d0f95ac-e599-42af-b5e9-b3798d5db13a"/>
    <s v="F1zc+VZWf3IZk1IruiA0kJ6ALvhiJb0ooik8UmhoE8bojLMXk30gV9M/XidNnFQYI+991QVVA5/cBfuIo8RTtg=="/>
    <d v="2017-01-09T15:13:23"/>
    <s v="DARS-NIC-43771-N0W3Q-v0"/>
    <s v="Gwen Brierley"/>
    <x v="71"/>
    <s v="With HSCIC"/>
    <x v="0"/>
    <d v="2019-12-13T00:00:00"/>
    <s v="5a DSA Active"/>
    <s v="5a DSA Active"/>
    <x v="2"/>
    <s v="DARS-NIC-43771-N0W3Q-v0.4"/>
    <s v="Yes"/>
    <s v="No"/>
    <x v="0"/>
    <x v="88"/>
    <x v="242"/>
    <s v="No"/>
    <x v="1"/>
    <s v="Complex"/>
    <s v="Georgina Platt"/>
    <s v="Louise Dunn"/>
    <s v="Yes"/>
    <s v="Alexandra Day"/>
    <d v="2017-01-09T15:13:23"/>
    <d v="2016-11-28T17:51:14"/>
    <d v="2017-01-04T00:00:00"/>
    <s v=""/>
    <d v="2016-10-31T00:00:00"/>
    <x v="1"/>
  </r>
  <r>
    <s v="57f9b237-9a27-4098-9ec7-27071aeb426c"/>
    <s v="ZqFfu7qRXuSuNf8McjIU0EOMvWQ6kF4OgIukKmIJsZvGAVbGACuuuvBF8szHr2Ptc5MpiUp3TCA6TX/Ys/7S8Q=="/>
    <d v="2016-08-02T09:49:42"/>
    <s v="DARS-NIC-43802-J6T5B-v0"/>
    <s v="Vincent Hau"/>
    <x v="414"/>
    <s v="With Customer"/>
    <x v="0"/>
    <m/>
    <s v=""/>
    <s v="1c Application In Progress"/>
    <x v="4"/>
    <s v="DARS-NIC-43802-J6T5B-v0.0"/>
    <s v="Yes"/>
    <s v="No"/>
    <x v="0"/>
    <x v="0"/>
    <x v="0"/>
    <s v="No"/>
    <x v="16"/>
    <s v=""/>
    <s v="DARS Online"/>
    <s v="DARS Online"/>
    <s v="Yes"/>
    <s v=""/>
    <d v="2016-08-02T09:49:42"/>
    <d v="2016-06-20T14:15:59"/>
    <m/>
    <s v=""/>
    <m/>
    <x v="0"/>
  </r>
  <r>
    <s v="65d2b694-2551-41fb-bbdb-8cebfe2c896e"/>
    <s v="c4i5KtofCuDtR7w4p2v+e/eYlMvMn3BaxMmm7c8AaU6lheFWzEeK1CTMJBoUxAjweQft3Q2MISjFsMB7f7O7ow=="/>
    <d v="2016-08-02T09:49:42"/>
    <s v="DARS-NIC-43823-P2W7B-v0"/>
    <s v="Cath Lewis"/>
    <x v="415"/>
    <s v="With Customer"/>
    <x v="0"/>
    <m/>
    <s v=""/>
    <s v="1c Application In Progress"/>
    <x v="4"/>
    <s v="DARS-NIC-43823-P2W7B-v0.0"/>
    <s v="Yes"/>
    <s v="No"/>
    <x v="0"/>
    <x v="0"/>
    <x v="0"/>
    <s v="No"/>
    <x v="1"/>
    <s v=""/>
    <s v="DARS Online"/>
    <s v="DARS Online"/>
    <s v="Yes"/>
    <s v=""/>
    <d v="2016-08-02T09:49:42"/>
    <d v="2016-06-20T14:48:03"/>
    <m/>
    <s v=""/>
    <m/>
    <x v="0"/>
  </r>
  <r>
    <s v="161f68b4-8a3f-e611-80eb-5065f38a0b11"/>
    <s v="vZUZ9Aybtz7zrTvqbIKNdZtcIDNbtmoMIRN0qdWmg0W4H7mMysEfjileInWed9AcwpsudhVIF0CUBxr5uZOCiw=="/>
    <d v="2016-08-02T09:49:42"/>
    <s v="DARS-NIC-43968-F3P9H-v0"/>
    <s v="Grace Lobley"/>
    <x v="373"/>
    <s v="With HSCIC"/>
    <x v="0"/>
    <m/>
    <s v="1b Enquiry Answered"/>
    <s v="1b Enquiry Answered"/>
    <x v="4"/>
    <s v="DARS-NIC-43968-F3P9H-v0"/>
    <s v="Yes"/>
    <s v="No"/>
    <x v="0"/>
    <x v="0"/>
    <x v="0"/>
    <s v="No"/>
    <x v="10"/>
    <s v=""/>
    <s v=""/>
    <s v=""/>
    <s v="Yes"/>
    <s v="Emma Russell"/>
    <d v="2016-08-02T09:49:42"/>
    <d v="2016-07-01T12:52:48"/>
    <m/>
    <s v=""/>
    <m/>
    <x v="0"/>
  </r>
  <r>
    <s v="37181b7b-8b3f-e611-80eb-5065f38a0b11"/>
    <s v="52Uri4h9uK+IG7CvOHWOvZhx+IjHxmbUjucshps8egPCe4y1qk2tnEj/6cO0B1FJW2G0wAp7iqah/W6vEJV2zA=="/>
    <d v="2016-08-02T09:49:42"/>
    <s v="DARS-NIC-43976-B5P2Q-v0"/>
    <s v="Alex Drewry"/>
    <x v="93"/>
    <s v="With Customer"/>
    <x v="0"/>
    <m/>
    <s v="1c Application In Progress"/>
    <s v="1c Application In Progress"/>
    <x v="4"/>
    <s v="DARS-NIC-43976-B5P2Q-v0"/>
    <s v="Yes"/>
    <s v="No"/>
    <x v="0"/>
    <x v="0"/>
    <x v="0"/>
    <s v="No"/>
    <x v="10"/>
    <s v=""/>
    <s v=""/>
    <s v=""/>
    <s v="Yes"/>
    <s v="Emma Russell"/>
    <d v="2016-08-02T09:49:42"/>
    <d v="2016-07-01T12:58:20"/>
    <m/>
    <s v=""/>
    <m/>
    <x v="0"/>
  </r>
  <r>
    <s v="1d498395-8c3f-e611-80eb-5065f38a0b11"/>
    <s v="a6FUxS9nBJ64Nm8/Cn+Ac+XfCzTloDQCP/7mf+xuhdc05kaXVbeZu78gdxLylLJiKmNU3i/MVryI0LCdbvRiTw=="/>
    <d v="2016-08-02T09:49:42"/>
    <s v="DARS-NIC-43987-B5Z3X-v0"/>
    <s v="Grace Young"/>
    <x v="189"/>
    <s v="With Customer"/>
    <x v="0"/>
    <m/>
    <s v="1c Application In Progress"/>
    <s v="1c Application In Progress"/>
    <x v="4"/>
    <s v="DARS-NIC-43987-B5Z3X-v0"/>
    <s v="Yes"/>
    <s v="No"/>
    <x v="0"/>
    <x v="0"/>
    <x v="0"/>
    <s v="No"/>
    <x v="10"/>
    <s v=""/>
    <s v=""/>
    <s v=""/>
    <s v="Yes"/>
    <s v="Emma Russell"/>
    <d v="2016-08-02T09:49:42"/>
    <d v="2016-07-01T13:06:19"/>
    <m/>
    <s v=""/>
    <m/>
    <x v="0"/>
  </r>
  <r>
    <s v="7bad87d1-c565-49d0-90d9-bb762a6e0789"/>
    <s v="MNRIWMYUyJSQ/9oJCcDKdqaE1uEVN43QJlvV9wInuejWeWhG4/f8rzMGuMq5FxU87UA9u0ip26XqqMQzNrlyXA=="/>
    <d v="2016-06-22T09:44:38"/>
    <s v="DARS-NIC-44020-Q2Z4Q-v0"/>
    <s v="Briony Tatem"/>
    <x v="0"/>
    <s v="With Customer"/>
    <x v="0"/>
    <m/>
    <s v=""/>
    <s v="1c Application In Progress"/>
    <x v="0"/>
    <s v="DARS-NIC-44020-Q2Z4Q-v0.0"/>
    <s v="No"/>
    <s v="No"/>
    <x v="0"/>
    <x v="0"/>
    <x v="0"/>
    <s v="No"/>
    <x v="0"/>
    <s v=""/>
    <s v="DARS Online"/>
    <s v="DARS Online"/>
    <s v="Yes"/>
    <s v=""/>
    <d v="2016-06-22T09:44:38"/>
    <d v="2016-06-21T10:56:37"/>
    <m/>
    <s v=""/>
    <m/>
    <x v="0"/>
  </r>
  <r>
    <s v="7fc22991-8351-4c3d-b967-09b93d9922ed"/>
    <s v="hg+51nxJV7+QBI9VqMIFyv50C1ZgXwUsDJVdGJL/sFcjJ+TE72e9fwlguoJjpcHz1c7ySkWwKa/mYOzxSABQuA=="/>
    <d v="2016-06-22T09:44:46"/>
    <s v="DARS-NIC-44020-Q2Z4Q-v0"/>
    <s v="Briony Tatem"/>
    <x v="0"/>
    <s v="With Customer"/>
    <x v="0"/>
    <m/>
    <s v="2a Case Admin Check"/>
    <s v="1c Application In Progress"/>
    <x v="0"/>
    <s v="DARS-NIC-44020-Q2Z4Q-v0.1"/>
    <s v="No"/>
    <s v="No"/>
    <x v="0"/>
    <x v="0"/>
    <x v="0"/>
    <s v="No"/>
    <x v="0"/>
    <s v=""/>
    <s v="DARS Online"/>
    <s v="DARS Online"/>
    <s v="Yes"/>
    <s v=""/>
    <d v="2016-06-22T09:44:46"/>
    <d v="2016-06-21T14:57:42"/>
    <m/>
    <s v=""/>
    <m/>
    <x v="0"/>
  </r>
  <r>
    <s v="810d0282-f372-496c-9ee3-473941957d51"/>
    <s v="NxLteTgM+jbb5qz8TD309wJu3IGEWZwcRJKKoE3vON0Z2v5j6Lf1wLVLz/J24bk+HOgQdhCgm+OWkWOljMkiKA=="/>
    <d v="2017-01-27T15:45:18"/>
    <s v="DARS-NIC-44020-Q2Z4Q-v0"/>
    <s v="Briony Tatem"/>
    <x v="0"/>
    <s v="With Customer"/>
    <x v="0"/>
    <m/>
    <s v="2a Case Admin Check"/>
    <s v="1c Application In Progress"/>
    <x v="4"/>
    <s v="DARS-NIC-44020-Q2Z4Q-v0.2"/>
    <s v="Yes"/>
    <s v="No"/>
    <x v="0"/>
    <x v="0"/>
    <x v="0"/>
    <s v="No"/>
    <x v="0"/>
    <s v=""/>
    <s v="DARS Online"/>
    <s v="DARS Online"/>
    <s v="Yes"/>
    <s v=""/>
    <d v="2017-01-27T15:45:18"/>
    <d v="2016-06-22T09:44:39"/>
    <m/>
    <s v=""/>
    <m/>
    <x v="0"/>
  </r>
  <r>
    <s v="2aa33a19-4c51-4f4b-9c25-d12afcfc71de"/>
    <s v="WTkc+hOFo1BR7+HiqK10qepC5IMTKaKL/P5HEWpUZzxtG9j54+btn4mYhucx6agfUgCBl9fB/WhEgyjD7lIKeA=="/>
    <d v="2016-08-02T09:49:42"/>
    <s v="DARS-NIC-44228-C1M3J-v0"/>
    <s v="Jason Young"/>
    <x v="416"/>
    <s v="With Customer"/>
    <x v="0"/>
    <m/>
    <s v=""/>
    <s v="1c Application In Progress"/>
    <x v="4"/>
    <s v="DARS-NIC-44228-C1M3J-v0.0"/>
    <s v="Yes"/>
    <s v="No"/>
    <x v="0"/>
    <x v="0"/>
    <x v="0"/>
    <s v="No"/>
    <x v="16"/>
    <s v=""/>
    <s v="DARS Online"/>
    <s v="DARS Online"/>
    <s v="Yes"/>
    <s v=""/>
    <d v="2016-08-02T09:49:42"/>
    <d v="2016-06-22T06:53:57"/>
    <m/>
    <s v=""/>
    <m/>
    <x v="0"/>
  </r>
  <r>
    <s v="ce15853c-5638-e611-80ea-5065f38b06d1"/>
    <s v="D9JTkNSoEzpI3gAtHiKnKpGjjAuB7F+HTB7tvPiWiFadpOFl+sU1vLF1p521hsaDYVlvu4JhCr9P7UZeNfv2Eg=="/>
    <d v="2016-06-30T11:33:04"/>
    <s v="DARS-NIC-44241-W5C6X-v0"/>
    <s v="James Brannan"/>
    <x v="417"/>
    <s v="With Customer"/>
    <x v="0"/>
    <m/>
    <s v="1c Application In Progress"/>
    <s v="1c Application In Progress"/>
    <x v="0"/>
    <s v="DARS-NIC-44241-W5C6X-v0"/>
    <s v="No"/>
    <s v="No"/>
    <x v="0"/>
    <x v="0"/>
    <x v="0"/>
    <s v="No"/>
    <x v="1"/>
    <s v=""/>
    <s v=""/>
    <s v=""/>
    <s v="Yes"/>
    <s v="Alexandra Day"/>
    <d v="2016-06-30T11:33:04"/>
    <d v="2016-06-22T08:49:41"/>
    <m/>
    <s v=""/>
    <m/>
    <x v="0"/>
  </r>
  <r>
    <s v="7b6514e4-3170-4a04-b346-4639de303d2d"/>
    <s v="DhxOvQf/j0J8v4FRsplA3PuwCCPaZ/zKJ9jk2wGIWiRUKWb9LqK4J85Uo+eI7+eFY7YhP1HqkdjLwOFLQrDOZQ=="/>
    <d v="2016-06-30T11:33:25"/>
    <s v="DARS-NIC-44241-W5C6X-v0"/>
    <s v="James Brannan"/>
    <x v="417"/>
    <s v="With Customer"/>
    <x v="0"/>
    <m/>
    <s v="1c Application In Progress"/>
    <s v="1c Application In Progress"/>
    <x v="0"/>
    <s v="DARS-NIC-44241-W5C6X-v0.1"/>
    <s v="No"/>
    <s v="No"/>
    <x v="0"/>
    <x v="0"/>
    <x v="0"/>
    <s v="No"/>
    <x v="1"/>
    <s v=""/>
    <s v=""/>
    <s v=""/>
    <s v="Yes"/>
    <s v="Alexandra Day"/>
    <d v="2016-06-30T11:33:25"/>
    <d v="2016-06-27T14:19:50"/>
    <m/>
    <s v=""/>
    <m/>
    <x v="0"/>
  </r>
  <r>
    <s v="4b4aed8e-939a-4c27-8661-366a8af6061f"/>
    <s v="H7WgKAvvoi64Go0DuiCToM90gCeUu2npyVnwZFClG4n0UcUAJIx1V9fFJNQId8QtPax2DZjalIFWgPPqJOs+Dg=="/>
    <d v="2016-08-02T09:49:42"/>
    <s v="DARS-NIC-44241-W5C6X-v0"/>
    <s v="James Brannan"/>
    <x v="417"/>
    <s v="With Customer"/>
    <x v="0"/>
    <m/>
    <s v="1c Application In Progress"/>
    <s v="1c Application In Progress"/>
    <x v="4"/>
    <s v="DARS-NIC-44241-W5C6X-v0.2"/>
    <s v="Yes"/>
    <s v="No"/>
    <x v="0"/>
    <x v="0"/>
    <x v="0"/>
    <s v="No"/>
    <x v="1"/>
    <s v=""/>
    <s v="Dave Cronin"/>
    <s v=""/>
    <s v="Yes"/>
    <s v="Alexandra Day"/>
    <d v="2016-08-02T09:49:42"/>
    <d v="2016-06-30T11:33:09"/>
    <m/>
    <s v=""/>
    <m/>
    <x v="0"/>
  </r>
  <r>
    <s v="8721dfd7-5197-4cd0-8cb0-95d598b80e44"/>
    <s v="2U1Jz8CF/EM0GbqwLUIk+WIlLWyJk31q/x/BddIKfWnLmvTbRmiF3oBQxDA6rFSO/zaV7nPwi61IkEbDTfolRA=="/>
    <d v="2017-02-08T15:26:37"/>
    <s v="DARS-NIC-44324-R3G0Q-v0"/>
    <s v="Tracy Taylor"/>
    <x v="212"/>
    <s v="With HSCIC"/>
    <x v="0"/>
    <m/>
    <s v="1c Application In Progress"/>
    <s v="5a DSA Active"/>
    <x v="0"/>
    <s v="DARS-NIC-44324-R3G0Q-v0.0"/>
    <s v="No"/>
    <s v="No"/>
    <x v="0"/>
    <x v="0"/>
    <x v="0"/>
    <s v="No"/>
    <x v="0"/>
    <s v="Medium"/>
    <s v=""/>
    <s v=""/>
    <s v="Yes"/>
    <s v="Tracy Taylor"/>
    <d v="2017-02-08T15:26:37"/>
    <d v="2017-01-04T16:46:37"/>
    <m/>
    <s v=""/>
    <d v="2017-01-07T00:00:00"/>
    <x v="0"/>
  </r>
  <r>
    <s v="930a7ae0-0cba-4494-a3b2-505eb46daa2a"/>
    <s v="kDqeAVQHORj6fDSl4chsoUiyv4hw0JF4u5wTk/r1HItgM4X2ZOeQ8S3ywQpJDzJAWh+Q8/y1nl67ZNW5b3Bx2A=="/>
    <d v="2017-02-08T15:26:37"/>
    <s v="DARS-NIC-44324-R3G0Q-v0"/>
    <s v="Glyn Thompson"/>
    <x v="212"/>
    <s v="With HSCIC"/>
    <x v="0"/>
    <d v="2017-05-31T00:00:00"/>
    <s v="2c Initial Assessment"/>
    <s v="5a DSA Active"/>
    <x v="0"/>
    <s v="DARS-NIC-44324-R3G0Q-v0.1"/>
    <s v="No"/>
    <s v="No"/>
    <x v="0"/>
    <x v="262"/>
    <x v="0"/>
    <s v="No"/>
    <x v="0"/>
    <s v="Medium"/>
    <s v="Richard Webster"/>
    <s v="Robyn Wilson"/>
    <s v="Yes"/>
    <s v="Tracy Taylor"/>
    <d v="2017-02-08T15:26:37"/>
    <d v="2017-01-07T09:26:37"/>
    <m/>
    <s v=""/>
    <d v="2017-01-07T00:00:00"/>
    <x v="0"/>
  </r>
  <r>
    <s v="39a649c8-6da7-40e3-bdc8-e53c5c3d7e40"/>
    <s v="zT1wCMgt77QGWooNDUQneuWcLIZgWuMuaVGW6zLg/vKA4V9DUQY82R1F6tn05POKl5ompLfenka+6nl/n5eWNA=="/>
    <d v="2017-02-08T15:26:44"/>
    <s v="DARS-NIC-44324-R3G0Q-v0"/>
    <s v="Glyn Thompson"/>
    <x v="212"/>
    <s v="With HSCIC"/>
    <x v="0"/>
    <d v="2017-05-31T00:00:00"/>
    <s v="5a DSA Active"/>
    <s v="5a DSA Active"/>
    <x v="2"/>
    <s v="DARS-NIC-44324-R3G0Q-v0.2"/>
    <s v="Yes"/>
    <s v="No"/>
    <x v="0"/>
    <x v="262"/>
    <x v="33"/>
    <s v="No"/>
    <x v="0"/>
    <s v="Medium"/>
    <s v="Richard Webster"/>
    <s v="Robyn Wilson"/>
    <s v="Yes"/>
    <s v="Tracy Taylor"/>
    <d v="2017-02-08T15:26:44"/>
    <d v="2017-01-07T09:50:27"/>
    <d v="2017-02-08T00:00:00"/>
    <s v=""/>
    <d v="2017-01-07T00:00:00"/>
    <x v="1"/>
  </r>
  <r>
    <s v="5673d19a-8f11-42d6-bff6-ac1f586c4878"/>
    <s v="7d9FMEGCR9by6MC8LDZgaGgJmKWiPBkFtdXMKEPYD3R1jMEcqs4q4Tyn6p2I9jCBQj3RprNo3RaZPqqgOFaV4w=="/>
    <d v="2016-09-28T14:15:08"/>
    <s v="DARS-NIC-44347-L1S8C-v0"/>
    <s v="Lu Ban"/>
    <x v="186"/>
    <s v="With Customer"/>
    <x v="1"/>
    <m/>
    <s v=""/>
    <s v="1c Application In Progress"/>
    <x v="4"/>
    <s v="DARS-NIC-44347-L1S8C-v0.0"/>
    <s v="Yes"/>
    <s v="No"/>
    <x v="1"/>
    <x v="0"/>
    <x v="0"/>
    <s v="No"/>
    <x v="1"/>
    <s v=""/>
    <s v="DARS Online"/>
    <s v="DARS Online"/>
    <s v="Yes"/>
    <s v=""/>
    <d v="2016-09-28T14:15:08"/>
    <d v="2016-06-22T10:59:45"/>
    <m/>
    <s v=""/>
    <m/>
    <x v="0"/>
  </r>
  <r>
    <s v="878c04a5-8e3f-e611-80eb-5065f38a0b11"/>
    <s v="REEXVpiZUcFsQlgDBWPgUtQ2PTrCLsBI3VuHLIfWo4KiaG1zpwphoIHgBYpMF0k8dl6DKLbsQLcvB1ofIXk0Iw=="/>
    <d v="2017-04-27T14:49:17"/>
    <s v="DARS-NIC-44356-Y8N6R-v0"/>
    <s v="Lindsey Macdougall"/>
    <x v="418"/>
    <s v="With Customer"/>
    <x v="0"/>
    <m/>
    <s v="1c Application In Progress"/>
    <s v="2d Action Plan Active"/>
    <x v="0"/>
    <s v="DARS-NIC-44356-Y8N6R-v0"/>
    <s v="No"/>
    <s v="No"/>
    <x v="0"/>
    <x v="0"/>
    <x v="0"/>
    <s v="No"/>
    <x v="6"/>
    <s v=""/>
    <s v=""/>
    <s v=""/>
    <s v="Yes"/>
    <s v="Emma Russell"/>
    <d v="2017-04-27T14:49:17"/>
    <d v="2016-07-01T13:20:58"/>
    <m/>
    <s v=""/>
    <d v="2017-01-19T00:00:00"/>
    <x v="0"/>
  </r>
  <r>
    <s v="96a07bcd-be65-4294-a779-e097bbc7d7d0"/>
    <s v="fA0bAHyLPgMh71UrI613yP+sb75+5LCrCK28EDUf42+2IJcMzAIlcA+6ELQi8NkY7Eh/B/v5oZ/mGUmerYA+hQ=="/>
    <d v="2017-04-27T14:49:17"/>
    <s v="DARS-NIC-44356-Y8N6R-v0"/>
    <s v="Lindsey Macdougall"/>
    <x v="418"/>
    <s v="With Customer"/>
    <x v="0"/>
    <m/>
    <s v="2c Initial Assessment"/>
    <s v="2d Action Plan Active"/>
    <x v="0"/>
    <s v="DARS-NIC-44356-Y8N6R-v0.1"/>
    <s v="No"/>
    <s v="No"/>
    <x v="0"/>
    <x v="319"/>
    <x v="0"/>
    <s v="No"/>
    <x v="6"/>
    <s v=""/>
    <s v="Richard Webster"/>
    <s v="Gaynor Dalton"/>
    <s v="Yes"/>
    <s v="Emma Russell"/>
    <d v="2017-04-27T14:49:17"/>
    <d v="2017-01-19T15:28:19"/>
    <m/>
    <s v=""/>
    <d v="2017-01-19T00:00:00"/>
    <x v="0"/>
  </r>
  <r>
    <s v="403da864-bf52-401e-94d4-cbd4904fe41a"/>
    <s v="IKTzrRe/tkhi8u74bsT+t7Nwo+ADV9MUZjmXybt/rn6vP3DJW4oGzS/p7F0vUpN4w4D4g08/2RlWK2YBg8hK4A=="/>
    <d v="2017-04-27T14:49:17"/>
    <s v="DARS-NIC-44356-Y8N6R-v0"/>
    <s v="Lindsey Macdougall"/>
    <x v="418"/>
    <s v="With Customer"/>
    <x v="0"/>
    <m/>
    <s v="2c Initial Assessment"/>
    <s v="2d Action Plan Active"/>
    <x v="0"/>
    <s v="DARS-NIC-44356-Y8N6R-v0.2"/>
    <s v="No"/>
    <s v="No"/>
    <x v="0"/>
    <x v="319"/>
    <x v="0"/>
    <s v="No"/>
    <x v="6"/>
    <s v=""/>
    <s v="Richard Webster"/>
    <s v="Gaynor Dalton"/>
    <s v="Yes"/>
    <s v="Emma Russell"/>
    <d v="2017-04-27T14:49:17"/>
    <d v="2017-02-09T10:03:43"/>
    <m/>
    <s v=""/>
    <d v="2017-01-19T00:00:00"/>
    <x v="0"/>
  </r>
  <r>
    <s v="d58daf84-7964-4a1b-85c7-2b817855677f"/>
    <s v="oxra6osQ/ivh75IU8cmiM8bHiV1h95f/HRWiLhJimyDrLJ62+wYUSXhJUboyfcth5NHVRTh+5QP237gaBZkaNA=="/>
    <d v="2017-04-27T14:49:17"/>
    <s v="DARS-NIC-44356-Y8N6R-v0"/>
    <s v="Lindsey Macdougall"/>
    <x v="418"/>
    <s v="With Customer"/>
    <x v="0"/>
    <m/>
    <s v="2c Initial Assessment"/>
    <s v="2d Action Plan Active"/>
    <x v="0"/>
    <s v="DARS-NIC-44356-Y8N6R-v0.3"/>
    <s v="No"/>
    <s v="No"/>
    <x v="0"/>
    <x v="319"/>
    <x v="0"/>
    <s v="No"/>
    <x v="6"/>
    <s v=""/>
    <s v="Richard Webster"/>
    <s v="Gaynor Dalton"/>
    <s v="Yes"/>
    <s v="Emma Russell"/>
    <d v="2017-04-27T14:49:17"/>
    <d v="2017-02-09T15:32:22"/>
    <m/>
    <s v=""/>
    <d v="2017-01-19T00:00:00"/>
    <x v="0"/>
  </r>
  <r>
    <s v="309a0590-fae8-4667-ac96-e28f097bfcf4"/>
    <s v="CB3dWqeguBpXCDMh2Jfo/r1mlMuWcefIanFbwilEejxTjoAxYBjGZKSUXp/NruguWMGE9Y4cbkkPq65w4uRCCw=="/>
    <d v="2017-04-27T14:49:18"/>
    <s v="DARS-NIC-44356-Y8N6R-v0"/>
    <s v="Lindsey Macdougall"/>
    <x v="418"/>
    <s v="With Customer"/>
    <x v="0"/>
    <m/>
    <s v="2d Action Plan Active"/>
    <s v="2d Action Plan Active"/>
    <x v="0"/>
    <s v="DARS-NIC-44356-Y8N6R-v0.4"/>
    <s v="No"/>
    <s v="No"/>
    <x v="0"/>
    <x v="319"/>
    <x v="0"/>
    <s v="No"/>
    <x v="6"/>
    <s v=""/>
    <s v="Richard Webster"/>
    <s v="Gaynor Dalton"/>
    <s v="Yes"/>
    <s v="Emma Russell"/>
    <d v="2017-04-27T14:49:18"/>
    <d v="2017-02-17T09:52:32"/>
    <m/>
    <s v=""/>
    <d v="2017-01-19T00:00:00"/>
    <x v="0"/>
  </r>
  <r>
    <s v="ecdda104-c8fa-4678-8471-24bafb0d446c"/>
    <s v="bKNZs5JBDiIstLbFH2GAm1XJZDzR2MzO/blTHr3U3WdXSHX0fP64jTGgDVSdRlLJFm8ogWF9RcBCzlw8FxuYWw=="/>
    <d v="2017-04-27T14:49:17"/>
    <s v="DARS-NIC-44356-Y8N6R-v0"/>
    <s v="Lindsey Macdougall"/>
    <x v="418"/>
    <s v="With Customer"/>
    <x v="0"/>
    <d v="2018-03-31T00:00:00"/>
    <s v="2c Initial Assessment"/>
    <s v="2d Action Plan Active"/>
    <x v="0"/>
    <s v="DARS-NIC-44356-Y8N6R-v0.5"/>
    <s v="No"/>
    <s v="No"/>
    <x v="0"/>
    <x v="319"/>
    <x v="0"/>
    <s v="No"/>
    <x v="6"/>
    <s v=""/>
    <s v="Richard Webster"/>
    <s v="Gaynor Dalton"/>
    <s v="Yes"/>
    <s v="Emma Russell"/>
    <d v="2017-04-27T14:49:17"/>
    <d v="2017-03-07T14:44:09"/>
    <m/>
    <s v=""/>
    <d v="2017-01-19T00:00:00"/>
    <x v="0"/>
  </r>
  <r>
    <s v="9deb448a-e05b-4ab6-b9f3-3f47bacfcf8d"/>
    <s v="GxyGdOi3B/OoOl+6pYO/WB8HbFqVV/aK2/j7kXjARWMGg5vDQacY9g/uHOcm8XSlOqDaIwrYgL+xDUQgumdXag=="/>
    <d v="2017-04-27T14:50:00"/>
    <s v="DARS-NIC-44356-Y8N6R-v0"/>
    <s v="Lindsey Macdougall"/>
    <x v="418"/>
    <s v="With Customer"/>
    <x v="0"/>
    <d v="2018-04-19T00:00:00"/>
    <s v="2d Action Plan Active"/>
    <s v="2d Action Plan Active"/>
    <x v="4"/>
    <s v="DARS-NIC-44356-Y8N6R-v0.6"/>
    <s v="Yes"/>
    <s v="No"/>
    <x v="0"/>
    <x v="319"/>
    <x v="0"/>
    <s v="No"/>
    <x v="6"/>
    <s v=""/>
    <s v="Richard Webster"/>
    <s v="Gaynor Dalton"/>
    <s v="Yes"/>
    <s v="Emma Russell"/>
    <d v="2017-04-27T14:50:00"/>
    <d v="2017-04-13T12:41:59"/>
    <m/>
    <s v=""/>
    <d v="2017-01-19T00:00:00"/>
    <x v="0"/>
  </r>
  <r>
    <s v="4cdc5946-7bd7-45a0-aa13-f7a778837f88"/>
    <s v="OA8yGE5X2R3e4i1SdJC/si0MXz2bvshVtMq+T/K8WClRFJlNb7aqAxCLwR9KWox8wvre6OdW3yC0OtQToPAs1w=="/>
    <d v="2017-03-23T12:29:36"/>
    <s v="DARS-NIC-44378-T7F0X-v1"/>
    <s v="Tracy Taylor"/>
    <x v="381"/>
    <s v="With Customer"/>
    <x v="0"/>
    <m/>
    <s v="1c Application In Progress"/>
    <s v="1c Application In Progress"/>
    <x v="0"/>
    <s v="DARS-NIC-44378-T7F0X-v0.0"/>
    <s v="No"/>
    <s v="No"/>
    <x v="0"/>
    <x v="0"/>
    <x v="0"/>
    <s v="No"/>
    <x v="0"/>
    <s v="Medium"/>
    <s v=""/>
    <s v=""/>
    <s v="Yes"/>
    <s v="Tracy Taylor"/>
    <d v="2017-03-23T12:29:36"/>
    <d v="2017-01-04T16:49:12"/>
    <m/>
    <s v=""/>
    <m/>
    <x v="0"/>
  </r>
  <r>
    <s v="b668f417-68fd-47de-8904-16c9bce94b03"/>
    <s v="LCrrU79BGHbLaKIlSU58McJIywLGl7oeWO7Sd8W8lpL2UtabuGrIVshrtGnuwmpS890/kAmyZA+bSCdaRsfkXQ=="/>
    <d v="2017-03-23T12:29:36"/>
    <s v="DARS-NIC-44378-T7F0X-v1"/>
    <s v="Chris Dorling"/>
    <x v="381"/>
    <s v="With Customer"/>
    <x v="0"/>
    <d v="2017-05-31T00:00:00"/>
    <s v="2c Initial Assessment"/>
    <s v="1c Application In Progress"/>
    <x v="0"/>
    <s v="DARS-NIC-44378-T7F0X-v0.1"/>
    <s v="No"/>
    <s v="No"/>
    <x v="0"/>
    <x v="262"/>
    <x v="0"/>
    <s v="No"/>
    <x v="0"/>
    <s v="Medium"/>
    <s v="Richard Webster"/>
    <s v="Robyn Wilson"/>
    <s v="Yes"/>
    <s v="Tracy Taylor"/>
    <d v="2017-03-23T12:29:36"/>
    <d v="2017-01-07T10:00:29"/>
    <m/>
    <s v=""/>
    <m/>
    <x v="0"/>
  </r>
  <r>
    <s v="67633487-8017-4346-a6b7-9ce25295c243"/>
    <s v="LZYKsLcxUYk7fwVSomhZwifCCFXCxbU+WPLuDO2l2ohfhhc8t7Rc52CYO3Dn1NQ+IPliBjrvsgDs/JHor18Znw=="/>
    <d v="2017-03-23T12:29:36"/>
    <s v="DARS-NIC-44378-T7F0X-v1"/>
    <s v="Natalie Johnston"/>
    <x v="381"/>
    <s v="With Customer"/>
    <x v="0"/>
    <d v="2017-05-31T00:00:00"/>
    <s v="2c Initial Assessment"/>
    <s v="1c Application In Progress"/>
    <x v="0"/>
    <s v="DARS-NIC-44378-T7F0X-v0.2"/>
    <s v="No"/>
    <s v="No"/>
    <x v="0"/>
    <x v="262"/>
    <x v="0"/>
    <s v="No"/>
    <x v="0"/>
    <s v="Medium"/>
    <s v="Richard Webster"/>
    <s v="Robyn Wilson"/>
    <s v="Yes"/>
    <s v="Tracy Taylor"/>
    <d v="2017-03-23T12:29:36"/>
    <d v="2017-01-07T10:29:12"/>
    <m/>
    <s v=""/>
    <m/>
    <x v="0"/>
  </r>
  <r>
    <s v="537ba4ad-922b-44bd-8adc-db83bdaf1ff8"/>
    <s v="AGbavUOGpr4w8QooVQwBqDP14hDON3wggUuTb9yooZVPY+Q6U+es5KGrLYoNgmkmf7EdAeFJSefzkUtFHDJlwg=="/>
    <d v="2017-03-23T12:29:56"/>
    <s v="DARS-NIC-44378-T7F0X-v1"/>
    <s v="Natalie Johnston"/>
    <x v="381"/>
    <s v="With Customer"/>
    <x v="0"/>
    <d v="2017-05-31T00:00:00"/>
    <s v="5a DSA Active"/>
    <s v="1c Application In Progress"/>
    <x v="2"/>
    <s v="DARS-NIC-44378-T7F0X-v0.3"/>
    <s v="No"/>
    <s v="No"/>
    <x v="0"/>
    <x v="262"/>
    <x v="192"/>
    <s v="No"/>
    <x v="0"/>
    <s v="Medium"/>
    <s v="Richard Webster"/>
    <s v="Robyn Wilson"/>
    <s v="Yes"/>
    <s v="Tracy Taylor"/>
    <d v="2017-03-23T12:29:56"/>
    <d v="2017-03-14T16:37:51"/>
    <d v="2017-03-15T00:00:00"/>
    <s v=""/>
    <m/>
    <x v="1"/>
  </r>
  <r>
    <s v="d19eef23-3929-40ff-baf1-01d581048657"/>
    <s v="ASjAwrGbEjyTCYhKT49Ww25Y+sb0LF4xPMGjLqehNBX8qzt76SN3SUns8Dz62krrRoQfaAJHOudm7gDUt52V+g=="/>
    <d v="2017-03-28T09:45:18"/>
    <s v="DARS-NIC-44378-T7F0X-v1"/>
    <s v="Natalie Johnston"/>
    <x v="381"/>
    <s v="With Customer"/>
    <x v="0"/>
    <m/>
    <s v="1c Application In Progress"/>
    <s v="1c Application In Progress"/>
    <x v="4"/>
    <s v="DARS-NIC-44378-T7F0X-v1.0"/>
    <s v="Yes"/>
    <s v="No"/>
    <x v="0"/>
    <x v="262"/>
    <x v="0"/>
    <s v="No"/>
    <x v="0"/>
    <s v="Medium"/>
    <s v="Richard Webster"/>
    <s v="Robyn Wilson"/>
    <s v="Yes"/>
    <s v="Tracy Taylor"/>
    <d v="2017-03-28T09:45:18"/>
    <d v="2017-03-23T12:29:27"/>
    <m/>
    <s v=""/>
    <m/>
    <x v="0"/>
  </r>
  <r>
    <s v="2d404ffc-903f-e611-80eb-5065f38a0b11"/>
    <s v="ndG77Jx40hwi2s+8hiWfJeUN2WFhA00r/c/Q3FvBJ7UugP4BZMF48TU+kXZc4KZjjGfGQfFfQxu6ghMzip1i9g=="/>
    <d v="2017-03-24T08:32:43"/>
    <s v="DARS-NIC-44383-L6C0X-v0"/>
    <s v="Ros Blackwood"/>
    <x v="311"/>
    <s v="With HSCIC"/>
    <x v="0"/>
    <m/>
    <s v="1c Application In Progress"/>
    <s v="5a DSA Active"/>
    <x v="0"/>
    <s v="DARS-NIC-44383-L6C0X-v0"/>
    <s v="No"/>
    <s v="No"/>
    <x v="0"/>
    <x v="0"/>
    <x v="0"/>
    <s v="No"/>
    <x v="5"/>
    <s v=""/>
    <s v=""/>
    <s v=""/>
    <s v="Yes"/>
    <s v="Emma Russell"/>
    <d v="2017-03-24T08:32:43"/>
    <d v="2016-07-01T13:37:46"/>
    <m/>
    <s v=""/>
    <d v="2016-08-11T00:00:00"/>
    <x v="0"/>
  </r>
  <r>
    <s v="b6769efa-ee9a-4fc8-98f1-a6ad75a1e883"/>
    <s v="NXBkymj0JmSV3AUWzsGCaMPpmRhtJ+5BH6AT5tccz41SVbhlhJK6lYJ/ImsIWzrUKrAqa0XSGQaTkkA8sJzEwA=="/>
    <d v="2017-03-24T08:32:43"/>
    <s v="DARS-NIC-44383-L6C0X-v0"/>
    <s v="Ros Blackwood"/>
    <x v="311"/>
    <s v="With HSCIC"/>
    <x v="0"/>
    <d v="2019-10-31T00:00:00"/>
    <s v="2c Initial Assessment"/>
    <s v="5a DSA Active"/>
    <x v="0"/>
    <s v="DARS-NIC-44383-L6C0X-v0.1"/>
    <s v="No"/>
    <s v="No"/>
    <x v="0"/>
    <x v="9"/>
    <x v="0"/>
    <s v="No"/>
    <x v="5"/>
    <s v=""/>
    <s v="Tracy Taylor"/>
    <s v="Jennifer Donald"/>
    <s v="Yes"/>
    <s v="Emma Russell"/>
    <d v="2017-03-24T08:32:43"/>
    <d v="2016-08-10T13:53:01"/>
    <m/>
    <s v="Release 2.3"/>
    <d v="2016-08-11T00:00:00"/>
    <x v="0"/>
  </r>
  <r>
    <s v="b65a3a11-36f6-4388-bceb-3af020d57488"/>
    <s v="6DdKGHpx88yInM1o7gJicejK3hxPxyyJawFwv1Coaor38XYjzDRlDlB9BngDo1oVLwiC6hUEefJYg62S2lRVrw=="/>
    <d v="2017-03-24T08:33:05"/>
    <s v="DARS-NIC-44383-L6C0X-v0"/>
    <s v="Ros Blackwood"/>
    <x v="311"/>
    <s v="With HSCIC"/>
    <x v="0"/>
    <d v="2020-01-31T00:00:00"/>
    <s v="5a DSA Active"/>
    <s v="5a DSA Active"/>
    <x v="2"/>
    <s v="DARS-NIC-44383-L6C0X-v0.2"/>
    <s v="Yes"/>
    <s v="No"/>
    <x v="0"/>
    <x v="9"/>
    <x v="97"/>
    <s v="No"/>
    <x v="5"/>
    <s v=""/>
    <s v="Tracy Taylor"/>
    <s v="Jennifer Donald"/>
    <s v="Yes"/>
    <s v="Emma Russell"/>
    <d v="2017-03-24T08:33:05"/>
    <d v="2016-10-05T09:33:28"/>
    <d v="2017-03-24T00:00:00"/>
    <s v="Release 2.3"/>
    <d v="2016-08-11T00:00:00"/>
    <x v="1"/>
  </r>
  <r>
    <s v="ebed01c5-dc9b-46a3-9911-7cfd805dc60a"/>
    <s v="ECmVN/IwBOJtlTWoIBSHqYsno7upwkeFQyy4DJGus7MNDEYpPOFzzcFUsQjukCQ2qkXBnu0ulNtA+i4u9lXYRg=="/>
    <d v="2016-08-23T08:28:20"/>
    <s v="DARS-NIC-44563-H5V3F-v0"/>
    <s v="Shawn Haney"/>
    <x v="259"/>
    <s v="With Customer"/>
    <x v="0"/>
    <m/>
    <s v=""/>
    <s v="1c Application In Progress"/>
    <x v="4"/>
    <s v="DARS-NIC-44563-H5V3F-v0.0"/>
    <s v="Yes"/>
    <s v="No"/>
    <x v="0"/>
    <x v="0"/>
    <x v="0"/>
    <s v="No"/>
    <x v="16"/>
    <s v=""/>
    <s v="DARS Online"/>
    <s v="DARS Online"/>
    <s v="Yes"/>
    <s v=""/>
    <d v="2016-08-23T08:28:20"/>
    <d v="2016-06-23T08:25:18"/>
    <m/>
    <s v=""/>
    <m/>
    <x v="0"/>
  </r>
  <r>
    <s v="e00f7745-410a-4833-955c-530112d1efcc"/>
    <s v="/CxlgrYfytVJCLgyWA9srPq3hw2XxeDOfiDj7Xb1P7ze5dZanpszFF5cRS4+EHvW/tEmJx3cLoxf7lB2FcYgMg=="/>
    <d v="2017-01-23T13:55:38"/>
    <s v="DARS-NIC-44840-S2Q7M-v0"/>
    <s v="Tracy Taylor"/>
    <x v="419"/>
    <s v="With HSCIC"/>
    <x v="0"/>
    <m/>
    <s v="1c Application In Progress"/>
    <s v="5a DSA Active"/>
    <x v="0"/>
    <s v="DARS-NIC-44840-S2Q7M-v0.0"/>
    <s v="No"/>
    <s v="No"/>
    <x v="0"/>
    <x v="0"/>
    <x v="0"/>
    <s v="No"/>
    <x v="0"/>
    <s v="Medium"/>
    <s v=""/>
    <s v=""/>
    <s v="Yes"/>
    <s v="Tracy Taylor"/>
    <d v="2017-01-23T13:55:38"/>
    <d v="2017-01-03T16:11:56"/>
    <m/>
    <s v=""/>
    <d v="2017-01-07T00:00:00"/>
    <x v="0"/>
  </r>
  <r>
    <s v="b1a215a2-eabc-454b-b4de-92188e734246"/>
    <s v="mYSK9usCM/3rf3ICci6EE71J8r8boUaI1hT9+Rd/8h2GPTFBugeWfk8r93WxC6/fK+DMd+vhu3QuoAcTFfl1vw=="/>
    <d v="2017-01-23T13:55:38"/>
    <s v="DARS-NIC-44840-S2Q7M-v0"/>
    <s v="Colin Seward"/>
    <x v="419"/>
    <s v="With HSCIC"/>
    <x v="0"/>
    <d v="2017-05-31T00:00:00"/>
    <s v="2c Initial Assessment"/>
    <s v="5a DSA Active"/>
    <x v="0"/>
    <s v="DARS-NIC-44840-S2Q7M-v0.1"/>
    <s v="No"/>
    <s v="No"/>
    <x v="0"/>
    <x v="262"/>
    <x v="0"/>
    <s v="No"/>
    <x v="0"/>
    <s v="Medium"/>
    <s v="Richard Webster"/>
    <s v="Robyn Wilson"/>
    <s v="Yes"/>
    <s v="Tracy Taylor"/>
    <d v="2017-01-23T13:55:38"/>
    <d v="2017-01-07T10:41:57"/>
    <m/>
    <s v=""/>
    <d v="2017-01-07T00:00:00"/>
    <x v="0"/>
  </r>
  <r>
    <s v="b1a27c9b-73d3-4734-acdd-541d6733d463"/>
    <s v="J0fx8i+jvruc5JmAduE1EzZEjMqGPKHI5aunbSnFM0JuSU7ztzvW0wB/L6v0tdAavHfGz5P/adOPtIlYPQwqLA=="/>
    <d v="2017-01-23T13:55:46"/>
    <s v="DARS-NIC-44840-S2Q7M-v0"/>
    <s v="Colin Seward"/>
    <x v="419"/>
    <s v="With HSCIC"/>
    <x v="0"/>
    <d v="2017-05-31T00:00:00"/>
    <s v="5a DSA Active"/>
    <s v="5a DSA Active"/>
    <x v="2"/>
    <s v="DARS-NIC-44840-S2Q7M-v0.2"/>
    <s v="Yes"/>
    <s v="No"/>
    <x v="0"/>
    <x v="262"/>
    <x v="100"/>
    <s v="No"/>
    <x v="0"/>
    <s v="Medium"/>
    <s v="Richard Webster"/>
    <s v="Robyn Wilson"/>
    <s v="Yes"/>
    <s v="Tracy Taylor"/>
    <d v="2017-01-23T13:55:46"/>
    <d v="2017-01-07T11:00:58"/>
    <d v="2017-01-23T00:00:00"/>
    <s v=""/>
    <d v="2017-01-07T00:00:00"/>
    <x v="1"/>
  </r>
  <r>
    <s v="68371efd-bd55-4f75-b415-23e9dcb0a7ca"/>
    <s v="IENVjaotPGXCToFbuH1COu4dS4S/h0POzEMsFjYmDaRz5jTWmcYOuHhYwtG6RG5gKN/iHIoIj6/j3zc4WcaSVA=="/>
    <d v="2017-02-28T10:42:23"/>
    <s v="DARS-NIC-44845-W4G8Y-v0"/>
    <s v="Tracy Taylor"/>
    <x v="133"/>
    <s v="With HSCIC"/>
    <x v="0"/>
    <m/>
    <s v="1c Application In Progress"/>
    <s v="5a DSA Active"/>
    <x v="0"/>
    <s v="DARS-NIC-44845-W4G8Y-v0.0"/>
    <s v="No"/>
    <s v="No"/>
    <x v="0"/>
    <x v="0"/>
    <x v="0"/>
    <s v="No"/>
    <x v="0"/>
    <s v="Medium"/>
    <s v=""/>
    <s v=""/>
    <s v="Yes"/>
    <s v="Tracy Taylor"/>
    <d v="2017-02-28T10:42:23"/>
    <d v="2017-01-03T16:13:58"/>
    <m/>
    <s v=""/>
    <d v="2017-01-07T00:00:00"/>
    <x v="0"/>
  </r>
  <r>
    <s v="225c20f3-6299-4595-9e5a-f318675c9f2c"/>
    <s v="ZGCi7OY7fAUBUJtEMDz1vTZ6efPnRmlfPC4vKlU9ML+oFLDWv8sPOXfcsL384Ry8gAEL0+bZs6dk11KOAwZMHg=="/>
    <d v="2017-02-28T10:42:23"/>
    <s v="DARS-NIC-44845-W4G8Y-v0"/>
    <s v="Steven Knuckey"/>
    <x v="133"/>
    <s v="With HSCIC"/>
    <x v="0"/>
    <d v="2017-05-31T00:00:00"/>
    <s v="2c Initial Assessment"/>
    <s v="5a DSA Active"/>
    <x v="0"/>
    <s v="DARS-NIC-44845-W4G8Y-v0.1"/>
    <s v="No"/>
    <s v="No"/>
    <x v="0"/>
    <x v="262"/>
    <x v="0"/>
    <s v="No"/>
    <x v="0"/>
    <s v="Medium"/>
    <s v="Richard Webster"/>
    <s v="Robyn Wilson"/>
    <s v="Yes"/>
    <s v="Tracy Taylor"/>
    <d v="2017-02-28T10:42:23"/>
    <d v="2017-01-07T11:13:54"/>
    <m/>
    <s v=""/>
    <d v="2017-01-07T00:00:00"/>
    <x v="0"/>
  </r>
  <r>
    <s v="7fee232c-f86d-4784-bac2-4414216752ee"/>
    <s v="GRv/0p1J2+tkYiANYdf4gZmF6j41NwRPSqJZ0/1KgME4bNLaO6iEcWErclWnhKSe7tDdos55nvyINM+oeOndZQ=="/>
    <d v="2017-02-28T10:42:36"/>
    <s v="DARS-NIC-44845-W4G8Y-v0"/>
    <s v="Steven Knuckey"/>
    <x v="133"/>
    <s v="With HSCIC"/>
    <x v="0"/>
    <d v="2017-05-31T00:00:00"/>
    <s v="5a DSA Active"/>
    <s v="5a DSA Active"/>
    <x v="2"/>
    <s v="DARS-NIC-44845-W4G8Y-v0.2"/>
    <s v="Yes"/>
    <s v="No"/>
    <x v="0"/>
    <x v="262"/>
    <x v="142"/>
    <s v="No"/>
    <x v="0"/>
    <s v="Medium"/>
    <s v="Richard Webster"/>
    <s v="Robyn Wilson"/>
    <s v="Yes"/>
    <s v="Tracy Taylor"/>
    <d v="2017-02-28T10:42:36"/>
    <d v="2017-01-07T11:33:28"/>
    <d v="2017-02-28T00:00:00"/>
    <s v=""/>
    <d v="2017-01-07T00:00:00"/>
    <x v="1"/>
  </r>
  <r>
    <s v="e9313d81-d269-46a7-a766-982d7f47665d"/>
    <s v="MwyhGIgVeOmjG7Qt1q71Z0J6Hg25fCaUtg7rBokcAYSfXxGAYLcw6H5q+ptzQXnd5PDqeQLgNBJ6tqeMnR8cTA=="/>
    <d v="2017-03-31T09:56:57"/>
    <s v="DARS-NIC-44904-K0Y9V-v1"/>
    <s v="Tracy Taylor"/>
    <x v="2"/>
    <s v="With Customer"/>
    <x v="0"/>
    <m/>
    <s v="1c Application In Progress"/>
    <s v="1c Application In Progress"/>
    <x v="0"/>
    <s v="DARS-NIC-44904-K0Y9V-v0.0"/>
    <s v="No"/>
    <s v="No"/>
    <x v="0"/>
    <x v="0"/>
    <x v="0"/>
    <s v="No"/>
    <x v="0"/>
    <s v="Medium"/>
    <s v=""/>
    <s v=""/>
    <s v="Yes"/>
    <s v="Tracy Taylor"/>
    <d v="2017-03-31T09:56:57"/>
    <d v="2017-01-03T16:16:13"/>
    <m/>
    <s v=""/>
    <m/>
    <x v="0"/>
  </r>
  <r>
    <s v="259cdc8f-073f-4ad6-8cbd-3e992abd516b"/>
    <s v="8YLm/aORE8INfBAr0UDK4hFMdwbZqvUIMfRKm9drqHOIetg9VD5y62anWs43YR2JlC+q3EA/KpsmoyB3Akn37A=="/>
    <d v="2017-03-31T09:56:57"/>
    <s v="DARS-NIC-44904-K0Y9V-v1"/>
    <s v="Tracy Taylor"/>
    <x v="2"/>
    <s v="With Customer"/>
    <x v="0"/>
    <d v="2017-05-31T00:00:00"/>
    <s v="2c Initial Assessment"/>
    <s v="1c Application In Progress"/>
    <x v="0"/>
    <s v="DARS-NIC-44904-K0Y9V-v0.1"/>
    <s v="No"/>
    <s v="No"/>
    <x v="0"/>
    <x v="262"/>
    <x v="0"/>
    <s v="No"/>
    <x v="0"/>
    <s v="Medium"/>
    <s v="Richard Webster"/>
    <s v="Robyn Wilson"/>
    <s v="Yes"/>
    <s v="Tracy Taylor"/>
    <d v="2017-03-31T09:56:57"/>
    <d v="2017-01-07T11:48:35"/>
    <m/>
    <s v=""/>
    <m/>
    <x v="0"/>
  </r>
  <r>
    <s v="159b5479-e9dc-47c2-82e4-c1c838906bb4"/>
    <s v="McORJ1mGq4zgPwWvxkZOOuhix8DXWMX0lWVp2kKyeMi7I/saiXKTzaUmiCNLKdfDi/Xyvs30ulfOKh7xvr1a4w=="/>
    <d v="2017-03-31T09:56:57"/>
    <s v="DARS-NIC-44904-K0Y9V-v1"/>
    <s v="Sara Deakin"/>
    <x v="2"/>
    <s v="With Customer"/>
    <x v="0"/>
    <d v="2017-05-31T00:00:00"/>
    <s v="2c Initial Assessment"/>
    <s v="1c Application In Progress"/>
    <x v="0"/>
    <s v="DARS-NIC-44904-K0Y9V-v0.2"/>
    <s v="No"/>
    <s v="No"/>
    <x v="0"/>
    <x v="262"/>
    <x v="0"/>
    <s v="No"/>
    <x v="0"/>
    <s v="Medium"/>
    <s v="Richard Webster"/>
    <s v="Robyn Wilson"/>
    <s v="Yes"/>
    <s v="Tracy Taylor"/>
    <d v="2017-03-31T09:56:57"/>
    <d v="2017-01-07T12:06:27"/>
    <m/>
    <s v=""/>
    <m/>
    <x v="0"/>
  </r>
  <r>
    <s v="53ae74bf-a912-4ba3-959b-c10ecdb1cbef"/>
    <s v="IG/RsaCeswps3QEvyOVZt0ZwVEhT19oUxixDZoAYQySFzcZ0ljDTdiTf5WaM3q2WAoXHOxNfW9l2E/cFRrx+Pw=="/>
    <d v="2017-03-31T09:57:10"/>
    <s v="DARS-NIC-44904-K0Y9V-v1"/>
    <s v="Sara Deakin"/>
    <x v="2"/>
    <s v="With Customer"/>
    <x v="0"/>
    <d v="2017-05-31T00:00:00"/>
    <s v="5a DSA Active"/>
    <s v="1c Application In Progress"/>
    <x v="2"/>
    <s v="DARS-NIC-44904-K0Y9V-v0.3"/>
    <s v="No"/>
    <s v="No"/>
    <x v="0"/>
    <x v="262"/>
    <x v="98"/>
    <s v="No"/>
    <x v="0"/>
    <s v="Medium"/>
    <s v="Richard Webster"/>
    <s v="Robyn Wilson"/>
    <s v="Yes"/>
    <s v="Tracy Taylor"/>
    <d v="2017-03-31T09:57:10"/>
    <d v="2017-03-28T10:05:47"/>
    <d v="2017-03-29T00:00:00"/>
    <s v=""/>
    <m/>
    <x v="1"/>
  </r>
  <r>
    <s v="3cf7074d-b666-44e3-b7e7-4e0651870dd8"/>
    <s v="QY5OMM1dF+fYaH2LtQdp+Bn25oHypPrQSQHRiCe7PjuG6wbinANQslDGH2znC+fRqnQJLYT+R/+1wD1gADH8QQ=="/>
    <d v="2017-04-13T11:32:51"/>
    <s v="DARS-NIC-44904-K0Y9V-v1"/>
    <s v="Sara Deakin"/>
    <x v="2"/>
    <s v="With Customer"/>
    <x v="0"/>
    <m/>
    <s v="1c Application In Progress"/>
    <s v="1c Application In Progress"/>
    <x v="4"/>
    <s v="DARS-NIC-44904-K0Y9V-v1.0"/>
    <s v="Yes"/>
    <s v="No"/>
    <x v="0"/>
    <x v="262"/>
    <x v="0"/>
    <s v="No"/>
    <x v="0"/>
    <s v="Medium"/>
    <s v="Richard Webster"/>
    <s v="Robyn Wilson"/>
    <s v="Yes"/>
    <s v="Tracy Taylor"/>
    <d v="2017-04-13T11:32:51"/>
    <d v="2017-03-31T09:56:40"/>
    <m/>
    <s v=""/>
    <m/>
    <x v="0"/>
  </r>
  <r>
    <s v="98abf119-b049-e611-80ec-5065f38a0b11"/>
    <s v="z9cnopkLe9K3mWFfCGvBQDd9F5avOC7Gqjga8bbZaiXESW8x72FlP0TrxV56YeDzqo3OjwnDZtw6b/+oKdNPLA=="/>
    <d v="2016-08-02T09:49:42"/>
    <s v="DARS-NIC-45121-Z3Y5M-v0"/>
    <s v="Pablo Rodriguez-Bozzo"/>
    <x v="420"/>
    <s v="With Customer"/>
    <x v="0"/>
    <m/>
    <s v="1c Application In Progress"/>
    <s v="1c Application In Progress"/>
    <x v="4"/>
    <s v="DARS-NIC-45121-Z3Y5M-v0"/>
    <s v="Yes"/>
    <s v="No"/>
    <x v="0"/>
    <x v="0"/>
    <x v="0"/>
    <s v="No"/>
    <x v="24"/>
    <s v=""/>
    <s v=""/>
    <s v=""/>
    <s v="Yes"/>
    <s v="Alexandra Day"/>
    <d v="2016-08-02T09:49:42"/>
    <d v="2016-07-14T10:45:39"/>
    <m/>
    <s v=""/>
    <m/>
    <x v="0"/>
  </r>
  <r>
    <s v="c2673ab5-7860-e611-80ef-5065f38a0b11"/>
    <s v="n2/VDtZFtA87LW7Dvwp+jNTqFV5Oh+hj5FjbXrWcN2uQMn6pbrQ4g5axQpRdbcjy26805fHXP65OHdnHBGD6mQ=="/>
    <d v="2016-09-27T10:39:32"/>
    <s v="DARS-NIC-45292-P5Z8Q-v0"/>
    <s v="Mark Larkin"/>
    <x v="83"/>
    <s v="With Customer"/>
    <x v="0"/>
    <m/>
    <s v="1c Application In Progress"/>
    <s v="1c Application In Progress"/>
    <x v="0"/>
    <s v="DARS-NIC-45292-P5Z8Q-v0"/>
    <s v="No"/>
    <s v="No"/>
    <x v="0"/>
    <x v="0"/>
    <x v="0"/>
    <s v="Yes"/>
    <x v="13"/>
    <s v=""/>
    <s v=""/>
    <s v=""/>
    <s v="Yes"/>
    <s v="Alexandra Day"/>
    <d v="2016-09-27T10:39:32"/>
    <d v="2016-08-12T10:37:05"/>
    <m/>
    <s v=""/>
    <d v="2016-08-15T00:00:00"/>
    <x v="0"/>
  </r>
  <r>
    <s v="0bcb84ed-42ed-4e05-8b15-7cda53f789c0"/>
    <s v="PNHeTRwSvF7C0OG0yp4P0zqfwhS4Y5eVwdPo/iQQHnb9a2223V/9t5R4x5NzEdVM4LRIgLjMik5BR8+gOm/vsw=="/>
    <d v="2016-09-27T10:39:32"/>
    <s v="DARS-NIC-45292-P5Z8Q-v0"/>
    <s v="Mark Larkin"/>
    <x v="421"/>
    <s v="With Customer"/>
    <x v="0"/>
    <m/>
    <s v="2c Initial Assessment"/>
    <s v="1c Application In Progress"/>
    <x v="0"/>
    <s v="DARS-NIC-45292-P5Z8Q-v0.1"/>
    <s v="No"/>
    <s v="No"/>
    <x v="0"/>
    <x v="255"/>
    <x v="0"/>
    <s v="Yes"/>
    <x v="2"/>
    <s v=""/>
    <s v="Amanda Parkin"/>
    <s v="Gaynor Dalton"/>
    <s v="Yes"/>
    <s v="Alexandra Day"/>
    <d v="2016-09-27T10:39:32"/>
    <d v="2016-08-12T10:37:16"/>
    <m/>
    <s v=""/>
    <d v="2016-08-15T00:00:00"/>
    <x v="0"/>
  </r>
  <r>
    <s v="dd8d35cc-6878-48d9-9943-98e7aea89cfb"/>
    <s v="P7PTrbxjhhfCgqDufe72tpPykznD7D5tepRF/ZRUimBdY4L1DeihT35mSDoR45iTXRCB0zk75IlzXc+l+cDf0g=="/>
    <d v="2016-09-27T10:39:32"/>
    <s v="DARS-NIC-45292-P5Z8Q-v0"/>
    <s v="Mark Larkin"/>
    <x v="421"/>
    <s v="With Customer"/>
    <x v="0"/>
    <m/>
    <s v="2c Initial Assessment"/>
    <s v="1c Application In Progress"/>
    <x v="0"/>
    <s v="DARS-NIC-45292-P5Z8Q-v0.2"/>
    <s v="No"/>
    <s v="No"/>
    <x v="0"/>
    <x v="255"/>
    <x v="0"/>
    <s v="Yes"/>
    <x v="2"/>
    <s v=""/>
    <s v="Amanda Parkin"/>
    <s v="Gaynor Dalton"/>
    <s v="Yes"/>
    <s v="Alexandra Day"/>
    <d v="2016-09-27T10:39:32"/>
    <d v="2016-09-01T07:33:43"/>
    <m/>
    <s v=""/>
    <d v="2016-08-15T00:00:00"/>
    <x v="0"/>
  </r>
  <r>
    <s v="3e20c98b-dff3-4302-9d73-555184b33b8c"/>
    <s v="mWUXmdw30JOgLPKay6m9/QY2TlSgAwWD52kozSkURcucvMZZ8Fl9sGrifhUJroTIWUODHmivkgdh5/JHPz9FDA=="/>
    <d v="2016-09-27T10:39:36"/>
    <s v="DARS-NIC-45292-P5Z8Q-v0"/>
    <s v="Mark Larkin"/>
    <x v="421"/>
    <s v="With Customer"/>
    <x v="0"/>
    <m/>
    <s v="1c Application In Progress"/>
    <s v="1c Application In Progress"/>
    <x v="5"/>
    <s v="DARS-NIC-45292-P5Z8Q-v0.3"/>
    <s v="Yes"/>
    <s v="No"/>
    <x v="0"/>
    <x v="255"/>
    <x v="0"/>
    <s v="Yes"/>
    <x v="2"/>
    <s v=""/>
    <s v="Amanda Parkin"/>
    <s v="Gaynor Dalton"/>
    <s v="Yes"/>
    <s v="Alexandra Day"/>
    <d v="2016-09-27T10:39:36"/>
    <d v="2016-09-14T09:54:54"/>
    <d v="2016-09-27T00:00:00"/>
    <s v=""/>
    <d v="2016-08-15T00:00:00"/>
    <x v="0"/>
  </r>
  <r>
    <s v="4e4ac2b0-7c37-4a29-8258-1609198e4361"/>
    <s v="AOwTIRZ7TkhzQcAQIVQ0LF36xPJ70LaKolUd4aktEvO0MT/n9gM+gXZ4skHTWPgHvY/+HWG/MyjbYFcTr5tq0A=="/>
    <d v="2016-08-02T09:49:42"/>
    <s v="DARS-NIC-45417-D9W6M-v0"/>
    <s v="Leonora Anderson"/>
    <x v="239"/>
    <s v="With Customer"/>
    <x v="0"/>
    <m/>
    <s v=""/>
    <s v="1c Application In Progress"/>
    <x v="4"/>
    <s v="DARS-NIC-45417-D9W6M-v0.0"/>
    <s v="Yes"/>
    <s v="No"/>
    <x v="0"/>
    <x v="0"/>
    <x v="0"/>
    <s v="No"/>
    <x v="6"/>
    <s v=""/>
    <s v="DARS Online"/>
    <s v="DARS Online"/>
    <s v="Yes"/>
    <s v=""/>
    <d v="2016-08-02T09:49:42"/>
    <d v="2016-06-27T14:14:52"/>
    <m/>
    <s v=""/>
    <m/>
    <x v="0"/>
  </r>
  <r>
    <s v="be9b62b6-f83d-e611-80ea-5065f38b06d1"/>
    <s v="5viJoldWhLnbXFC5qZJamAEux/hteKNfxs1GmFr7vIMdqzRts7TzkBIx4nPO4ZAQwiVBsk/VKMGd2SxmWUQG3A=="/>
    <d v="2017-05-02T10:46:19"/>
    <s v="DARS-NIC-45464-F7W3C-v0"/>
    <s v="Nils Gudat"/>
    <x v="422"/>
    <s v="With HSCIC"/>
    <x v="0"/>
    <m/>
    <s v="1c Application In Progress"/>
    <s v="2c Initial Assessment"/>
    <x v="0"/>
    <s v="DARS-NIC-45464-F7W3C-v0"/>
    <s v="No"/>
    <s v="No"/>
    <x v="0"/>
    <x v="0"/>
    <x v="0"/>
    <s v="No"/>
    <x v="2"/>
    <s v=""/>
    <s v=""/>
    <s v=""/>
    <s v="Yes"/>
    <s v="Emma Russell"/>
    <d v="2017-05-02T10:46:19"/>
    <d v="2016-06-29T12:55:18"/>
    <m/>
    <s v=""/>
    <d v="2017-01-10T00:00:00"/>
    <x v="0"/>
  </r>
  <r>
    <s v="48893524-50c6-4ac4-8520-c96bc287ae70"/>
    <s v="JkrYt1fRQ+Esb8RRGCgw+O1f+ylLXg1J/vxlDFL+l2k4TvB+2VmwgIGQCtlErfV9ejDmpp1mP9ST6qe7vqmW0A=="/>
    <d v="2017-05-02T10:46:20"/>
    <s v="DARS-NIC-45464-F7W3C-v0"/>
    <s v="Nils Gudat"/>
    <x v="422"/>
    <s v="With HSCIC"/>
    <x v="0"/>
    <m/>
    <s v="1c Application In Progress"/>
    <s v="2c Initial Assessment"/>
    <x v="0"/>
    <s v="DARS-NIC-45464-F7W3C-v0.1"/>
    <s v="No"/>
    <s v="No"/>
    <x v="0"/>
    <x v="0"/>
    <x v="0"/>
    <s v="No"/>
    <x v="2"/>
    <s v=""/>
    <s v=""/>
    <s v=""/>
    <s v="Yes"/>
    <s v="Emma Russell"/>
    <d v="2017-05-02T10:46:20"/>
    <d v="2016-08-17T17:53:50"/>
    <m/>
    <s v=""/>
    <d v="2017-01-10T00:00:00"/>
    <x v="0"/>
  </r>
  <r>
    <s v="118bcc0b-c5ad-4f5f-b899-a2fb62c85621"/>
    <s v="H5k9TfHGfkWzuBJF03o6ZyZ8x2CcNLamQwLriQ/T+MI3LcYGzKZyVjL3KXrHHynWsKW4Ek7tK5w2XCo6abpmow=="/>
    <d v="2017-05-02T10:46:20"/>
    <s v="DARS-NIC-45464-F7W3C-v0"/>
    <s v="Nils Gudat"/>
    <x v="422"/>
    <s v="With HSCIC"/>
    <x v="0"/>
    <d v="2018-04-30T00:00:00"/>
    <s v="2c Initial Assessment"/>
    <s v="2c Initial Assessment"/>
    <x v="0"/>
    <s v="DARS-NIC-45464-F7W3C-v0.10"/>
    <s v="No"/>
    <s v="No"/>
    <x v="0"/>
    <x v="216"/>
    <x v="0"/>
    <s v="No"/>
    <x v="2"/>
    <s v="Medium"/>
    <s v="Alexandra Day"/>
    <s v="Louise Dunn"/>
    <s v="Yes"/>
    <s v="Emma Russell"/>
    <d v="2017-05-02T10:46:20"/>
    <d v="2017-03-31T13:46:54"/>
    <m/>
    <s v=""/>
    <d v="2017-01-10T00:00:00"/>
    <x v="0"/>
  </r>
  <r>
    <s v="572cd2ee-b7d9-4af1-831e-24515a45831d"/>
    <s v="zwzoqjWDimndShxcDGsPckYrgiAOE8R6MegaR79N53JluMsJl6lcdOMtynp3871M8NqzJtBhnZ1wkoJkvlbx5w=="/>
    <d v="2017-05-02T10:46:19"/>
    <s v="DARS-NIC-45464-F7W3C-v0"/>
    <s v="Nils Gudat"/>
    <x v="422"/>
    <s v="With HSCIC"/>
    <x v="0"/>
    <d v="2018-04-26T00:00:00"/>
    <s v="2c Initial Assessment"/>
    <s v="2c Initial Assessment"/>
    <x v="4"/>
    <s v="DARS-NIC-45464-F7W3C-v0.11"/>
    <s v="Yes"/>
    <s v="No"/>
    <x v="0"/>
    <x v="216"/>
    <x v="0"/>
    <s v="No"/>
    <x v="2"/>
    <s v="Medium"/>
    <s v="Alexandra Day"/>
    <s v="Louise Dunn"/>
    <s v="Yes"/>
    <s v="Emma Russell"/>
    <d v="2017-05-02T10:46:19"/>
    <d v="2017-04-18T14:33:39"/>
    <m/>
    <s v=""/>
    <d v="2017-01-10T00:00:00"/>
    <x v="0"/>
  </r>
  <r>
    <s v="283f61b7-b080-425f-bc0a-a3bf70efbe6f"/>
    <s v="wxXsPiixwJKKuDFRqHMnYUqzmjIhtZkmtkzUrMiUB4PuVDQTWwMRhssM37POH0XEE7rERtgh7wypsSj0JKni/w=="/>
    <d v="2017-05-02T10:46:20"/>
    <s v="DARS-NIC-45464-F7W3C-v0"/>
    <s v="Nils Gudat"/>
    <x v="422"/>
    <s v="With HSCIC"/>
    <x v="0"/>
    <m/>
    <s v="1c Application In Progress"/>
    <s v="2c Initial Assessment"/>
    <x v="0"/>
    <s v="DARS-NIC-45464-F7W3C-v0.2"/>
    <s v="No"/>
    <s v="No"/>
    <x v="0"/>
    <x v="0"/>
    <x v="0"/>
    <s v="No"/>
    <x v="2"/>
    <s v=""/>
    <s v=""/>
    <s v=""/>
    <s v="Yes"/>
    <s v="Emma Russell"/>
    <d v="2017-05-02T10:46:20"/>
    <d v="2016-08-18T09:12:03"/>
    <m/>
    <s v=""/>
    <d v="2017-01-10T00:00:00"/>
    <x v="0"/>
  </r>
  <r>
    <s v="949f7d5b-e8e0-4145-8b79-24de987ffea8"/>
    <s v="l5aI+gDkBcuXEXi+ARSfqFMjT+hdX8WTRga11o+1kJyD9oyKa+ZFWHoSrTCKc2ZiNMe03ZmVwy1tZ2sZD1Y/mQ=="/>
    <d v="2017-05-02T10:46:19"/>
    <s v="DARS-NIC-45464-F7W3C-v0"/>
    <s v="Nils Gudat"/>
    <x v="422"/>
    <s v="With HSCIC"/>
    <x v="0"/>
    <d v="2018-02-10T00:00:00"/>
    <s v="2c Initial Assessment"/>
    <s v="2c Initial Assessment"/>
    <x v="0"/>
    <s v="DARS-NIC-45464-F7W3C-v0.3"/>
    <s v="No"/>
    <s v="No"/>
    <x v="0"/>
    <x v="216"/>
    <x v="0"/>
    <s v="No"/>
    <x v="2"/>
    <s v="Medium"/>
    <s v="Alexandra Day"/>
    <s v="Louise Dunn"/>
    <s v="Yes"/>
    <s v="Emma Russell"/>
    <d v="2017-05-02T10:46:19"/>
    <d v="2017-01-06T14:42:19"/>
    <m/>
    <s v=""/>
    <d v="2017-01-10T00:00:00"/>
    <x v="0"/>
  </r>
  <r>
    <s v="1d5e1661-70d0-438c-9047-7d5f85c2ce57"/>
    <s v="J/WUFzFmFp4N6f7R4Ks/eEk+FB0ux9yy8EAALAfs7Bk/4w7da0Cs5abQcgjD1ZFfqvo0WX68iQVhelg34zg3hQ=="/>
    <d v="2017-05-02T10:46:20"/>
    <s v="DARS-NIC-45464-F7W3C-v0"/>
    <s v="Nils Gudat"/>
    <x v="422"/>
    <s v="With HSCIC"/>
    <x v="0"/>
    <d v="2018-02-10T00:00:00"/>
    <s v="2c Initial Assessment"/>
    <s v="2c Initial Assessment"/>
    <x v="0"/>
    <s v="DARS-NIC-45464-F7W3C-v0.4"/>
    <s v="No"/>
    <s v="No"/>
    <x v="0"/>
    <x v="216"/>
    <x v="0"/>
    <s v="No"/>
    <x v="2"/>
    <s v="Medium"/>
    <s v="Alexandra Day"/>
    <s v="Louise Dunn"/>
    <s v="Yes"/>
    <s v="Emma Russell"/>
    <d v="2017-05-02T10:46:20"/>
    <d v="2017-01-12T09:28:24"/>
    <m/>
    <s v=""/>
    <d v="2017-01-10T00:00:00"/>
    <x v="0"/>
  </r>
  <r>
    <s v="7b1a01b7-3111-458c-9e60-1f12ae34c473"/>
    <s v="UKBNBKZ6fd442NRXEKZD57Rq902MT4HwYLQ8GnFbvjGRh0yO5JNjHiIp1BBrmOjRu5KP1/D+5/8iJh6UIj5xTg=="/>
    <d v="2017-05-02T10:46:19"/>
    <s v="DARS-NIC-45464-F7W3C-v0"/>
    <s v="Nils Gudat"/>
    <x v="422"/>
    <s v="With HSCIC"/>
    <x v="0"/>
    <d v="2018-02-10T00:00:00"/>
    <s v="2c Initial Assessment"/>
    <s v="2c Initial Assessment"/>
    <x v="0"/>
    <s v="DARS-NIC-45464-F7W3C-v0.5"/>
    <s v="No"/>
    <s v="No"/>
    <x v="0"/>
    <x v="216"/>
    <x v="0"/>
    <s v="No"/>
    <x v="2"/>
    <s v="Medium"/>
    <s v="Alexandra Day"/>
    <s v="Louise Dunn"/>
    <s v="Yes"/>
    <s v="Emma Russell"/>
    <d v="2017-05-02T10:46:19"/>
    <d v="2017-02-03T16:41:07"/>
    <m/>
    <s v=""/>
    <d v="2017-01-10T00:00:00"/>
    <x v="0"/>
  </r>
  <r>
    <s v="8bff8eb2-960e-4dd7-835e-0fc43c3cd2c1"/>
    <s v="wNtvbWD6BKMvq12D7qPf7aDvNOq1hPbgcDiooLEcWDVA9eUuG7Mg4QEk9oVVVTDuTqxmWhKOVL15MsboKAx8Aw=="/>
    <d v="2017-05-02T10:46:19"/>
    <s v="DARS-NIC-45464-F7W3C-v0"/>
    <s v="Nils Gudat"/>
    <x v="422"/>
    <s v="With HSCIC"/>
    <x v="0"/>
    <d v="2018-02-10T00:00:00"/>
    <s v="2c Initial Assessment"/>
    <s v="2c Initial Assessment"/>
    <x v="0"/>
    <s v="DARS-NIC-45464-F7W3C-v0.6"/>
    <s v="No"/>
    <s v="No"/>
    <x v="0"/>
    <x v="216"/>
    <x v="0"/>
    <s v="No"/>
    <x v="2"/>
    <s v="Medium"/>
    <s v="Alexandra Day"/>
    <s v="Louise Dunn"/>
    <s v="Yes"/>
    <s v="Emma Russell"/>
    <d v="2017-05-02T10:46:19"/>
    <d v="2017-02-07T09:00:59"/>
    <m/>
    <s v=""/>
    <d v="2017-01-10T00:00:00"/>
    <x v="0"/>
  </r>
  <r>
    <s v="3ccb1252-de1f-4d3e-852a-0bf4fdf128a6"/>
    <s v="BDopnezpiuQeYbG76O1L5h+gd+9dmGbiG9OdSvf+/eHxBbF+ojMYgcXcEj3SIOW/49mVpMm2/RvSzEGIgfwDVQ=="/>
    <d v="2017-05-02T10:46:19"/>
    <s v="DARS-NIC-45464-F7W3C-v0"/>
    <s v="Nils Gudat"/>
    <x v="422"/>
    <s v="With HSCIC"/>
    <x v="0"/>
    <d v="2018-02-10T00:00:00"/>
    <s v="2c Initial Assessment"/>
    <s v="2c Initial Assessment"/>
    <x v="0"/>
    <s v="DARS-NIC-45464-F7W3C-v0.7"/>
    <s v="No"/>
    <s v="No"/>
    <x v="0"/>
    <x v="216"/>
    <x v="0"/>
    <s v="No"/>
    <x v="2"/>
    <s v="Medium"/>
    <s v="Alexandra Day"/>
    <s v="Louise Dunn"/>
    <s v="Yes"/>
    <s v="Emma Russell"/>
    <d v="2017-05-02T10:46:19"/>
    <d v="2017-02-07T14:21:58"/>
    <m/>
    <s v=""/>
    <d v="2017-01-10T00:00:00"/>
    <x v="0"/>
  </r>
  <r>
    <s v="aab2ca99-dad7-4cd5-8531-65c5d90af967"/>
    <s v="TRkGI+RMm4OnnCOYMJHan3oNA71esJKXL/xkvppRz4v/fJd5QgkdR2hpJCLb9R3t2jAHOI/doTL7G700/2nOsA=="/>
    <d v="2017-05-02T10:46:19"/>
    <s v="DARS-NIC-45464-F7W3C-v0"/>
    <s v="Nils Gudat"/>
    <x v="422"/>
    <s v="With HSCIC"/>
    <x v="0"/>
    <d v="2018-02-10T00:00:00"/>
    <s v="2c Initial Assessment"/>
    <s v="2c Initial Assessment"/>
    <x v="0"/>
    <s v="DARS-NIC-45464-F7W3C-v0.8"/>
    <s v="No"/>
    <s v="No"/>
    <x v="0"/>
    <x v="216"/>
    <x v="0"/>
    <s v="No"/>
    <x v="2"/>
    <s v="Medium"/>
    <s v="Alexandra Day"/>
    <s v="Louise Dunn"/>
    <s v="Yes"/>
    <s v="Emma Russell"/>
    <d v="2017-05-02T10:46:19"/>
    <d v="2017-02-13T11:32:29"/>
    <m/>
    <s v=""/>
    <d v="2017-01-10T00:00:00"/>
    <x v="0"/>
  </r>
  <r>
    <s v="e2b07445-ba1f-4a6d-9a02-a4adc942f3ec"/>
    <s v="M+GFtXnVFbxsvM8X3rqKzJ67YWeyTNPOglwLQfKhZGe6+onfRctn7uXAm5zuedIPVYbDA8CAEjX588orsn1zPw=="/>
    <d v="2017-05-02T10:46:20"/>
    <s v="DARS-NIC-45464-F7W3C-v0"/>
    <s v="Nils Gudat"/>
    <x v="422"/>
    <s v="With HSCIC"/>
    <x v="0"/>
    <d v="2018-02-10T00:00:00"/>
    <s v="2c Initial Assessment"/>
    <s v="2c Initial Assessment"/>
    <x v="0"/>
    <s v="DARS-NIC-45464-F7W3C-v0.9"/>
    <s v="No"/>
    <s v="No"/>
    <x v="0"/>
    <x v="216"/>
    <x v="0"/>
    <s v="No"/>
    <x v="2"/>
    <s v="Medium"/>
    <s v="Alexandra Day"/>
    <s v="Louise Dunn"/>
    <s v="Yes"/>
    <s v="Emma Russell"/>
    <d v="2017-05-02T10:46:20"/>
    <d v="2017-02-20T14:47:09"/>
    <m/>
    <s v=""/>
    <d v="2017-01-10T00:00:00"/>
    <x v="0"/>
  </r>
  <r>
    <s v="aa6cf8ca-9bf6-4a43-925a-f32e36724ebc"/>
    <s v="cuWNPimRXVkHmJE2i+e0dAWN6UF3Fo484ZLbI7goR6rqb9+DBuV8iI534wTfrHaWOZMH5KUjhagVjY02vmAMDA=="/>
    <d v="2017-03-22T17:40:31"/>
    <s v="DARS-NIC-45468-Z9T9F-v0"/>
    <s v="Tracy Taylor"/>
    <x v="368"/>
    <s v="With HSCIC"/>
    <x v="0"/>
    <m/>
    <s v="1c Application In Progress"/>
    <s v="5a DSA Active"/>
    <x v="0"/>
    <s v="DARS-NIC-45468-Z9T9F-v0.0"/>
    <s v="No"/>
    <s v="No"/>
    <x v="0"/>
    <x v="0"/>
    <x v="0"/>
    <s v="No"/>
    <x v="0"/>
    <s v="Medium"/>
    <s v=""/>
    <s v=""/>
    <s v="Yes"/>
    <s v="Tracy Taylor"/>
    <d v="2017-03-22T17:40:31"/>
    <d v="2017-01-03T16:18:54"/>
    <m/>
    <s v=""/>
    <d v="2017-01-07T00:00:00"/>
    <x v="0"/>
  </r>
  <r>
    <s v="5288df9a-6708-4df2-a7e2-e1e83e83b9a5"/>
    <s v="EDcLC7v9Z+KslXE1kSZOuSC4i/aBOatERlglEnlw1Tijc5Z6y6VzEM1POn7srqNMaUk/jouCBvmunfKujKII8g=="/>
    <d v="2017-03-22T17:40:31"/>
    <s v="DARS-NIC-45468-Z9T9F-v0"/>
    <s v="Alexander Miller"/>
    <x v="368"/>
    <s v="With HSCIC"/>
    <x v="0"/>
    <d v="2017-05-31T00:00:00"/>
    <s v="2c Initial Assessment"/>
    <s v="5a DSA Active"/>
    <x v="0"/>
    <s v="DARS-NIC-45468-Z9T9F-v0.1"/>
    <s v="No"/>
    <s v="No"/>
    <x v="0"/>
    <x v="262"/>
    <x v="0"/>
    <s v="No"/>
    <x v="0"/>
    <s v="Medium"/>
    <s v="Richard Webster"/>
    <s v="Robyn Wilson"/>
    <s v="Yes"/>
    <s v="Tracy Taylor"/>
    <d v="2017-03-22T17:40:31"/>
    <d v="2017-01-07T12:34:02"/>
    <m/>
    <s v=""/>
    <d v="2017-01-07T00:00:00"/>
    <x v="0"/>
  </r>
  <r>
    <s v="036eeff6-7af7-4824-a6d1-8845718fb293"/>
    <s v="+XR9jAZT11VMF3GIyidhG04sspOjdR10bJyWkHfM2cOr4oM0PhvETCJFX7Rf3+1tHK3ZHfDJ6XJ5xtklx8Eu9g=="/>
    <d v="2017-03-22T17:40:46"/>
    <s v="DARS-NIC-45468-Z9T9F-v0"/>
    <s v="Alexander Miller"/>
    <x v="368"/>
    <s v="With HSCIC"/>
    <x v="0"/>
    <d v="2017-05-31T00:00:00"/>
    <s v="5a DSA Active"/>
    <s v="5a DSA Active"/>
    <x v="2"/>
    <s v="DARS-NIC-45468-Z9T9F-v0.2"/>
    <s v="Yes"/>
    <s v="No"/>
    <x v="0"/>
    <x v="262"/>
    <x v="200"/>
    <s v="No"/>
    <x v="0"/>
    <s v="Medium"/>
    <s v="Richard Webster"/>
    <s v="Robyn Wilson"/>
    <s v="Yes"/>
    <s v="Tracy Taylor"/>
    <d v="2017-03-22T17:40:46"/>
    <d v="2017-01-07T12:50:37"/>
    <d v="2017-03-22T00:00:00"/>
    <s v=""/>
    <d v="2017-01-07T00:00:00"/>
    <x v="1"/>
  </r>
  <r>
    <s v="03efaa04-a03f-41eb-98e0-3d76058e0a18"/>
    <s v="h6FHVDhcQ3kHim5ZuMBPxx0w1qIpbE5DuRa9aoOxK8fBCFj7RvCLCuscHqnpFk2KE4cNiJnhmLkv86d/UJv2tg=="/>
    <d v="2017-04-04T20:29:30"/>
    <s v="DARS-NIC-45477-B9W1L-v0"/>
    <s v="Greg Mellor"/>
    <x v="211"/>
    <s v="With HSCIC"/>
    <x v="0"/>
    <m/>
    <s v=""/>
    <s v="2b Case Officer Check"/>
    <x v="0"/>
    <s v="DARS-NIC-45477-B9W1L-v0.0"/>
    <s v="No"/>
    <s v="No"/>
    <x v="0"/>
    <x v="0"/>
    <x v="0"/>
    <s v="No"/>
    <x v="1"/>
    <s v=""/>
    <s v="DARS Online"/>
    <s v="DARS Online"/>
    <s v="Yes"/>
    <s v="Emma Russell"/>
    <d v="2017-04-04T20:29:30"/>
    <d v="2016-06-28T04:39:51"/>
    <m/>
    <s v=""/>
    <d v="2017-04-10T00:00:00"/>
    <x v="0"/>
  </r>
  <r>
    <s v="06a1bbe8-3f6b-4996-a82e-b9ec98ac0e02"/>
    <s v="St6dU1Qs808Nr6gZ+EC6mMMidvhM2IMIKVgGgbN7SatQXiZ1wCqqhyATqRSaPGELHCmTARbOyhbl4WjYbwKStg=="/>
    <d v="2017-04-04T20:29:30"/>
    <s v="DARS-NIC-45477-B9W1L-v0"/>
    <s v="Greg Mellor"/>
    <x v="211"/>
    <s v="With HSCIC"/>
    <x v="0"/>
    <m/>
    <s v=""/>
    <s v="2b Case Officer Check"/>
    <x v="0"/>
    <s v="DARS-NIC-45477-B9W1L-v0.1"/>
    <s v="No"/>
    <s v="No"/>
    <x v="0"/>
    <x v="0"/>
    <x v="0"/>
    <s v="No"/>
    <x v="1"/>
    <s v=""/>
    <s v="DARS Online"/>
    <s v="DARS Online"/>
    <s v="Yes"/>
    <s v="Emma Russell"/>
    <d v="2017-04-04T20:29:30"/>
    <d v="2016-07-01T05:51:05"/>
    <m/>
    <s v=""/>
    <d v="2017-04-10T00:00:00"/>
    <x v="0"/>
  </r>
  <r>
    <s v="9397bafd-dc92-4fd6-9df2-6e6de7b9790d"/>
    <s v="KnSJ+Zqa9QV0xu3ntpMDAmmVAVzuvgCoc7XdOMMcoRSTgT8fg1GCT8Gyy2nAugjAs99AfD0RwJoj0jfJ0iDD+g=="/>
    <d v="2017-04-29T07:23:47"/>
    <s v="DARS-NIC-45477-B9W1L-v0"/>
    <s v="Greg Mellor"/>
    <x v="211"/>
    <s v="With HSCIC"/>
    <x v="0"/>
    <m/>
    <s v="2b Case Officer Check"/>
    <s v="2b Case Officer Check"/>
    <x v="4"/>
    <s v="DARS-NIC-45477-B9W1L-v0.10"/>
    <s v="Yes"/>
    <s v="No"/>
    <x v="0"/>
    <x v="79"/>
    <x v="0"/>
    <s v="No"/>
    <x v="1"/>
    <s v="Complex"/>
    <s v="Kirsty Oldroyd"/>
    <s v=""/>
    <s v="Yes"/>
    <s v="Emma Russell"/>
    <d v="2017-04-29T07:23:47"/>
    <d v="2017-04-04T20:29:44"/>
    <m/>
    <s v="Release 2.3"/>
    <d v="2017-04-10T00:00:00"/>
    <x v="0"/>
  </r>
  <r>
    <s v="4e059a8d-35ec-42a8-b6ec-9aa8b32e21f3"/>
    <s v="0hJluRtkHDRTtWo+NAIbyR1GZ2PyEAXtG9yT2vRl17wgHfW6+kTr6SW65kNS5rXaoWTFRbbWAXtm4LKqAjq3sw=="/>
    <d v="2017-04-04T20:29:30"/>
    <s v="DARS-NIC-45477-B9W1L-v0"/>
    <s v="Greg Mellor"/>
    <x v="211"/>
    <s v="With HSCIC"/>
    <x v="0"/>
    <m/>
    <s v=""/>
    <s v="2b Case Officer Check"/>
    <x v="0"/>
    <s v="DARS-NIC-45477-B9W1L-v0.2"/>
    <s v="No"/>
    <s v="No"/>
    <x v="0"/>
    <x v="0"/>
    <x v="0"/>
    <s v="No"/>
    <x v="1"/>
    <s v=""/>
    <s v="DARS Online"/>
    <s v="DARS Online"/>
    <s v="Yes"/>
    <s v="Emma Russell"/>
    <d v="2017-04-04T20:29:30"/>
    <d v="2016-07-01T12:39:00"/>
    <m/>
    <s v=""/>
    <d v="2017-04-10T00:00:00"/>
    <x v="0"/>
  </r>
  <r>
    <s v="508626ae-6e89-418d-a898-906ce1b4566e"/>
    <s v="8FVKfl7ZGoCcm1g//D1m9A8dovnN9BPiugNlym+oRAM2tm1z36WSgvNrTcBKWVA//m4ptrI2aMV6JI4ZarymjQ=="/>
    <d v="2017-04-04T20:29:30"/>
    <s v="DARS-NIC-45477-B9W1L-v0"/>
    <s v="Greg Mellor"/>
    <x v="211"/>
    <s v="With HSCIC"/>
    <x v="0"/>
    <m/>
    <s v=""/>
    <s v="2b Case Officer Check"/>
    <x v="0"/>
    <s v="DARS-NIC-45477-B9W1L-v0.3"/>
    <s v="No"/>
    <s v="No"/>
    <x v="0"/>
    <x v="0"/>
    <x v="0"/>
    <s v="No"/>
    <x v="1"/>
    <s v=""/>
    <s v="DARS Online"/>
    <s v="DARS Online"/>
    <s v="Yes"/>
    <s v="Emma Russell"/>
    <d v="2017-04-04T20:29:30"/>
    <d v="2016-07-29T21:51:45"/>
    <m/>
    <s v=""/>
    <d v="2017-04-10T00:00:00"/>
    <x v="0"/>
  </r>
  <r>
    <s v="bd18c2c6-ca19-4f20-b48a-ff5731c100ed"/>
    <s v="LeQxNrsimZbM0uHEBGcaJZeCBYTiB5i8SBZLHAr/mNzXmpV+YCUAnNq4B/z567Qs5sqtEx5oiZbKbOYd/y0+SQ=="/>
    <d v="2017-04-04T20:29:30"/>
    <s v="DARS-NIC-45477-B9W1L-v0"/>
    <s v="Greg Mellor"/>
    <x v="211"/>
    <s v="With HSCIC"/>
    <x v="0"/>
    <m/>
    <s v="1c Application In Progress"/>
    <s v="2b Case Officer Check"/>
    <x v="0"/>
    <s v="DARS-NIC-45477-B9W1L-v0.4"/>
    <s v="No"/>
    <s v="No"/>
    <x v="0"/>
    <x v="0"/>
    <x v="0"/>
    <s v="No"/>
    <x v="1"/>
    <s v=""/>
    <s v="DARS Online"/>
    <s v="DARS Online"/>
    <s v="Yes"/>
    <s v="Emma Russell"/>
    <d v="2017-04-04T20:29:30"/>
    <d v="2016-08-02T09:43:37"/>
    <m/>
    <s v=""/>
    <d v="2017-04-10T00:00:00"/>
    <x v="0"/>
  </r>
  <r>
    <s v="586d6b89-bff7-459f-8a0f-d821387d81f9"/>
    <s v="/Uu2cDl5ngtAYCDDsBzaYCLz+bZmnuNXTMtcP6kuEW/KS+p5UW7iNlY4DtMlNC0/jtZuJ83+CLq8MZ756N2pRg=="/>
    <d v="2017-04-04T20:29:30"/>
    <s v="DARS-NIC-45477-B9W1L-v0"/>
    <s v="Greg Mellor"/>
    <x v="211"/>
    <s v="With HSCIC"/>
    <x v="0"/>
    <d v="2017-10-31T00:00:00"/>
    <s v="2c Initial Assessment"/>
    <s v="2b Case Officer Check"/>
    <x v="0"/>
    <s v="DARS-NIC-45477-B9W1L-v0.5"/>
    <s v="No"/>
    <s v="No"/>
    <x v="0"/>
    <x v="47"/>
    <x v="0"/>
    <s v="No"/>
    <x v="1"/>
    <s v="Complex"/>
    <s v="Nicola Bootland"/>
    <s v="Richard Langley"/>
    <s v="Yes"/>
    <s v="Emma Russell"/>
    <d v="2017-04-04T20:29:30"/>
    <d v="2016-08-02T09:46:08"/>
    <m/>
    <s v="Release 2.3"/>
    <d v="2017-04-10T00:00:00"/>
    <x v="0"/>
  </r>
  <r>
    <s v="fdc6f153-153e-452f-803d-a2177e866aa0"/>
    <s v="bNqfoNeevs32ZFPxWSWyUNKZGRzOgHhyDDP5KHMsJQnkkV/40o9BnMrH3UB6FzxOhFCOEIreOwmfw73kW2nScw=="/>
    <d v="2017-04-04T20:29:30"/>
    <s v="DARS-NIC-45477-B9W1L-v0"/>
    <s v="Greg Mellor"/>
    <x v="211"/>
    <s v="With HSCIC"/>
    <x v="0"/>
    <d v="2017-10-31T00:00:00"/>
    <s v="2c Initial Assessment"/>
    <s v="2b Case Officer Check"/>
    <x v="0"/>
    <s v="DARS-NIC-45477-B9W1L-v0.6"/>
    <s v="No"/>
    <s v="No"/>
    <x v="0"/>
    <x v="47"/>
    <x v="0"/>
    <s v="No"/>
    <x v="1"/>
    <s v="Complex"/>
    <s v="Nicola Bootland"/>
    <s v="Richard Langley"/>
    <s v="Yes"/>
    <s v="Emma Russell"/>
    <d v="2017-04-04T20:29:30"/>
    <d v="2016-10-05T16:37:30"/>
    <m/>
    <s v="Release 2.3"/>
    <d v="2017-04-10T00:00:00"/>
    <x v="0"/>
  </r>
  <r>
    <s v="f727144e-2731-499a-80df-429ba7d65af7"/>
    <s v="dkRlG/u4PtOsZz6ExhqOhICd+KSpu64DpUIiFfbW7nLI/y1LcKROqBZ9GDrX9YofnKCBRULllbDIG0H3quGLeA=="/>
    <d v="2017-04-04T20:29:30"/>
    <s v="DARS-NIC-45477-B9W1L-v0"/>
    <s v="Greg Mellor"/>
    <x v="211"/>
    <s v="With HSCIC"/>
    <x v="0"/>
    <d v="2017-10-31T00:00:00"/>
    <s v="2c Initial Assessment"/>
    <s v="2b Case Officer Check"/>
    <x v="0"/>
    <s v="DARS-NIC-45477-B9W1L-v0.7"/>
    <s v="No"/>
    <s v="No"/>
    <x v="0"/>
    <x v="47"/>
    <x v="0"/>
    <s v="No"/>
    <x v="1"/>
    <s v="Complex"/>
    <s v="Nicola Bootland"/>
    <s v="Richard Langley"/>
    <s v="Yes"/>
    <s v="Emma Russell"/>
    <d v="2017-04-04T20:29:30"/>
    <d v="2016-10-13T13:28:53"/>
    <m/>
    <s v="Release 2.3"/>
    <d v="2017-04-10T00:00:00"/>
    <x v="0"/>
  </r>
  <r>
    <s v="869165af-5d56-48cc-ac8f-67d7e5f8d521"/>
    <s v="aPmrTD4tf5+RsKGW2PGw6HK7Gr6iZNuxixNQvX9whS/Evs9JCaB0kp4CWtq6KhzMVGzntRNG7628yTLD8W2IPA=="/>
    <d v="2017-04-04T20:29:30"/>
    <s v="DARS-NIC-45477-B9W1L-v0"/>
    <s v="Greg Mellor"/>
    <x v="211"/>
    <s v="With HSCIC"/>
    <x v="0"/>
    <d v="2017-10-31T00:00:00"/>
    <s v="2c Initial Assessment"/>
    <s v="2b Case Officer Check"/>
    <x v="0"/>
    <s v="DARS-NIC-45477-B9W1L-v0.8"/>
    <s v="No"/>
    <s v="No"/>
    <x v="0"/>
    <x v="47"/>
    <x v="0"/>
    <s v="No"/>
    <x v="1"/>
    <s v="Complex"/>
    <s v="Nicola Bootland"/>
    <s v="Richard Langley"/>
    <s v="Yes"/>
    <s v="Emma Russell"/>
    <d v="2017-04-04T20:29:30"/>
    <d v="2016-10-13T14:32:39"/>
    <m/>
    <s v="Release 2.3"/>
    <d v="2017-04-10T00:00:00"/>
    <x v="0"/>
  </r>
  <r>
    <s v="9f4a6fdf-8df9-4376-9feb-236d2449bcb0"/>
    <s v="31IS/wTkghi/YLswD5jlen0zMCUmAhoDzAAg505jdrgOFlahNaEx3GXUzVmgG6u3GuhDCMkItiYGbf5Fp6Rj2g=="/>
    <d v="2017-04-04T20:30:17"/>
    <s v="DARS-NIC-45477-B9W1L-v0"/>
    <s v="Greg Mellor"/>
    <x v="211"/>
    <s v="With HSCIC"/>
    <x v="0"/>
    <m/>
    <s v="1c Application In Progress"/>
    <s v="2b Case Officer Check"/>
    <x v="0"/>
    <s v="DARS-NIC-45477-B9W1L-v0.9"/>
    <s v="No"/>
    <s v="No"/>
    <x v="0"/>
    <x v="47"/>
    <x v="0"/>
    <s v="No"/>
    <x v="1"/>
    <s v="Complex"/>
    <s v="Nicola Bootland"/>
    <s v="Richard Langley"/>
    <s v="Yes"/>
    <s v="Emma Russell"/>
    <d v="2017-04-04T20:30:17"/>
    <d v="2016-12-01T09:38:49"/>
    <m/>
    <s v="Release 2.3"/>
    <d v="2017-04-10T00:00:00"/>
    <x v="0"/>
  </r>
  <r>
    <s v="aa7c1ba3-c97e-4f44-a8c3-b24e4aa19b3a"/>
    <s v="L88Hn09ebYgQyvwWVZInfUiFl8rHiTkwsQqPbSlr9E0AbRAOPNqoIjVGn7BcVInKkwsY4coRWFaldkfJpm7/Qg=="/>
    <d v="2016-12-02T14:49:25"/>
    <s v="DARS-NIC-45533-H3M8X-v0"/>
    <s v="George Bethell"/>
    <x v="252"/>
    <s v="With HSCIC"/>
    <x v="0"/>
    <m/>
    <s v=""/>
    <s v="3a With DAO"/>
    <x v="0"/>
    <s v="DARS-NIC-45533-H3M8X-v0.0"/>
    <s v="No"/>
    <s v="No"/>
    <x v="0"/>
    <x v="0"/>
    <x v="0"/>
    <s v="Yes"/>
    <x v="5"/>
    <s v=""/>
    <s v="DARS Online"/>
    <s v="DARS Online"/>
    <s v="Yes"/>
    <s v="Alexandra Day"/>
    <d v="2016-12-02T14:49:25"/>
    <d v="2016-06-28T09:31:59"/>
    <m/>
    <s v=""/>
    <d v="2016-08-03T00:00:00"/>
    <x v="0"/>
  </r>
  <r>
    <s v="eb34712d-b275-4265-a46e-be46ac79724d"/>
    <s v="n7MO8uk85QHXKU8KL+xwQFpqRauRIN4DvCrLFxhoGhX6wWJT4815CBiROqD34MY+2MJzKWEwAaQvXgdx/9vWww=="/>
    <d v="2016-12-02T14:49:25"/>
    <s v="DARS-NIC-45533-H3M8X-v0"/>
    <s v="George Bethell"/>
    <x v="252"/>
    <s v="With HSCIC"/>
    <x v="0"/>
    <m/>
    <s v=""/>
    <s v="3a With DAO"/>
    <x v="0"/>
    <s v="DARS-NIC-45533-H3M8X-v0.1"/>
    <s v="No"/>
    <s v="No"/>
    <x v="0"/>
    <x v="0"/>
    <x v="0"/>
    <s v="Yes"/>
    <x v="5"/>
    <s v=""/>
    <s v="DARS Online"/>
    <s v="DARS Online"/>
    <s v="Yes"/>
    <s v="Alexandra Day"/>
    <d v="2016-12-02T14:49:25"/>
    <d v="2016-06-28T14:13:12"/>
    <m/>
    <s v=""/>
    <d v="2016-08-03T00:00:00"/>
    <x v="0"/>
  </r>
  <r>
    <s v="ecfb85de-3266-47b3-bfae-e7f12c677c7f"/>
    <s v="DNwv23pkPTuQ7W7g8G0IrE8quvvFkshcpWnk89wyUI0STxFZMw3Ik9bPEKfoZRI79qSXirddoL/4ALQpeveX8w=="/>
    <d v="2016-12-02T14:49:25"/>
    <s v="DARS-NIC-45533-H3M8X-v0"/>
    <s v="George Bethell"/>
    <x v="252"/>
    <s v="With HSCIC"/>
    <x v="0"/>
    <m/>
    <s v="2c Initial Assessment"/>
    <s v="3a With DAO"/>
    <x v="0"/>
    <s v="DARS-NIC-45533-H3M8X-v0.10"/>
    <s v="No"/>
    <s v="No"/>
    <x v="0"/>
    <x v="206"/>
    <x v="0"/>
    <s v="Yes"/>
    <x v="5"/>
    <s v=""/>
    <s v="Georgina Platt"/>
    <s v="Gaynor Dalton"/>
    <s v="Yes"/>
    <s v="Alexandra Day"/>
    <d v="2016-12-02T14:49:25"/>
    <d v="2016-08-17T14:57:37"/>
    <m/>
    <s v=""/>
    <d v="2016-08-03T00:00:00"/>
    <x v="0"/>
  </r>
  <r>
    <s v="453e1fe5-7831-49c8-8b92-b8c54e4c3ad7"/>
    <s v="vJVM787bb1MRVQVefY57aNCnD712LDuB/VbzQ5xU1mqoTN0wzCvZXzbrX0Qu6PrP+ZlGvzu5IZC/qTc1Fkf/aA=="/>
    <d v="2016-12-02T14:49:25"/>
    <s v="DARS-NIC-45533-H3M8X-v0"/>
    <s v="George Bethell"/>
    <x v="252"/>
    <s v="With HSCIC"/>
    <x v="0"/>
    <m/>
    <s v="2c Initial Assessment"/>
    <s v="3a With DAO"/>
    <x v="0"/>
    <s v="DARS-NIC-45533-H3M8X-v0.11"/>
    <s v="No"/>
    <s v="No"/>
    <x v="0"/>
    <x v="206"/>
    <x v="0"/>
    <s v="Yes"/>
    <x v="5"/>
    <s v=""/>
    <s v="Georgina Platt"/>
    <s v="Gaynor Dalton"/>
    <s v="Yes"/>
    <s v="Alexandra Day"/>
    <d v="2016-12-02T14:49:25"/>
    <d v="2016-08-19T11:11:03"/>
    <m/>
    <s v=""/>
    <d v="2016-08-03T00:00:00"/>
    <x v="0"/>
  </r>
  <r>
    <s v="e353af42-251c-46d7-80ce-31e7a6a6c5eb"/>
    <s v="X8M0c0Ej7T7NU3aQMr9cxGrPSb+pLyVIBs5f4HebFHacmxa6EVEc81dz/NnyTO97vJa1yeZqNHz8jVSgBT5gsQ=="/>
    <d v="2016-12-02T14:49:25"/>
    <s v="DARS-NIC-45533-H3M8X-v0"/>
    <s v="George Bethell"/>
    <x v="252"/>
    <s v="With HSCIC"/>
    <x v="0"/>
    <m/>
    <s v="2c Initial Assessment"/>
    <s v="3a With DAO"/>
    <x v="0"/>
    <s v="DARS-NIC-45533-H3M8X-v0.12"/>
    <s v="No"/>
    <s v="No"/>
    <x v="0"/>
    <x v="206"/>
    <x v="0"/>
    <s v="Yes"/>
    <x v="5"/>
    <s v=""/>
    <s v="Georgina Platt"/>
    <s v="Gaynor Dalton"/>
    <s v="Yes"/>
    <s v="Alexandra Day"/>
    <d v="2016-12-02T14:49:25"/>
    <d v="2016-08-23T14:37:14"/>
    <m/>
    <s v=""/>
    <d v="2016-08-03T00:00:00"/>
    <x v="0"/>
  </r>
  <r>
    <s v="ea286800-e3a3-41b1-8595-c5f3fdd85adc"/>
    <s v="Bog6DFkTstm+L3VwkSV79SSISZCwn8tsFe8Oa3CsuUqx/G3qIxJCO57OpgSoXLFQpd/mWoNE5ZwcMipFf8WOwg=="/>
    <d v="2016-12-02T14:49:25"/>
    <s v="DARS-NIC-45533-H3M8X-v0"/>
    <s v="George Bethell"/>
    <x v="252"/>
    <s v="With HSCIC"/>
    <x v="0"/>
    <m/>
    <s v="2c Initial Assessment"/>
    <s v="3a With DAO"/>
    <x v="0"/>
    <s v="DARS-NIC-45533-H3M8X-v0.13"/>
    <s v="No"/>
    <s v="No"/>
    <x v="0"/>
    <x v="206"/>
    <x v="0"/>
    <s v="Yes"/>
    <x v="5"/>
    <s v=""/>
    <s v="Georgina Platt"/>
    <s v="Gaynor Dalton"/>
    <s v="Yes"/>
    <s v="Alexandra Day"/>
    <d v="2016-12-02T14:49:25"/>
    <d v="2016-08-23T15:03:44"/>
    <m/>
    <s v=""/>
    <d v="2016-08-03T00:00:00"/>
    <x v="0"/>
  </r>
  <r>
    <s v="41577dd0-0f7c-46bd-aa53-34f5475bb9f7"/>
    <s v="N/AvpVy66Ij9chLUXFBj1+BR1Im/35ppQf+9P5fni2924wXixU/bM8jK4QizK/+MdTeWq6JhvzVmL160JGchvw=="/>
    <d v="2016-12-02T14:49:25"/>
    <s v="DARS-NIC-45533-H3M8X-v0"/>
    <s v="George Bethell"/>
    <x v="252"/>
    <s v="With HSCIC"/>
    <x v="0"/>
    <m/>
    <s v="2c Initial Assessment"/>
    <s v="3a With DAO"/>
    <x v="0"/>
    <s v="DARS-NIC-45533-H3M8X-v0.14"/>
    <s v="No"/>
    <s v="No"/>
    <x v="0"/>
    <x v="206"/>
    <x v="0"/>
    <s v="Yes"/>
    <x v="5"/>
    <s v=""/>
    <s v="Georgina Platt"/>
    <s v="Gaynor Dalton"/>
    <s v="Yes"/>
    <s v="Alexandra Day"/>
    <d v="2016-12-02T14:49:25"/>
    <d v="2016-09-05T16:11:35"/>
    <m/>
    <s v=""/>
    <d v="2016-08-03T00:00:00"/>
    <x v="0"/>
  </r>
  <r>
    <s v="fc16743b-74a3-4ae1-a855-aa78e55c4b95"/>
    <s v="Z0CSxW312i1yzEot/lqgcv3OPDViaytK+Sbxo+b9I3R8gkrL9HfxSTxZDajKIj5fIyZb5L/neyV7vFBbs20b8A=="/>
    <d v="2016-12-02T14:49:25"/>
    <s v="DARS-NIC-45533-H3M8X-v0"/>
    <s v="George Bethell"/>
    <x v="252"/>
    <s v="With HSCIC"/>
    <x v="0"/>
    <m/>
    <s v="2c Initial Assessment"/>
    <s v="3a With DAO"/>
    <x v="0"/>
    <s v="DARS-NIC-45533-H3M8X-v0.15"/>
    <s v="No"/>
    <s v="No"/>
    <x v="0"/>
    <x v="206"/>
    <x v="0"/>
    <s v="Yes"/>
    <x v="5"/>
    <s v=""/>
    <s v="Georgina Platt"/>
    <s v="Gaynor Dalton"/>
    <s v="Yes"/>
    <s v="Alexandra Day"/>
    <d v="2016-12-02T14:49:25"/>
    <d v="2016-09-09T13:46:37"/>
    <m/>
    <s v=""/>
    <d v="2016-08-03T00:00:00"/>
    <x v="0"/>
  </r>
  <r>
    <s v="3c7433c3-83f7-49a6-8e9b-a5c4d40134d5"/>
    <s v="lzgZC06nxYS1D/KN0LJjQL8mPRhJqe1m35sLHQ3DOy6qOOkDCu9l/C+ScR3xL9JkBqj8MJIwBnNhthppHaH6wQ=="/>
    <d v="2016-12-02T14:49:25"/>
    <s v="DARS-NIC-45533-H3M8X-v0"/>
    <s v="George Bethell"/>
    <x v="111"/>
    <s v="With HSCIC"/>
    <x v="0"/>
    <d v="2017-09-30T00:00:00"/>
    <s v="2c Initial Assessment"/>
    <s v="3a With DAO"/>
    <x v="0"/>
    <s v="DARS-NIC-45533-H3M8X-v0.16"/>
    <s v="No"/>
    <s v="No"/>
    <x v="0"/>
    <x v="206"/>
    <x v="0"/>
    <s v="Yes"/>
    <x v="10"/>
    <s v=""/>
    <s v="Georgina Platt"/>
    <s v="Gaynor Dalton"/>
    <s v="Yes"/>
    <s v="Alexandra Day"/>
    <d v="2016-12-02T14:49:25"/>
    <d v="2016-09-13T15:05:01"/>
    <m/>
    <s v=""/>
    <d v="2016-08-03T00:00:00"/>
    <x v="0"/>
  </r>
  <r>
    <s v="4d998b18-5e04-4229-803e-ac2b6d0625a0"/>
    <s v="yhevkTf4GMUkzrnNOX41JRJFm3HNcSKJDcWThZivACwXBFx9FlfqNkywl8mIvugIeiqBITJHPL+qCvVyJ9abDg=="/>
    <d v="2016-12-02T14:49:25"/>
    <s v="DARS-NIC-45533-H3M8X-v0"/>
    <s v="George Bethell"/>
    <x v="111"/>
    <s v="With HSCIC"/>
    <x v="0"/>
    <d v="2017-09-30T00:00:00"/>
    <s v="2c Initial Assessment"/>
    <s v="3a With DAO"/>
    <x v="0"/>
    <s v="DARS-NIC-45533-H3M8X-v0.17"/>
    <s v="No"/>
    <s v="No"/>
    <x v="0"/>
    <x v="206"/>
    <x v="0"/>
    <s v="Yes"/>
    <x v="10"/>
    <s v=""/>
    <s v="Georgina Platt"/>
    <s v="Gaynor Dalton"/>
    <s v="Yes"/>
    <s v="Alexandra Day"/>
    <d v="2016-12-02T14:49:25"/>
    <d v="2016-10-03T10:39:30"/>
    <m/>
    <s v=""/>
    <d v="2016-08-03T00:00:00"/>
    <x v="0"/>
  </r>
  <r>
    <s v="9a072d91-aed2-488b-af98-35e22c543d93"/>
    <s v="F1IqtHSBNKU71Tw2dDpFjZmV7bsGUg9IUsCllQ7D8zkwoHHM6KOdECASGLeo2myJlkpJQ5ngx+B7U2Bb1Xjvvw=="/>
    <d v="2016-12-02T14:49:25"/>
    <s v="DARS-NIC-45533-H3M8X-v0"/>
    <s v="George Bethell"/>
    <x v="111"/>
    <s v="With HSCIC"/>
    <x v="0"/>
    <d v="2017-09-30T00:00:00"/>
    <s v="2c Initial Assessment"/>
    <s v="3a With DAO"/>
    <x v="0"/>
    <s v="DARS-NIC-45533-H3M8X-v0.18"/>
    <s v="No"/>
    <s v="No"/>
    <x v="0"/>
    <x v="206"/>
    <x v="0"/>
    <s v="Yes"/>
    <x v="10"/>
    <s v=""/>
    <s v="Georgina Platt"/>
    <s v="Gaynor Dalton"/>
    <s v="Yes"/>
    <s v="Alexandra Day"/>
    <d v="2016-12-02T14:49:25"/>
    <d v="2016-10-26T14:25:24"/>
    <m/>
    <s v=""/>
    <d v="2016-08-03T00:00:00"/>
    <x v="0"/>
  </r>
  <r>
    <s v="5d5446e9-62d6-49e5-b639-dc10301f1ea0"/>
    <s v="0gr34vkyx7NwQTr8pG5IISstlsuAhZv8zElL3FFVE4q60rbBtqSLQPVUXl4b3LZ38w8kMybi4OOg81TMiSwMqQ=="/>
    <d v="2016-12-02T14:49:25"/>
    <s v="DARS-NIC-45533-H3M8X-v0"/>
    <s v="George Bethell"/>
    <x v="111"/>
    <s v="With HSCIC"/>
    <x v="0"/>
    <d v="2017-09-30T00:00:00"/>
    <s v="2c Initial Assessment"/>
    <s v="3a With DAO"/>
    <x v="0"/>
    <s v="DARS-NIC-45533-H3M8X-v0.19"/>
    <s v="No"/>
    <s v="No"/>
    <x v="0"/>
    <x v="206"/>
    <x v="0"/>
    <s v="Yes"/>
    <x v="10"/>
    <s v=""/>
    <s v="Georgina Platt"/>
    <s v="Gaynor Dalton"/>
    <s v="Yes"/>
    <s v="Alexandra Day"/>
    <d v="2016-12-02T14:49:25"/>
    <d v="2016-10-26T14:31:26"/>
    <m/>
    <s v=""/>
    <d v="2016-08-03T00:00:00"/>
    <x v="0"/>
  </r>
  <r>
    <s v="61664bcd-4e48-4cda-9f1c-784330c81e24"/>
    <s v="YGyc54Db8UID7JOBmgx8wFGIB1tHkp5TeJMbha6jDzKslQ0If9tnC8b4TFCUs3++o2c7Y4uun3PUF2c5knmasg=="/>
    <d v="2016-12-02T14:49:25"/>
    <s v="DARS-NIC-45533-H3M8X-v0"/>
    <s v="George Bethell"/>
    <x v="252"/>
    <s v="With HSCIC"/>
    <x v="0"/>
    <m/>
    <s v=""/>
    <s v="3a With DAO"/>
    <x v="0"/>
    <s v="DARS-NIC-45533-H3M8X-v0.2"/>
    <s v="No"/>
    <s v="No"/>
    <x v="0"/>
    <x v="0"/>
    <x v="0"/>
    <s v="Yes"/>
    <x v="5"/>
    <s v=""/>
    <s v="DARS Online"/>
    <s v="DARS Online"/>
    <s v="Yes"/>
    <s v="Alexandra Day"/>
    <d v="2016-12-02T14:49:25"/>
    <d v="2016-06-28T14:13:18"/>
    <m/>
    <s v=""/>
    <d v="2016-08-03T00:00:00"/>
    <x v="0"/>
  </r>
  <r>
    <s v="a6d2f9b0-0778-4eb3-ac9d-3e6f11aa1575"/>
    <s v="IpoCPkbv4JQNidzAqfgNJi7BRtXjjoQaIzNaYcjvn6GED7eUQp6WqPLpF91HczPaJxl1m+dVwryeGEupeOfZIQ=="/>
    <d v="2016-12-02T14:49:25"/>
    <s v="DARS-NIC-45533-H3M8X-v0"/>
    <s v="George Bethell"/>
    <x v="111"/>
    <s v="With HSCIC"/>
    <x v="0"/>
    <d v="2017-12-17T00:00:00"/>
    <s v="2c Initial Assessment"/>
    <s v="3a With DAO"/>
    <x v="0"/>
    <s v="DARS-NIC-45533-H3M8X-v0.20"/>
    <s v="No"/>
    <s v="No"/>
    <x v="0"/>
    <x v="206"/>
    <x v="0"/>
    <s v="Yes"/>
    <x v="10"/>
    <s v=""/>
    <s v="Georgina Platt"/>
    <s v="Gaynor Dalton"/>
    <s v="Yes"/>
    <s v="Alexandra Day"/>
    <d v="2016-12-02T14:49:25"/>
    <d v="2016-11-28T16:56:35"/>
    <m/>
    <s v=""/>
    <d v="2016-08-03T00:00:00"/>
    <x v="0"/>
  </r>
  <r>
    <s v="0d59c93b-31fc-41aa-8e8a-71e7d3dc22a5"/>
    <s v="Xgfv28DGwnqMRWelI1Ru/3a633qukTXzoWc2QV/YivToNq7E98IcaPRfZTZ05e5qHrw+U/S2RU44BiSm7pa5/w=="/>
    <d v="2017-01-05T15:26:10"/>
    <s v="DARS-NIC-45533-H3M8X-v0"/>
    <s v="George Bethell"/>
    <x v="111"/>
    <s v="With HSCIC"/>
    <x v="0"/>
    <d v="2017-12-30T00:00:00"/>
    <s v="3a With DAO"/>
    <s v="3a With DAO"/>
    <x v="5"/>
    <s v="DARS-NIC-45533-H3M8X-v0.21"/>
    <s v="Yes"/>
    <s v="No"/>
    <x v="0"/>
    <x v="206"/>
    <x v="0"/>
    <s v="Yes"/>
    <x v="10"/>
    <s v=""/>
    <s v="Georgina Platt"/>
    <s v="Gaynor Dalton"/>
    <s v="Yes"/>
    <s v="Alexandra Day"/>
    <d v="2017-01-05T15:26:10"/>
    <d v="2016-12-02T14:49:02"/>
    <d v="2017-01-05T00:00:00"/>
    <s v=""/>
    <d v="2016-08-03T00:00:00"/>
    <x v="0"/>
  </r>
  <r>
    <s v="df337399-21f9-4146-91c8-be913ca12170"/>
    <s v="+dVwtujU5vmReW2Wp3iI/fQsopRHPT3QyHaydTq/fkzi6dsSRni4Vj1uEY8jCIQxVwLt0ilMR2jxfNqIN8hXBg=="/>
    <d v="2016-12-02T14:49:25"/>
    <s v="DARS-NIC-45533-H3M8X-v0"/>
    <s v="George Bethell"/>
    <x v="252"/>
    <s v="With HSCIC"/>
    <x v="0"/>
    <m/>
    <s v=""/>
    <s v="3a With DAO"/>
    <x v="0"/>
    <s v="DARS-NIC-45533-H3M8X-v0.3"/>
    <s v="No"/>
    <s v="No"/>
    <x v="0"/>
    <x v="0"/>
    <x v="0"/>
    <s v="Yes"/>
    <x v="5"/>
    <s v=""/>
    <s v="DARS Online"/>
    <s v="DARS Online"/>
    <s v="Yes"/>
    <s v="Alexandra Day"/>
    <d v="2016-12-02T14:49:25"/>
    <d v="2016-06-28T22:40:42"/>
    <m/>
    <s v=""/>
    <d v="2016-08-03T00:00:00"/>
    <x v="0"/>
  </r>
  <r>
    <s v="9f8faabb-9871-44b1-bc7b-678d8e76e150"/>
    <s v="nS6AqnFS8jP94jdK8v6S8AiBZ7NRmXCLCUpFRNWsOV4slAG0QhMnBHhIT8ZefgoLdk+9OvifUKY+bQLX7y2L5w=="/>
    <d v="2016-12-02T14:49:25"/>
    <s v="DARS-NIC-45533-H3M8X-v0"/>
    <s v="George Bethell"/>
    <x v="252"/>
    <s v="With HSCIC"/>
    <x v="0"/>
    <m/>
    <s v=""/>
    <s v="3a With DAO"/>
    <x v="0"/>
    <s v="DARS-NIC-45533-H3M8X-v0.4"/>
    <s v="No"/>
    <s v="No"/>
    <x v="0"/>
    <x v="0"/>
    <x v="0"/>
    <s v="Yes"/>
    <x v="5"/>
    <s v=""/>
    <s v="DARS Online"/>
    <s v="DARS Online"/>
    <s v="Yes"/>
    <s v="Alexandra Day"/>
    <d v="2016-12-02T14:49:25"/>
    <d v="2016-06-30T10:16:15"/>
    <m/>
    <s v=""/>
    <d v="2016-08-03T00:00:00"/>
    <x v="0"/>
  </r>
  <r>
    <s v="33b0a802-38e8-4153-b239-ddb179a6384f"/>
    <s v="YNaq++Rx59LZFbrtf9WDIoa0reyNyK0DRaJczQmvsfUy7bkYuVbTIqGXun5zc/TFCK2+SGD0mSvlT/zQ96jHLA=="/>
    <d v="2016-12-02T14:49:25"/>
    <s v="DARS-NIC-45533-H3M8X-v0"/>
    <s v="George Bethell"/>
    <x v="252"/>
    <s v="With HSCIC"/>
    <x v="0"/>
    <m/>
    <s v=""/>
    <s v="3a With DAO"/>
    <x v="0"/>
    <s v="DARS-NIC-45533-H3M8X-v0.5"/>
    <s v="No"/>
    <s v="No"/>
    <x v="0"/>
    <x v="0"/>
    <x v="0"/>
    <s v="Yes"/>
    <x v="5"/>
    <s v=""/>
    <s v="DARS Online"/>
    <s v="DARS Online"/>
    <s v="Yes"/>
    <s v="Alexandra Day"/>
    <d v="2016-12-02T14:49:25"/>
    <d v="2016-07-12T16:58:02"/>
    <m/>
    <s v=""/>
    <d v="2016-08-03T00:00:00"/>
    <x v="0"/>
  </r>
  <r>
    <s v="055f4768-7ab6-4212-9f20-c9fde5ee127f"/>
    <s v="S4zEuRxzjxJgiseWY2YIjFONcd/N96elIym7I0snlMuTA62xzXpzGJbZ9qx6irCYyoMGF/Dn3eSYNSOOdlw/VQ=="/>
    <d v="2016-12-02T14:49:25"/>
    <s v="DARS-NIC-45533-H3M8X-v0"/>
    <s v="George Bethell"/>
    <x v="252"/>
    <s v="With HSCIC"/>
    <x v="0"/>
    <m/>
    <s v=""/>
    <s v="3a With DAO"/>
    <x v="0"/>
    <s v="DARS-NIC-45533-H3M8X-v0.6"/>
    <s v="No"/>
    <s v="No"/>
    <x v="0"/>
    <x v="0"/>
    <x v="0"/>
    <s v="Yes"/>
    <x v="5"/>
    <s v=""/>
    <s v="DARS Online"/>
    <s v="DARS Online"/>
    <s v="Yes"/>
    <s v="Alexandra Day"/>
    <d v="2016-12-02T14:49:25"/>
    <d v="2016-07-15T08:38:22"/>
    <m/>
    <s v=""/>
    <d v="2016-08-03T00:00:00"/>
    <x v="0"/>
  </r>
  <r>
    <s v="0de5c0ae-7742-4f2d-8414-5a125b9ffc21"/>
    <s v="EqzkmoS3wL0ekatUvFivwvGBbC/M8RKadqd2y6u+0PDlxlUkv2Sqz+/k/mHVeigOf5P15zVXFmZh+HtcqyIQ7A=="/>
    <d v="2016-12-02T14:49:25"/>
    <s v="DARS-NIC-45533-H3M8X-v0"/>
    <s v="George Bethell"/>
    <x v="252"/>
    <s v="With HSCIC"/>
    <x v="0"/>
    <m/>
    <s v="2c Initial Assessment"/>
    <s v="3a With DAO"/>
    <x v="0"/>
    <s v="DARS-NIC-45533-H3M8X-v0.7"/>
    <s v="No"/>
    <s v="No"/>
    <x v="0"/>
    <x v="206"/>
    <x v="0"/>
    <s v="Yes"/>
    <x v="5"/>
    <s v=""/>
    <s v="Georgina Platt"/>
    <s v="DARS Online"/>
    <s v="Yes"/>
    <s v="Alexandra Day"/>
    <d v="2016-12-02T14:49:25"/>
    <d v="2016-07-28T16:30:17"/>
    <m/>
    <s v=""/>
    <d v="2016-08-03T00:00:00"/>
    <x v="0"/>
  </r>
  <r>
    <s v="9b8550fd-58c9-4a22-8554-c400c961f97e"/>
    <s v="p/mOwsu9Mk4aZQgBPXPKA4rVp1BWc9sK5K+Ya25nsogNp6Sx90PxjnOf0eIVw67utM5AhbWNkqPmA1cwUKUhvQ=="/>
    <d v="2016-12-02T14:49:25"/>
    <s v="DARS-NIC-45533-H3M8X-v0"/>
    <s v="George Bethell"/>
    <x v="252"/>
    <s v="With HSCIC"/>
    <x v="0"/>
    <m/>
    <s v="2c Initial Assessment"/>
    <s v="3a With DAO"/>
    <x v="0"/>
    <s v="DARS-NIC-45533-H3M8X-v0.8"/>
    <s v="No"/>
    <s v="No"/>
    <x v="0"/>
    <x v="206"/>
    <x v="0"/>
    <s v="Yes"/>
    <x v="5"/>
    <s v=""/>
    <s v="Georgina Platt"/>
    <s v="DARS Online"/>
    <s v="Yes"/>
    <s v="Alexandra Day"/>
    <d v="2016-12-02T14:49:25"/>
    <d v="2016-08-15T15:05:54"/>
    <m/>
    <s v=""/>
    <d v="2016-08-03T00:00:00"/>
    <x v="0"/>
  </r>
  <r>
    <s v="bf49fdaf-d2c6-4366-82a6-c62a36b5c5a8"/>
    <s v="zeA65VtPNskTzSMB9P9H3XYnX7SH+kj0ZfXpjIX6y3QepafHaEM5/HlD/hOH8sXpkEkJzznBODgRXmROJ9jUJg=="/>
    <d v="2016-12-02T14:49:25"/>
    <s v="DARS-NIC-45533-H3M8X-v0"/>
    <s v="George Bethell"/>
    <x v="252"/>
    <s v="With HSCIC"/>
    <x v="0"/>
    <m/>
    <s v="2c Initial Assessment"/>
    <s v="3a With DAO"/>
    <x v="0"/>
    <s v="DARS-NIC-45533-H3M8X-v0.9"/>
    <s v="No"/>
    <s v="No"/>
    <x v="0"/>
    <x v="206"/>
    <x v="0"/>
    <s v="Yes"/>
    <x v="5"/>
    <s v=""/>
    <s v="Georgina Platt"/>
    <s v="Gaynor Dalton"/>
    <s v="Yes"/>
    <s v="Alexandra Day"/>
    <d v="2016-12-02T14:49:25"/>
    <d v="2016-08-16T10:32:28"/>
    <m/>
    <s v=""/>
    <d v="2016-08-03T00:00:00"/>
    <x v="0"/>
  </r>
  <r>
    <s v="8bd41579-861c-4ad3-95eb-215c955ef67d"/>
    <s v="ImgZvi5eW0gxRsSVIv+w3Lvgbjlr4AV156pEfYDhnJVsugUhT02Nd3DFSb8iFXj1jaUU5nRbficD8tFxR95FiQ=="/>
    <d v="2017-03-14T10:05:00"/>
    <s v="DARS-NIC-45562-G1X9H-v0"/>
    <s v="Tracy Taylor"/>
    <x v="285"/>
    <s v="With HSCIC"/>
    <x v="0"/>
    <m/>
    <s v="1c Application In Progress"/>
    <s v="5a DSA Active"/>
    <x v="0"/>
    <s v="DARS-NIC-45562-G1X9H-v0.0"/>
    <s v="No"/>
    <s v="No"/>
    <x v="0"/>
    <x v="0"/>
    <x v="0"/>
    <s v="No"/>
    <x v="0"/>
    <s v="Medium"/>
    <s v=""/>
    <s v=""/>
    <s v="Yes"/>
    <s v="Tracy Taylor"/>
    <d v="2017-03-14T10:05:00"/>
    <d v="2017-01-03T16:21:09"/>
    <m/>
    <s v=""/>
    <d v="2017-01-07T00:00:00"/>
    <x v="0"/>
  </r>
  <r>
    <s v="194048ed-23e1-411a-8159-947549f49a89"/>
    <s v="04hpv7HKwh5T/0hnMFkRmZLRn944KXVrgC/rlNtWwZGAJdPSXVIwQTdDYfMo9YNvxMZXo1gyq+urC0NcqmHpZQ=="/>
    <d v="2017-03-14T10:05:00"/>
    <s v="DARS-NIC-45562-G1X9H-v0"/>
    <s v="Trish Duffy"/>
    <x v="285"/>
    <s v="With HSCIC"/>
    <x v="0"/>
    <d v="2017-05-31T00:00:00"/>
    <s v="2c Initial Assessment"/>
    <s v="5a DSA Active"/>
    <x v="0"/>
    <s v="DARS-NIC-45562-G1X9H-v0.1"/>
    <s v="No"/>
    <s v="No"/>
    <x v="0"/>
    <x v="262"/>
    <x v="0"/>
    <s v="No"/>
    <x v="0"/>
    <s v="Medium"/>
    <s v="Georgina Platt"/>
    <s v="Robyn Wilson"/>
    <s v="Yes"/>
    <s v="Tracy Taylor"/>
    <d v="2017-03-14T10:05:00"/>
    <d v="2017-01-07T14:04:26"/>
    <m/>
    <s v=""/>
    <d v="2017-01-07T00:00:00"/>
    <x v="0"/>
  </r>
  <r>
    <s v="6ba5eed8-47ef-4959-a595-3fb2233460ca"/>
    <s v="AfrU0JCERyVz4ccvacFYYpBCMOF3lDy7Ughxmour3EOdyKuc6u6O27NHbKqhOrMGQdPhuNnpCkMJZpJ2EL/NkA=="/>
    <d v="2017-03-14T10:05:15"/>
    <s v="DARS-NIC-45562-G1X9H-v0"/>
    <s v="Trish Duffy"/>
    <x v="285"/>
    <s v="With HSCIC"/>
    <x v="0"/>
    <d v="2017-05-31T00:00:00"/>
    <s v="5a DSA Active"/>
    <s v="5a DSA Active"/>
    <x v="2"/>
    <s v="DARS-NIC-45562-G1X9H-v0.2"/>
    <s v="Yes"/>
    <s v="No"/>
    <x v="0"/>
    <x v="262"/>
    <x v="164"/>
    <s v="No"/>
    <x v="0"/>
    <s v="Medium"/>
    <s v="Georgina Platt"/>
    <s v="Robyn Wilson"/>
    <s v="Yes"/>
    <s v="Tracy Taylor"/>
    <d v="2017-03-14T10:05:15"/>
    <d v="2017-01-07T14:24:09"/>
    <d v="2017-03-14T00:00:00"/>
    <s v=""/>
    <d v="2017-01-07T00:00:00"/>
    <x v="1"/>
  </r>
  <r>
    <s v="096fd5d6-8b90-e611-80f3-5065f38b05d1"/>
    <s v="ktuGjOGqsNPhxdhSCiuaQmX3zymJ2ylxrRyq5QvOzUE0NzqtgPuPgKI9mo06JnxPevfN4jIszAUogKrGg3B7EA=="/>
    <d v="2016-10-12T14:55:12"/>
    <s v="DARS-NIC-45910-L8Q7Q-v0"/>
    <s v="Alexandra Thompson"/>
    <x v="423"/>
    <s v="With Customer"/>
    <x v="0"/>
    <m/>
    <s v="1c Application In Progress"/>
    <s v="1c Application In Progress"/>
    <x v="4"/>
    <s v="DARS-NIC-45910-L8Q7Q-v0"/>
    <s v="Yes"/>
    <s v="No"/>
    <x v="0"/>
    <x v="0"/>
    <x v="0"/>
    <s v="No"/>
    <x v="5"/>
    <s v=""/>
    <s v=""/>
    <s v=""/>
    <s v="Yes"/>
    <s v="Alexandra Day"/>
    <d v="2016-10-12T14:55:12"/>
    <d v="2016-10-12T14:55:04"/>
    <m/>
    <s v=""/>
    <m/>
    <x v="0"/>
  </r>
  <r>
    <s v="6b142675-2d22-4dde-bfe4-efc4664bc8ca"/>
    <s v="Z5BIe+xFAmG5ZkbEVh4FXBntq9wzZ5ienNlbMEH/AvhagjDzISLgcKinG09yF4INeDPgcezAzNrWFX6X+zPXcw=="/>
    <d v="2017-04-25T10:54:46"/>
    <s v="DARS-NIC-45990-Q6G6S-v1"/>
    <s v="Tracy Taylor"/>
    <x v="424"/>
    <s v="With Customer"/>
    <x v="0"/>
    <m/>
    <s v="1c Application In Progress"/>
    <s v="1c Application In Progress"/>
    <x v="0"/>
    <s v="DARS-NIC-45990-Q6G6S-v0.0"/>
    <s v="No"/>
    <s v="No"/>
    <x v="0"/>
    <x v="0"/>
    <x v="0"/>
    <s v="No"/>
    <x v="0"/>
    <s v="Medium"/>
    <s v=""/>
    <s v=""/>
    <s v="Yes"/>
    <s v=""/>
    <d v="2017-04-25T10:54:46"/>
    <d v="2017-01-03T16:23:46"/>
    <m/>
    <s v=""/>
    <m/>
    <x v="0"/>
  </r>
  <r>
    <s v="e81c8cfa-86a9-4681-b2af-1c1876670ff8"/>
    <s v="IHTMTmr6Y73oUYsoIZtIP7d1QNUxHLoZb9FVwWVpkXOwkrGw4hERjED6eT9+wS3NR+7Vq3fzqxS+Y2QQmh2iTg=="/>
    <d v="2017-04-25T10:54:46"/>
    <s v="DARS-NIC-45990-Q6G6S-v1"/>
    <s v="Owen Richardson"/>
    <x v="424"/>
    <s v="With Customer"/>
    <x v="0"/>
    <d v="2017-05-31T00:00:00"/>
    <s v="2c Initial Assessment"/>
    <s v="1c Application In Progress"/>
    <x v="0"/>
    <s v="DARS-NIC-45990-Q6G6S-v0.1"/>
    <s v="No"/>
    <s v="No"/>
    <x v="0"/>
    <x v="262"/>
    <x v="0"/>
    <s v="No"/>
    <x v="0"/>
    <s v="Medium"/>
    <s v="Georgina Platt"/>
    <s v="Robyn Wilson"/>
    <s v="Yes"/>
    <s v=""/>
    <d v="2017-04-25T10:54:46"/>
    <d v="2017-01-07T14:35:46"/>
    <m/>
    <s v=""/>
    <m/>
    <x v="0"/>
  </r>
  <r>
    <s v="055caada-230d-4879-ad79-9f17db96a18a"/>
    <s v="jLMCzmwZ0xeqeuM9RBe43KQsniqmnSmAdvN8xGDq1RaG6TGx99ByEoKQJgWJGyDhtljgicRzqLzhHgM1YPkZZA=="/>
    <d v="2017-04-25T10:55:06"/>
    <s v="DARS-NIC-45990-Q6G6S-v1"/>
    <s v="Owen Richardson"/>
    <x v="424"/>
    <s v="With Customer"/>
    <x v="0"/>
    <d v="2017-05-31T00:00:00"/>
    <s v="5a DSA Active"/>
    <s v="1c Application In Progress"/>
    <x v="2"/>
    <s v="DARS-NIC-45990-Q6G6S-v0.2"/>
    <s v="No"/>
    <s v="No"/>
    <x v="0"/>
    <x v="262"/>
    <x v="140"/>
    <s v="No"/>
    <x v="0"/>
    <s v="Medium"/>
    <s v="Georgina Platt"/>
    <s v="Robyn Wilson"/>
    <s v="Yes"/>
    <s v=""/>
    <d v="2017-04-25T10:55:06"/>
    <d v="2017-01-07T15:07:47"/>
    <d v="2017-03-20T00:00:00"/>
    <s v=""/>
    <m/>
    <x v="1"/>
  </r>
  <r>
    <s v="ad6f3348-2ee1-4a52-903b-31cd4e2d1565"/>
    <s v="kF9rHp6p5UhOWvAcSH4dO/jPSXJZWUkR77P7u0vh+d9BprW14CGyXAiEmayzfK8VdUCk/1lPcjMqeOReCxeFLw=="/>
    <d v="2017-04-25T10:55:06"/>
    <s v="DARS-NIC-45990-Q6G6S-v1"/>
    <s v="Owen Richardson"/>
    <x v="424"/>
    <s v="With Customer"/>
    <x v="0"/>
    <m/>
    <s v="1c Application In Progress"/>
    <s v="1c Application In Progress"/>
    <x v="4"/>
    <s v="DARS-NIC-45990-Q6G6S-v1.0"/>
    <s v="Yes"/>
    <s v="No"/>
    <x v="0"/>
    <x v="0"/>
    <x v="0"/>
    <s v="No"/>
    <x v="0"/>
    <s v="Medium"/>
    <s v=""/>
    <s v=""/>
    <s v="Yes"/>
    <s v=""/>
    <d v="2017-04-25T10:55:06"/>
    <d v="2017-04-25T10:54:33"/>
    <m/>
    <s v=""/>
    <m/>
    <x v="0"/>
  </r>
  <r>
    <s v="99af2abd-9115-4d37-8582-beb253bcb15a"/>
    <s v="hzM+Di4o3qiblvHQXollc09FRbzkSBWyHVmEkmHdyfGETpRss1zj8mWRxi1Se5/RYPffgsLOu0gXPrG/bll98g=="/>
    <d v="2017-02-14T15:05:30"/>
    <s v="DARS-NIC-46086-Z7N9L-v0"/>
    <s v="Tracy Taylor"/>
    <x v="425"/>
    <s v="With HSCIC"/>
    <x v="0"/>
    <m/>
    <s v="1c Application In Progress"/>
    <s v="5a DSA Active"/>
    <x v="0"/>
    <s v="DARS-NIC-46086-Z7N9L-v0.0"/>
    <s v="No"/>
    <s v="No"/>
    <x v="0"/>
    <x v="0"/>
    <x v="0"/>
    <s v="No"/>
    <x v="0"/>
    <s v="Medium"/>
    <s v=""/>
    <s v=""/>
    <s v="Yes"/>
    <s v="Tracy Taylor"/>
    <d v="2017-02-14T15:05:30"/>
    <d v="2017-01-03T16:27:18"/>
    <m/>
    <s v=""/>
    <d v="2017-01-07T00:00:00"/>
    <x v="0"/>
  </r>
  <r>
    <s v="daa81e71-531f-4218-8d54-b2cbb20e010c"/>
    <s v="Q/QGfGKyByQXl7mp5dUFwWQ9L9o/zTO85YCgenxCLtUDmYd4OMuJSoyzhYBcavTAA5Qrx1FL6uvFUS3D9YQ4Xw=="/>
    <d v="2017-02-14T15:05:30"/>
    <s v="DARS-NIC-46086-Z7N9L-v0"/>
    <s v="Chris Wilson"/>
    <x v="425"/>
    <s v="With HSCIC"/>
    <x v="0"/>
    <d v="2017-05-31T00:00:00"/>
    <s v="2c Initial Assessment"/>
    <s v="5a DSA Active"/>
    <x v="0"/>
    <s v="DARS-NIC-46086-Z7N9L-v0.1"/>
    <s v="No"/>
    <s v="No"/>
    <x v="0"/>
    <x v="262"/>
    <x v="0"/>
    <s v="No"/>
    <x v="0"/>
    <s v="Medium"/>
    <s v="Georgina Platt"/>
    <s v="Robyn Wilson"/>
    <s v="Yes"/>
    <s v="Tracy Taylor"/>
    <d v="2017-02-14T15:05:30"/>
    <d v="2017-01-07T15:18:29"/>
    <m/>
    <s v=""/>
    <d v="2017-01-07T00:00:00"/>
    <x v="0"/>
  </r>
  <r>
    <s v="9cd4f756-166a-4c7f-b499-1b9c5b8f33bd"/>
    <s v="ETrKjpZABqCblLDUGNwOEq/DgxjZnc2GjzZFEkH2QybibD2mPIYvY8FnMNmZjzUth3wwAQykHFgQkisAkIjspg=="/>
    <d v="2017-02-14T15:05:41"/>
    <s v="DARS-NIC-46086-Z7N9L-v0"/>
    <s v="Chris Wilson"/>
    <x v="425"/>
    <s v="With HSCIC"/>
    <x v="0"/>
    <d v="2017-05-31T00:00:00"/>
    <s v="5a DSA Active"/>
    <s v="5a DSA Active"/>
    <x v="2"/>
    <s v="DARS-NIC-46086-Z7N9L-v0.2"/>
    <s v="Yes"/>
    <s v="No"/>
    <x v="0"/>
    <x v="262"/>
    <x v="167"/>
    <s v="No"/>
    <x v="0"/>
    <s v="Medium"/>
    <s v="Georgina Platt"/>
    <s v="Robyn Wilson"/>
    <s v="Yes"/>
    <s v="Tracy Taylor"/>
    <d v="2017-02-14T15:05:41"/>
    <d v="2017-01-07T15:56:47"/>
    <d v="2017-02-14T00:00:00"/>
    <s v=""/>
    <d v="2017-01-07T00:00:00"/>
    <x v="1"/>
  </r>
  <r>
    <s v="b354e6bd-ca41-e611-80ed-5065f38aaa91"/>
    <s v="M3frzQLzNGg3Z/sVSXPH++TnY2v3B5tbv4grufo4aqZ4olGY1c2HSJBOpyvZ2JHYy0Q6gnGrlV2Qr99Vk1/7Pw=="/>
    <d v="2016-08-24T09:02:00"/>
    <s v="DARS-NIC-46095-L3K9J-v0"/>
    <s v="Joanna Lane"/>
    <x v="239"/>
    <s v="With Customer"/>
    <x v="0"/>
    <m/>
    <s v="1c Application In Progress"/>
    <s v="2d Action Plan Active"/>
    <x v="0"/>
    <s v="DARS-NIC-46095-L3K9J-v0"/>
    <s v="No"/>
    <s v="No"/>
    <x v="0"/>
    <x v="0"/>
    <x v="0"/>
    <s v="Yes"/>
    <x v="6"/>
    <s v=""/>
    <s v=""/>
    <s v=""/>
    <s v="Yes"/>
    <s v="Alexandra Day"/>
    <d v="2016-08-24T09:02:00"/>
    <d v="2016-07-04T09:36:18"/>
    <m/>
    <s v=""/>
    <d v="2016-08-19T00:00:00"/>
    <x v="0"/>
  </r>
  <r>
    <s v="60d6490f-c1f7-4db1-90c6-144d95c5eb16"/>
    <s v="Gw7TzhkBCKOGqdbKjo9Q7fL6kmF4T9T310hdCsJz9WPNI2nTKmcAvMc6uU+qKtlNNAWGslPWHwh6Jgq3KqtxjQ=="/>
    <d v="2016-08-24T09:02:03"/>
    <s v="DARS-NIC-46095-L3K9J-v0"/>
    <s v="Joanna Lane"/>
    <x v="239"/>
    <s v="With Customer"/>
    <x v="0"/>
    <m/>
    <s v="2c Initial Assessment"/>
    <s v="2d Action Plan Active"/>
    <x v="0"/>
    <s v="DARS-NIC-46095-L3K9J-v0.1"/>
    <s v="No"/>
    <s v="No"/>
    <x v="0"/>
    <x v="166"/>
    <x v="0"/>
    <s v="Yes"/>
    <x v="6"/>
    <s v=""/>
    <s v="Dan Goodwin"/>
    <s v="Dave Cronin"/>
    <s v="Yes"/>
    <s v="Alexandra Day"/>
    <d v="2016-08-24T09:02:03"/>
    <d v="2016-08-18T10:28:14"/>
    <m/>
    <s v=""/>
    <d v="2016-08-19T00:00:00"/>
    <x v="0"/>
  </r>
  <r>
    <s v="f67f649f-f0f3-4347-89a2-6c61d3ac49a6"/>
    <s v="L8M1kpFcNC304rSd3iLKU7/T9PopQWB3WUygJV8vPpy/uKhv7GbCV41SQz7P9/Tm5aomL0irZ7WhlNF3rEENhQ=="/>
    <d v="2016-09-01T13:57:07"/>
    <s v="DARS-NIC-46095-L3K9J-v0"/>
    <s v="Joanna Lane"/>
    <x v="239"/>
    <s v="With Customer"/>
    <x v="0"/>
    <m/>
    <s v="2c Initial Assessment"/>
    <s v="2d Action Plan Active"/>
    <x v="5"/>
    <s v="DARS-NIC-46095-L3K9J-v0.2"/>
    <s v="Yes"/>
    <s v="No"/>
    <x v="0"/>
    <x v="166"/>
    <x v="0"/>
    <s v="Yes"/>
    <x v="6"/>
    <s v=""/>
    <s v="Dan Goodwin"/>
    <s v="Dave Cronin"/>
    <s v="Yes"/>
    <s v="Alexandra Day"/>
    <d v="2016-09-01T13:57:07"/>
    <d v="2016-08-24T09:02:01"/>
    <d v="2016-09-01T00:00:00"/>
    <s v=""/>
    <d v="2016-08-19T00:00:00"/>
    <x v="0"/>
  </r>
  <r>
    <s v="8d68e3ee-815e-42c8-9356-eff8c63ad653"/>
    <s v="STHb4Lgslw7hl3X/gs1Sybt/sVi8r0sdAJS67HNhx4U0jWIl6C8jvAyCToZjOI0PF8RI2QeozSIpN9TexYPilg=="/>
    <d v="2016-08-08T14:29:46"/>
    <s v="DARS-NIC-46102-W6L6H-v0"/>
    <s v="Anna Ramond"/>
    <x v="71"/>
    <s v="With Customer"/>
    <x v="0"/>
    <m/>
    <s v=""/>
    <s v="1c Application In Progress"/>
    <x v="4"/>
    <s v="DARS-NIC-46102-W6L6H-v0.0"/>
    <s v="Yes"/>
    <s v="No"/>
    <x v="0"/>
    <x v="0"/>
    <x v="0"/>
    <s v="No"/>
    <x v="1"/>
    <s v=""/>
    <s v="DARS Online"/>
    <s v="DARS Online"/>
    <s v="Yes"/>
    <s v=""/>
    <d v="2016-08-08T14:29:46"/>
    <d v="2016-06-29T17:25:40"/>
    <m/>
    <s v=""/>
    <m/>
    <x v="0"/>
  </r>
  <r>
    <s v="f918c697-5f99-4a8c-8eca-7f567f5445b9"/>
    <s v="0T90bxI48FSKyb9kvN7A9ZfmfIW2Xg6/q1ZSILoS6rHLYjgLsnqRZ1k+LUXNhxK3Wy/zsp2/BqM+0qmPMJi/YQ=="/>
    <d v="2017-03-28T14:26:24"/>
    <s v="DARS-NIC-46116-N5L4J-v0"/>
    <s v="Alexandra Day"/>
    <x v="426"/>
    <s v="With HSCIC"/>
    <x v="0"/>
    <m/>
    <s v=""/>
    <s v="5a DSA Active"/>
    <x v="0"/>
    <s v="DARS-NIC-46116-N5L4J-v0.0"/>
    <s v="No"/>
    <s v="No"/>
    <x v="0"/>
    <x v="0"/>
    <x v="0"/>
    <s v="No"/>
    <x v="0"/>
    <s v=""/>
    <s v=""/>
    <s v=""/>
    <s v="Yes"/>
    <s v="Tracy Taylor"/>
    <d v="2017-03-28T14:26:24"/>
    <d v="2017-03-02T09:28:15"/>
    <m/>
    <s v=""/>
    <d v="2017-03-02T00:00:00"/>
    <x v="0"/>
  </r>
  <r>
    <s v="64582854-bc6d-4ed4-93ce-f8cfc3317074"/>
    <s v="cPOLB9aEZCDOfQqETgDlQo1hyGDvk72o/Vuts0UCKDvsJXI2cdqoCz+ve49VvSE+i0QXbWEbCZzMMJk1z4HBFQ=="/>
    <d v="2017-03-28T14:26:24"/>
    <s v="DARS-NIC-46116-N5L4J-v0"/>
    <s v="Emma Graham"/>
    <x v="426"/>
    <s v="With HSCIC"/>
    <x v="0"/>
    <d v="2017-05-31T00:00:00"/>
    <s v="2c Initial Assessment"/>
    <s v="5a DSA Active"/>
    <x v="0"/>
    <s v="DARS-NIC-46116-N5L4J-v0.1"/>
    <s v="No"/>
    <s v="No"/>
    <x v="0"/>
    <x v="318"/>
    <x v="0"/>
    <s v="No"/>
    <x v="0"/>
    <s v=""/>
    <s v="Alexandra Day"/>
    <s v="Robyn Wilson"/>
    <s v="Yes"/>
    <s v="Tracy Taylor"/>
    <d v="2017-03-28T14:26:24"/>
    <d v="2017-03-02T11:00:53"/>
    <m/>
    <s v=""/>
    <d v="2017-03-02T00:00:00"/>
    <x v="0"/>
  </r>
  <r>
    <s v="a51e5f52-5b72-4e04-abf3-68e0f05b5169"/>
    <s v="XXDghB3mOMXG4qfhA4SKwwF+273b/HQmZSJFNaiCL2TNPzSMyzQgZM3ifsQTN+P/Himb+c2Ro6zCC/pVf0foEQ=="/>
    <d v="2017-03-28T14:26:41"/>
    <s v="DARS-NIC-46116-N5L4J-v0"/>
    <s v="Emma Graham"/>
    <x v="426"/>
    <s v="With HSCIC"/>
    <x v="0"/>
    <d v="2017-05-31T00:00:00"/>
    <s v="5a DSA Active"/>
    <s v="5a DSA Active"/>
    <x v="2"/>
    <s v="DARS-NIC-46116-N5L4J-v0.2"/>
    <s v="Yes"/>
    <s v="No"/>
    <x v="0"/>
    <x v="318"/>
    <x v="210"/>
    <s v="No"/>
    <x v="0"/>
    <s v=""/>
    <s v="Alexandra Day"/>
    <s v="Robyn Wilson"/>
    <s v="Yes"/>
    <s v="Tracy Taylor"/>
    <d v="2017-03-28T14:26:41"/>
    <d v="2017-03-02T11:19:09"/>
    <d v="2017-03-28T00:00:00"/>
    <s v=""/>
    <d v="2017-03-02T00:00:00"/>
    <x v="1"/>
  </r>
  <r>
    <s v="13daa032-7404-4978-8ab2-99dafae2f8b8"/>
    <s v="aoAkrmH3wA6c2gEGzmdvXI9jHsX/30I9hXUUKIyJ4MJrrLcPLvb551/1WS7wTF+q9SJKE/uqAQ0Vi+bconwkYQ=="/>
    <d v="2017-04-20T13:36:49"/>
    <s v="DARS-NIC-46180-X4X8N-v1"/>
    <s v="Tracy Taylor"/>
    <x v="336"/>
    <s v="With Customer"/>
    <x v="0"/>
    <m/>
    <s v="1c Application In Progress"/>
    <s v="2d Action Plan Active"/>
    <x v="0"/>
    <s v="DARS-NIC-46180-X4X8N-v0.0"/>
    <s v="No"/>
    <s v="No"/>
    <x v="0"/>
    <x v="0"/>
    <x v="0"/>
    <s v="No"/>
    <x v="0"/>
    <s v="Medium"/>
    <s v=""/>
    <s v=""/>
    <s v="Yes"/>
    <s v="Emma Russell"/>
    <d v="2017-04-20T13:36:49"/>
    <d v="2017-01-03T16:29:34"/>
    <m/>
    <s v=""/>
    <d v="2017-03-01T00:00:00"/>
    <x v="0"/>
  </r>
  <r>
    <s v="213ffc80-e417-4442-8fb6-a922364acd1b"/>
    <s v="9NmgQpYb/UIiduDfcFQofU6RS5Ak989MF3hW+Rka9zi8W2Uxktc9Gl8MTIEi+/kqXae4d1PjbnqWi9g2pyK4Vw=="/>
    <d v="2017-04-20T13:36:49"/>
    <s v="DARS-NIC-46180-X4X8N-v1"/>
    <s v="Katy Thomas"/>
    <x v="336"/>
    <s v="With Customer"/>
    <x v="0"/>
    <d v="2017-05-31T00:00:00"/>
    <s v="2c Initial Assessment"/>
    <s v="2d Action Plan Active"/>
    <x v="0"/>
    <s v="DARS-NIC-46180-X4X8N-v0.1"/>
    <s v="No"/>
    <s v="No"/>
    <x v="0"/>
    <x v="262"/>
    <x v="0"/>
    <s v="No"/>
    <x v="0"/>
    <s v="Medium"/>
    <s v="Richard Webster"/>
    <s v="Robyn Wilson"/>
    <s v="Yes"/>
    <s v="Emma Russell"/>
    <d v="2017-04-20T13:36:49"/>
    <d v="2017-01-07T15:10:48"/>
    <m/>
    <s v=""/>
    <d v="2017-03-01T00:00:00"/>
    <x v="0"/>
  </r>
  <r>
    <s v="d343c57e-7f19-4f3f-a789-6677ebe90118"/>
    <s v="iSOuV65nXDyBpi+td69gRP/sFO7haKzpqfVdWYwlqjuH3EZv4OT5c9+83AdovVJbGrNyj6NGI5LTbwkRzd4p5w=="/>
    <d v="2017-04-20T13:36:49"/>
    <s v="DARS-NIC-46180-X4X8N-v1"/>
    <s v="Katy Thomas"/>
    <x v="336"/>
    <s v="With Customer"/>
    <x v="0"/>
    <d v="2017-05-31T00:00:00"/>
    <s v="5a DSA Active"/>
    <s v="2d Action Plan Active"/>
    <x v="2"/>
    <s v="DARS-NIC-46180-X4X8N-v0.2"/>
    <s v="No"/>
    <s v="No"/>
    <x v="0"/>
    <x v="262"/>
    <x v="202"/>
    <s v="No"/>
    <x v="0"/>
    <s v="Medium"/>
    <s v="Richard Webster"/>
    <s v="Robyn Wilson"/>
    <s v="Yes"/>
    <s v="Emma Russell"/>
    <d v="2017-04-20T13:36:49"/>
    <d v="2017-01-07T15:42:12"/>
    <d v="2017-01-24T00:00:00"/>
    <s v=""/>
    <d v="2017-03-01T00:00:00"/>
    <x v="1"/>
  </r>
  <r>
    <s v="fd99a8fb-8c42-4e3f-b8aa-42be9851861c"/>
    <s v="933uRms8RkydznPIuFuwh3sMjnNp5UtNwfcKodr2Jrax/Y1DV52a0cRV9Dr6JVc0zSQldzrGwBPJp/mG+lRAjg=="/>
    <d v="2017-04-20T13:36:49"/>
    <s v="DARS-NIC-46180-X4X8N-v1"/>
    <s v="Katy Thomas"/>
    <x v="336"/>
    <s v="With Customer"/>
    <x v="0"/>
    <m/>
    <s v="1c Application In Progress"/>
    <s v="2d Action Plan Active"/>
    <x v="0"/>
    <s v="DARS-NIC-46180-X4X8N-v1.0"/>
    <s v="No"/>
    <s v="No"/>
    <x v="0"/>
    <x v="262"/>
    <x v="0"/>
    <s v="No"/>
    <x v="0"/>
    <s v="Medium"/>
    <s v="Richard Webster"/>
    <s v="Robyn Wilson"/>
    <s v="Yes"/>
    <s v="Emma Russell"/>
    <d v="2017-04-20T13:36:49"/>
    <d v="2017-02-28T13:21:51"/>
    <m/>
    <s v=""/>
    <d v="2017-03-01T00:00:00"/>
    <x v="0"/>
  </r>
  <r>
    <s v="bc1be1ad-a8f0-4504-8172-464b953fdbab"/>
    <s v="iLoayitg7C1a58eIm/3ifGnWGAW6cmWSO00kCU9Usy0pNQD52+DO9qLywooV53dhLNW7Io+SeiATEYiY6u6WZg=="/>
    <d v="2017-04-20T13:37:17"/>
    <s v="DARS-NIC-46180-X4X8N-v1"/>
    <s v="Katy Thomas"/>
    <x v="336"/>
    <s v="With Customer"/>
    <x v="0"/>
    <d v="2018-05-31T00:00:00"/>
    <s v="2c Initial Assessment"/>
    <s v="2d Action Plan Active"/>
    <x v="0"/>
    <s v="DARS-NIC-46180-X4X8N-v1.1"/>
    <s v="No"/>
    <s v="No"/>
    <x v="0"/>
    <x v="320"/>
    <x v="0"/>
    <s v="No"/>
    <x v="0"/>
    <s v="Complex"/>
    <s v="Tracy Taylor"/>
    <s v="Robyn Wilson"/>
    <s v="Yes"/>
    <s v="Emma Russell"/>
    <d v="2017-04-20T13:37:17"/>
    <d v="2017-02-28T13:48:49"/>
    <m/>
    <s v=""/>
    <d v="2017-03-01T00:00:00"/>
    <x v="0"/>
  </r>
  <r>
    <s v="389ce284-36be-4b59-8bd1-3d316a7c9c36"/>
    <s v="BXrkmSPNmMk0QsY6b95LRcxoiGP2zI9J/ltZv8o7lpk2amvKpfbGZ0enwdViLMTyMG9b4j3h9cQXnfk86FPtcA=="/>
    <d v="2017-04-20T13:37:17"/>
    <s v="DARS-NIC-46180-X4X8N-v1"/>
    <s v="Katy Thomas"/>
    <x v="336"/>
    <s v="With Customer"/>
    <x v="0"/>
    <d v="2018-05-31T00:00:00"/>
    <s v="2c Initial Assessment"/>
    <s v="2d Action Plan Active"/>
    <x v="4"/>
    <s v="DARS-NIC-46180-X4X8N-v1.2"/>
    <s v="Yes"/>
    <s v="No"/>
    <x v="0"/>
    <x v="320"/>
    <x v="0"/>
    <s v="No"/>
    <x v="0"/>
    <s v="Complex"/>
    <s v="Tracy Taylor"/>
    <s v="Robyn Wilson"/>
    <s v="Yes"/>
    <s v="Emma Russell"/>
    <d v="2017-04-20T13:37:17"/>
    <d v="2017-04-20T13:36:43"/>
    <m/>
    <s v=""/>
    <d v="2017-03-01T00:00:00"/>
    <x v="0"/>
  </r>
  <r>
    <s v="9eb80d93-b9b9-4147-9a98-2d75870bcc09"/>
    <s v="vAONrjuUtT242KpK8vuC68UMELFiMeLIan88eMvwoIMP/4ntoJoihtf5crqE422CaGWLJi/qLgDqf++zX24eUg=="/>
    <d v="2017-04-21T08:29:46"/>
    <s v="DARS-NIC-46283-S8Z4X-v1"/>
    <s v="Tracy Taylor"/>
    <x v="289"/>
    <s v="With Customer"/>
    <x v="0"/>
    <m/>
    <s v="1c Application In Progress"/>
    <s v="2d Action Plan Active"/>
    <x v="0"/>
    <s v="DARS-NIC-46283-S8Z4X-v0.0"/>
    <s v="No"/>
    <s v="No"/>
    <x v="0"/>
    <x v="0"/>
    <x v="0"/>
    <s v="No"/>
    <x v="0"/>
    <s v="Medium"/>
    <s v=""/>
    <s v=""/>
    <s v="Yes"/>
    <s v="Tracy Taylor"/>
    <d v="2017-04-21T08:29:46"/>
    <d v="2017-01-03T16:31:47"/>
    <m/>
    <s v=""/>
    <d v="2017-03-27T00:00:00"/>
    <x v="0"/>
  </r>
  <r>
    <s v="998dce8d-95a0-4cb1-a63a-6f2f73b020be"/>
    <s v="anr4TO8zbrUK3N7b3cOFtc1Q87Fj8Y1qm8+IKGy30SlxJONnPkGlyqK3Ub0rS48ZfIHJZNsfSypbB288PUvLyg=="/>
    <d v="2017-04-21T08:29:46"/>
    <s v="DARS-NIC-46283-S8Z4X-v1"/>
    <s v="Lisa Colledge"/>
    <x v="289"/>
    <s v="With Customer"/>
    <x v="0"/>
    <d v="2017-05-31T00:00:00"/>
    <s v="2c Initial Assessment"/>
    <s v="2d Action Plan Active"/>
    <x v="0"/>
    <s v="DARS-NIC-46283-S8Z4X-v0.1"/>
    <s v="No"/>
    <s v="No"/>
    <x v="0"/>
    <x v="213"/>
    <x v="0"/>
    <s v="No"/>
    <x v="0"/>
    <s v="Medium"/>
    <s v="Tracy Taylor"/>
    <s v="Robyn Wilson"/>
    <s v="Yes"/>
    <s v="Tracy Taylor"/>
    <d v="2017-04-21T08:29:46"/>
    <d v="2017-01-05T12:24:36"/>
    <m/>
    <s v=""/>
    <d v="2017-03-27T00:00:00"/>
    <x v="0"/>
  </r>
  <r>
    <s v="7f0d1eac-c611-4efa-a665-b0a172c577bb"/>
    <s v="N1lzie4fh1J6RdMIUkiJPlLnXuqs1mCZIQMcp/Y6V3gQGurTtp8qR2l5cg5wZSixxD9oat/68iRtzz+Jf7A3Nw=="/>
    <d v="2017-04-21T08:29:46"/>
    <s v="DARS-NIC-46283-S8Z4X-v1"/>
    <s v="Lisa Colledge"/>
    <x v="427"/>
    <s v="With Customer"/>
    <x v="0"/>
    <d v="2017-05-31T00:00:00"/>
    <s v="5a DSA Active"/>
    <s v="2d Action Plan Active"/>
    <x v="2"/>
    <s v="DARS-NIC-46283-S8Z4X-v0.2"/>
    <s v="No"/>
    <s v="No"/>
    <x v="0"/>
    <x v="213"/>
    <x v="156"/>
    <s v="No"/>
    <x v="0"/>
    <s v="Medium"/>
    <s v="Tracy Taylor"/>
    <s v="Robyn Wilson"/>
    <s v="Yes"/>
    <s v="Tracy Taylor"/>
    <d v="2017-04-21T08:29:46"/>
    <d v="2017-01-05T13:32:50"/>
    <d v="2017-01-26T00:00:00"/>
    <s v=""/>
    <d v="2017-03-27T00:00:00"/>
    <x v="1"/>
  </r>
  <r>
    <s v="9e31810c-8db2-4d0e-b304-1707921c2bdd"/>
    <s v="AFVCa7D6ENHbSJWyjiudNRAOF89h3psXAk+75q++hWMrFEgVpEqAwtzITVoUs5VYHmdJ6PfLgLTmCZoN3a5DIg=="/>
    <d v="2017-04-21T08:29:46"/>
    <s v="DARS-NIC-46283-S8Z4X-v1"/>
    <s v="Lisa Colledge"/>
    <x v="427"/>
    <s v="With Customer"/>
    <x v="0"/>
    <m/>
    <s v="1c Application In Progress"/>
    <s v="2d Action Plan Active"/>
    <x v="0"/>
    <s v="DARS-NIC-46283-S8Z4X-v1.0"/>
    <s v="No"/>
    <s v="No"/>
    <x v="0"/>
    <x v="213"/>
    <x v="0"/>
    <s v="No"/>
    <x v="0"/>
    <s v="Medium"/>
    <s v="Tracy Taylor"/>
    <s v="Robyn Wilson"/>
    <s v="Yes"/>
    <s v="Tracy Taylor"/>
    <d v="2017-04-21T08:29:46"/>
    <d v="2017-03-14T15:54:46"/>
    <m/>
    <s v=""/>
    <d v="2017-03-27T00:00:00"/>
    <x v="0"/>
  </r>
  <r>
    <s v="6e3295d2-c474-42f5-8787-7212cbc40b8c"/>
    <s v="WnavbgdXHW/YjW/U4UV9jDeGYAhE6YscjLdUjRAPnmY2r7sj4jx3PoMkDNeLFVJ0nrn8NjwSODjNdV9T43cLGA=="/>
    <d v="2017-04-21T08:30:15"/>
    <s v="DARS-NIC-46283-S8Z4X-v1"/>
    <s v="Lisa Colledge"/>
    <x v="427"/>
    <s v="With Customer"/>
    <x v="0"/>
    <d v="2018-05-31T00:00:00"/>
    <s v="2c Initial Assessment"/>
    <s v="2d Action Plan Active"/>
    <x v="0"/>
    <s v="DARS-NIC-46283-S8Z4X-v1.1"/>
    <s v="No"/>
    <s v="No"/>
    <x v="0"/>
    <x v="76"/>
    <x v="0"/>
    <s v="No"/>
    <x v="0"/>
    <s v="Complex"/>
    <s v="Alexandra Day"/>
    <s v="Robyn Wilson"/>
    <s v="Yes"/>
    <s v="Tracy Taylor"/>
    <d v="2017-04-21T08:30:15"/>
    <d v="2017-03-15T15:27:49"/>
    <m/>
    <s v=""/>
    <d v="2017-03-27T00:00:00"/>
    <x v="0"/>
  </r>
  <r>
    <s v="33162d6a-a0ad-439e-a4d0-5dd6c7a25521"/>
    <s v="NMFHNjcZjcOhMDZxycGg2ndGTFEoQi1f8AJOorXnlwVDQq7X+txaqh0j8znpOGOLwD9aoebUFHd32EyYIf5Agg=="/>
    <d v="2017-04-21T08:30:15"/>
    <s v="DARS-NIC-46283-S8Z4X-v1"/>
    <s v="Lisa Colledge"/>
    <x v="427"/>
    <s v="With Customer"/>
    <x v="0"/>
    <d v="2018-05-31T00:00:00"/>
    <s v="2c Initial Assessment"/>
    <s v="2d Action Plan Active"/>
    <x v="4"/>
    <s v="DARS-NIC-46283-S8Z4X-v1.2"/>
    <s v="Yes"/>
    <s v="No"/>
    <x v="0"/>
    <x v="76"/>
    <x v="0"/>
    <s v="No"/>
    <x v="0"/>
    <s v="Complex"/>
    <s v="Alexandra Day"/>
    <s v="Robyn Wilson"/>
    <s v="Yes"/>
    <s v="Tracy Taylor"/>
    <d v="2017-04-21T08:30:15"/>
    <d v="2017-04-21T08:29:37"/>
    <m/>
    <s v=""/>
    <d v="2017-03-27T00:00:00"/>
    <x v="0"/>
  </r>
  <r>
    <s v="f7dc9076-2392-4bea-8e91-b56a1671be73"/>
    <s v="8SoI0UaQVLuCXpXQyxtOcL62fWh65QPXPr7GTDdJQKFE3h/pCBB/EKP7EqCXkGbwIU9WhO78yPhmIhwrQIO+0A=="/>
    <d v="2016-08-02T09:49:43"/>
    <s v="DARS-NIC-46358-K7G8C-v0"/>
    <s v="Alexandra McIntrye"/>
    <x v="52"/>
    <s v="With Customer"/>
    <x v="0"/>
    <m/>
    <s v=""/>
    <s v="1c Application In Progress"/>
    <x v="4"/>
    <s v="DARS-NIC-46358-K7G8C-v0.0"/>
    <s v="Yes"/>
    <s v="No"/>
    <x v="0"/>
    <x v="0"/>
    <x v="0"/>
    <s v="No"/>
    <x v="12"/>
    <s v=""/>
    <s v="DARS Online"/>
    <s v="DARS Online"/>
    <s v="Yes"/>
    <s v=""/>
    <d v="2016-08-02T09:49:43"/>
    <d v="2016-06-30T14:50:53"/>
    <m/>
    <s v=""/>
    <m/>
    <x v="0"/>
  </r>
  <r>
    <s v="d0348e27-6b3f-e611-80eb-5065f38a0b11"/>
    <s v="1WyvU99p1fQZgjH3Ulu2hcGOAS1F3ixn/aaoM0OmRELzw7qxOlFzHlt8vj03qNYJUKrxjXzussbqnHwmWHJW7g=="/>
    <d v="2016-08-02T09:49:43"/>
    <s v="DARS-NIC-46376-N4R0Y-v0"/>
    <s v="Emma Hedley"/>
    <x v="44"/>
    <s v="With Customer"/>
    <x v="0"/>
    <m/>
    <s v="1c Application In Progress"/>
    <s v="1c Application In Progress"/>
    <x v="4"/>
    <s v="DARS-NIC-46376-N4R0Y-v0"/>
    <s v="Yes"/>
    <s v="No"/>
    <x v="0"/>
    <x v="0"/>
    <x v="0"/>
    <s v="No"/>
    <x v="10"/>
    <s v=""/>
    <s v=""/>
    <s v=""/>
    <s v="Yes"/>
    <s v="Emma Russell"/>
    <d v="2016-08-02T09:49:43"/>
    <d v="2016-07-01T09:07:01"/>
    <m/>
    <s v=""/>
    <m/>
    <x v="0"/>
  </r>
  <r>
    <s v="a8c2b93c-6168-4995-bc03-cf80e6ab57fa"/>
    <s v="/il/r5Z/A3D0yDDMMPYXCaevzfVfZLntldJPqOy7jDzwtv/z9RZ8NY7OiONJ6gTBqGHSVJr+JYWjobZIZQvfPw=="/>
    <d v="2017-03-14T10:44:07"/>
    <s v="DARS-NIC-46451-N5X1R-v0"/>
    <s v="Tracy Taylor"/>
    <x v="428"/>
    <s v="With HSCIC"/>
    <x v="0"/>
    <m/>
    <s v="1c Application In Progress"/>
    <s v="5a DSA Active"/>
    <x v="0"/>
    <s v="DARS-NIC-46451-N5X1R-v0.0"/>
    <s v="No"/>
    <s v="No"/>
    <x v="0"/>
    <x v="0"/>
    <x v="0"/>
    <s v="No"/>
    <x v="0"/>
    <s v="Medium"/>
    <s v=""/>
    <s v=""/>
    <s v="Yes"/>
    <s v="Tracy Taylor"/>
    <d v="2017-03-14T10:44:07"/>
    <d v="2017-01-03T16:34:18"/>
    <m/>
    <s v=""/>
    <d v="2017-01-07T00:00:00"/>
    <x v="0"/>
  </r>
  <r>
    <s v="ffe65661-911f-411d-baec-8512c1ce62c9"/>
    <s v="M3uWvWeMFAsKkioie0q+lP24MCMRs6ez67vzT1cSmsQlQmrmkOP86OikOa5DfbFSHqZ+JltQ4CK02gmWjEUI8w=="/>
    <d v="2017-03-14T10:44:07"/>
    <s v="DARS-NIC-46451-N5X1R-v0"/>
    <s v="Somen Banerjee"/>
    <x v="428"/>
    <s v="With HSCIC"/>
    <x v="0"/>
    <d v="2017-05-31T00:00:00"/>
    <s v="2c Initial Assessment"/>
    <s v="5a DSA Active"/>
    <x v="0"/>
    <s v="DARS-NIC-46451-N5X1R-v0.1"/>
    <s v="No"/>
    <s v="No"/>
    <x v="0"/>
    <x v="262"/>
    <x v="0"/>
    <s v="No"/>
    <x v="0"/>
    <s v="Medium"/>
    <s v="Georgina Platt"/>
    <s v="Robyn Wilson"/>
    <s v="Yes"/>
    <s v="Tracy Taylor"/>
    <d v="2017-03-14T10:44:07"/>
    <d v="2017-01-07T12:17:30"/>
    <m/>
    <s v=""/>
    <d v="2017-01-07T00:00:00"/>
    <x v="0"/>
  </r>
  <r>
    <s v="c05cc3f3-96a1-40cf-bf06-fff2aa1492e6"/>
    <s v="K3s6LVx9GayiaWNj9GQmb6HyrBhfr49UkuZwbmBpWuMPbIXmb4YZB9dG2tSWY0pFBEvOGni4KfAD+P5ZuMQ/Kw=="/>
    <d v="2017-03-14T10:44:46"/>
    <s v="DARS-NIC-46451-N5X1R-v0"/>
    <s v="Somen Banerjee"/>
    <x v="428"/>
    <s v="With HSCIC"/>
    <x v="0"/>
    <d v="2017-05-31T00:00:00"/>
    <s v="5a DSA Active"/>
    <s v="5a DSA Active"/>
    <x v="2"/>
    <s v="DARS-NIC-46451-N5X1R-v0.2"/>
    <s v="Yes"/>
    <s v="No"/>
    <x v="0"/>
    <x v="262"/>
    <x v="164"/>
    <s v="No"/>
    <x v="0"/>
    <s v="Medium"/>
    <s v="Georgina Platt"/>
    <s v="Robyn Wilson"/>
    <s v="Yes"/>
    <s v="Tracy Taylor"/>
    <d v="2017-03-14T10:44:46"/>
    <d v="2017-01-07T12:44:34"/>
    <d v="2017-03-14T00:00:00"/>
    <s v=""/>
    <d v="2017-01-07T00:00:00"/>
    <x v="1"/>
  </r>
  <r>
    <s v="15a49202-a521-48d7-8d15-a9dcc2963b28"/>
    <s v="QkhJTJIKpyV9qJjxTvsqvGtHhc8g6aVHWMW4nKrbNvPVWyh3dHUO1dKxWVJOg2ZzGSzgDohs3Ay0RwR8MVGAsg=="/>
    <d v="2017-03-20T14:44:01"/>
    <s v="DARS-NIC-46517-P9Y7P-v0"/>
    <s v="Tracy Taylor"/>
    <x v="429"/>
    <s v="With HSCIC"/>
    <x v="0"/>
    <m/>
    <s v="1c Application In Progress"/>
    <s v="5a DSA Active"/>
    <x v="0"/>
    <s v="DARS-NIC-46517-P9Y7P-v0.0"/>
    <s v="No"/>
    <s v="No"/>
    <x v="0"/>
    <x v="0"/>
    <x v="0"/>
    <s v="No"/>
    <x v="0"/>
    <s v="Medium"/>
    <s v=""/>
    <s v=""/>
    <s v="Yes"/>
    <s v="Gillian Wright"/>
    <d v="2017-03-20T14:44:01"/>
    <d v="2017-01-03T16:43:39"/>
    <m/>
    <s v=""/>
    <d v="2017-01-07T00:00:00"/>
    <x v="0"/>
  </r>
  <r>
    <s v="34ff33a9-2e2e-4469-ae6a-c169e530dedf"/>
    <s v="uca6X6sncVBs9BPLNQQQT5jG1cxXDL330d3AAjFOdi2B0T1wFXC1Q+fW/PAn6CnOQFWj8WJJJ8hyZEM9AwOFZw=="/>
    <d v="2017-03-20T14:44:01"/>
    <s v="DARS-NIC-46517-P9Y7P-v0"/>
    <s v="Simon Collins"/>
    <x v="429"/>
    <s v="With HSCIC"/>
    <x v="0"/>
    <d v="2017-05-31T00:00:00"/>
    <s v="2c Initial Assessment"/>
    <s v="5a DSA Active"/>
    <x v="0"/>
    <s v="DARS-NIC-46517-P9Y7P-v0.1"/>
    <s v="No"/>
    <s v="No"/>
    <x v="0"/>
    <x v="262"/>
    <x v="0"/>
    <s v="No"/>
    <x v="0"/>
    <s v="Medium"/>
    <s v="Georgina Platt"/>
    <s v="Robyn Wilson"/>
    <s v="Yes"/>
    <s v="Gillian Wright"/>
    <d v="2017-03-20T14:44:01"/>
    <d v="2017-01-07T13:04:22"/>
    <m/>
    <s v=""/>
    <d v="2017-01-07T00:00:00"/>
    <x v="0"/>
  </r>
  <r>
    <s v="47401250-08a9-4657-9692-eb64f4b9666c"/>
    <s v="ywO0ETNu4sFWiIFZRjhR47f0XFyZP0meM7HTItAbq5xCSkZx5l3klXC0NBNjaKYMf3/rrOFgsOWV3vO/sfPw6Q=="/>
    <d v="2017-03-20T14:44:17"/>
    <s v="DARS-NIC-46517-P9Y7P-v0"/>
    <s v="Simon Collins"/>
    <x v="429"/>
    <s v="With HSCIC"/>
    <x v="0"/>
    <d v="2017-05-31T00:00:00"/>
    <s v="5a DSA Active"/>
    <s v="5a DSA Active"/>
    <x v="2"/>
    <s v="DARS-NIC-46517-P9Y7P-v0.2"/>
    <s v="Yes"/>
    <s v="No"/>
    <x v="0"/>
    <x v="262"/>
    <x v="140"/>
    <s v="No"/>
    <x v="0"/>
    <s v="Medium"/>
    <s v="Georgina Platt"/>
    <s v="Robyn Wilson"/>
    <s v="Yes"/>
    <s v="Gillian Wright"/>
    <d v="2017-03-20T14:44:17"/>
    <d v="2017-01-07T13:44:06"/>
    <d v="2017-03-20T00:00:00"/>
    <s v=""/>
    <d v="2017-01-07T00:00:00"/>
    <x v="1"/>
  </r>
  <r>
    <s v="4f323e48-c5bf-46fd-a62c-f2ff72b0bd66"/>
    <s v="4Ta8KIIqW3AW2e7kLT1SjakL7IyUnootKFHwZU/dlgflVkwNbNvfPcRoXkgdAUjClawgqa+NisruTnVRXmBHQw=="/>
    <d v="2017-02-23T18:13:48"/>
    <s v="DARS-NIC-46741-M5T3F-v0"/>
    <s v="Tracy Taylor"/>
    <x v="430"/>
    <s v="With HSCIC"/>
    <x v="0"/>
    <m/>
    <s v="1c Application In Progress"/>
    <s v="5a DSA Active"/>
    <x v="0"/>
    <s v="DARS-NIC-46741-M5T3F-v0.0"/>
    <s v="No"/>
    <s v="No"/>
    <x v="0"/>
    <x v="0"/>
    <x v="0"/>
    <s v="No"/>
    <x v="0"/>
    <s v="Medium"/>
    <s v=""/>
    <s v=""/>
    <s v="Yes"/>
    <s v="Tracy Taylor"/>
    <d v="2017-02-23T18:13:48"/>
    <d v="2017-01-03T16:46:41"/>
    <m/>
    <s v=""/>
    <d v="2017-01-07T00:00:00"/>
    <x v="0"/>
  </r>
  <r>
    <s v="5971954c-6382-48f1-9ffa-c884c6acfe77"/>
    <s v="e9mQt4XYvQYC4WmBY/MtrEMgHM+nuJoPqWL10JyPlVCiEZswDhIisxItM342m/aL9ihNI3AbPc3/Wncdho1FHg=="/>
    <d v="2017-02-23T18:13:48"/>
    <s v="DARS-NIC-46741-M5T3F-v0"/>
    <s v="Gabrielle Emanuel"/>
    <x v="430"/>
    <s v="With HSCIC"/>
    <x v="0"/>
    <d v="2017-05-31T00:00:00"/>
    <s v="2c Initial Assessment"/>
    <s v="5a DSA Active"/>
    <x v="0"/>
    <s v="DARS-NIC-46741-M5T3F-v0.1"/>
    <s v="No"/>
    <s v="No"/>
    <x v="0"/>
    <x v="262"/>
    <x v="0"/>
    <s v="No"/>
    <x v="0"/>
    <s v="Medium"/>
    <s v="Georgina Platt"/>
    <s v="Robyn Wilson"/>
    <s v="Yes"/>
    <s v="Tracy Taylor"/>
    <d v="2017-02-23T18:13:48"/>
    <d v="2017-01-07T07:55:18"/>
    <m/>
    <s v=""/>
    <d v="2017-01-07T00:00:00"/>
    <x v="0"/>
  </r>
  <r>
    <s v="bbdf6d93-401c-475d-8624-63acc8abe33e"/>
    <s v="Px/CjISAD4J17fUGtQqYKsBiNl2/waldg8oPcKT4xTY1rkTVZqq6RPRqg2LhUQOAD76TDCP0e2eVk4u5g9P/Rw=="/>
    <d v="2017-02-23T18:14:08"/>
    <s v="DARS-NIC-46741-M5T3F-v0"/>
    <s v="Gabrielle Emanuel"/>
    <x v="430"/>
    <s v="With HSCIC"/>
    <x v="0"/>
    <d v="2017-05-31T00:00:00"/>
    <s v="5a DSA Active"/>
    <s v="5a DSA Active"/>
    <x v="2"/>
    <s v="DARS-NIC-46741-M5T3F-v0.2"/>
    <s v="Yes"/>
    <s v="No"/>
    <x v="0"/>
    <x v="262"/>
    <x v="107"/>
    <s v="No"/>
    <x v="0"/>
    <s v="Medium"/>
    <s v="Georgina Platt"/>
    <s v="Robyn Wilson"/>
    <s v="Yes"/>
    <s v="Tracy Taylor"/>
    <d v="2017-02-23T18:14:08"/>
    <d v="2017-01-07T09:02:08"/>
    <d v="2017-02-23T00:00:00"/>
    <s v=""/>
    <d v="2017-01-07T00:00:00"/>
    <x v="1"/>
  </r>
  <r>
    <s v="9c1b1071-d05b-4e23-bc72-a953c7b4fdc3"/>
    <s v="GbKMRPFssRiA0D3y2CRIrZHn7NMNdT+hCT/EM3+/OeURqhd2hFzLUF7wRBk2iU2cN0gfiYSuFeBUECNpK+3gCQ=="/>
    <d v="2017-04-19T15:25:28"/>
    <s v="DARS-NIC-46844-W5V5G-v0"/>
    <s v="Alvin Richards-Belle"/>
    <x v="178"/>
    <s v="With HSCIC"/>
    <x v="0"/>
    <m/>
    <s v=""/>
    <s v="2c Initial Assessment"/>
    <x v="0"/>
    <s v="DARS-NIC-46844-W5V5G-v0.0"/>
    <s v="No"/>
    <s v="No"/>
    <x v="0"/>
    <x v="0"/>
    <x v="0"/>
    <s v="No"/>
    <x v="9"/>
    <s v=""/>
    <s v="DARS Online"/>
    <s v="DARS Online"/>
    <s v="Yes"/>
    <s v="Emma Russell"/>
    <d v="2017-04-19T15:25:28"/>
    <d v="2016-07-04T13:35:10"/>
    <m/>
    <s v=""/>
    <d v="2016-11-07T00:00:00"/>
    <x v="0"/>
  </r>
  <r>
    <s v="3577caef-33d5-4667-b068-10bd35592403"/>
    <s v="NYkjdIs1+s9faNrgWGs9m8k9OHcVGfw37D0MLJHww/IpaaA19GkFioy9U+wK+UTn2DrN9CHC2GqheFd2q8JzEQ=="/>
    <d v="2017-04-19T15:25:28"/>
    <s v="DARS-NIC-46844-W5V5G-v0"/>
    <s v="Alvin Richards-Belle"/>
    <x v="178"/>
    <s v="With HSCIC"/>
    <x v="0"/>
    <m/>
    <s v=""/>
    <s v="2c Initial Assessment"/>
    <x v="0"/>
    <s v="DARS-NIC-46844-W5V5G-v0.1"/>
    <s v="No"/>
    <s v="No"/>
    <x v="0"/>
    <x v="0"/>
    <x v="0"/>
    <s v="No"/>
    <x v="9"/>
    <s v=""/>
    <s v="DARS Online"/>
    <s v="DARS Online"/>
    <s v="Yes"/>
    <s v="Emma Russell"/>
    <d v="2017-04-19T15:25:28"/>
    <d v="2016-10-03T10:54:13"/>
    <m/>
    <s v=""/>
    <d v="2016-11-07T00:00:00"/>
    <x v="0"/>
  </r>
  <r>
    <s v="6b2b1374-47c8-48b0-ad3b-2393fc5941b1"/>
    <s v="GlyQ/SMcm7NqTKYSDWjtX8RgXKpSxbpqtyqVXNZCJRIwfdnD5hN/4nkd3dw/JmhUnzfAV/OsBXGcx1CiGYkLGg=="/>
    <d v="2017-04-19T15:25:28"/>
    <s v="DARS-NIC-46844-W5V5G-v0"/>
    <s v="Alvin Richards-Belle"/>
    <x v="178"/>
    <s v="With HSCIC"/>
    <x v="0"/>
    <m/>
    <s v=""/>
    <s v="2c Initial Assessment"/>
    <x v="0"/>
    <s v="DARS-NIC-46844-W5V5G-v0.2"/>
    <s v="No"/>
    <s v="No"/>
    <x v="0"/>
    <x v="0"/>
    <x v="0"/>
    <s v="No"/>
    <x v="9"/>
    <s v=""/>
    <s v="DARS Online"/>
    <s v="DARS Online"/>
    <s v="Yes"/>
    <s v="Emma Russell"/>
    <d v="2017-04-19T15:25:28"/>
    <d v="2016-10-05T08:20:54"/>
    <m/>
    <s v=""/>
    <d v="2016-11-07T00:00:00"/>
    <x v="0"/>
  </r>
  <r>
    <s v="2e369f2e-44b6-497e-a816-db8c25cd9862"/>
    <s v="daDa1Jci2a0clNNoUYUwFEniQQocWvJ1VasbNATCcn3x2g5roClrNiecRu6QxJj9f1jrt+SWW8pNON2pN7sFpg=="/>
    <d v="2017-04-19T15:25:28"/>
    <s v="DARS-NIC-46844-W5V5G-v0"/>
    <s v="Alvin Richards-Belle"/>
    <x v="178"/>
    <s v="With HSCIC"/>
    <x v="0"/>
    <m/>
    <s v=""/>
    <s v="2c Initial Assessment"/>
    <x v="0"/>
    <s v="DARS-NIC-46844-W5V5G-v0.3"/>
    <s v="No"/>
    <s v="No"/>
    <x v="0"/>
    <x v="0"/>
    <x v="0"/>
    <s v="No"/>
    <x v="9"/>
    <s v=""/>
    <s v="DARS Online"/>
    <s v="DARS Online"/>
    <s v="Yes"/>
    <s v="Emma Russell"/>
    <d v="2017-04-19T15:25:28"/>
    <d v="2016-10-13T16:05:34"/>
    <m/>
    <s v=""/>
    <d v="2016-11-07T00:00:00"/>
    <x v="0"/>
  </r>
  <r>
    <s v="01819983-d198-4794-a95e-d3b3a6fc783f"/>
    <s v="cI/id1nKg4sELgjz3+OjTVYBd5Q0iXi8sby6iNlSyFeH53xus4BmQ9fKflrdT8UgtnOSOaxQ/d0AF1VJ10eKfA=="/>
    <d v="2017-04-19T15:25:28"/>
    <s v="DARS-NIC-46844-W5V5G-v0"/>
    <s v="Alvin Richards-Belle"/>
    <x v="178"/>
    <s v="With HSCIC"/>
    <x v="0"/>
    <m/>
    <s v=""/>
    <s v="2c Initial Assessment"/>
    <x v="0"/>
    <s v="DARS-NIC-46844-W5V5G-v0.4"/>
    <s v="No"/>
    <s v="No"/>
    <x v="0"/>
    <x v="0"/>
    <x v="0"/>
    <s v="No"/>
    <x v="9"/>
    <s v=""/>
    <s v="DARS Online"/>
    <s v="DARS Online"/>
    <s v="Yes"/>
    <s v="Emma Russell"/>
    <d v="2017-04-19T15:25:28"/>
    <d v="2016-10-18T08:29:42"/>
    <m/>
    <s v=""/>
    <d v="2016-11-07T00:00:00"/>
    <x v="0"/>
  </r>
  <r>
    <s v="bc70f9f0-be42-4945-a8ad-9411e920c18f"/>
    <s v="5Hf2mo+BDyNKbeNLtQIuop5ADWlKR2pdDOLSvD+HojkiyMT8OxB5HWHOYWvKcq3q7hronpff9EBJU9oyJKOj3Q=="/>
    <d v="2017-04-19T15:25:28"/>
    <s v="DARS-NIC-46844-W5V5G-v0"/>
    <s v="Alvin Richards-Belle"/>
    <x v="178"/>
    <s v="With HSCIC"/>
    <x v="0"/>
    <m/>
    <s v=""/>
    <s v="2c Initial Assessment"/>
    <x v="0"/>
    <s v="DARS-NIC-46844-W5V5G-v0.5"/>
    <s v="No"/>
    <s v="No"/>
    <x v="0"/>
    <x v="0"/>
    <x v="0"/>
    <s v="No"/>
    <x v="9"/>
    <s v=""/>
    <s v="DARS Online"/>
    <s v="DARS Online"/>
    <s v="Yes"/>
    <s v="Emma Russell"/>
    <d v="2017-04-19T15:25:28"/>
    <d v="2016-10-28T14:01:37"/>
    <m/>
    <s v=""/>
    <d v="2016-11-07T00:00:00"/>
    <x v="0"/>
  </r>
  <r>
    <s v="7d6e54e1-ec15-4441-8ea2-32b8647b4827"/>
    <s v="pY73ZYAwc993HJhLYYx9YHSBb/raJpWfAXir+fEirGo8sfu5xMHGFQkfx0QxnT4CTyiodcr3wyO+sCbRFDOjNQ=="/>
    <d v="2017-04-19T15:25:28"/>
    <s v="DARS-NIC-46844-W5V5G-v0"/>
    <s v="Alvin Richards-Belle"/>
    <x v="178"/>
    <s v="With HSCIC"/>
    <x v="0"/>
    <m/>
    <s v=""/>
    <s v="2c Initial Assessment"/>
    <x v="0"/>
    <s v="DARS-NIC-46844-W5V5G-v0.6"/>
    <s v="No"/>
    <s v="No"/>
    <x v="0"/>
    <x v="0"/>
    <x v="0"/>
    <s v="No"/>
    <x v="9"/>
    <s v=""/>
    <s v="DARS Online"/>
    <s v="DARS Online"/>
    <s v="Yes"/>
    <s v="Emma Russell"/>
    <d v="2017-04-19T15:25:28"/>
    <d v="2016-10-31T13:43:00"/>
    <m/>
    <s v=""/>
    <d v="2016-11-07T00:00:00"/>
    <x v="0"/>
  </r>
  <r>
    <s v="507ae5c1-b6bb-4f66-bb5e-48b7716d0d00"/>
    <s v="cKVRyf75F3vm/AGeX2jjo2Ii3K5jsNEAexqDfAzJChYZfNljNrtS5PUTgaFjyNQMHGTpKCxm25oOyI/XLH3S3w=="/>
    <d v="2017-04-19T15:25:28"/>
    <s v="DARS-NIC-46844-W5V5G-v0"/>
    <s v="Alvin Richards-Belle"/>
    <x v="178"/>
    <s v="With HSCIC"/>
    <x v="0"/>
    <d v="2017-12-31T00:00:00"/>
    <s v="2c Initial Assessment"/>
    <s v="2c Initial Assessment"/>
    <x v="0"/>
    <s v="DARS-NIC-46844-W5V5G-v0.7"/>
    <s v="No"/>
    <s v="No"/>
    <x v="0"/>
    <x v="48"/>
    <x v="0"/>
    <s v="No"/>
    <x v="9"/>
    <s v="Complex"/>
    <s v="Georgina Platt"/>
    <s v="Louise Dunn"/>
    <s v="Yes"/>
    <s v="Emma Russell"/>
    <d v="2017-04-19T15:25:28"/>
    <d v="2016-11-03T12:08:48"/>
    <m/>
    <s v=""/>
    <d v="2016-11-07T00:00:00"/>
    <x v="0"/>
  </r>
  <r>
    <s v="56441dda-90c3-4354-8a34-77802861370f"/>
    <s v="DlwDgZuaugmBvw8ud2UDeerzIoANI02lz/TlkMPo2IzGNYtfYOMQtc0Eb6eXv6LgVjQ3xjttb7bkiHAyKzGKMA=="/>
    <d v="2017-04-26T13:27:40"/>
    <s v="DARS-NIC-46844-W5V5G-v0"/>
    <s v="Alvin Richards-Belle"/>
    <x v="178"/>
    <s v="With HSCIC"/>
    <x v="0"/>
    <d v="2017-12-31T00:00:00"/>
    <s v="2c Initial Assessment"/>
    <s v="2c Initial Assessment"/>
    <x v="4"/>
    <s v="DARS-NIC-46844-W5V5G-v0.8"/>
    <s v="Yes"/>
    <s v="No"/>
    <x v="0"/>
    <x v="48"/>
    <x v="0"/>
    <s v="No"/>
    <x v="9"/>
    <s v="Complex"/>
    <s v="Georgina Platt"/>
    <s v="Louise Dunn"/>
    <s v="Yes"/>
    <s v="Emma Russell"/>
    <d v="2017-04-26T13:27:40"/>
    <d v="2016-12-02T13:30:24"/>
    <m/>
    <s v=""/>
    <d v="2016-11-07T00:00:00"/>
    <x v="0"/>
  </r>
  <r>
    <s v="475a40f1-aba1-e611-80f8-5065f38bf2f1"/>
    <s v="yPpzga2FtZrPopq7ELHXIWuhOo5pqCDNuVyGAQzFoI1PycybWwEXiEenScuVmSywF5qglF4deTKTaCKyDpzRCQ=="/>
    <d v="2017-04-26T09:04:23"/>
    <s v="DARS-NIC-46981-J1Z0V-v0"/>
    <s v="Mark Evans"/>
    <x v="28"/>
    <s v="With Customer"/>
    <x v="0"/>
    <m/>
    <s v="1c Application In Progress"/>
    <s v="2d Action Plan Active"/>
    <x v="0"/>
    <s v="DARS-NIC-46981-J1Z0V-v0"/>
    <s v="No"/>
    <s v="No"/>
    <x v="0"/>
    <x v="0"/>
    <x v="0"/>
    <s v="No"/>
    <x v="3"/>
    <s v=""/>
    <s v=""/>
    <s v=""/>
    <s v="Yes"/>
    <s v="Emma Russell"/>
    <d v="2017-04-26T09:04:23"/>
    <d v="2016-11-03T09:57:39"/>
    <m/>
    <s v=""/>
    <d v="2017-04-12T00:00:00"/>
    <x v="0"/>
  </r>
  <r>
    <s v="93bcbfa9-4245-4217-af4a-330e43664997"/>
    <s v="jbYTjrguSoiRL5Zn4wlEwJQV+/Txu3sPJYen9HHRdcG/PbLxSJu9NVxUkipeL6FBcwPJAlfocYqR+P9o+hq6AQ=="/>
    <d v="2017-04-26T09:04:23"/>
    <s v="DARS-NIC-46981-J1Z0V-v0"/>
    <s v="Mark Evans"/>
    <x v="28"/>
    <s v="With Customer"/>
    <x v="0"/>
    <m/>
    <s v="1c Application In Progress"/>
    <s v="2d Action Plan Active"/>
    <x v="0"/>
    <s v="DARS-NIC-46981-J1Z0V-v0.1"/>
    <s v="No"/>
    <s v="No"/>
    <x v="0"/>
    <x v="0"/>
    <x v="0"/>
    <s v="No"/>
    <x v="3"/>
    <s v=""/>
    <s v=""/>
    <s v=""/>
    <s v="Yes"/>
    <s v="Emma Russell"/>
    <d v="2017-04-26T09:04:23"/>
    <d v="2016-12-16T08:16:07"/>
    <m/>
    <s v=""/>
    <d v="2017-04-12T00:00:00"/>
    <x v="0"/>
  </r>
  <r>
    <s v="a23880b4-5959-4a77-8528-00d440826cf8"/>
    <s v="P5wSlgTB/gmloZvA0F6zM2U469I8mNy2EaHSDHbYdWacDovhqJ8OlOZNNeNZeI332mSHFZePd1O9gV43m0IplA=="/>
    <d v="2017-04-26T09:04:41"/>
    <s v="DARS-NIC-46981-J1Z0V-v0"/>
    <s v="Mark Evans"/>
    <x v="28"/>
    <s v="With Customer"/>
    <x v="0"/>
    <d v="2018-04-30T00:00:00"/>
    <s v="2c Initial Assessment"/>
    <s v="2d Action Plan Active"/>
    <x v="4"/>
    <s v="DARS-NIC-46981-J1Z0V-v0.10"/>
    <s v="Yes"/>
    <s v="No"/>
    <x v="0"/>
    <x v="40"/>
    <x v="0"/>
    <s v="No"/>
    <x v="3"/>
    <s v="Complex"/>
    <s v="Nicola Bootland"/>
    <s v="Kimberley Watson"/>
    <s v="Yes"/>
    <s v="Emma Russell"/>
    <d v="2017-04-26T09:04:41"/>
    <d v="2017-04-26T09:04:15"/>
    <m/>
    <s v=""/>
    <d v="2017-04-12T00:00:00"/>
    <x v="0"/>
  </r>
  <r>
    <s v="ae637c53-c6ec-424b-840f-b8f3ecae387f"/>
    <s v="BUtMxL/6ZBqOmdrkiYLP1/t0rmGXxZ8TJ+7Gx6LqTrcLCbZPAWHOlILquFkFqDLOL0W1dfHrlLcj+6cs8vcKDQ=="/>
    <d v="2017-04-26T09:04:24"/>
    <s v="DARS-NIC-46981-J1Z0V-v0"/>
    <s v="Mark Evans"/>
    <x v="28"/>
    <s v="With Customer"/>
    <x v="0"/>
    <m/>
    <s v="1c Application In Progress"/>
    <s v="2d Action Plan Active"/>
    <x v="0"/>
    <s v="DARS-NIC-46981-J1Z0V-v0.2"/>
    <s v="No"/>
    <s v="No"/>
    <x v="0"/>
    <x v="0"/>
    <x v="0"/>
    <s v="No"/>
    <x v="3"/>
    <s v=""/>
    <s v=""/>
    <s v=""/>
    <s v="Yes"/>
    <s v="Emma Russell"/>
    <d v="2017-04-26T09:04:24"/>
    <d v="2016-12-20T10:42:14"/>
    <m/>
    <s v=""/>
    <d v="2017-04-12T00:00:00"/>
    <x v="0"/>
  </r>
  <r>
    <s v="2b080574-7151-443d-a1c7-e823db865712"/>
    <s v="GCWKu8pHVsUKqWrWb1al6yLaG+A8E8oLX+ghLZdXn5Jrgqxp32i66wK/XzOOHGXlnal8v+YVOcG6J13p4lVbXA=="/>
    <d v="2017-04-26T09:04:24"/>
    <s v="DARS-NIC-46981-J1Z0V-v0"/>
    <s v="Mark Evans"/>
    <x v="28"/>
    <s v="With Customer"/>
    <x v="0"/>
    <m/>
    <s v="1c Application In Progress"/>
    <s v="2d Action Plan Active"/>
    <x v="0"/>
    <s v="DARS-NIC-46981-J1Z0V-v0.3"/>
    <s v="No"/>
    <s v="No"/>
    <x v="0"/>
    <x v="0"/>
    <x v="0"/>
    <s v="No"/>
    <x v="3"/>
    <s v=""/>
    <s v=""/>
    <s v=""/>
    <s v="Yes"/>
    <s v="Emma Russell"/>
    <d v="2017-04-26T09:04:24"/>
    <d v="2016-12-21T10:45:41"/>
    <m/>
    <s v=""/>
    <d v="2017-04-12T00:00:00"/>
    <x v="0"/>
  </r>
  <r>
    <s v="6d9a9d90-5169-42c6-9cd6-2d1109258cb3"/>
    <s v="6C64Kd8RMvRbyFy4WQpIhCqDGhZpxdNCXBG729PMXF154uw6Jn8SkWaJl9yX2RssSTiCPdmLdCZZuVXB4LyZyw=="/>
    <d v="2017-04-26T09:04:23"/>
    <s v="DARS-NIC-46981-J1Z0V-v0"/>
    <s v="Mark Evans"/>
    <x v="28"/>
    <s v="With Customer"/>
    <x v="0"/>
    <m/>
    <s v="1c Application In Progress"/>
    <s v="2d Action Plan Active"/>
    <x v="0"/>
    <s v="DARS-NIC-46981-J1Z0V-v0.4"/>
    <s v="No"/>
    <s v="No"/>
    <x v="0"/>
    <x v="0"/>
    <x v="0"/>
    <s v="No"/>
    <x v="3"/>
    <s v=""/>
    <s v=""/>
    <s v=""/>
    <s v="Yes"/>
    <s v="Emma Russell"/>
    <d v="2017-04-26T09:04:23"/>
    <d v="2016-12-29T08:51:57"/>
    <m/>
    <s v=""/>
    <d v="2017-04-12T00:00:00"/>
    <x v="0"/>
  </r>
  <r>
    <s v="43011f04-2735-45ad-a737-c262f22f8ba5"/>
    <s v="oMmkLPKs8c6uelKNiS+bu+Mh1sWFksuXucGhoO4qadCmj592TlOE4hANAHazsk4Hbn0UzNbdyUfa3nEYtFTQNQ=="/>
    <d v="2017-04-26T09:04:24"/>
    <s v="DARS-NIC-46981-J1Z0V-v0"/>
    <s v="Mark Evans"/>
    <x v="28"/>
    <s v="With Customer"/>
    <x v="0"/>
    <m/>
    <s v="2c Initial Assessment"/>
    <s v="2d Action Plan Active"/>
    <x v="0"/>
    <s v="DARS-NIC-46981-J1Z0V-v0.5"/>
    <s v="No"/>
    <s v="No"/>
    <x v="0"/>
    <x v="142"/>
    <x v="0"/>
    <s v="No"/>
    <x v="3"/>
    <s v="Complex"/>
    <s v="Nicola Bootland"/>
    <s v="Richard Langley"/>
    <s v="Yes"/>
    <s v="Emma Russell"/>
    <d v="2017-04-26T09:04:24"/>
    <d v="2017-01-18T09:29:01"/>
    <m/>
    <s v=""/>
    <d v="2017-04-12T00:00:00"/>
    <x v="0"/>
  </r>
  <r>
    <s v="4eede71d-455a-44a9-a9a2-288b031b4804"/>
    <s v="A4d72vQCrbgqykpyXxVSlJycrsinNFVf8O2d465YO6zGI5Mzf4CZ9rcZ9YxkO6/efZc7v+LzaWDjF+xZM+Pwng=="/>
    <d v="2017-04-26T09:04:23"/>
    <s v="DARS-NIC-46981-J1Z0V-v0"/>
    <s v="Mark Evans"/>
    <x v="28"/>
    <s v="With Customer"/>
    <x v="0"/>
    <m/>
    <s v="2a Case Admin Check"/>
    <s v="2d Action Plan Active"/>
    <x v="0"/>
    <s v="DARS-NIC-46981-J1Z0V-v0.6"/>
    <s v="No"/>
    <s v="No"/>
    <x v="0"/>
    <x v="142"/>
    <x v="0"/>
    <s v="No"/>
    <x v="3"/>
    <s v="Complex"/>
    <s v="Nicola Bootland"/>
    <s v="Richard Langley"/>
    <s v="Yes"/>
    <s v="Emma Russell"/>
    <d v="2017-04-26T09:04:23"/>
    <d v="2017-01-25T17:26:11"/>
    <m/>
    <s v=""/>
    <d v="2017-04-12T00:00:00"/>
    <x v="0"/>
  </r>
  <r>
    <s v="5a504406-7b3e-4b8c-ab76-e4322d6a2f83"/>
    <s v="CF9CpXguqXmLiNEoMvidRV9OKJG0hZgtT0+lAy4hWVNj6HWUZCeiXmN5j2Hm453xg94AGmrhvI+f8C1GnHky6w=="/>
    <d v="2017-04-26T09:04:24"/>
    <s v="DARS-NIC-46981-J1Z0V-v0"/>
    <s v="Mark Evans"/>
    <x v="28"/>
    <s v="With Customer"/>
    <x v="0"/>
    <m/>
    <s v="1c Application In Progress"/>
    <s v="2d Action Plan Active"/>
    <x v="0"/>
    <s v="DARS-NIC-46981-J1Z0V-v0.7"/>
    <s v="No"/>
    <s v="No"/>
    <x v="0"/>
    <x v="142"/>
    <x v="0"/>
    <s v="No"/>
    <x v="3"/>
    <s v="Complex"/>
    <s v="Nicola Bootland"/>
    <s v="Richard Langley"/>
    <s v="Yes"/>
    <s v="Emma Russell"/>
    <d v="2017-04-26T09:04:24"/>
    <d v="2017-03-09T09:46:14"/>
    <m/>
    <s v=""/>
    <d v="2017-04-12T00:00:00"/>
    <x v="0"/>
  </r>
  <r>
    <s v="275b8f53-08b1-4c73-bec3-efe7fda9422c"/>
    <s v="sxMQznfBGpyDgeWCR4ajD9GEbsmeP1Ampex2p0HLwnfxGdf6omhSP/romrYpgjl0WzSCcfcUMSWjn53k9bjUzA=="/>
    <d v="2017-04-26T09:04:24"/>
    <s v="DARS-NIC-46981-J1Z0V-v0"/>
    <s v="Mark Evans"/>
    <x v="28"/>
    <s v="With Customer"/>
    <x v="0"/>
    <d v="2018-04-30T00:00:00"/>
    <s v="2c Initial Assessment"/>
    <s v="2d Action Plan Active"/>
    <x v="0"/>
    <s v="DARS-NIC-46981-J1Z0V-v0.8"/>
    <s v="No"/>
    <s v="No"/>
    <x v="0"/>
    <x v="40"/>
    <x v="0"/>
    <s v="No"/>
    <x v="3"/>
    <s v="Complex"/>
    <s v="Nicola Bootland"/>
    <s v="Richard Langley"/>
    <s v="Yes"/>
    <s v="Emma Russell"/>
    <d v="2017-04-26T09:04:24"/>
    <d v="2017-04-12T09:13:00"/>
    <m/>
    <s v=""/>
    <d v="2017-04-12T00:00:00"/>
    <x v="0"/>
  </r>
  <r>
    <s v="c2e1a795-ddc0-482f-933f-666c1e03cd35"/>
    <s v="VP84k4JLODnepzb8EDCWd5uMdcJ+lZjEuUgscmax1YCgpCG+W1rrbhHOCsqttdrmA5U39a4plFrWE1IXr4MvSw=="/>
    <d v="2017-04-26T09:04:41"/>
    <s v="DARS-NIC-46981-J1Z0V-v0"/>
    <s v="Mark Evans"/>
    <x v="28"/>
    <s v="With Customer"/>
    <x v="0"/>
    <d v="2018-04-30T00:00:00"/>
    <s v="2c Initial Assessment"/>
    <s v="2d Action Plan Active"/>
    <x v="0"/>
    <s v="DARS-NIC-46981-J1Z0V-v0.9"/>
    <s v="No"/>
    <s v="No"/>
    <x v="0"/>
    <x v="40"/>
    <x v="0"/>
    <s v="No"/>
    <x v="3"/>
    <s v="Complex"/>
    <s v="Nicola Bootland"/>
    <s v="Kimberley Watson"/>
    <s v="Yes"/>
    <s v="Emma Russell"/>
    <d v="2017-04-26T09:04:41"/>
    <d v="2017-04-12T15:39:56"/>
    <m/>
    <s v=""/>
    <d v="2017-04-12T00:00:00"/>
    <x v="0"/>
  </r>
  <r>
    <s v="49b8a1b6-5d4c-4722-a6ac-3794a0168f0f"/>
    <s v="1e8uWZ5W9pLEDL+ryOLPCMuiw5EG0pIx6c4sG5cjggdD5b1HwC1TDyuQraqwtmN5VRoMyffcYvOdBsFO8q82aA=="/>
    <d v="2016-08-02T09:49:43"/>
    <s v="DARS-NIC-46991-S8W7F-v0"/>
    <s v="Thomas John Allison"/>
    <x v="172"/>
    <s v="With Customer"/>
    <x v="0"/>
    <m/>
    <s v=""/>
    <s v="1c Application In Progress"/>
    <x v="4"/>
    <s v="DARS-NIC-46991-S8W7F-v0.0"/>
    <s v="Yes"/>
    <s v="No"/>
    <x v="0"/>
    <x v="0"/>
    <x v="0"/>
    <s v="No"/>
    <x v="5"/>
    <s v=""/>
    <s v="DARS Online"/>
    <s v="DARS Online"/>
    <s v="Yes"/>
    <s v=""/>
    <d v="2016-08-02T09:49:43"/>
    <d v="2016-07-05T08:53:34"/>
    <m/>
    <s v=""/>
    <m/>
    <x v="0"/>
  </r>
  <r>
    <s v="f0313628-8e4e-e611-80eb-5065f38b06d1"/>
    <s v="ktT2SBbNhR3y2KJcFBNZRscDpBrST3t5qfbcs5vt1k8a7nKlWWujjABRsb42KBCw+nOYlRBOPnwUsMWzec5kMQ=="/>
    <d v="2016-08-02T09:49:43"/>
    <s v="DARS-NIC-47056-L6W1M-v0"/>
    <s v="Graham Crawford"/>
    <x v="431"/>
    <s v="With Customer"/>
    <x v="0"/>
    <m/>
    <s v="1c Application In Progress"/>
    <s v="1c Application In Progress"/>
    <x v="4"/>
    <s v="DARS-NIC-47056-L6W1M-v0"/>
    <s v="Yes"/>
    <s v="No"/>
    <x v="0"/>
    <x v="0"/>
    <x v="0"/>
    <s v="No"/>
    <x v="7"/>
    <s v=""/>
    <s v=""/>
    <s v=""/>
    <s v="Yes"/>
    <s v="Joanna Rose"/>
    <d v="2016-08-02T09:49:43"/>
    <d v="2016-07-20T15:25:18"/>
    <m/>
    <s v=""/>
    <m/>
    <x v="0"/>
  </r>
  <r>
    <s v="f88c02cb-7f4e-e611-80eb-5065f38b06d1"/>
    <s v="rX91DP/oA88u+d1fhUo3KlxcVER9Ex79rWs+d2Jttchq0R+FVtV0m0GGa7moieJXYK7CS4Jck4KFZN5lZgo3uQ=="/>
    <d v="2016-08-16T14:41:07"/>
    <s v="DARS-NIC-47160-J4B3B-v0"/>
    <s v="James Khosla"/>
    <x v="432"/>
    <s v="With Customer"/>
    <x v="0"/>
    <m/>
    <s v="1c Application In Progress"/>
    <s v="1c Application In Progress"/>
    <x v="0"/>
    <s v="DARS-NIC-47160-J4B3B-v0"/>
    <s v="No"/>
    <s v="No"/>
    <x v="0"/>
    <x v="0"/>
    <x v="0"/>
    <s v="No"/>
    <x v="16"/>
    <s v=""/>
    <s v=""/>
    <s v=""/>
    <s v="Yes"/>
    <s v="Emma Russell"/>
    <d v="2016-08-16T14:41:07"/>
    <d v="2016-07-20T13:42:29"/>
    <m/>
    <s v=""/>
    <m/>
    <x v="0"/>
  </r>
  <r>
    <s v="f561bfdc-fb3b-4517-8497-c83f6e964b57"/>
    <s v="tGGhcwOaOSzMZ8JkdfZm8UtjGpByaDgLGll32gt5UdSGnTqDBDS9VPS1qkarnqnToLtrMuYYaUZ+uLB3rBg6cg=="/>
    <d v="2016-08-16T14:41:45"/>
    <s v="DARS-NIC-47160-J4B3B-v0"/>
    <s v="James Khosla"/>
    <x v="432"/>
    <s v="With Customer"/>
    <x v="0"/>
    <m/>
    <s v="1c Application In Progress"/>
    <s v="1c Application In Progress"/>
    <x v="0"/>
    <s v="DARS-NIC-47160-J4B3B-v0.1"/>
    <s v="No"/>
    <s v="No"/>
    <x v="0"/>
    <x v="0"/>
    <x v="0"/>
    <s v="No"/>
    <x v="16"/>
    <s v=""/>
    <s v=""/>
    <s v=""/>
    <s v="Yes"/>
    <s v="Emma Russell"/>
    <d v="2016-08-16T14:41:45"/>
    <d v="2016-08-16T13:36:52"/>
    <m/>
    <s v=""/>
    <m/>
    <x v="0"/>
  </r>
  <r>
    <s v="6698984a-4162-461d-bb77-fe8dbe470c27"/>
    <s v="FIyAE9y50ju8K3vQCWa82OThZHns2wc/InoQMZlOgdz1xmmm5JQKjMqVwm2UKrwwL3ExYW/YZ4UxtPxz5hM++A=="/>
    <d v="2016-08-17T12:39:05"/>
    <s v="DARS-NIC-47160-J4B3B-v0"/>
    <s v="James Khosla"/>
    <x v="432"/>
    <s v="With Customer"/>
    <x v="0"/>
    <m/>
    <s v="1c Application In Progress"/>
    <s v="1c Application In Progress"/>
    <x v="4"/>
    <s v="DARS-NIC-47160-J4B3B-v0.2"/>
    <s v="Yes"/>
    <s v="No"/>
    <x v="0"/>
    <x v="0"/>
    <x v="0"/>
    <s v="No"/>
    <x v="16"/>
    <s v=""/>
    <s v=""/>
    <s v=""/>
    <s v="Yes"/>
    <s v="Emma Russell"/>
    <d v="2016-08-17T12:39:05"/>
    <d v="2016-08-16T14:41:15"/>
    <m/>
    <s v=""/>
    <m/>
    <x v="0"/>
  </r>
  <r>
    <s v="8bb773a5-f38b-49bb-89bb-cf7f0b61be73"/>
    <s v="1V/e/veAOQ1YmGAGuqQbXKAMxZUxHl9FTmfcMx0mxk85BTfg1XaEerDEBpv8oGacAmjsJLdEjyfXILhRRkAbiQ=="/>
    <d v="2016-12-05T09:52:10"/>
    <s v="DARS-NIC-47368-F1C2M-v0"/>
    <s v="James Brannan"/>
    <x v="417"/>
    <s v="With HSCIC"/>
    <x v="0"/>
    <d v="2017-07-14T00:00:00"/>
    <s v=""/>
    <s v="5a DSA Active"/>
    <x v="0"/>
    <s v="DARS-NIC-47368-F1C2M-v0.0"/>
    <s v="No"/>
    <s v="No"/>
    <x v="0"/>
    <x v="0"/>
    <x v="0"/>
    <s v="No"/>
    <x v="1"/>
    <s v=""/>
    <s v="Dave Cronin"/>
    <s v="Dave Cronin"/>
    <s v="Yes"/>
    <s v=""/>
    <d v="2016-12-05T09:52:10"/>
    <d v="2016-07-06T09:46:08"/>
    <m/>
    <s v=""/>
    <d v="2016-09-27T00:00:00"/>
    <x v="0"/>
  </r>
  <r>
    <s v="5a56db86-8e65-415c-a6ae-e7b4f0f52e64"/>
    <s v="upT8UoOtANQyh1617eh+zMFuxU6h5aI/TA/7Lydxt4EjQHYkkyWF26/eCml1N2vzZgIMOn/wMQcU//olICGMRg=="/>
    <d v="2016-12-05T09:52:10"/>
    <s v="DARS-NIC-47368-F1C2M-v0"/>
    <s v="James Brannan"/>
    <x v="417"/>
    <s v="With HSCIC"/>
    <x v="0"/>
    <d v="2017-07-14T00:00:00"/>
    <s v="2c Initial Assessment"/>
    <s v="5a DSA Active"/>
    <x v="0"/>
    <s v="DARS-NIC-47368-F1C2M-v0.1"/>
    <s v="No"/>
    <s v="No"/>
    <x v="0"/>
    <x v="114"/>
    <x v="0"/>
    <s v="No"/>
    <x v="1"/>
    <s v=""/>
    <s v="Dave Cronin"/>
    <s v="Dave Cronin"/>
    <s v="Yes"/>
    <s v=""/>
    <d v="2016-12-05T09:52:10"/>
    <d v="2016-07-06T15:02:07"/>
    <m/>
    <s v=""/>
    <d v="2016-09-27T00:00:00"/>
    <x v="0"/>
  </r>
  <r>
    <s v="8f823019-6703-4fc9-b10f-f7f784fbc42f"/>
    <s v="S25aAenxffSXi6MaIdW0Ow7RQzrJljxwb1YQZgwWkqODbSdOFKVEborS1MMZKrP/KPnDam79VA1hGmdfwEPrWw=="/>
    <d v="2016-12-05T09:52:55"/>
    <s v="DARS-NIC-47368-F1C2M-v0"/>
    <s v="James Brannan"/>
    <x v="44"/>
    <s v="With HSCIC"/>
    <x v="0"/>
    <d v="2017-07-31T00:00:00"/>
    <s v="5a DSA Active"/>
    <s v="5a DSA Active"/>
    <x v="2"/>
    <s v="DARS-NIC-47368-F1C2M-v0.10"/>
    <s v="Yes"/>
    <s v="No"/>
    <x v="0"/>
    <x v="57"/>
    <x v="49"/>
    <s v="No"/>
    <x v="10"/>
    <s v=""/>
    <s v="Dave Cronin"/>
    <s v="Dave Cronin"/>
    <s v="No"/>
    <s v=""/>
    <d v="2016-12-05T09:52:55"/>
    <d v="2016-11-03T09:57:37"/>
    <d v="2016-12-05T00:00:00"/>
    <s v=""/>
    <d v="2016-09-27T00:00:00"/>
    <x v="1"/>
  </r>
  <r>
    <s v="eb22cd04-1cc9-4a23-8dfe-503b95a992aa"/>
    <s v="JgU1Mni9H3s3EQYMkSJaqtsVo27ah9QtMoHa1T+p/Zn/wJX6XjE3n8H2HtsQ73UaiKAHGGPgh+grSmQVXbk6Jg=="/>
    <d v="2016-12-05T09:52:09"/>
    <s v="DARS-NIC-47368-F1C2M-v0"/>
    <s v="James Brannan"/>
    <x v="417"/>
    <s v="With HSCIC"/>
    <x v="0"/>
    <d v="2017-07-14T00:00:00"/>
    <s v="2c Initial Assessment"/>
    <s v="5a DSA Active"/>
    <x v="0"/>
    <s v="DARS-NIC-47368-F1C2M-v0.2"/>
    <s v="No"/>
    <s v="No"/>
    <x v="0"/>
    <x v="114"/>
    <x v="0"/>
    <s v="No"/>
    <x v="1"/>
    <s v=""/>
    <s v="Dave Cronin"/>
    <s v="Dave Cronin"/>
    <s v="Yes"/>
    <s v=""/>
    <d v="2016-12-05T09:52:09"/>
    <d v="2016-07-06T15:13:41"/>
    <m/>
    <s v=""/>
    <d v="2016-09-27T00:00:00"/>
    <x v="0"/>
  </r>
  <r>
    <s v="1c5ab8b3-f2a5-4f34-8665-a17cc485ac6e"/>
    <s v="UUhDdBujCitZiNXE8z4IuVSHVk6KhToEoyItI8GUKVkQVph+etZohDRh7ilhmNRGMGnElRhxXpebH0TEDB7OCA=="/>
    <d v="2016-12-05T09:52:09"/>
    <s v="DARS-NIC-47368-F1C2M-v0"/>
    <s v="James Brannan"/>
    <x v="417"/>
    <s v="With HSCIC"/>
    <x v="0"/>
    <d v="2017-07-14T00:00:00"/>
    <s v="2c Initial Assessment"/>
    <s v="5a DSA Active"/>
    <x v="0"/>
    <s v="DARS-NIC-47368-F1C2M-v0.3"/>
    <s v="No"/>
    <s v="No"/>
    <x v="0"/>
    <x v="114"/>
    <x v="0"/>
    <s v="No"/>
    <x v="1"/>
    <s v=""/>
    <s v="Dave Cronin"/>
    <s v="Dave Cronin"/>
    <s v="Yes"/>
    <s v=""/>
    <d v="2016-12-05T09:52:09"/>
    <d v="2016-07-06T15:37:23"/>
    <m/>
    <s v=""/>
    <d v="2016-09-27T00:00:00"/>
    <x v="0"/>
  </r>
  <r>
    <s v="17d3a866-e108-4e03-b676-6ed906e36a7f"/>
    <s v="eok71AkHGKCksgDVJQRLfK5y+zmQdUPdUkiE69Sn+bU0Az1XFqmWeZcPjlbGLKZZJC5Yo04YTmCfKDilltl7wg=="/>
    <d v="2016-12-05T09:52:09"/>
    <s v="DARS-NIC-47368-F1C2M-v0"/>
    <s v="James Brannan"/>
    <x v="417"/>
    <s v="With HSCIC"/>
    <x v="0"/>
    <d v="2017-07-14T00:00:00"/>
    <s v="2c Initial Assessment"/>
    <s v="5a DSA Active"/>
    <x v="0"/>
    <s v="DARS-NIC-47368-F1C2M-v0.4"/>
    <s v="No"/>
    <s v="No"/>
    <x v="0"/>
    <x v="114"/>
    <x v="0"/>
    <s v="No"/>
    <x v="1"/>
    <s v=""/>
    <s v="Dave Cronin"/>
    <s v="Dave Cronin"/>
    <s v="Yes"/>
    <s v=""/>
    <d v="2016-12-05T09:52:09"/>
    <d v="2016-07-07T13:51:14"/>
    <m/>
    <s v=""/>
    <d v="2016-09-27T00:00:00"/>
    <x v="0"/>
  </r>
  <r>
    <s v="432ce44f-3f4f-4b56-a6b4-9515b7155177"/>
    <s v="iUCCmKuxxON4l+DxctEtEBEOs2a4vy6kDtROmuRyQ6nD+qw0RAegzuyASxJcUzbAyK80VkE9YmcI31d4G2+xIg=="/>
    <d v="2016-12-05T09:52:09"/>
    <s v="DARS-NIC-47368-F1C2M-v0"/>
    <s v="James Brannan"/>
    <x v="417"/>
    <s v="With HSCIC"/>
    <x v="0"/>
    <d v="2017-07-14T00:00:00"/>
    <s v="1c Application In Progress"/>
    <s v="5a DSA Active"/>
    <x v="0"/>
    <s v="DARS-NIC-47368-F1C2M-v0.5"/>
    <s v="No"/>
    <s v="No"/>
    <x v="0"/>
    <x v="114"/>
    <x v="0"/>
    <s v="No"/>
    <x v="1"/>
    <s v=""/>
    <s v="Dave Cronin"/>
    <s v="Dave Cronin"/>
    <s v="Yes"/>
    <s v=""/>
    <d v="2016-12-05T09:52:09"/>
    <d v="2016-07-07T13:53:50"/>
    <m/>
    <s v=""/>
    <d v="2016-09-27T00:00:00"/>
    <x v="0"/>
  </r>
  <r>
    <s v="fba25d80-9a6c-454b-83f9-bb2dda4fa269"/>
    <s v="qxELn0mX1C5296pmkhUYII6sBZvCEafca32UmZj0xtLrfRYizMPlHdo4CVxVLxAuk3vMA0YB4GT8LjvP7xOfBw=="/>
    <d v="2016-12-05T09:52:09"/>
    <s v="DARS-NIC-47368-F1C2M-v0"/>
    <s v="James Brannan"/>
    <x v="44"/>
    <s v="With HSCIC"/>
    <x v="0"/>
    <d v="2017-07-14T00:00:00"/>
    <s v="2c Initial Assessment"/>
    <s v="5a DSA Active"/>
    <x v="0"/>
    <s v="DARS-NIC-47368-F1C2M-v0.6"/>
    <s v="No"/>
    <s v="No"/>
    <x v="0"/>
    <x v="321"/>
    <x v="0"/>
    <s v="No"/>
    <x v="10"/>
    <s v=""/>
    <s v="Dave Cronin"/>
    <s v="Dave Cronin"/>
    <s v="No"/>
    <s v=""/>
    <d v="2016-12-05T09:52:09"/>
    <d v="2016-07-14T12:01:21"/>
    <m/>
    <s v=""/>
    <d v="2016-09-27T00:00:00"/>
    <x v="0"/>
  </r>
  <r>
    <s v="27a735e2-cc2d-407a-98c8-4ec310a6bdfd"/>
    <s v="qtwywEbxvQXP/Sb92+HNnNt5c2l/K1peoIhyU/jJ7ui8uH4m0RterRJLFqGbvHiMTCxt/yMXpboaWhaZVqFjBA=="/>
    <d v="2016-12-05T09:52:09"/>
    <s v="DARS-NIC-47368-F1C2M-v0"/>
    <s v="James Brannan"/>
    <x v="44"/>
    <s v="With HSCIC"/>
    <x v="0"/>
    <d v="2017-07-31T00:00:00"/>
    <s v="1c Application In Progress"/>
    <s v="5a DSA Active"/>
    <x v="0"/>
    <s v="DARS-NIC-47368-F1C2M-v0.7"/>
    <s v="No"/>
    <s v="No"/>
    <x v="0"/>
    <x v="321"/>
    <x v="0"/>
    <s v="No"/>
    <x v="10"/>
    <s v=""/>
    <s v="Dave Cronin"/>
    <s v="Dave Cronin"/>
    <s v="No"/>
    <s v=""/>
    <d v="2016-12-05T09:52:09"/>
    <d v="2016-07-20T08:11:12"/>
    <m/>
    <s v=""/>
    <d v="2016-09-27T00:00:00"/>
    <x v="0"/>
  </r>
  <r>
    <s v="987ca3d2-94a8-4d1e-898e-225ae1f9b87d"/>
    <s v="xCqIyelszGQHCeUz+ZBWVqR+bJosdTLYxiMTwU841d+YzdR49RFJm7O351moz0GkshpuZ1ekzCycypib03/80g=="/>
    <d v="2016-12-05T09:52:09"/>
    <s v="DARS-NIC-47368-F1C2M-v0"/>
    <s v="James Brannan"/>
    <x v="44"/>
    <s v="With HSCIC"/>
    <x v="0"/>
    <d v="2017-07-31T00:00:00"/>
    <s v="2c Initial Assessment"/>
    <s v="5a DSA Active"/>
    <x v="0"/>
    <s v="DARS-NIC-47368-F1C2M-v0.8"/>
    <s v="No"/>
    <s v="No"/>
    <x v="0"/>
    <x v="57"/>
    <x v="0"/>
    <s v="No"/>
    <x v="10"/>
    <s v=""/>
    <s v="Dave Cronin"/>
    <s v="Dave Cronin"/>
    <s v="No"/>
    <s v=""/>
    <d v="2016-12-05T09:52:09"/>
    <d v="2016-09-27T14:25:12"/>
    <m/>
    <s v=""/>
    <d v="2016-09-27T00:00:00"/>
    <x v="0"/>
  </r>
  <r>
    <s v="cd7eee90-49e8-4f28-81d2-52e912fdfc99"/>
    <s v="3QSx6OIGXCvmlOJW4vQt2AkRkJ0df9i/NCU5isRCUdB+1hIb2Sx6FVTLj44Fq+qJdw6z1k/ERd4+Up8uz1cbig=="/>
    <d v="2016-12-05T09:52:09"/>
    <s v="DARS-NIC-47368-F1C2M-v0"/>
    <s v="James Brannan"/>
    <x v="44"/>
    <s v="With HSCIC"/>
    <x v="0"/>
    <d v="2017-07-31T00:00:00"/>
    <s v="2c Initial Assessment"/>
    <s v="5a DSA Active"/>
    <x v="0"/>
    <s v="DARS-NIC-47368-F1C2M-v0.9"/>
    <s v="No"/>
    <s v="No"/>
    <x v="0"/>
    <x v="57"/>
    <x v="0"/>
    <s v="No"/>
    <x v="10"/>
    <s v=""/>
    <s v="Dave Cronin"/>
    <s v="Dave Cronin"/>
    <s v="No"/>
    <s v=""/>
    <d v="2016-12-05T09:52:09"/>
    <d v="2016-09-27T15:06:17"/>
    <m/>
    <s v=""/>
    <d v="2016-09-27T00:00:00"/>
    <x v="0"/>
  </r>
  <r>
    <s v="c2177ec3-90fb-4866-8c70-87843d853afb"/>
    <s v="rlnRyVV4UXzWq2BQkE39VJr1Rak2JEw28mnqEOmWeFIPUPBiAr8QrK5u3+UdQpJnh09K/XsiIiWaBd2SxWPMAQ=="/>
    <d v="2016-10-31T15:54:29"/>
    <s v="DARS-NIC-47382-V7K8Z-v0"/>
    <s v="Kathryn Jeffreys"/>
    <x v="335"/>
    <s v="With HSCIC"/>
    <x v="1"/>
    <m/>
    <s v=""/>
    <s v="2b Case Officer Check"/>
    <x v="0"/>
    <s v="DARS-NIC-47382-V7K8Z-v0.0"/>
    <s v="No"/>
    <s v="No"/>
    <x v="1"/>
    <x v="0"/>
    <x v="0"/>
    <s v="No"/>
    <x v="0"/>
    <s v=""/>
    <s v="DARS Online"/>
    <s v="DARS Online"/>
    <s v="Yes"/>
    <s v=""/>
    <d v="2016-10-31T15:54:29"/>
    <d v="2016-07-06T10:03:13"/>
    <m/>
    <s v=""/>
    <d v="2016-07-27T00:00:00"/>
    <x v="0"/>
  </r>
  <r>
    <s v="8ce204ac-0100-40f8-9f73-f9eb127744de"/>
    <s v="wJk4He3GByRdXgo7Tj7HcJldYY1q1Uc0ChSQ6mOn9ulGlF2Nj6BPxztF9Ia3bfAWSpU3uezV4IIsvxzyHL2NCg=="/>
    <d v="2016-08-03T13:36:04"/>
    <s v="DARS-NIC-47382-V7K8Z-v0"/>
    <s v="Kathryn Jeffreys"/>
    <x v="335"/>
    <s v="With HSCIC"/>
    <x v="1"/>
    <m/>
    <s v="2b Case Officer Check"/>
    <s v="2b Case Officer Check"/>
    <x v="4"/>
    <s v="DARS-NIC-47382-V7K8Z-v0.1"/>
    <s v="Yes"/>
    <s v="No"/>
    <x v="1"/>
    <x v="180"/>
    <x v="0"/>
    <s v="No"/>
    <x v="0"/>
    <s v=""/>
    <s v="Tracy Taylor"/>
    <s v="DARS Online"/>
    <s v="No"/>
    <s v=""/>
    <d v="2016-08-03T13:36:04"/>
    <d v="2016-07-21T10:34:25"/>
    <m/>
    <s v=""/>
    <d v="2016-07-27T00:00:00"/>
    <x v="0"/>
  </r>
  <r>
    <s v="c36f97d8-60b5-4911-b722-15351f528154"/>
    <s v="u0WmGDr6a/2b2F1wrNGRLpNEqMOabfxYogMK/qTEwhsJam7wITdPYuUbxL8tqXhbOEeWowdVX0nuQjs70xLBSw=="/>
    <d v="2017-01-30T15:55:22"/>
    <s v="DARS-NIC-47417-C4G9L-v0"/>
    <s v="Verity Leach"/>
    <x v="123"/>
    <s v="With Customer"/>
    <x v="0"/>
    <m/>
    <s v=""/>
    <s v="1c Application In Progress"/>
    <x v="4"/>
    <s v="DARS-NIC-47417-C4G9L-v0.0"/>
    <s v="Yes"/>
    <s v="No"/>
    <x v="0"/>
    <x v="0"/>
    <x v="0"/>
    <s v="No"/>
    <x v="1"/>
    <s v=""/>
    <s v="DARS Online"/>
    <s v="DARS Online"/>
    <s v="Yes"/>
    <s v=""/>
    <d v="2017-01-30T15:55:22"/>
    <d v="2016-07-06T11:02:05"/>
    <m/>
    <s v=""/>
    <m/>
    <x v="0"/>
  </r>
  <r>
    <s v="fd472192-7a4e-e611-80f0-5065f38aaa91"/>
    <s v="i5zBAxnvOF4xDeMXhuqaN8/cvwme53n6FT/B2bF7WgDp03Vx/uJda0Yx3mG1sqaYrSdOL1PCS5c53i7KxzGKQQ=="/>
    <d v="2016-08-02T09:49:43"/>
    <s v="DARS-NIC-47493-Q9N4H-v0"/>
    <s v="Jonathan Prichard"/>
    <x v="22"/>
    <s v="With Customer"/>
    <x v="0"/>
    <m/>
    <s v="1c Application In Progress"/>
    <s v="1c Application In Progress"/>
    <x v="4"/>
    <s v="DARS-NIC-47493-Q9N4H-v0"/>
    <s v="Yes"/>
    <s v="No"/>
    <x v="0"/>
    <x v="0"/>
    <x v="0"/>
    <s v="No"/>
    <x v="1"/>
    <s v=""/>
    <s v=""/>
    <s v=""/>
    <s v="Yes"/>
    <s v="Alexandra Day"/>
    <d v="2016-08-02T09:49:43"/>
    <d v="2016-07-20T13:05:09"/>
    <m/>
    <s v=""/>
    <m/>
    <x v="0"/>
  </r>
  <r>
    <s v="4270a96b-712a-4eba-a149-71d6c769c79a"/>
    <s v="9DSFUF428/W5gB5uelO98tMMdAjyWkGjpzS4gE2uezE7WR4wQKCoV1dU+0u1MifAFKcU/Qs8+mxeKH6BjBAFAA=="/>
    <d v="2017-02-10T11:12:20"/>
    <s v="DARS-NIC-47568-Y4S6G-v0"/>
    <s v="Tracy Taylor"/>
    <x v="330"/>
    <s v="With HSCIC"/>
    <x v="0"/>
    <m/>
    <s v="1c Application In Progress"/>
    <s v="5a DSA Active"/>
    <x v="0"/>
    <s v="DARS-NIC-47568-Y4S6G-v0.0"/>
    <s v="No"/>
    <s v="No"/>
    <x v="0"/>
    <x v="0"/>
    <x v="0"/>
    <s v="No"/>
    <x v="0"/>
    <s v="Medium"/>
    <s v=""/>
    <s v=""/>
    <s v="Yes"/>
    <s v="Tracy Taylor"/>
    <d v="2017-02-10T11:12:20"/>
    <d v="2017-01-03T16:49:15"/>
    <m/>
    <s v=""/>
    <d v="2017-01-07T00:00:00"/>
    <x v="0"/>
  </r>
  <r>
    <s v="df255250-d00e-472d-9292-1b3aa50e0db9"/>
    <s v="XdkbtSv/vOUk88IggD2c5yATX9KwJTV29G4Et4JScb8y2hwIZxfkJJQZ++Ij0Ye+d0P26gMBBIBKxuWJqJgSyQ=="/>
    <d v="2017-02-10T11:12:20"/>
    <s v="DARS-NIC-47568-Y4S6G-v0"/>
    <s v="Joan Olajide"/>
    <x v="330"/>
    <s v="With HSCIC"/>
    <x v="0"/>
    <d v="2017-05-31T00:00:00"/>
    <s v="2c Initial Assessment"/>
    <s v="5a DSA Active"/>
    <x v="0"/>
    <s v="DARS-NIC-47568-Y4S6G-v0.1"/>
    <s v="No"/>
    <s v="No"/>
    <x v="0"/>
    <x v="262"/>
    <x v="0"/>
    <s v="No"/>
    <x v="0"/>
    <s v="Medium"/>
    <s v="Georgina Platt"/>
    <s v="Robyn Wilson"/>
    <s v="Yes"/>
    <s v="Tracy Taylor"/>
    <d v="2017-02-10T11:12:20"/>
    <d v="2017-01-07T09:30:37"/>
    <m/>
    <s v=""/>
    <d v="2017-01-07T00:00:00"/>
    <x v="0"/>
  </r>
  <r>
    <s v="5d9c4cd8-0d15-4c55-ad9b-ac0566549b32"/>
    <s v="RKRnla06CoKnRgkWXr5aehAB1LfjeVAuGr0FxMcCJGwkuHaez00YPlehcPfNJIUfY5GLvaDa3XkggpOIVe9kxQ=="/>
    <d v="2017-02-10T11:12:27"/>
    <s v="DARS-NIC-47568-Y4S6G-v0"/>
    <s v="Joan Olajide"/>
    <x v="330"/>
    <s v="With HSCIC"/>
    <x v="0"/>
    <d v="2017-05-31T00:00:00"/>
    <s v="5a DSA Active"/>
    <s v="5a DSA Active"/>
    <x v="2"/>
    <s v="DARS-NIC-47568-Y4S6G-v0.2"/>
    <s v="Yes"/>
    <s v="No"/>
    <x v="0"/>
    <x v="262"/>
    <x v="130"/>
    <s v="No"/>
    <x v="0"/>
    <s v="Medium"/>
    <s v="Georgina Platt"/>
    <s v="Robyn Wilson"/>
    <s v="Yes"/>
    <s v="Tracy Taylor"/>
    <d v="2017-02-10T11:12:27"/>
    <d v="2017-01-07T10:00:08"/>
    <d v="2017-02-10T00:00:00"/>
    <s v=""/>
    <d v="2017-01-07T00:00:00"/>
    <x v="1"/>
  </r>
  <r>
    <s v="6e8b8cc6-245e-4b3a-930a-b419de22b46d"/>
    <s v="PIoYo08floZnQvGuFlsCtRukWIPz4erXtMUyazbdBR0k7ZA8TGS2M7v/bGO29pH/vDCOUhawCpJVoQlDOXoBNw=="/>
    <d v="2017-02-17T16:49:57"/>
    <s v="DARS-NIC-47574-X5R3X-v0"/>
    <s v="Tracy Taylor"/>
    <x v="200"/>
    <s v="With HSCIC"/>
    <x v="0"/>
    <m/>
    <s v="1c Application In Progress"/>
    <s v="5a DSA Active"/>
    <x v="0"/>
    <s v="DARS-NIC-47574-X5R3X-v0.0"/>
    <s v="No"/>
    <s v="No"/>
    <x v="0"/>
    <x v="0"/>
    <x v="0"/>
    <s v="No"/>
    <x v="0"/>
    <s v="Medium"/>
    <s v=""/>
    <s v=""/>
    <s v="Yes"/>
    <s v="Tracy Taylor"/>
    <d v="2017-02-17T16:49:57"/>
    <d v="2017-02-13T14:36:24"/>
    <m/>
    <s v=""/>
    <d v="2017-02-13T00:00:00"/>
    <x v="0"/>
  </r>
  <r>
    <s v="038dd6e6-6b48-42d9-86b4-660af6638852"/>
    <s v="EoTg/6CQoZj0y7BTf5RoZUxyX7o4QKoy5iPEUGf3mQ7wWtzi1CNF06TsTdmzk+IKyU9DUeqJeFxJAXQ39PZeVg=="/>
    <d v="2017-02-17T16:49:57"/>
    <s v="DARS-NIC-47574-X5R3X-v0"/>
    <s v="Tracy Taylor"/>
    <x v="200"/>
    <s v="With HSCIC"/>
    <x v="0"/>
    <d v="2017-05-31T00:00:00"/>
    <s v="2c Initial Assessment"/>
    <s v="5a DSA Active"/>
    <x v="0"/>
    <s v="DARS-NIC-47574-X5R3X-v0.1"/>
    <s v="No"/>
    <s v="No"/>
    <x v="0"/>
    <x v="322"/>
    <x v="0"/>
    <s v="No"/>
    <x v="0"/>
    <s v="Medium"/>
    <s v="Tracy Taylor"/>
    <s v="Robyn Wilson"/>
    <s v="Yes"/>
    <s v="Tracy Taylor"/>
    <d v="2017-02-17T16:49:57"/>
    <d v="2017-02-13T15:01:15"/>
    <m/>
    <s v=""/>
    <d v="2017-02-13T00:00:00"/>
    <x v="0"/>
  </r>
  <r>
    <s v="3ab8601a-b486-44e9-9064-66b48c66cfb7"/>
    <s v="udgOpyEnVxOr/ldFxAgKAWRku6pgI9mNJOw9YH/iqYOJdn95zXmm1wlTNJBrvKHDhoFzTe6eLJp3Sqcl+VdwhA=="/>
    <d v="2017-02-17T16:50:04"/>
    <s v="DARS-NIC-47574-X5R3X-v0"/>
    <s v="Joanne Bayliss"/>
    <x v="200"/>
    <s v="With HSCIC"/>
    <x v="0"/>
    <d v="2017-05-31T00:00:00"/>
    <s v="5a DSA Active"/>
    <s v="5a DSA Active"/>
    <x v="2"/>
    <s v="DARS-NIC-47574-X5R3X-v0.2"/>
    <s v="Yes"/>
    <s v="No"/>
    <x v="0"/>
    <x v="322"/>
    <x v="28"/>
    <s v="No"/>
    <x v="0"/>
    <s v="Medium"/>
    <s v="Tracy Taylor"/>
    <s v="Robyn Wilson"/>
    <s v="Yes"/>
    <s v="Tracy Taylor"/>
    <d v="2017-02-17T16:50:04"/>
    <d v="2017-02-13T15:20:58"/>
    <d v="2017-02-17T00:00:00"/>
    <s v=""/>
    <d v="2017-02-13T00:00:00"/>
    <x v="1"/>
  </r>
  <r>
    <s v="352b59e8-2172-4b4e-9e09-2172d666fae5"/>
    <s v="a/DaCRY6WUgb9siXItwZgiGyHf1QkyWowCfFSIo7SLdKAJEwq3yfVHH76dI1j7dQy4UOYGb+Hh0c1YXLKTiO/A=="/>
    <d v="2017-03-22T12:24:46"/>
    <s v="DARS-NIC-47646-B2C0K-v1"/>
    <s v="Tracy Taylor"/>
    <x v="433"/>
    <s v="With Customer"/>
    <x v="0"/>
    <m/>
    <s v="1c Application In Progress"/>
    <s v="1c Application In Progress"/>
    <x v="0"/>
    <s v="DARS-NIC-47646-B2C0K-v0.0"/>
    <s v="No"/>
    <s v="No"/>
    <x v="0"/>
    <x v="0"/>
    <x v="0"/>
    <s v="No"/>
    <x v="0"/>
    <s v="Medium"/>
    <s v=""/>
    <s v=""/>
    <s v="Yes"/>
    <s v="Tracy Taylor"/>
    <d v="2017-03-22T12:24:46"/>
    <d v="2017-01-03T16:51:58"/>
    <m/>
    <s v=""/>
    <m/>
    <x v="0"/>
  </r>
  <r>
    <s v="6b51ee04-0a41-454f-ab3c-f56b8f2db821"/>
    <s v="37piHvGLHjYuqQlExliydrQzrC8XmYCOCEAvhsVHH7myiqG0skvzkORLZnt6ljDCLCnRQY7Uftk8DPl/hI6Ekg=="/>
    <d v="2017-03-22T12:24:46"/>
    <s v="DARS-NIC-47646-B2C0K-v1"/>
    <s v="Jim Hawkins"/>
    <x v="433"/>
    <s v="With Customer"/>
    <x v="0"/>
    <d v="2017-05-31T00:00:00"/>
    <s v="2c Initial Assessment"/>
    <s v="1c Application In Progress"/>
    <x v="0"/>
    <s v="DARS-NIC-47646-B2C0K-v0.1"/>
    <s v="No"/>
    <s v="No"/>
    <x v="0"/>
    <x v="262"/>
    <x v="0"/>
    <s v="No"/>
    <x v="0"/>
    <s v="Medium"/>
    <s v="Georgina Platt"/>
    <s v="Robyn Wilson"/>
    <s v="Yes"/>
    <s v="Tracy Taylor"/>
    <d v="2017-03-22T12:24:46"/>
    <d v="2017-01-07T10:23:47"/>
    <m/>
    <s v=""/>
    <m/>
    <x v="0"/>
  </r>
  <r>
    <s v="aff85ae9-1762-4d0e-bca1-218c522c07ec"/>
    <s v="pJ+cmadbGzVXNIuBAk8l2D2SKycd2DCcY6+TH6Mk9slm4eQ2qsbwU2eiNGt2ZPL/497ga2aLoKUaGtkpE1SZxw=="/>
    <d v="2017-03-22T12:25:03"/>
    <s v="DARS-NIC-47646-B2C0K-v1"/>
    <s v="Jim Hawkins"/>
    <x v="433"/>
    <s v="With Customer"/>
    <x v="0"/>
    <d v="2017-05-31T00:00:00"/>
    <s v="5a DSA Active"/>
    <s v="1c Application In Progress"/>
    <x v="2"/>
    <s v="DARS-NIC-47646-B2C0K-v0.2"/>
    <s v="No"/>
    <s v="No"/>
    <x v="0"/>
    <x v="262"/>
    <x v="235"/>
    <s v="No"/>
    <x v="0"/>
    <s v="Medium"/>
    <s v="Georgina Platt"/>
    <s v="Robyn Wilson"/>
    <s v="Yes"/>
    <s v="Tracy Taylor"/>
    <d v="2017-03-22T12:25:03"/>
    <d v="2017-01-07T11:03:47"/>
    <d v="2017-01-19T00:00:00"/>
    <s v=""/>
    <m/>
    <x v="1"/>
  </r>
  <r>
    <s v="4924e84b-ef68-4ac6-bf1a-6de63e9c64f2"/>
    <s v="kqa0SpnFq9rCZZx3sftqT6TE1EGku5QhQDA7p/sYAT9wcRs5hyuZsgCjTZlDC4ZaKV0vk93XktT6HVaoG7lFvQ=="/>
    <d v="2017-03-22T12:27:43"/>
    <s v="DARS-NIC-47646-B2C0K-v1"/>
    <s v="Jim Hawkins"/>
    <x v="433"/>
    <s v="With Customer"/>
    <x v="0"/>
    <m/>
    <s v="1c Application In Progress"/>
    <s v="1c Application In Progress"/>
    <x v="4"/>
    <s v="DARS-NIC-47646-B2C0K-v1.0"/>
    <s v="Yes"/>
    <s v="No"/>
    <x v="0"/>
    <x v="262"/>
    <x v="0"/>
    <s v="No"/>
    <x v="0"/>
    <s v="Medium"/>
    <s v="Georgina Platt"/>
    <s v="Robyn Wilson"/>
    <s v="Yes"/>
    <s v="Tracy Taylor"/>
    <d v="2017-03-22T12:27:43"/>
    <d v="2017-03-22T12:24:35"/>
    <m/>
    <s v=""/>
    <m/>
    <x v="0"/>
  </r>
  <r>
    <s v="1d31ae76-9a81-422d-9449-803991f897b8"/>
    <s v="ZbJj402O2tLmSYjL3ndSL5iNov7TMjW4pCc+GZ3sAWwm12w9WBEnOV2f+M7z9AYlCEqRPiKMsPGWEiZfV3IFlg=="/>
    <d v="2017-04-28T08:36:00"/>
    <s v="DARS-NIC-47703-C2Y6X-v1"/>
    <s v="Tracy Taylor"/>
    <x v="229"/>
    <s v="With HSCIC"/>
    <x v="0"/>
    <m/>
    <s v="1c Application In Progress"/>
    <s v="3a With DAO"/>
    <x v="0"/>
    <s v="DARS-NIC-47703-C2Y6X-v0.0"/>
    <s v="No"/>
    <s v="No"/>
    <x v="0"/>
    <x v="0"/>
    <x v="0"/>
    <s v="No"/>
    <x v="0"/>
    <s v="Medium"/>
    <s v=""/>
    <s v=""/>
    <s v="Yes"/>
    <s v="Emma Russell"/>
    <d v="2017-04-28T08:36:00"/>
    <d v="2017-01-03T16:54:41"/>
    <m/>
    <s v=""/>
    <d v="2017-04-05T00:00:00"/>
    <x v="0"/>
  </r>
  <r>
    <s v="15a457e3-39c6-4daa-8f62-90d27e34d5b8"/>
    <s v="1WC7su9L1Hepi0dXuOYmZ1H4Iy+6Kws81PX/lMlRXGis/LuajbzSSVaJTh+vAUFFxGTLjrjoCSvnIx9FTTL3oA=="/>
    <d v="2017-04-28T08:36:00"/>
    <s v="DARS-NIC-47703-C2Y6X-v1"/>
    <s v="Suresh Perisetla"/>
    <x v="229"/>
    <s v="With HSCIC"/>
    <x v="0"/>
    <d v="2017-05-31T00:00:00"/>
    <s v="2c Initial Assessment"/>
    <s v="3a With DAO"/>
    <x v="0"/>
    <s v="DARS-NIC-47703-C2Y6X-v0.1"/>
    <s v="No"/>
    <s v="No"/>
    <x v="0"/>
    <x v="262"/>
    <x v="0"/>
    <s v="No"/>
    <x v="0"/>
    <s v="Medium"/>
    <s v="Georgina Platt"/>
    <s v="Robyn Wilson"/>
    <s v="Yes"/>
    <s v="Emma Russell"/>
    <d v="2017-04-28T08:36:00"/>
    <d v="2017-01-07T11:20:50"/>
    <m/>
    <s v=""/>
    <d v="2017-04-05T00:00:00"/>
    <x v="0"/>
  </r>
  <r>
    <s v="ffcbbbc9-4644-49ab-b6a2-0d6db7aed968"/>
    <s v="0j9rRYf0Lj+huYLBxydbaamiItgC+ZlDOnSBAOFjjj0QxIS0aPm2Om9iDyWl+jllL0tJ2RVGrWVIvTy4zmHKrw=="/>
    <d v="2017-04-28T08:36:00"/>
    <s v="DARS-NIC-47703-C2Y6X-v1"/>
    <s v="Suresh Perisetla"/>
    <x v="229"/>
    <s v="With HSCIC"/>
    <x v="0"/>
    <d v="2017-05-31T00:00:00"/>
    <s v="5a DSA Active"/>
    <s v="3a With DAO"/>
    <x v="2"/>
    <s v="DARS-NIC-47703-C2Y6X-v0.2"/>
    <s v="No"/>
    <s v="No"/>
    <x v="0"/>
    <x v="262"/>
    <x v="199"/>
    <s v="No"/>
    <x v="0"/>
    <s v="Medium"/>
    <s v="Georgina Platt"/>
    <s v="Robyn Wilson"/>
    <s v="Yes"/>
    <s v="Emma Russell"/>
    <d v="2017-04-28T08:36:00"/>
    <d v="2017-01-07T11:51:50"/>
    <d v="2017-01-20T00:00:00"/>
    <s v=""/>
    <d v="2017-04-05T00:00:00"/>
    <x v="1"/>
  </r>
  <r>
    <s v="d82361e4-bba1-4998-ae2b-f24934d0646e"/>
    <s v="Vl4pRkksjerWw31drokYw+MFq1aNhCb3Ml/a+dZfktGLcnW+vBxzYKJzIG0dxj+MIhyDTSWrei7jbhcWggKZjQ=="/>
    <d v="2017-04-28T08:36:00"/>
    <s v="DARS-NIC-47703-C2Y6X-v1"/>
    <s v="Suresh Perisetla"/>
    <x v="229"/>
    <s v="With HSCIC"/>
    <x v="0"/>
    <m/>
    <s v="1c Application In Progress"/>
    <s v="3a With DAO"/>
    <x v="0"/>
    <s v="DARS-NIC-47703-C2Y6X-v1.0"/>
    <s v="No"/>
    <s v="No"/>
    <x v="0"/>
    <x v="0"/>
    <x v="0"/>
    <s v="No"/>
    <x v="0"/>
    <s v="Medium"/>
    <s v="Georgina Platt"/>
    <s v="Robyn Wilson"/>
    <s v="Yes"/>
    <s v="Emma Russell"/>
    <d v="2017-04-28T08:36:00"/>
    <d v="2017-04-05T08:18:40"/>
    <m/>
    <s v=""/>
    <d v="2017-04-05T00:00:00"/>
    <x v="0"/>
  </r>
  <r>
    <s v="9dd3bbf8-cee0-46ab-9a27-0abb93f4e65b"/>
    <s v="hcPPvxxEgSG1OnOY21DBJjTDxnX9L4SzR7eYPXAHvRmHgUdi37+fu+E9xnCjlxEXtAufPIq04OvIVMr38298nQ=="/>
    <d v="2017-04-28T08:36:00"/>
    <s v="DARS-NIC-47703-C2Y6X-v1"/>
    <s v="Suresh Perisetla"/>
    <x v="229"/>
    <s v="With HSCIC"/>
    <x v="0"/>
    <d v="2018-05-31T00:00:00"/>
    <s v="2c Initial Assessment"/>
    <s v="3a With DAO"/>
    <x v="0"/>
    <s v="DARS-NIC-47703-C2Y6X-v1.1"/>
    <s v="No"/>
    <s v="No"/>
    <x v="0"/>
    <x v="297"/>
    <x v="0"/>
    <s v="No"/>
    <x v="0"/>
    <s v="Complex"/>
    <s v="Tracy Taylor"/>
    <s v="Robyn Wilson"/>
    <s v="Yes"/>
    <s v="Emma Russell"/>
    <d v="2017-04-28T08:36:00"/>
    <d v="2017-04-05T09:15:29"/>
    <m/>
    <s v=""/>
    <d v="2017-04-05T00:00:00"/>
    <x v="0"/>
  </r>
  <r>
    <s v="0d8416b8-491b-4787-b9e9-3e8f894eb904"/>
    <s v="A94pQBEIVpRSzcStwY4xmIce9Owt1ffmhoidD9lWeAx43sQ9Qr7yJo0rDzaXVlY9X1fjuR26Gj67JgikfvAHlQ=="/>
    <d v="2017-04-28T08:36:00"/>
    <s v="DARS-NIC-47703-C2Y6X-v1"/>
    <s v="Suresh Perisetla"/>
    <x v="229"/>
    <s v="With HSCIC"/>
    <x v="0"/>
    <d v="2018-05-31T00:00:00"/>
    <s v="2c Initial Assessment"/>
    <s v="3a With DAO"/>
    <x v="0"/>
    <s v="DARS-NIC-47703-C2Y6X-v1.2"/>
    <s v="No"/>
    <s v="No"/>
    <x v="0"/>
    <x v="297"/>
    <x v="0"/>
    <s v="No"/>
    <x v="0"/>
    <s v="Complex"/>
    <s v="Tracy Taylor"/>
    <s v="Robyn Wilson"/>
    <s v="Yes"/>
    <s v="Emma Russell"/>
    <d v="2017-04-28T08:36:00"/>
    <d v="2017-04-20T13:38:14"/>
    <m/>
    <s v=""/>
    <d v="2017-04-05T00:00:00"/>
    <x v="0"/>
  </r>
  <r>
    <s v="25e507a8-8489-404d-90df-331547c66414"/>
    <s v="8zfKSVv8gkjy849hGYJrJHMo5dwLV0bCdwIC2bIuFzfM4lEWrLXsibBiWlIi8GiCR5zRZn6LaxuI3Atgg2rMvA=="/>
    <d v="2017-04-28T08:36:00"/>
    <s v="DARS-NIC-47703-C2Y6X-v1"/>
    <s v="Suresh Perisetla"/>
    <x v="229"/>
    <s v="With HSCIC"/>
    <x v="0"/>
    <d v="2018-05-31T00:00:00"/>
    <s v="3a With DAO"/>
    <s v="3a With DAO"/>
    <x v="4"/>
    <s v="DARS-NIC-47703-C2Y6X-v1.3"/>
    <s v="Yes"/>
    <s v="No"/>
    <x v="0"/>
    <x v="297"/>
    <x v="0"/>
    <s v="No"/>
    <x v="0"/>
    <s v="Complex"/>
    <s v="Tracy Taylor"/>
    <s v="Robyn Wilson"/>
    <s v="Yes"/>
    <s v="Emma Russell"/>
    <d v="2017-04-28T08:36:00"/>
    <d v="2017-04-28T08:34:48"/>
    <m/>
    <s v=""/>
    <d v="2017-04-05T00:00:00"/>
    <x v="0"/>
  </r>
  <r>
    <s v="c81685fd-63b0-4247-837f-c7a5267658a4"/>
    <s v="cqIOtHG4KRgPXivFbG+CRkYGl5bUQC6Jl81H7v7cS625NJple4yC3+s1HBUVuJAd6Gg3FCiKRwj/WgIyCUTu6Q=="/>
    <d v="2016-07-11T12:58:58"/>
    <s v="DARS-NIC-47798-B2Y1Y-v0"/>
    <s v="Alex Henderson-Dunk"/>
    <x v="434"/>
    <s v="With HSCIC"/>
    <x v="0"/>
    <m/>
    <s v=""/>
    <s v="1b Enquiry Answered"/>
    <x v="0"/>
    <s v="DARS-NIC-47798-B2Y1Y-v0.0"/>
    <s v="No"/>
    <s v="No"/>
    <x v="0"/>
    <x v="0"/>
    <x v="0"/>
    <s v="No"/>
    <x v="7"/>
    <s v=""/>
    <s v="DARS Online"/>
    <s v="DARS Online"/>
    <s v="Yes"/>
    <s v="Emma Russell"/>
    <d v="2016-07-11T12:58:58"/>
    <d v="2016-07-07T14:25:04"/>
    <m/>
    <s v=""/>
    <m/>
    <x v="0"/>
  </r>
  <r>
    <s v="e5483ec3-fddf-4e05-a6f4-0c79e9de13a2"/>
    <s v="/i6vkXur/i6ygyB2E9X6tH4fANGcvC6AySPggA6kCxqUb21wa22jn8dfKUzDP0oSCk+gY61cJV/1Qqs1GZKz3Q=="/>
    <d v="2016-07-11T12:58:58"/>
    <s v="DARS-NIC-47798-B2Y1Y-v0"/>
    <s v="Alex Henderson-Dunk"/>
    <x v="434"/>
    <s v="With HSCIC"/>
    <x v="0"/>
    <m/>
    <s v=""/>
    <s v="1b Enquiry Answered"/>
    <x v="0"/>
    <s v="DARS-NIC-47798-B2Y1Y-v0.1"/>
    <s v="No"/>
    <s v="No"/>
    <x v="0"/>
    <x v="0"/>
    <x v="0"/>
    <s v="No"/>
    <x v="7"/>
    <s v=""/>
    <s v="DARS Online"/>
    <s v="DARS Online"/>
    <s v="Yes"/>
    <s v="Emma Russell"/>
    <d v="2016-07-11T12:58:58"/>
    <d v="2016-07-08T14:12:47"/>
    <m/>
    <s v=""/>
    <m/>
    <x v="0"/>
  </r>
  <r>
    <s v="d8cc59e3-1e67-43ed-a77b-a0b86187ec1a"/>
    <s v="AsPV4IbTUCg3v/Kn4ktvSIOtXBp94WNQIrKZDG7l2Elsa/bL/vGAPVDfn+RlVI5jl6Gg+V70iRRt3PHSA5iRlA=="/>
    <d v="2016-08-02T09:49:43"/>
    <s v="DARS-NIC-47798-B2Y1Y-v0"/>
    <s v="Alex Henderson-Dunk"/>
    <x v="434"/>
    <s v="With HSCIC"/>
    <x v="0"/>
    <m/>
    <s v="1b Enquiry Answered"/>
    <s v="1b Enquiry Answered"/>
    <x v="4"/>
    <s v="DARS-NIC-47798-B2Y1Y-v0.2"/>
    <s v="Yes"/>
    <s v="No"/>
    <x v="0"/>
    <x v="0"/>
    <x v="0"/>
    <s v="No"/>
    <x v="7"/>
    <s v=""/>
    <s v="DARS Online"/>
    <s v="DARS Online"/>
    <s v="Yes"/>
    <s v="Emma Russell"/>
    <d v="2016-08-02T09:49:43"/>
    <d v="2016-07-11T12:58:33"/>
    <m/>
    <s v=""/>
    <m/>
    <x v="0"/>
  </r>
  <r>
    <s v="aa847d62-7a76-e611-80f0-5065f38b05d1"/>
    <s v="Y36krDbHrfFzV7Q7zvREc5XzpaRySub01sJ8gUYwX+Zx520AC1HU0g9Hr3ponux1fXjYSpi+xvZzEYkNjUuJHQ=="/>
    <d v="2016-09-09T10:44:39"/>
    <s v="DARS-NIC-48051-Y3X5J-v0"/>
    <s v="Bess Rose Friedman"/>
    <x v="13"/>
    <s v="With Customer"/>
    <x v="0"/>
    <m/>
    <s v="1c Application In Progress"/>
    <s v="1c Application In Progress"/>
    <x v="4"/>
    <s v="DARS-NIC-48051-Y3X5J-v0"/>
    <s v="Yes"/>
    <s v="No"/>
    <x v="0"/>
    <x v="0"/>
    <x v="0"/>
    <s v="No"/>
    <x v="1"/>
    <s v=""/>
    <s v=""/>
    <s v=""/>
    <s v="Yes"/>
    <s v="Alexandra Day"/>
    <d v="2016-09-09T10:44:39"/>
    <d v="2016-09-09T10:44:32"/>
    <m/>
    <s v=""/>
    <m/>
    <x v="0"/>
  </r>
  <r>
    <s v="7dbbd352-5ea3-4d12-bed7-ca3d3e149a11"/>
    <s v="cOrYJwfzPltEZGckcnk4N0vLmmcKjUoJAeRcJGX6EEvC27MxwtTusJIFU2poO5DC6EzIOJkY8chRFRLv0lu2IA=="/>
    <d v="2017-04-23T18:32:15"/>
    <s v="DARS-NIC-48149-B0V9M-v2"/>
    <s v="Shane Mullen"/>
    <x v="435"/>
    <s v="With HSCIC"/>
    <x v="0"/>
    <m/>
    <s v="1c Application In Progress"/>
    <s v="5a DSA Active"/>
    <x v="0"/>
    <s v="DARS-NIC-48149-B0V9M-v0.0"/>
    <s v="No"/>
    <s v="No"/>
    <x v="0"/>
    <x v="0"/>
    <x v="0"/>
    <s v="No"/>
    <x v="0"/>
    <s v=""/>
    <s v=""/>
    <s v=""/>
    <s v="No"/>
    <s v="Gillian Wright"/>
    <d v="2017-04-23T18:32:15"/>
    <d v="2016-07-11T08:30:10"/>
    <m/>
    <s v=""/>
    <d v="2017-03-23T00:00:00"/>
    <x v="0"/>
  </r>
  <r>
    <s v="11ebd73f-ec48-4381-85f9-3803f55d1c07"/>
    <s v="Tp3PjSFqJL+7Yluj4Q91SNfdfw+PeDDClTpG8h4EHoiAeuJDoMAKKV4zirB/St6Vjj27BP//LCI9snTQ1BlWYg=="/>
    <d v="2017-04-23T18:32:14"/>
    <s v="DARS-NIC-48149-B0V9M-v2"/>
    <s v="Shane Mullen"/>
    <x v="435"/>
    <s v="With HSCIC"/>
    <x v="0"/>
    <m/>
    <s v="1c Application In Progress"/>
    <s v="5a DSA Active"/>
    <x v="0"/>
    <s v="DARS-NIC-48149-B0V9M-v0.1"/>
    <s v="No"/>
    <s v="No"/>
    <x v="0"/>
    <x v="0"/>
    <x v="0"/>
    <s v="No"/>
    <x v="0"/>
    <s v=""/>
    <s v=""/>
    <s v=""/>
    <s v="No"/>
    <s v="Gillian Wright"/>
    <d v="2017-04-23T18:32:14"/>
    <d v="2016-07-11T08:46:00"/>
    <m/>
    <s v=""/>
    <d v="2017-03-23T00:00:00"/>
    <x v="0"/>
  </r>
  <r>
    <s v="1580e365-e58f-414a-888b-af1f41ac8fbf"/>
    <s v="gP4jO9DQqC7ixMUteQAKkYLvprWwhwY19lRyzYk/Z0nwCOnae7zTX3lCcQoC3XxwrBMsjsuQaabw1DLW6yLENg=="/>
    <d v="2017-04-23T18:32:15"/>
    <s v="DARS-NIC-48149-B0V9M-v2"/>
    <s v="Shane Mullen"/>
    <x v="435"/>
    <s v="With HSCIC"/>
    <x v="0"/>
    <m/>
    <s v="1c Application In Progress"/>
    <s v="5a DSA Active"/>
    <x v="0"/>
    <s v="DARS-NIC-48149-B0V9M-v0.2"/>
    <s v="No"/>
    <s v="No"/>
    <x v="0"/>
    <x v="0"/>
    <x v="0"/>
    <s v="No"/>
    <x v="0"/>
    <s v=""/>
    <s v=""/>
    <s v=""/>
    <s v="No"/>
    <s v="Gillian Wright"/>
    <d v="2017-04-23T18:32:15"/>
    <d v="2016-07-11T09:53:28"/>
    <m/>
    <s v=""/>
    <d v="2017-03-23T00:00:00"/>
    <x v="0"/>
  </r>
  <r>
    <s v="080adbe2-35f6-4bea-bd42-5cf9e0a696e1"/>
    <s v="QccHHe6KDPK/dJH6tNg6+7W5G0b/2Cd29hubOVGb58XfzHxAbHfW4H0hO9o+N3LYNLMNG5y1MzdlcJzJVvl4pg=="/>
    <d v="2017-04-23T18:32:14"/>
    <s v="DARS-NIC-48149-B0V9M-v2"/>
    <s v="Shane Mullen"/>
    <x v="435"/>
    <s v="With HSCIC"/>
    <x v="0"/>
    <m/>
    <s v="1c Application In Progress"/>
    <s v="5a DSA Active"/>
    <x v="0"/>
    <s v="DARS-NIC-48149-B0V9M-v0.3"/>
    <s v="No"/>
    <s v="No"/>
    <x v="0"/>
    <x v="0"/>
    <x v="0"/>
    <s v="No"/>
    <x v="0"/>
    <s v=""/>
    <s v=""/>
    <s v=""/>
    <s v="No"/>
    <s v="Gillian Wright"/>
    <d v="2017-04-23T18:32:14"/>
    <d v="2016-08-04T13:13:29"/>
    <m/>
    <s v=""/>
    <d v="2017-03-23T00:00:00"/>
    <x v="0"/>
  </r>
  <r>
    <s v="631c749d-5b54-4273-bf0d-c5c47747c2bf"/>
    <s v="SfUTBc39HH/MnOLLg+YQ7YEMkniPgn81CHurwMxVgagEhWiVje1q+j1ipgllN9W1Sgmf/USPOnnJkvINwL2l2g=="/>
    <d v="2017-04-23T18:32:15"/>
    <s v="DARS-NIC-48149-B0V9M-v2"/>
    <s v="Shane Mullen"/>
    <x v="435"/>
    <s v="With HSCIC"/>
    <x v="0"/>
    <m/>
    <s v="1c Application In Progress"/>
    <s v="5a DSA Active"/>
    <x v="0"/>
    <s v="DARS-NIC-48149-B0V9M-v0.4"/>
    <s v="No"/>
    <s v="No"/>
    <x v="0"/>
    <x v="0"/>
    <x v="0"/>
    <s v="No"/>
    <x v="0"/>
    <s v=""/>
    <s v=""/>
    <s v=""/>
    <s v="No"/>
    <s v="Gillian Wright"/>
    <d v="2017-04-23T18:32:15"/>
    <d v="2016-08-05T09:33:33"/>
    <m/>
    <s v=""/>
    <d v="2017-03-23T00:00:00"/>
    <x v="0"/>
  </r>
  <r>
    <s v="5932e5af-8719-4735-b24a-551644869500"/>
    <s v="J4hzKYynGgs31iEtiZqVsnm3ayHCK+1w75plF0BkV8m8CJNq7dMn5uvSdg4YE1FTLIS1VXLGqdSA+flQuXXmbA=="/>
    <d v="2017-04-23T18:32:14"/>
    <s v="DARS-NIC-48149-B0V9M-v2"/>
    <s v="Shane Mullen"/>
    <x v="435"/>
    <s v="With HSCIC"/>
    <x v="0"/>
    <m/>
    <s v="1c Application In Progress"/>
    <s v="5a DSA Active"/>
    <x v="0"/>
    <s v="DARS-NIC-48149-B0V9M-v0.5"/>
    <s v="No"/>
    <s v="No"/>
    <x v="0"/>
    <x v="9"/>
    <x v="0"/>
    <s v="No"/>
    <x v="0"/>
    <s v=""/>
    <s v="Richard Webster"/>
    <s v=""/>
    <s v="No"/>
    <s v="Gillian Wright"/>
    <d v="2017-04-23T18:32:14"/>
    <d v="2016-08-11T09:49:17"/>
    <m/>
    <s v=""/>
    <d v="2017-03-23T00:00:00"/>
    <x v="0"/>
  </r>
  <r>
    <s v="7c6e619b-8fe2-41c2-adf3-e0d9e56eb02c"/>
    <s v="W1xM6kktzSYGmZQc8eNnt/giwvxxG77nx76mVok+Y5TPchZKDCX3OEE1RISUinJv5HzC4uK4IVJzj3kouQG6mA=="/>
    <d v="2017-04-23T18:32:15"/>
    <s v="DARS-NIC-48149-B0V9M-v2"/>
    <s v="Shane Mullen"/>
    <x v="435"/>
    <s v="With HSCIC"/>
    <x v="0"/>
    <m/>
    <s v="1c Application In Progress"/>
    <s v="5a DSA Active"/>
    <x v="0"/>
    <s v="DARS-NIC-48149-B0V9M-v0.6"/>
    <s v="No"/>
    <s v="No"/>
    <x v="0"/>
    <x v="9"/>
    <x v="0"/>
    <s v="No"/>
    <x v="0"/>
    <s v=""/>
    <s v="Richard Webster"/>
    <s v=""/>
    <s v="No"/>
    <s v="Gillian Wright"/>
    <d v="2017-04-23T18:32:15"/>
    <d v="2016-08-11T13:08:41"/>
    <m/>
    <s v=""/>
    <d v="2017-03-23T00:00:00"/>
    <x v="0"/>
  </r>
  <r>
    <s v="ef25a7ca-60fb-4738-92ce-50b564512db2"/>
    <s v="TqG94vUlWxaWgPRhpd/QcCQ1Hc6GqUBUyre19oA+y+XllOwxk+U2ER+XUpfpJnlsQYyTs9MpQL25mua3hUVuOA=="/>
    <d v="2017-04-23T18:32:14"/>
    <s v="DARS-NIC-48149-B0V9M-v2"/>
    <s v="Shane Mullen"/>
    <x v="435"/>
    <s v="With HSCIC"/>
    <x v="0"/>
    <m/>
    <s v="2c Initial Assessment"/>
    <s v="5a DSA Active"/>
    <x v="0"/>
    <s v="DARS-NIC-48149-B0V9M-v0.7"/>
    <s v="No"/>
    <s v="No"/>
    <x v="0"/>
    <x v="255"/>
    <x v="0"/>
    <s v="No"/>
    <x v="0"/>
    <s v=""/>
    <s v="Richard Webster"/>
    <s v="Dave Cronin"/>
    <s v="No"/>
    <s v="Gillian Wright"/>
    <d v="2017-04-23T18:32:14"/>
    <d v="2016-08-12T11:50:08"/>
    <m/>
    <s v=""/>
    <d v="2017-03-23T00:00:00"/>
    <x v="0"/>
  </r>
  <r>
    <s v="9189b680-0a47-4280-9092-04b6a788a3e0"/>
    <s v="0sXxMkRg9LO4CdpXAJhXVVQ08EDS49kN83w3IZoHfbSqr7mUKIpubBR0KoKSYrdYEjC54j1S13VxfD/FCVPJRQ=="/>
    <d v="2017-04-23T18:32:14"/>
    <s v="DARS-NIC-48149-B0V9M-v2"/>
    <s v="Shane Mullen"/>
    <x v="435"/>
    <s v="With HSCIC"/>
    <x v="0"/>
    <m/>
    <s v="2c Initial Assessment"/>
    <s v="5a DSA Active"/>
    <x v="0"/>
    <s v="DARS-NIC-48149-B0V9M-v0.8"/>
    <s v="No"/>
    <s v="No"/>
    <x v="0"/>
    <x v="255"/>
    <x v="0"/>
    <s v="No"/>
    <x v="0"/>
    <s v=""/>
    <s v="Richard Webster"/>
    <s v="Dave Cronin"/>
    <s v="No"/>
    <s v="Gillian Wright"/>
    <d v="2017-04-23T18:32:14"/>
    <d v="2016-08-25T14:07:56"/>
    <m/>
    <s v=""/>
    <d v="2017-03-23T00:00:00"/>
    <x v="0"/>
  </r>
  <r>
    <s v="76cfeb98-5a49-4d3b-bb65-53a2c06fc814"/>
    <s v="RjD+kH/qK9Mya673QOVYsE3y75mIH48f9DrogM9KDxDCGtrhfwZwRtRIeCMBrMx9JBDD4D86ZKlIeG8abc0DPw=="/>
    <d v="2017-04-23T18:32:14"/>
    <s v="DARS-NIC-48149-B0V9M-v2"/>
    <s v="Shane Mullen"/>
    <x v="435"/>
    <s v="With HSCIC"/>
    <x v="0"/>
    <d v="2017-03-31T00:00:00"/>
    <s v="5a DSA Active"/>
    <s v="5a DSA Active"/>
    <x v="1"/>
    <s v="DARS-NIC-48149-B0V9M-v0.9"/>
    <s v="No"/>
    <s v="No"/>
    <x v="0"/>
    <x v="255"/>
    <x v="243"/>
    <s v="No"/>
    <x v="0"/>
    <s v=""/>
    <s v="Richard Webster"/>
    <s v="Dave Cronin"/>
    <s v="No"/>
    <s v="Gillian Wright"/>
    <d v="2017-04-23T18:32:14"/>
    <d v="2016-09-05T16:11:15"/>
    <d v="2017-03-02T00:00:00"/>
    <s v=""/>
    <d v="2017-03-23T00:00:00"/>
    <x v="1"/>
  </r>
  <r>
    <s v="ac4b38e0-4d98-468b-9681-1cba5bbca321"/>
    <s v="8R0SlPREFsCOFYFkfsMC6LShATEFssd84383tYXDU6QVc70Uv0j9BbH3JD/ChMmLNteBYa+SMyvD5ZPFAsAg9w=="/>
    <d v="2017-04-23T18:32:14"/>
    <s v="DARS-NIC-48149-B0V9M-v2"/>
    <s v="Shane Mullen"/>
    <x v="435"/>
    <s v="With HSCIC"/>
    <x v="0"/>
    <m/>
    <s v="1c Application In Progress"/>
    <s v="5a DSA Active"/>
    <x v="0"/>
    <s v="DARS-NIC-48149-B0V9M-v1.0"/>
    <s v="No"/>
    <s v="No"/>
    <x v="0"/>
    <x v="255"/>
    <x v="0"/>
    <s v="No"/>
    <x v="0"/>
    <s v=""/>
    <s v="Richard Webster"/>
    <s v="Dave Cronin"/>
    <s v="No"/>
    <s v="Gillian Wright"/>
    <d v="2017-04-23T18:32:14"/>
    <d v="2016-12-21T13:53:49"/>
    <m/>
    <s v=""/>
    <d v="2017-03-23T00:00:00"/>
    <x v="0"/>
  </r>
  <r>
    <s v="0d4d1012-67ed-4370-b8b7-fcad1d7d4c96"/>
    <s v="8Xc9fowPPru/PoK3d0zjzVDQACnxdI1tpPfw2BTNHn+aGqgakREFXUE/I5AeyNNPfZ5Dz22b1EtpfhcyIVKPbQ=="/>
    <d v="2017-04-23T18:32:15"/>
    <s v="DARS-NIC-48149-B0V9M-v2"/>
    <s v="Shane Mullen"/>
    <x v="435"/>
    <s v="With HSCIC"/>
    <x v="0"/>
    <d v="2017-03-31T00:00:00"/>
    <s v="2c Initial Assessment"/>
    <s v="5a DSA Active"/>
    <x v="0"/>
    <s v="DARS-NIC-48149-B0V9M-v1.1"/>
    <s v="No"/>
    <s v="No"/>
    <x v="0"/>
    <x v="216"/>
    <x v="0"/>
    <s v="No"/>
    <x v="0"/>
    <s v="Medium"/>
    <s v="Dan Goodwin"/>
    <s v="Dave Cronin"/>
    <s v="No"/>
    <s v="Gillian Wright"/>
    <d v="2017-04-23T18:32:15"/>
    <d v="2017-01-04T10:03:04"/>
    <m/>
    <s v=""/>
    <d v="2017-03-23T00:00:00"/>
    <x v="0"/>
  </r>
  <r>
    <s v="c15c4863-e0db-418f-aa56-f27d4ff7c659"/>
    <s v="s9T3jUsKURG/ikKLo899m4ueAZd1XnAL+Yfbfj5O8WGMAycQpzMdwgZqJfprwAAzSR1UX9Z0BuVdq0v3NhKJIg=="/>
    <d v="2017-04-23T18:31:46"/>
    <s v="DARS-NIC-48149-B0V9M-v2"/>
    <s v="Shane Mullen"/>
    <x v="435"/>
    <s v="With HSCIC"/>
    <x v="0"/>
    <d v="2017-03-31T00:00:00"/>
    <s v="5a DSA Active"/>
    <s v="5a DSA Active"/>
    <x v="1"/>
    <s v="DARS-NIC-48149-B0V9M-v1.2"/>
    <s v="No"/>
    <s v="No"/>
    <x v="0"/>
    <x v="216"/>
    <x v="239"/>
    <s v="No"/>
    <x v="0"/>
    <s v="Medium"/>
    <s v="Dan Goodwin"/>
    <s v="Gaynor Dalton"/>
    <s v="No"/>
    <s v="Gillian Wright"/>
    <d v="2017-04-23T18:31:46"/>
    <d v="2017-01-30T14:26:27"/>
    <d v="2017-04-23T00:00:00"/>
    <s v=""/>
    <d v="2017-03-23T00:00:00"/>
    <x v="1"/>
  </r>
  <r>
    <s v="49ef91e5-2eaf-4cb4-b49e-80e1b51a07c2"/>
    <s v="Y402IgrAbnjfNrsxgFMzAZHaXhSupLy8bz26SyW3bypcKj8wfsMPr9advBAFCv89ZHvrshw/vXtclcEM4O0tRw=="/>
    <d v="2017-04-23T18:32:14"/>
    <s v="DARS-NIC-48149-B0V9M-v2"/>
    <s v="Shane Mullen"/>
    <x v="435"/>
    <s v="With HSCIC"/>
    <x v="0"/>
    <m/>
    <s v="1c Application In Progress"/>
    <s v="5a DSA Active"/>
    <x v="0"/>
    <s v="DARS-NIC-48149-B0V9M-v2.0"/>
    <s v="No"/>
    <s v="No"/>
    <x v="0"/>
    <x v="216"/>
    <x v="0"/>
    <s v="No"/>
    <x v="0"/>
    <s v="Medium"/>
    <s v="Dan Goodwin"/>
    <s v="Gaynor Dalton"/>
    <s v="No"/>
    <s v="Gillian Wright"/>
    <d v="2017-04-23T18:32:14"/>
    <d v="2017-03-23T12:17:34"/>
    <m/>
    <s v=""/>
    <d v="2017-03-23T00:00:00"/>
    <x v="0"/>
  </r>
  <r>
    <s v="a3b0e72d-f6be-4b47-8c7d-b2d4247824f7"/>
    <s v="FS96blaHF2DjcV/ZWvaJjdL+ISmWHVm+LdjfhYGJ2Bfw9RuNxS79l/p73t6ca7U7EL+CH7uR/5FwCst+X1oKSA=="/>
    <d v="2017-04-23T18:32:15"/>
    <s v="DARS-NIC-48149-B0V9M-v2"/>
    <s v="Shane Mullen"/>
    <x v="435"/>
    <s v="With HSCIC"/>
    <x v="0"/>
    <d v="2018-03-31T00:00:00"/>
    <s v="2c Initial Assessment"/>
    <s v="5a DSA Active"/>
    <x v="0"/>
    <s v="DARS-NIC-48149-B0V9M-v2.1"/>
    <s v="No"/>
    <s v="No"/>
    <x v="0"/>
    <x v="45"/>
    <x v="0"/>
    <s v="No"/>
    <x v="0"/>
    <s v="Medium"/>
    <s v="Tracy Taylor"/>
    <s v="Duncan Easton"/>
    <s v="No"/>
    <s v="Gillian Wright"/>
    <d v="2017-04-23T18:32:15"/>
    <d v="2017-03-23T12:33:22"/>
    <m/>
    <s v=""/>
    <d v="2017-03-23T00:00:00"/>
    <x v="0"/>
  </r>
  <r>
    <s v="4b7ae77a-2017-4d0b-b042-0eb26268ce5e"/>
    <s v="pVgrvjGxKHzTffz+Hh2av5X6m7RCuaOKlBjvaFkr8nhgHvEgK70c5HL0no6IGFVPh87zH7Hxro1ymiRXEZAVdQ=="/>
    <d v="2017-04-23T18:33:45"/>
    <s v="DARS-NIC-48149-B0V9M-v2"/>
    <s v="Shane Mullen"/>
    <x v="435"/>
    <s v="With HSCIC"/>
    <x v="0"/>
    <d v="2018-03-31T00:00:00"/>
    <s v="5a DSA Active"/>
    <s v="5a DSA Active"/>
    <x v="2"/>
    <s v="DARS-NIC-48149-B0V9M-v2.2"/>
    <s v="Yes"/>
    <s v="No"/>
    <x v="0"/>
    <x v="45"/>
    <x v="244"/>
    <s v="No"/>
    <x v="0"/>
    <s v="Medium"/>
    <s v="Tracy Taylor"/>
    <s v="Duncan Easton"/>
    <s v="No"/>
    <s v="Gillian Wright"/>
    <d v="2017-04-23T18:33:45"/>
    <d v="2017-04-14T07:13:53"/>
    <d v="2017-04-23T00:00:00"/>
    <s v=""/>
    <d v="2017-03-23T00:00:00"/>
    <x v="1"/>
  </r>
  <r>
    <s v="b65616dd-ff75-4010-8f78-838361d118d3"/>
    <s v="HcwqhBmRwFtzKq90/9LuFskyLa+aHZvr2JsWWYZoUORZZKIISIOYNawAN0t6PRJ5JX5H8vlIwpKXoMk3r+r5AA=="/>
    <d v="2017-03-08T13:11:54"/>
    <s v="DARS-NIC-48345-Q6X1X-v1"/>
    <s v="Tracy Taylor"/>
    <x v="0"/>
    <s v="With Customer"/>
    <x v="0"/>
    <m/>
    <s v="1c Application In Progress"/>
    <s v="1c Application In Progress"/>
    <x v="0"/>
    <s v="DARS-NIC-48345-Q6X1X-v0.0"/>
    <s v="No"/>
    <s v="No"/>
    <x v="0"/>
    <x v="0"/>
    <x v="0"/>
    <s v="No"/>
    <x v="0"/>
    <s v="Medium"/>
    <s v=""/>
    <s v=""/>
    <s v="Yes"/>
    <s v="Tracy Taylor"/>
    <d v="2017-03-08T13:11:54"/>
    <d v="2017-01-03T16:56:46"/>
    <m/>
    <s v=""/>
    <m/>
    <x v="0"/>
  </r>
  <r>
    <s v="8a95e1fe-a0e3-42b9-82ac-314e1856d6b2"/>
    <s v="Ey+PJiLIwZVgDd9Ggw0F/XR6pofiTNu6XQfLYmT4XAw8bhLGOcOIKtadfWe/K9LiDXj2gOkWLY8mh5AMw7ENrg=="/>
    <d v="2017-03-08T13:11:54"/>
    <s v="DARS-NIC-48345-Q6X1X-v1"/>
    <s v="Dan King"/>
    <x v="0"/>
    <s v="With Customer"/>
    <x v="0"/>
    <d v="2017-05-31T00:00:00"/>
    <s v="2c Initial Assessment"/>
    <s v="1c Application In Progress"/>
    <x v="0"/>
    <s v="DARS-NIC-48345-Q6X1X-v0.1"/>
    <s v="No"/>
    <s v="No"/>
    <x v="0"/>
    <x v="262"/>
    <x v="0"/>
    <s v="No"/>
    <x v="0"/>
    <s v="Medium"/>
    <s v="Dan Goodwin"/>
    <s v="Robyn Wilson"/>
    <s v="Yes"/>
    <s v="Tracy Taylor"/>
    <d v="2017-03-08T13:11:54"/>
    <d v="2017-01-07T10:07:26"/>
    <m/>
    <s v=""/>
    <m/>
    <x v="0"/>
  </r>
  <r>
    <s v="d2d1477b-b298-4726-91df-dc1193135265"/>
    <s v="T4bK3MXgRQFcSCDpwgk9w1tNiB4RWkLo4g5AcnZxgD2bwEB/jRzFuwvgKeuEE5FLcDKZgwsz1JoKpjxkYjtwKw=="/>
    <d v="2017-03-08T13:12:06"/>
    <s v="DARS-NIC-48345-Q6X1X-v1"/>
    <s v="Dan King"/>
    <x v="0"/>
    <s v="With Customer"/>
    <x v="0"/>
    <d v="2017-05-31T00:00:00"/>
    <s v="5a DSA Active"/>
    <s v="1c Application In Progress"/>
    <x v="2"/>
    <s v="DARS-NIC-48345-Q6X1X-v0.2"/>
    <s v="No"/>
    <s v="No"/>
    <x v="0"/>
    <x v="262"/>
    <x v="202"/>
    <s v="No"/>
    <x v="0"/>
    <s v="Medium"/>
    <s v="Dan Goodwin"/>
    <s v="Robyn Wilson"/>
    <s v="Yes"/>
    <s v="Tracy Taylor"/>
    <d v="2017-03-08T13:12:06"/>
    <d v="2017-01-07T10:27:19"/>
    <d v="2017-01-24T00:00:00"/>
    <s v=""/>
    <m/>
    <x v="1"/>
  </r>
  <r>
    <s v="bf746462-108a-4ab7-8290-85cf1094c1c1"/>
    <s v="87xVT0cPh3SOyhaw1mZVHK0vwoIPMhdSdqNN6/Svghmfg6eY3fR+7vvBvc3fAwekAZJ8eRyHk5prafGpIJKeHQ=="/>
    <d v="2017-04-18T11:51:28"/>
    <s v="DARS-NIC-48345-Q6X1X-v1"/>
    <s v="Dan King"/>
    <x v="0"/>
    <s v="With Customer"/>
    <x v="0"/>
    <m/>
    <s v="1c Application In Progress"/>
    <s v="1c Application In Progress"/>
    <x v="4"/>
    <s v="DARS-NIC-48345-Q6X1X-v1.0"/>
    <s v="Yes"/>
    <s v="No"/>
    <x v="0"/>
    <x v="262"/>
    <x v="0"/>
    <s v="No"/>
    <x v="0"/>
    <s v="Medium"/>
    <s v="Dan Goodwin"/>
    <s v="Robyn Wilson"/>
    <s v="Yes"/>
    <s v="Tracy Taylor"/>
    <d v="2017-04-18T11:51:28"/>
    <d v="2017-03-08T13:11:42"/>
    <m/>
    <s v=""/>
    <m/>
    <x v="0"/>
  </r>
  <r>
    <s v="e9e8a5d4-955d-49a8-96df-47f2e03348db"/>
    <s v="//KIWwXMFquxm2VIlZjgjaiKy7Z/RBT0XJSp0AB+iPm9H42FtwKBi+PXWqQOAdhmYr017uC7GFIH3preRTnohQ=="/>
    <d v="2016-08-02T09:49:43"/>
    <s v="DARS-NIC-48434-L9S5B-v0"/>
    <s v="Jane Cheeseman"/>
    <x v="57"/>
    <s v="With Customer"/>
    <x v="0"/>
    <m/>
    <s v=""/>
    <s v="1c Application In Progress"/>
    <x v="4"/>
    <s v="DARS-NIC-48434-L9S5B-v0.0"/>
    <s v="Yes"/>
    <s v="No"/>
    <x v="0"/>
    <x v="0"/>
    <x v="0"/>
    <s v="No"/>
    <x v="1"/>
    <s v=""/>
    <s v="DARS Online"/>
    <s v="DARS Online"/>
    <s v="Yes"/>
    <s v=""/>
    <d v="2016-08-02T09:49:43"/>
    <d v="2016-07-12T07:06:50"/>
    <m/>
    <s v=""/>
    <m/>
    <x v="0"/>
  </r>
  <r>
    <s v="dfe474f4-efe3-4426-9020-c89694247cfe"/>
    <s v="ai7YbvARW1HbzD4Iqp1MTbWT/+MPfrHbeq/a2eSQLBAtLSb1Qpl1EhliDzCZc5nVhncgAynYUjKk8uRzxk/Smw=="/>
    <d v="2016-08-02T09:49:43"/>
    <s v="DARS-NIC-48519-W3H9P-v0"/>
    <s v="Natalie Eugene"/>
    <x v="205"/>
    <s v="With Customer"/>
    <x v="0"/>
    <m/>
    <s v=""/>
    <s v="1c Application In Progress"/>
    <x v="4"/>
    <s v="DARS-NIC-48519-W3H9P-v0.0"/>
    <s v="Yes"/>
    <s v="No"/>
    <x v="0"/>
    <x v="0"/>
    <x v="0"/>
    <s v="No"/>
    <x v="1"/>
    <s v=""/>
    <s v="DARS Online"/>
    <s v="DARS Online"/>
    <s v="Yes"/>
    <s v=""/>
    <d v="2016-08-02T09:49:43"/>
    <d v="2016-07-12T09:46:48"/>
    <m/>
    <s v=""/>
    <m/>
    <x v="0"/>
  </r>
  <r>
    <s v="5de4b3a8-cc80-4592-abd4-f76a40cde3f0"/>
    <s v="Ek7ZVcEHiO5ZlBfjfqM8DNmBbP+CDMSZSF+mM+PjyqIuX1iEn3U6cXSt2BLdGOM8O/xWXA/ptHdZ/4ds/talkg=="/>
    <d v="2017-03-06T11:14:48"/>
    <s v="DARS-NIC-48540-J8R7B-v0"/>
    <s v="Tracy Taylor"/>
    <x v="436"/>
    <s v="With HSCIC"/>
    <x v="0"/>
    <m/>
    <s v="1c Application In Progress"/>
    <s v="5a DSA Active"/>
    <x v="0"/>
    <s v="DARS-NIC-48540-J8R7B-v0.0"/>
    <s v="No"/>
    <s v="No"/>
    <x v="0"/>
    <x v="0"/>
    <x v="0"/>
    <s v="No"/>
    <x v="0"/>
    <s v="Medium"/>
    <s v=""/>
    <s v=""/>
    <s v="Yes"/>
    <s v="Tracy Taylor"/>
    <d v="2017-03-06T11:14:48"/>
    <d v="2017-01-03T15:08:30"/>
    <m/>
    <s v=""/>
    <d v="2017-01-07T00:00:00"/>
    <x v="0"/>
  </r>
  <r>
    <s v="cfa5198b-5782-4cda-b5a7-1498a6bc6b12"/>
    <s v="RAODQ2ifov+gRmVZv9PVIgTjVjuYaUoArsquyY6RY5sar5zYqahagBTk5lh3crgfC71WioIzKbxbREl3VmPXog=="/>
    <d v="2017-03-06T11:14:47"/>
    <s v="DARS-NIC-48540-J8R7B-v0"/>
    <s v="Jack Lewis"/>
    <x v="436"/>
    <s v="With HSCIC"/>
    <x v="0"/>
    <d v="2017-05-31T00:00:00"/>
    <s v="2c Initial Assessment"/>
    <s v="5a DSA Active"/>
    <x v="0"/>
    <s v="DARS-NIC-48540-J8R7B-v0.1"/>
    <s v="No"/>
    <s v="No"/>
    <x v="0"/>
    <x v="262"/>
    <x v="0"/>
    <s v="No"/>
    <x v="0"/>
    <s v="Medium"/>
    <s v="Dan Goodwin"/>
    <s v="Robyn Wilson"/>
    <s v="Yes"/>
    <s v="Tracy Taylor"/>
    <d v="2017-03-06T11:14:47"/>
    <d v="2017-01-07T11:08:03"/>
    <m/>
    <s v=""/>
    <d v="2017-01-07T00:00:00"/>
    <x v="0"/>
  </r>
  <r>
    <s v="74686aa3-7aa6-4ad5-a5ef-8563117af1ea"/>
    <s v="j+Ea4HD724t5TA77PLTgWVHb0AOSE+uazIZ/DizoCTZ+HNnB7CQ2tLJqzvdXmM8UAvSeSwgoN28oFGmCSYVENw=="/>
    <d v="2017-03-06T11:15:03"/>
    <s v="DARS-NIC-48540-J8R7B-v0"/>
    <s v="Jack Lewis"/>
    <x v="436"/>
    <s v="With HSCIC"/>
    <x v="0"/>
    <d v="2017-05-31T00:00:00"/>
    <s v="5a DSA Active"/>
    <s v="5a DSA Active"/>
    <x v="2"/>
    <s v="DARS-NIC-48540-J8R7B-v0.2"/>
    <s v="Yes"/>
    <s v="No"/>
    <x v="0"/>
    <x v="262"/>
    <x v="176"/>
    <s v="No"/>
    <x v="0"/>
    <s v="Medium"/>
    <s v="Dan Goodwin"/>
    <s v="Robyn Wilson"/>
    <s v="Yes"/>
    <s v="Tracy Taylor"/>
    <d v="2017-03-06T11:15:03"/>
    <d v="2017-01-07T11:23:49"/>
    <d v="2017-03-06T00:00:00"/>
    <s v=""/>
    <d v="2017-01-07T00:00:00"/>
    <x v="1"/>
  </r>
  <r>
    <s v="9e39a3fb-37dc-4ddb-8136-73ffbf8fd3e4"/>
    <s v="SxRmmYufy8Zu16Prlee/PSTnzf3gjZxdVMqH3nVDLFEDPZWMCUSJ90EgHLmxOueOdU5MhRLHp3oQIX2HRaXJ7Q=="/>
    <d v="2017-02-13T14:19:23"/>
    <s v="DARS-NIC-48569-M1S0H-v1"/>
    <s v="Tracy Taylor"/>
    <x v="437"/>
    <s v="With Customer"/>
    <x v="0"/>
    <m/>
    <s v="1c Application In Progress"/>
    <s v="1c Application In Progress"/>
    <x v="0"/>
    <s v="DARS-NIC-48569-M1S0H-v0.0"/>
    <s v="No"/>
    <s v="No"/>
    <x v="0"/>
    <x v="0"/>
    <x v="0"/>
    <s v="No"/>
    <x v="0"/>
    <s v="Medium"/>
    <s v=""/>
    <s v=""/>
    <s v="Yes"/>
    <s v="Tracy Taylor"/>
    <d v="2017-02-13T14:19:23"/>
    <d v="2017-01-03T15:05:28"/>
    <m/>
    <s v=""/>
    <m/>
    <x v="0"/>
  </r>
  <r>
    <s v="56bdde00-379b-46fd-bcbc-df20f77a1280"/>
    <s v="CKpStkS3JOycchruVf3e+EQDu/H/3W5ggWT4TbQulGYhZWDOYls5+eacSsoUQAJqXuu3bYiyyVgsYaa4O1MBlA=="/>
    <d v="2017-02-13T14:19:23"/>
    <s v="DARS-NIC-48569-M1S0H-v1"/>
    <s v="Chris Williamson"/>
    <x v="437"/>
    <s v="With Customer"/>
    <x v="0"/>
    <d v="2017-05-31T00:00:00"/>
    <s v="2c Initial Assessment"/>
    <s v="1c Application In Progress"/>
    <x v="0"/>
    <s v="DARS-NIC-48569-M1S0H-v0.1"/>
    <s v="No"/>
    <s v="No"/>
    <x v="0"/>
    <x v="262"/>
    <x v="0"/>
    <s v="No"/>
    <x v="0"/>
    <s v="Medium"/>
    <s v="Dan Goodwin"/>
    <s v="Robyn Wilson"/>
    <s v="Yes"/>
    <s v="Tracy Taylor"/>
    <d v="2017-02-13T14:19:23"/>
    <d v="2017-01-07T10:35:11"/>
    <m/>
    <s v=""/>
    <m/>
    <x v="0"/>
  </r>
  <r>
    <s v="237d95da-cd32-42dd-8a6c-fcc1cadb115e"/>
    <s v="3695xrVgFcf9vafqvozBc1OoXVD/ricvP1ZveMpmREsw78YVW3v40eXtypNJdpUbDEjFT2OVSlr4WliVmWpjNw=="/>
    <d v="2017-02-13T14:19:34"/>
    <s v="DARS-NIC-48569-M1S0H-v1"/>
    <s v="Chris Williamson"/>
    <x v="437"/>
    <s v="With Customer"/>
    <x v="0"/>
    <d v="2017-05-31T00:00:00"/>
    <s v="5a DSA Active"/>
    <s v="1c Application In Progress"/>
    <x v="2"/>
    <s v="DARS-NIC-48569-M1S0H-v0.2"/>
    <s v="No"/>
    <s v="No"/>
    <x v="0"/>
    <x v="262"/>
    <x v="245"/>
    <s v="No"/>
    <x v="0"/>
    <s v="Medium"/>
    <s v="Dan Goodwin"/>
    <s v="Robyn Wilson"/>
    <s v="Yes"/>
    <s v="Tracy Taylor"/>
    <d v="2017-02-13T14:19:34"/>
    <d v="2017-01-07T10:49:23"/>
    <d v="2017-02-13T00:00:00"/>
    <s v=""/>
    <m/>
    <x v="1"/>
  </r>
  <r>
    <s v="d094a34d-b008-4e09-9d3a-3c41108d7cf6"/>
    <s v="T0bI8elwAv9XP3hWK1u7T8LO5OsCSs3zcLMa2NqA6rFO52djuoAW003VBirzOEXJNhUBHHpwsVnl8V5GaqmVMg=="/>
    <d v="2017-02-13T14:19:34"/>
    <s v="DARS-NIC-48569-M1S0H-v1"/>
    <s v="Chris Williamson"/>
    <x v="437"/>
    <s v="With Customer"/>
    <x v="0"/>
    <m/>
    <s v="1c Application In Progress"/>
    <s v="1c Application In Progress"/>
    <x v="4"/>
    <s v="DARS-NIC-48569-M1S0H-v1.0"/>
    <s v="Yes"/>
    <s v="No"/>
    <x v="0"/>
    <x v="262"/>
    <x v="0"/>
    <s v="No"/>
    <x v="0"/>
    <s v="Medium"/>
    <s v="Dan Goodwin"/>
    <s v="Robyn Wilson"/>
    <s v="Yes"/>
    <s v="Tracy Taylor"/>
    <d v="2017-02-13T14:19:34"/>
    <d v="2017-02-13T14:19:14"/>
    <m/>
    <s v=""/>
    <m/>
    <x v="0"/>
  </r>
  <r>
    <s v="7b6f4ea5-547b-e611-80f2-5065f38bf2f1"/>
    <s v="99gW7nUSBwoYR0xLezzLR3vX+XULlcpV9cwZjEM09tH1Bn280LMdSi/adJ2MOXSQB5Iw84EVQPd60DdJgdLcrg=="/>
    <d v="2016-12-09T16:22:10"/>
    <s v="DARS-NIC-48781-Z5C2L-v0"/>
    <s v="Elizabeth McLaren"/>
    <x v="438"/>
    <s v="With HSCIC"/>
    <x v="0"/>
    <m/>
    <s v="1c Application In Progress"/>
    <s v="5a DSA Active"/>
    <x v="0"/>
    <s v="DARS-NIC-48781-Z5C2L-v0"/>
    <s v="No"/>
    <s v="No"/>
    <x v="0"/>
    <x v="0"/>
    <x v="0"/>
    <s v="No"/>
    <x v="6"/>
    <s v=""/>
    <s v="Carla Howgate"/>
    <s v="Dave Cronin"/>
    <s v="Yes"/>
    <s v="Alexandra Day"/>
    <d v="2016-12-09T16:22:10"/>
    <d v="2016-09-15T14:57:05"/>
    <m/>
    <s v=""/>
    <d v="2016-09-15T00:00:00"/>
    <x v="0"/>
  </r>
  <r>
    <s v="e6174db0-c2bf-49c2-b9da-dd3ffe68f9a0"/>
    <s v="T9bEeOfBgo9YfvQToxroIas46gQJKkHC2rKC/bsuCs7WK56fiJjk9O/r17NMMRaArRM1Ps5kpGFHFTDtXaYiNQ=="/>
    <d v="2016-12-09T16:22:10"/>
    <s v="DARS-NIC-48781-Z5C2L-v0"/>
    <s v="Elizabeth McLaren"/>
    <x v="438"/>
    <s v="With HSCIC"/>
    <x v="0"/>
    <m/>
    <s v="2c Initial Assessment"/>
    <s v="5a DSA Active"/>
    <x v="0"/>
    <s v="DARS-NIC-48781-Z5C2L-v0.1"/>
    <s v="No"/>
    <s v="No"/>
    <x v="0"/>
    <x v="110"/>
    <x v="0"/>
    <s v="No"/>
    <x v="6"/>
    <s v=""/>
    <s v="Carla Howgate"/>
    <s v="Dave Cronin"/>
    <s v="Yes"/>
    <s v="Alexandra Day"/>
    <d v="2016-12-09T16:22:10"/>
    <d v="2016-09-15T14:57:19"/>
    <m/>
    <s v=""/>
    <d v="2016-09-15T00:00:00"/>
    <x v="0"/>
  </r>
  <r>
    <s v="dd725181-32cb-47b5-a75f-a806ecfbdfe0"/>
    <s v="zvksKZ/TOQMictrf+xWTUi9dnxWf6DgZX6EzO7IybUvw9tmi4QvZgHFcaWwwYDOFlOHZzlWu6Ohjj4JfOjCfMQ=="/>
    <d v="2017-03-07T10:21:52"/>
    <s v="DARS-NIC-48781-Z5C2L-v0"/>
    <s v="Elizabeth McLaren"/>
    <x v="438"/>
    <s v="With HSCIC"/>
    <x v="0"/>
    <d v="2099-12-31T00:00:00"/>
    <s v="5a DSA Active"/>
    <s v="5a DSA Active"/>
    <x v="2"/>
    <s v="DARS-NIC-48781-Z5C2L-v0.2"/>
    <s v="Yes"/>
    <s v="No"/>
    <x v="0"/>
    <x v="110"/>
    <x v="94"/>
    <s v="No"/>
    <x v="6"/>
    <s v=""/>
    <s v="Vicki Hartley"/>
    <s v="Dave Cronin"/>
    <s v="Yes"/>
    <s v="Alexandra Day"/>
    <d v="2017-03-07T10:21:52"/>
    <d v="2016-10-18T09:46:26"/>
    <d v="2016-12-09T00:00:00"/>
    <s v=""/>
    <d v="2016-09-15T00:00:00"/>
    <x v="1"/>
  </r>
  <r>
    <s v="8685e84c-1e4f-e611-80ee-5065f38a0b11"/>
    <s v="rv3f37zIdvhJYuNpqk/Re9bmWLjCSMD3RvbAlqPYau8c7ujdXH/y12dtZAHTqwJtjgaJDUKmmy7/ieSdQKpozg=="/>
    <d v="2017-04-19T06:45:29"/>
    <s v="DARS-NIC-48804-N2F8H-v0"/>
    <s v="Jenny Broome-Smith"/>
    <x v="439"/>
    <s v="With Customer"/>
    <x v="0"/>
    <m/>
    <s v="1c Application In Progress"/>
    <s v="4e With Customer To Sign DSA"/>
    <x v="0"/>
    <s v="DARS-NIC-48804-N2F8H-v0"/>
    <s v="No"/>
    <s v="No"/>
    <x v="0"/>
    <x v="0"/>
    <x v="0"/>
    <s v="No"/>
    <x v="0"/>
    <s v=""/>
    <s v=""/>
    <s v=""/>
    <s v="Yes"/>
    <s v="Emma Russell"/>
    <d v="2017-04-19T06:45:29"/>
    <d v="2016-07-21T08:37:10"/>
    <m/>
    <s v=""/>
    <d v="2017-03-29T00:00:00"/>
    <x v="0"/>
  </r>
  <r>
    <s v="0f146d11-2ca6-44e7-8fbe-11c6ef9788b1"/>
    <s v="WR1Xu3RgO4uTRSqkLQY8MuDeAQl+lcLCmTiVkwAq6+TS4k2rCvyYcOtfUCW5veS2zLkAWzYoi4iHytcqDCkCcA=="/>
    <d v="2017-04-19T06:45:29"/>
    <s v="DARS-NIC-48804-N2F8H-v0"/>
    <s v="Jenny Broome-Smith"/>
    <x v="439"/>
    <s v="With Customer"/>
    <x v="0"/>
    <d v="2018-03-31T00:00:00"/>
    <s v="2c Initial Assessment"/>
    <s v="4e With Customer To Sign DSA"/>
    <x v="0"/>
    <s v="DARS-NIC-48804-N2F8H-v0.1"/>
    <s v="No"/>
    <s v="No"/>
    <x v="0"/>
    <x v="30"/>
    <x v="0"/>
    <s v="No"/>
    <x v="0"/>
    <s v=""/>
    <s v="Tracy Taylor"/>
    <s v="Duncan Easton"/>
    <s v="Yes"/>
    <s v="Emma Russell"/>
    <d v="2017-04-19T06:45:29"/>
    <d v="2017-03-28T10:33:53"/>
    <m/>
    <s v=""/>
    <d v="2017-03-29T00:00:00"/>
    <x v="0"/>
  </r>
  <r>
    <s v="f2a6200b-7340-42e1-b866-71ea2e663de9"/>
    <s v="avrAzSPzewdBQD7f2nv+pxJqhwtrm2DmjNU3EhuQxZfJCuUPEp3smLy5fAHi06N6KZN4/yjbKrxxUJAROL2O1g=="/>
    <d v="2017-04-19T06:46:13"/>
    <s v="DARS-NIC-48804-N2F8H-v0"/>
    <s v="Jenny Broome-Smith"/>
    <x v="439"/>
    <s v="With Customer"/>
    <x v="0"/>
    <d v="2018-03-31T00:00:00"/>
    <s v="4e With Customer To Sign DSA"/>
    <s v="4e With Customer To Sign DSA"/>
    <x v="4"/>
    <s v="DARS-NIC-48804-N2F8H-v0.2"/>
    <s v="Yes"/>
    <s v="No"/>
    <x v="0"/>
    <x v="30"/>
    <x v="0"/>
    <s v="No"/>
    <x v="0"/>
    <s v=""/>
    <s v="Tracy Taylor"/>
    <s v="Duncan Easton"/>
    <s v="Yes"/>
    <s v="Emma Russell"/>
    <d v="2017-04-19T06:46:13"/>
    <d v="2017-04-13T11:23:20"/>
    <m/>
    <s v=""/>
    <d v="2017-03-29T00:00:00"/>
    <x v="0"/>
  </r>
  <r>
    <s v="0b941fba-0c8a-e611-80f3-5065f38b05d1"/>
    <s v="hukiMG7VAuHWSDqrcAs6ZIUVjZaFkdxyu9B5KL3sNcRXY0DN9uCfhMjKnPbcxtwh3M6EmS0X+hJJZdBH98vo8g=="/>
    <d v="2016-11-17T15:24:51"/>
    <s v="DARS-NIC-48872-T4T8B-v0"/>
    <s v="Joanna Rose"/>
    <x v="49"/>
    <s v="With HSCIC"/>
    <x v="0"/>
    <m/>
    <s v="1b Enquiry Answered"/>
    <s v="1b Enquiry Answered"/>
    <x v="4"/>
    <s v="DARS-NIC-48872-T4T8B-v0"/>
    <s v="Yes"/>
    <s v="No"/>
    <x v="0"/>
    <x v="0"/>
    <x v="0"/>
    <s v="No"/>
    <x v="6"/>
    <s v=""/>
    <s v=""/>
    <s v=""/>
    <s v="Yes"/>
    <s v="Alexandra Day"/>
    <d v="2016-11-17T15:24:51"/>
    <d v="2016-10-04T08:30:03"/>
    <m/>
    <s v=""/>
    <m/>
    <x v="0"/>
  </r>
  <r>
    <s v="ad3dba61-f762-e611-80ee-5065f38b05d1"/>
    <s v="Xxj1ebM+tm70LYO59/Uo5Tf+USHF6mf4lOmXnn0P1Q755wNpDPxC0XiVLoimmxtT+UCucuhGD94lCP0nl56EXg=="/>
    <d v="2016-08-15T14:48:57"/>
    <s v="DARS-NIC-48910-Y8C1P-v0"/>
    <s v="Naomi Vasilakis"/>
    <x v="82"/>
    <s v="With Customer"/>
    <x v="0"/>
    <m/>
    <s v=""/>
    <s v="1c Application In Progress"/>
    <x v="4"/>
    <s v="DARS-NIC-48910-Y8C1P-v0"/>
    <s v="Yes"/>
    <s v="No"/>
    <x v="0"/>
    <x v="0"/>
    <x v="0"/>
    <s v="No"/>
    <x v="1"/>
    <s v=""/>
    <s v=""/>
    <s v=""/>
    <s v="Yes"/>
    <s v="Joanna Rose"/>
    <d v="2016-08-15T14:48:57"/>
    <d v="2016-08-15T14:48:56"/>
    <m/>
    <s v=""/>
    <m/>
    <x v="0"/>
  </r>
  <r>
    <s v="0219d539-d897-459b-9b24-9e34d3a6ba49"/>
    <s v="JDGP9FDfhbWBWaS87/0/GaLHm0j9+Lm89FlVQ3NPF7uMVi8a1elrimyYxteoUNS2yCdCsv+1UvPzzUNlhWQs9A=="/>
    <d v="2017-04-21T08:31:54"/>
    <s v="DARS-NIC-48925-B2Z3C-v1"/>
    <s v="Tracy Taylor"/>
    <x v="334"/>
    <s v="With Customer"/>
    <x v="0"/>
    <m/>
    <s v="1c Application In Progress"/>
    <s v="2d Action Plan Active"/>
    <x v="0"/>
    <s v="DARS-NIC-48925-B2Z3C-v0.0"/>
    <s v="No"/>
    <s v="No"/>
    <x v="0"/>
    <x v="0"/>
    <x v="0"/>
    <s v="No"/>
    <x v="0"/>
    <s v="Medium"/>
    <s v=""/>
    <s v=""/>
    <s v="Yes"/>
    <s v="Emma Russell"/>
    <d v="2017-04-21T08:31:54"/>
    <d v="2017-01-03T15:12:11"/>
    <m/>
    <s v=""/>
    <d v="2017-04-21T00:00:00"/>
    <x v="0"/>
  </r>
  <r>
    <s v="55c9efc5-401f-4f98-a1e9-e12364565910"/>
    <s v="zXJndKSbYcS9pFbGRyrAHEQk6XH1AeiGb3sl81PwazkrfhC6eItWxyaQhffZYRasOnN38VOMAjND9Md3jUl7pA=="/>
    <d v="2017-04-21T08:31:54"/>
    <s v="DARS-NIC-48925-B2Z3C-v1"/>
    <s v="Christine North"/>
    <x v="334"/>
    <s v="With Customer"/>
    <x v="0"/>
    <d v="2017-05-31T00:00:00"/>
    <s v="2c Initial Assessment"/>
    <s v="2d Action Plan Active"/>
    <x v="0"/>
    <s v="DARS-NIC-48925-B2Z3C-v0.1"/>
    <s v="No"/>
    <s v="No"/>
    <x v="0"/>
    <x v="262"/>
    <x v="0"/>
    <s v="No"/>
    <x v="0"/>
    <s v="Medium"/>
    <s v="Dan Goodwin"/>
    <s v="Robyn Wilson"/>
    <s v="Yes"/>
    <s v="Emma Russell"/>
    <d v="2017-04-21T08:31:54"/>
    <d v="2017-01-07T11:39:19"/>
    <m/>
    <s v=""/>
    <d v="2017-04-21T00:00:00"/>
    <x v="0"/>
  </r>
  <r>
    <s v="02462930-d777-4e6e-8f33-9f5619b3038d"/>
    <s v="94fQQ1u+g8WA1rawC0GUDZ3RhcC8xXeNr7lBOTnRSWN+bXrWXkTCXR3McyIfagjeJQJwdv7cJqIXfqXn1+T3XA=="/>
    <d v="2017-04-21T08:31:54"/>
    <s v="DARS-NIC-48925-B2Z3C-v1"/>
    <s v="Christine North"/>
    <x v="334"/>
    <s v="With Customer"/>
    <x v="0"/>
    <d v="2017-05-31T00:00:00"/>
    <s v="5a DSA Active"/>
    <s v="2d Action Plan Active"/>
    <x v="2"/>
    <s v="DARS-NIC-48925-B2Z3C-v0.2"/>
    <s v="No"/>
    <s v="No"/>
    <x v="0"/>
    <x v="262"/>
    <x v="156"/>
    <s v="No"/>
    <x v="0"/>
    <s v="Medium"/>
    <s v="Dan Goodwin"/>
    <s v="Robyn Wilson"/>
    <s v="Yes"/>
    <s v="Emma Russell"/>
    <d v="2017-04-21T08:31:54"/>
    <d v="2017-01-07T12:01:46"/>
    <d v="2017-01-26T00:00:00"/>
    <s v=""/>
    <d v="2017-04-21T00:00:00"/>
    <x v="1"/>
  </r>
  <r>
    <s v="fcf1c67c-84a1-4351-8699-3505c8c5ee3c"/>
    <s v="m5OYgIJ3nj1thsV78ms2EpCbo4Nibaub1vV29y4S5QRFkKip+JeYbc2Vd58YSFvVlc0jvr0azpb0FP18kdKi5A=="/>
    <d v="2017-04-21T08:31:54"/>
    <s v="DARS-NIC-48925-B2Z3C-v1"/>
    <s v="Christine North"/>
    <x v="334"/>
    <s v="With Customer"/>
    <x v="0"/>
    <m/>
    <s v="1c Application In Progress"/>
    <s v="2d Action Plan Active"/>
    <x v="0"/>
    <s v="DARS-NIC-48925-B2Z3C-v1.0"/>
    <s v="No"/>
    <s v="No"/>
    <x v="0"/>
    <x v="0"/>
    <x v="0"/>
    <s v="No"/>
    <x v="0"/>
    <s v="Medium"/>
    <s v=""/>
    <s v=""/>
    <s v="Yes"/>
    <s v="Emma Russell"/>
    <d v="2017-04-21T08:31:54"/>
    <d v="2017-04-20T11:44:50"/>
    <m/>
    <s v=""/>
    <d v="2017-04-21T00:00:00"/>
    <x v="0"/>
  </r>
  <r>
    <s v="40f7f594-1223-48ae-8095-458f80fd5260"/>
    <s v="MVuS1JiJcImlKeblvtKP8gVBSBhGIpOaRnsriayqT3CczUzlnO2Uebx/SN3Rb04yInQzunoKOmpu19cMuY2HbQ=="/>
    <d v="2017-04-21T08:32:32"/>
    <s v="DARS-NIC-48925-B2Z3C-v1"/>
    <s v="Christine North"/>
    <x v="334"/>
    <s v="With Customer"/>
    <x v="0"/>
    <d v="2018-05-31T00:00:00"/>
    <s v="2c Initial Assessment"/>
    <s v="2d Action Plan Active"/>
    <x v="0"/>
    <s v="DARS-NIC-48925-B2Z3C-v1.1"/>
    <s v="No"/>
    <s v="No"/>
    <x v="0"/>
    <x v="323"/>
    <x v="0"/>
    <s v="No"/>
    <x v="0"/>
    <s v="Medium"/>
    <s v="Alexandra Day"/>
    <s v="Robyn Wilson"/>
    <s v="Yes"/>
    <s v="Emma Russell"/>
    <d v="2017-04-21T08:32:32"/>
    <d v="2017-04-20T12:53:04"/>
    <m/>
    <s v=""/>
    <d v="2017-04-21T00:00:00"/>
    <x v="0"/>
  </r>
  <r>
    <s v="bf7ce4f1-7216-4a72-baa1-44342039c387"/>
    <s v="etn6Y7x8tD6BN2VQnukClkvRcuyFXHb4MNzcWsHemBQoTfy8O5maYR3uwE2xfNupvU0MWBJnDClwA2UQgUGUQw=="/>
    <d v="2017-04-21T08:32:32"/>
    <s v="DARS-NIC-48925-B2Z3C-v1"/>
    <s v="Christine North"/>
    <x v="334"/>
    <s v="With Customer"/>
    <x v="0"/>
    <d v="2018-05-31T00:00:00"/>
    <s v="2c Initial Assessment"/>
    <s v="2d Action Plan Active"/>
    <x v="4"/>
    <s v="DARS-NIC-48925-B2Z3C-v1.2"/>
    <s v="Yes"/>
    <s v="No"/>
    <x v="0"/>
    <x v="323"/>
    <x v="0"/>
    <s v="No"/>
    <x v="0"/>
    <s v="Medium"/>
    <s v="Alexandra Day"/>
    <s v="Robyn Wilson"/>
    <s v="Yes"/>
    <s v="Emma Russell"/>
    <d v="2017-04-21T08:32:32"/>
    <d v="2017-04-21T08:31:45"/>
    <m/>
    <s v=""/>
    <d v="2017-04-21T00:00:00"/>
    <x v="0"/>
  </r>
  <r>
    <s v="3a49cb4c-744e-e611-80eb-5065f38b06d1"/>
    <s v="mvwBH7ADqSP9ZMKMTXV2ymjMVg3uk04LMky7Q6tf4a8EpOgSNWlatTmdJ+yDDq3mCJ9+16waKmf1VuG1DwOzKw=="/>
    <d v="2016-08-02T09:49:43"/>
    <s v="DARS-NIC-49101-W4F8G-v0"/>
    <s v="Ally Bradley"/>
    <x v="57"/>
    <s v="With Customer"/>
    <x v="0"/>
    <m/>
    <s v="1c Application In Progress"/>
    <s v="1c Application In Progress"/>
    <x v="4"/>
    <s v="DARS-NIC-49101-W4F8G-v0"/>
    <s v="Yes"/>
    <s v="No"/>
    <x v="0"/>
    <x v="0"/>
    <x v="0"/>
    <s v="No"/>
    <x v="1"/>
    <s v=""/>
    <s v=""/>
    <s v=""/>
    <s v="Yes"/>
    <s v="Joanna Rose"/>
    <d v="2016-08-02T09:49:43"/>
    <d v="2016-07-20T12:20:17"/>
    <m/>
    <s v=""/>
    <m/>
    <x v="0"/>
  </r>
  <r>
    <s v="dee49235-89de-4ca4-9087-9d2f2eef7e30"/>
    <s v="HHZDpmCM6rM7E3uMqP+denN7VAM037o4En1goAZjcoFV9sNCAJvo6eDxWBE3NCNQhnKEZ34d2FTgh43CUWUJ6w=="/>
    <d v="2017-03-17T10:48:16"/>
    <s v="DARS-NIC-49123-T2K0D-v0"/>
    <s v="John Sanderson"/>
    <x v="41"/>
    <s v="With Customer"/>
    <x v="0"/>
    <m/>
    <s v=""/>
    <s v="1c Application In Progress"/>
    <x v="4"/>
    <s v="DARS-NIC-49123-T2K0D-v0.0"/>
    <s v="Yes"/>
    <s v="No"/>
    <x v="0"/>
    <x v="0"/>
    <x v="0"/>
    <s v="No"/>
    <x v="1"/>
    <s v=""/>
    <s v="DARS Online"/>
    <s v="DARS Online"/>
    <s v="Yes"/>
    <s v=""/>
    <d v="2017-03-17T10:48:16"/>
    <d v="2016-07-14T10:25:47"/>
    <m/>
    <s v=""/>
    <m/>
    <x v="0"/>
  </r>
  <r>
    <s v="0d952df1-1666-e611-80f0-5065f38bd5b1"/>
    <s v="WGCqLiQp8rEcuWrgxk126GwMVMLY2ury7wjQRUyiYPJwzTxKjEguC0fqOkAI7h9sBD6TXkiy0XDGCrWv2G9WTQ=="/>
    <d v="2017-04-19T10:12:05"/>
    <s v="DARS-NIC-49164-R3G5K-v0"/>
    <s v="Roy Ruddle"/>
    <x v="21"/>
    <s v="With Customer"/>
    <x v="0"/>
    <m/>
    <s v="1c Application In Progress"/>
    <s v="2d Action Plan Active"/>
    <x v="0"/>
    <s v="DARS-NIC-49164-R3G5K-v0"/>
    <s v="No"/>
    <s v="No"/>
    <x v="0"/>
    <x v="0"/>
    <x v="0"/>
    <s v="No"/>
    <x v="1"/>
    <s v=""/>
    <s v=""/>
    <s v=""/>
    <s v="Yes"/>
    <s v="Emma Russell"/>
    <d v="2017-04-19T10:12:05"/>
    <d v="2016-08-19T14:12:29"/>
    <m/>
    <s v=""/>
    <d v="2016-10-04T00:00:00"/>
    <x v="0"/>
  </r>
  <r>
    <s v="3c3310da-2250-4d9e-88f8-eba897056bac"/>
    <s v="BSHYeIvNbTwTOlgmHzEAklO0hx5PbhX3wp2bhYhqCHAzTKsdL7T8Z9o00FnBHO9sX6l5B2d+odDWLoEHM7HHlg=="/>
    <d v="2017-04-19T10:12:05"/>
    <s v="DARS-NIC-49164-R3G5K-v0"/>
    <s v="Roy Ruddle"/>
    <x v="21"/>
    <s v="With Customer"/>
    <x v="0"/>
    <m/>
    <s v="2c Initial Assessment"/>
    <s v="2d Action Plan Active"/>
    <x v="0"/>
    <s v="DARS-NIC-49164-R3G5K-v0.1"/>
    <s v="No"/>
    <s v="No"/>
    <x v="0"/>
    <x v="25"/>
    <x v="0"/>
    <s v="No"/>
    <x v="1"/>
    <s v="Medium"/>
    <s v="Richard Webster"/>
    <s v="Richard Langley"/>
    <s v="Yes"/>
    <s v="Emma Russell"/>
    <d v="2017-04-19T10:12:05"/>
    <d v="2016-09-28T10:12:26"/>
    <m/>
    <s v=""/>
    <d v="2016-10-04T00:00:00"/>
    <x v="0"/>
  </r>
  <r>
    <s v="18f86c40-864d-4e89-8f1b-00f1afd58620"/>
    <s v="Xl1VeieiwDCmcKn8uJKn+QYdY5ZfgKWEVPqXgg/opJ8i2pLdM/15S+k3I1LTWnZ9GVD6TsjckbpKbDqS4eSzHg=="/>
    <d v="2017-04-19T10:12:16"/>
    <s v="DARS-NIC-49164-R3G5K-v0"/>
    <s v="Roy Ruddle"/>
    <x v="21"/>
    <s v="With Customer"/>
    <x v="0"/>
    <d v="2019-03-31T00:00:00"/>
    <s v="2d Action Plan Active"/>
    <s v="2d Action Plan Active"/>
    <x v="4"/>
    <s v="DARS-NIC-49164-R3G5K-v0.2"/>
    <s v="Yes"/>
    <s v="No"/>
    <x v="0"/>
    <x v="25"/>
    <x v="0"/>
    <s v="No"/>
    <x v="1"/>
    <s v="Medium"/>
    <s v="Dan Goodwin"/>
    <s v="Richard Langley"/>
    <s v="Yes"/>
    <s v="Emma Russell"/>
    <d v="2017-04-19T10:12:16"/>
    <d v="2016-11-28T17:59:38"/>
    <m/>
    <s v=""/>
    <d v="2016-10-04T00:00:00"/>
    <x v="0"/>
  </r>
  <r>
    <s v="e66e097a-991c-4942-ac47-0e118187dad0"/>
    <s v="Ffz+/9WU0oTqsiOI9wJAE4u95BbMeSdtdc7pyB3sSrHK9KmP2mDMLGUcdhrDq5IHYiF5JL/LCkY0lDUBIYSFGg=="/>
    <d v="2016-09-01T14:40:19"/>
    <s v="DARS-NIC-49216-V8K6L-v0"/>
    <s v="Diederik DeCock"/>
    <x v="9"/>
    <s v="With Customer"/>
    <x v="0"/>
    <m/>
    <s v=""/>
    <s v="1c Application In Progress"/>
    <x v="0"/>
    <s v="DARS-NIC-49216-V8K6L-v0.0"/>
    <s v="No"/>
    <s v="No"/>
    <x v="0"/>
    <x v="0"/>
    <x v="0"/>
    <s v="No"/>
    <x v="1"/>
    <s v=""/>
    <s v="DARS Online"/>
    <s v="DARS Online"/>
    <s v="Yes"/>
    <s v="Emma Russell"/>
    <d v="2016-09-01T14:40:19"/>
    <d v="2016-07-14T13:07:10"/>
    <m/>
    <s v=""/>
    <m/>
    <x v="0"/>
  </r>
  <r>
    <s v="26cd9322-7984-44b8-b6dd-43998d956ba4"/>
    <s v="7vDbhDPxt+G0byIkzun/kQ6flwkBEOG+3FU+SpAYOo5c7/TgCTSlBW2BtPcpkmUPvyFzxxOVEfunvB/idcoQSQ=="/>
    <d v="2016-09-01T14:41:22"/>
    <s v="DARS-NIC-49216-V8K6L-v0"/>
    <s v="Diederik DeCock"/>
    <x v="9"/>
    <s v="With Customer"/>
    <x v="0"/>
    <m/>
    <s v=""/>
    <s v="1c Application In Progress"/>
    <x v="0"/>
    <s v="DARS-NIC-49216-V8K6L-v0.1"/>
    <s v="No"/>
    <s v="No"/>
    <x v="0"/>
    <x v="0"/>
    <x v="0"/>
    <s v="No"/>
    <x v="1"/>
    <s v=""/>
    <s v="DARS Online"/>
    <s v="DARS Online"/>
    <s v="Yes"/>
    <s v="Emma Russell"/>
    <d v="2016-09-01T14:41:22"/>
    <d v="2016-08-30T14:55:46"/>
    <m/>
    <s v=""/>
    <m/>
    <x v="0"/>
  </r>
  <r>
    <s v="225c0c66-ecec-4d38-8cce-8ca27f4def1d"/>
    <s v="irSIwcTddg2SfAx0CLYX14/rTQTCZA7eNntJSi5/dvoHGqMK2MpGnidyBGE8rhxXm01xZcbHZ9wM1RkSX05BCg=="/>
    <d v="2016-09-01T14:41:22"/>
    <s v="DARS-NIC-49216-V8K6L-v0"/>
    <s v="Diederik DeCock"/>
    <x v="9"/>
    <s v="With Customer"/>
    <x v="0"/>
    <m/>
    <s v=""/>
    <s v="1c Application In Progress"/>
    <x v="4"/>
    <s v="DARS-NIC-49216-V8K6L-v0.2"/>
    <s v="Yes"/>
    <s v="No"/>
    <x v="0"/>
    <x v="0"/>
    <x v="0"/>
    <s v="No"/>
    <x v="1"/>
    <s v=""/>
    <s v="DARS Online"/>
    <s v="DARS Online"/>
    <s v="Yes"/>
    <s v="Emma Russell"/>
    <d v="2016-09-01T14:41:22"/>
    <d v="2016-09-01T14:40:36"/>
    <m/>
    <s v=""/>
    <m/>
    <x v="0"/>
  </r>
  <r>
    <s v="363b9da0-c34c-e611-80ec-5065f38a0b11"/>
    <s v="K0ka0NjYyLulL2s9GDL4IZvu7WYvm0OyemT/763wjBzPeUnR5AtJ/LkBtFtfgOyFrYIFhATBwK5mEqloXtdAtA=="/>
    <d v="2017-04-21T16:28:47"/>
    <s v="DARS-NIC-49238-R7G6V-v0"/>
    <s v="Kuldeep Sohal"/>
    <x v="359"/>
    <s v="With Customer"/>
    <x v="0"/>
    <m/>
    <s v="1c Application In Progress"/>
    <s v="2d Action Plan Active"/>
    <x v="0"/>
    <s v="DARS-NIC-49238-R7G6V-v0"/>
    <s v="No"/>
    <s v="No"/>
    <x v="0"/>
    <x v="0"/>
    <x v="0"/>
    <s v="No"/>
    <x v="5"/>
    <s v=""/>
    <s v=""/>
    <s v=""/>
    <s v="Yes"/>
    <s v="Emma Russell"/>
    <d v="2017-04-21T16:28:47"/>
    <d v="2016-07-18T08:43:04"/>
    <m/>
    <s v=""/>
    <d v="2016-12-09T00:00:00"/>
    <x v="0"/>
  </r>
  <r>
    <s v="be3f62a5-b414-4000-bcf3-4879a48d700f"/>
    <s v="Xd4hoTUQ4eC6TyTz6ZhmnCZKEPYEQu4jGdvZCFNzL+cO4FIuxiLzleVYkH+tEJp/fdHNQbiC1VGRsQdZaIucOQ=="/>
    <d v="2017-04-21T16:28:47"/>
    <s v="DARS-NIC-49238-R7G6V-v0"/>
    <s v="Kuldeep Sohal"/>
    <x v="359"/>
    <s v="With Customer"/>
    <x v="0"/>
    <m/>
    <s v="1c Application In Progress"/>
    <s v="2d Action Plan Active"/>
    <x v="0"/>
    <s v="DARS-NIC-49238-R7G6V-v0.1"/>
    <s v="No"/>
    <s v="No"/>
    <x v="0"/>
    <x v="0"/>
    <x v="0"/>
    <s v="No"/>
    <x v="5"/>
    <s v=""/>
    <s v=""/>
    <s v=""/>
    <s v="Yes"/>
    <s v="Emma Russell"/>
    <d v="2017-04-21T16:28:47"/>
    <d v="2016-07-18T15:21:24"/>
    <m/>
    <s v=""/>
    <d v="2016-12-09T00:00:00"/>
    <x v="0"/>
  </r>
  <r>
    <s v="899920cd-458a-4fc1-ac9d-9aa8f0f18cd6"/>
    <s v="AkOpewN76CFI2x8xSX1C/5TeLPuj7VV0YcsVnDvfzQkQVwBQ3EEOgAcqsv6ZItV6FAb24fRhglldhC3/jfVZDg=="/>
    <d v="2017-04-21T16:29:09"/>
    <s v="DARS-NIC-49238-R7G6V-v0"/>
    <s v="Kuldeep Sohal"/>
    <x v="359"/>
    <s v="With Customer"/>
    <x v="0"/>
    <m/>
    <s v="2c Initial Assessment"/>
    <s v="2d Action Plan Active"/>
    <x v="4"/>
    <s v="DARS-NIC-49238-R7G6V-v0.10"/>
    <s v="Yes"/>
    <s v="No"/>
    <x v="0"/>
    <x v="138"/>
    <x v="0"/>
    <s v="No"/>
    <x v="5"/>
    <s v="Medium"/>
    <s v="Georgina Platt"/>
    <s v="Richard Langley"/>
    <s v="Yes"/>
    <s v="Emma Russell"/>
    <d v="2017-04-21T16:29:09"/>
    <d v="2017-04-21T16:28:41"/>
    <m/>
    <s v=""/>
    <d v="2016-12-09T00:00:00"/>
    <x v="0"/>
  </r>
  <r>
    <s v="92d4ceb8-4353-48d6-9e8b-7f7626199d83"/>
    <s v="mBv1IhaxdcFoqcARA6/IkRBBCG3Xrdzy2o0emITLJQZq2dM3k7U7XBWEUPDLov4O1dI/3JqS10fYH3j6UUhH2A=="/>
    <d v="2017-04-21T16:28:47"/>
    <s v="DARS-NIC-49238-R7G6V-v0"/>
    <s v="Kuldeep Sohal"/>
    <x v="359"/>
    <s v="With Customer"/>
    <x v="0"/>
    <m/>
    <s v="1c Application In Progress"/>
    <s v="2d Action Plan Active"/>
    <x v="0"/>
    <s v="DARS-NIC-49238-R7G6V-v0.2"/>
    <s v="No"/>
    <s v="No"/>
    <x v="0"/>
    <x v="0"/>
    <x v="0"/>
    <s v="No"/>
    <x v="5"/>
    <s v=""/>
    <s v=""/>
    <s v=""/>
    <s v="Yes"/>
    <s v="Emma Russell"/>
    <d v="2017-04-21T16:28:47"/>
    <d v="2016-07-19T07:52:06"/>
    <m/>
    <s v=""/>
    <d v="2016-12-09T00:00:00"/>
    <x v="0"/>
  </r>
  <r>
    <s v="6dcf4eab-898a-4be8-a20e-b6fa4ec8b44f"/>
    <s v="Rss2AUNeib3vR9y67GpWZxjFdBo59hcf2Fz8c6SJLMHqOKLhdsaWq2A8Evw4BRlkvYNgo5AqdvlaS6Ra/JVY/w=="/>
    <d v="2017-04-21T16:28:47"/>
    <s v="DARS-NIC-49238-R7G6V-v0"/>
    <s v="Kuldeep Sohal"/>
    <x v="359"/>
    <s v="With Customer"/>
    <x v="0"/>
    <m/>
    <s v="1c Application In Progress"/>
    <s v="2d Action Plan Active"/>
    <x v="0"/>
    <s v="DARS-NIC-49238-R7G6V-v0.3"/>
    <s v="No"/>
    <s v="No"/>
    <x v="0"/>
    <x v="0"/>
    <x v="0"/>
    <s v="No"/>
    <x v="5"/>
    <s v=""/>
    <s v=""/>
    <s v=""/>
    <s v="Yes"/>
    <s v="Emma Russell"/>
    <d v="2017-04-21T16:28:47"/>
    <d v="2016-11-29T15:16:09"/>
    <m/>
    <s v=""/>
    <d v="2016-12-09T00:00:00"/>
    <x v="0"/>
  </r>
  <r>
    <s v="1db95dd3-408b-4c8e-9946-1c0e2c8e1003"/>
    <s v="b9PX8MQn0o2XwvwCYMeEc/Eh78eQfLSpFZsZkyGFXg49tho/R+UFYdSpC95qviESCdX4iw9VjLyUptjxQsD68Q=="/>
    <d v="2017-04-21T16:28:47"/>
    <s v="DARS-NIC-49238-R7G6V-v0"/>
    <s v="Kuldeep Sohal"/>
    <x v="359"/>
    <s v="With Customer"/>
    <x v="0"/>
    <m/>
    <s v="1c Application In Progress"/>
    <s v="2d Action Plan Active"/>
    <x v="0"/>
    <s v="DARS-NIC-49238-R7G6V-v0.4"/>
    <s v="No"/>
    <s v="No"/>
    <x v="0"/>
    <x v="0"/>
    <x v="0"/>
    <s v="No"/>
    <x v="5"/>
    <s v=""/>
    <s v=""/>
    <s v=""/>
    <s v="Yes"/>
    <s v="Emma Russell"/>
    <d v="2017-04-21T16:28:47"/>
    <d v="2016-12-05T08:26:55"/>
    <m/>
    <s v=""/>
    <d v="2016-12-09T00:00:00"/>
    <x v="0"/>
  </r>
  <r>
    <s v="c23e0be8-9fe3-4ca9-b981-c5f8b798a083"/>
    <s v="jJnCfa/T50PQkO5g3sDZhS6pGEoWoCHMYLBFdFGz/cBghoBiM2OAz0AE1np5NwaDj3dkGbPctrZyjz3kBbF+gg=="/>
    <d v="2017-04-21T16:28:47"/>
    <s v="DARS-NIC-49238-R7G6V-v0"/>
    <s v="Kuldeep Sohal"/>
    <x v="359"/>
    <s v="With Customer"/>
    <x v="0"/>
    <m/>
    <s v="2c Initial Assessment"/>
    <s v="2d Action Plan Active"/>
    <x v="0"/>
    <s v="DARS-NIC-49238-R7G6V-v0.5"/>
    <s v="No"/>
    <s v="No"/>
    <x v="0"/>
    <x v="138"/>
    <x v="0"/>
    <s v="No"/>
    <x v="5"/>
    <s v="Medium"/>
    <s v="Georgina Platt"/>
    <s v="Richard Langley"/>
    <s v="Yes"/>
    <s v="Emma Russell"/>
    <d v="2017-04-21T16:28:47"/>
    <d v="2016-12-08T09:34:05"/>
    <m/>
    <s v=""/>
    <d v="2016-12-09T00:00:00"/>
    <x v="0"/>
  </r>
  <r>
    <s v="2909e1e9-20a5-4afa-8c53-7535d240580c"/>
    <s v="Se3jDsheimXhPD35AOfrKWvuScdpROFwI90la98BdlH0MYnCFnlvvwZkX1quanaIlx9XNM+8+uuQh6PNRjU3Qw=="/>
    <d v="2017-04-21T16:28:47"/>
    <s v="DARS-NIC-49238-R7G6V-v0"/>
    <s v="Kuldeep Sohal"/>
    <x v="359"/>
    <s v="With Customer"/>
    <x v="0"/>
    <m/>
    <s v="2c Initial Assessment"/>
    <s v="2d Action Plan Active"/>
    <x v="0"/>
    <s v="DARS-NIC-49238-R7G6V-v0.6"/>
    <s v="No"/>
    <s v="No"/>
    <x v="0"/>
    <x v="138"/>
    <x v="0"/>
    <s v="No"/>
    <x v="5"/>
    <s v="Medium"/>
    <s v="Georgina Platt"/>
    <s v="Richard Langley"/>
    <s v="Yes"/>
    <s v="Emma Russell"/>
    <d v="2017-04-21T16:28:47"/>
    <d v="2017-01-13T17:30:34"/>
    <m/>
    <s v=""/>
    <d v="2016-12-09T00:00:00"/>
    <x v="0"/>
  </r>
  <r>
    <s v="d6dd579c-82f5-4e8a-8061-16f0a55753d1"/>
    <s v="V2XoRP1NvMKGrpW7L8uiueMBRXXHqVMhmyx76I7ywOto3dEc4WWVpHlzvDxbb9iqG6aErQyS3/8/gedVv6BCXw=="/>
    <d v="2017-04-21T16:28:47"/>
    <s v="DARS-NIC-49238-R7G6V-v0"/>
    <s v="Kuldeep Sohal"/>
    <x v="359"/>
    <s v="With Customer"/>
    <x v="0"/>
    <m/>
    <s v="2c Initial Assessment"/>
    <s v="2d Action Plan Active"/>
    <x v="0"/>
    <s v="DARS-NIC-49238-R7G6V-v0.7"/>
    <s v="No"/>
    <s v="No"/>
    <x v="0"/>
    <x v="138"/>
    <x v="0"/>
    <s v="No"/>
    <x v="5"/>
    <s v="Medium"/>
    <s v="Georgina Platt"/>
    <s v="Richard Langley"/>
    <s v="Yes"/>
    <s v="Emma Russell"/>
    <d v="2017-04-21T16:28:47"/>
    <d v="2017-01-17T11:45:44"/>
    <m/>
    <s v=""/>
    <d v="2016-12-09T00:00:00"/>
    <x v="0"/>
  </r>
  <r>
    <s v="d9b35df4-7cdd-4113-8319-c45a2c4fa06c"/>
    <s v="M7JVGpJc45GtcZ/e98xYdrAffmF5XkqhZr9aW90o+vL3SAd16xdKm7ib2T2R8qpCvqEqfZjmcG7Bn63u9IlApA=="/>
    <d v="2017-04-21T16:28:47"/>
    <s v="DARS-NIC-49238-R7G6V-v0"/>
    <s v="Kuldeep Sohal"/>
    <x v="359"/>
    <s v="With Customer"/>
    <x v="0"/>
    <m/>
    <s v="2c Initial Assessment"/>
    <s v="2d Action Plan Active"/>
    <x v="0"/>
    <s v="DARS-NIC-49238-R7G6V-v0.8"/>
    <s v="No"/>
    <s v="No"/>
    <x v="0"/>
    <x v="138"/>
    <x v="0"/>
    <s v="No"/>
    <x v="5"/>
    <s v="Medium"/>
    <s v="Georgina Platt"/>
    <s v="Richard Langley"/>
    <s v="Yes"/>
    <s v="Emma Russell"/>
    <d v="2017-04-21T16:28:47"/>
    <d v="2017-01-18T09:45:18"/>
    <m/>
    <s v=""/>
    <d v="2016-12-09T00:00:00"/>
    <x v="0"/>
  </r>
  <r>
    <s v="7695f00d-b696-4714-aa61-eafd4f333cf2"/>
    <s v="hlK2GjD6zddBYisaHhEjT5IGT6RNuGKKjFTivYQjV9g/JXZ/cVam8Of2DMFdS4gUO1Yw1PxeTt2/1mvVYx/vdg=="/>
    <d v="2017-04-21T16:29:09"/>
    <s v="DARS-NIC-49238-R7G6V-v0"/>
    <s v="Kuldeep Sohal"/>
    <x v="359"/>
    <s v="With Customer"/>
    <x v="0"/>
    <m/>
    <s v="2c Initial Assessment"/>
    <s v="2d Action Plan Active"/>
    <x v="0"/>
    <s v="DARS-NIC-49238-R7G6V-v0.9"/>
    <s v="No"/>
    <s v="No"/>
    <x v="0"/>
    <x v="138"/>
    <x v="0"/>
    <s v="No"/>
    <x v="5"/>
    <s v="Medium"/>
    <s v="Georgina Platt"/>
    <s v="Richard Langley"/>
    <s v="Yes"/>
    <s v="Emma Russell"/>
    <d v="2017-04-21T16:29:09"/>
    <d v="2017-04-04T09:23:42"/>
    <m/>
    <s v=""/>
    <d v="2016-12-09T00:00:00"/>
    <x v="0"/>
  </r>
  <r>
    <s v="7b399774-74b3-4d7f-8063-e6d8375c834a"/>
    <s v="JNe1IG1d9wPEtdDzdBQxzxQMjDQVuWpPYxHTXYU2xfoNyKHH4da+MKueqR4/CEOgj3kSkY8pEbCHwQ2S/BOZjQ=="/>
    <d v="2017-03-17T12:03:16"/>
    <s v="DARS-NIC-49286-X1M9Q-v0"/>
    <s v="Tracy Taylor"/>
    <x v="440"/>
    <s v="With HSCIC"/>
    <x v="0"/>
    <m/>
    <s v="1c Application In Progress"/>
    <s v="5a DSA Active"/>
    <x v="0"/>
    <s v="DARS-NIC-49286-X1M9Q-v0.0"/>
    <s v="No"/>
    <s v="No"/>
    <x v="0"/>
    <x v="0"/>
    <x v="0"/>
    <s v="No"/>
    <x v="0"/>
    <s v="Medium"/>
    <s v=""/>
    <s v=""/>
    <s v="Yes"/>
    <s v="Tracy Taylor"/>
    <d v="2017-03-17T12:03:16"/>
    <d v="2017-01-03T15:15:22"/>
    <m/>
    <s v=""/>
    <d v="2017-01-07T00:00:00"/>
    <x v="0"/>
  </r>
  <r>
    <s v="1b7c80c8-9140-4373-983f-6a9043d65dcf"/>
    <s v="d7oTGg1lMuyuV/+mzc4m3MZX9/Ca0WJLupY1A6C1hLT/yB7lpvBEpriytxr1uNkIG0ZO/ONEYFgT1/sB5/TfSg=="/>
    <d v="2017-03-17T12:03:15"/>
    <s v="DARS-NIC-49286-X1M9Q-v0"/>
    <s v="Richard Pinkney"/>
    <x v="440"/>
    <s v="With HSCIC"/>
    <x v="0"/>
    <d v="2017-05-31T00:00:00"/>
    <s v="2c Initial Assessment"/>
    <s v="5a DSA Active"/>
    <x v="0"/>
    <s v="DARS-NIC-49286-X1M9Q-v0.1"/>
    <s v="No"/>
    <s v="No"/>
    <x v="0"/>
    <x v="262"/>
    <x v="0"/>
    <s v="No"/>
    <x v="0"/>
    <s v="Medium"/>
    <s v="Dan Goodwin"/>
    <s v="Robyn Wilson"/>
    <s v="Yes"/>
    <s v="Tracy Taylor"/>
    <d v="2017-03-17T12:03:15"/>
    <d v="2017-01-07T12:57:59"/>
    <m/>
    <s v=""/>
    <d v="2017-01-07T00:00:00"/>
    <x v="0"/>
  </r>
  <r>
    <s v="f6c61a5e-330d-4d49-9f37-990fba4c5ab1"/>
    <s v="dDEP6pqbRD7VyUJ28WN2Mf9lC72FhwYBo9MRKlAak+T3wBhDzw3bc9VwNnZXzPqCiERBcf6Gi5G5L6REGXGYOA=="/>
    <d v="2017-03-17T12:03:27"/>
    <s v="DARS-NIC-49286-X1M9Q-v0"/>
    <s v="Richard Pinkney"/>
    <x v="440"/>
    <s v="With HSCIC"/>
    <x v="0"/>
    <d v="2017-05-31T00:00:00"/>
    <s v="5a DSA Active"/>
    <s v="5a DSA Active"/>
    <x v="2"/>
    <s v="DARS-NIC-49286-X1M9Q-v0.2"/>
    <s v="Yes"/>
    <s v="No"/>
    <x v="0"/>
    <x v="262"/>
    <x v="241"/>
    <s v="No"/>
    <x v="0"/>
    <s v="Medium"/>
    <s v="Dan Goodwin"/>
    <s v="Robyn Wilson"/>
    <s v="Yes"/>
    <s v="Tracy Taylor"/>
    <d v="2017-03-17T12:03:27"/>
    <d v="2017-01-07T13:11:38"/>
    <d v="2017-03-17T00:00:00"/>
    <s v=""/>
    <d v="2017-01-07T00:00:00"/>
    <x v="1"/>
  </r>
  <r>
    <s v="34954d35-5a3b-4a8f-af6f-d60f9a51096a"/>
    <s v="bCVNOtsD9m1K9i166IH3sf9G5Zw3plMF0b/ZP4bjfUgrQGi72UiQvrak7Wcn034BYiryqCnIngeVc7aSzGch2g=="/>
    <d v="2017-04-26T13:54:38"/>
    <s v="DARS-NIC-49297-Q7G1Q-v0"/>
    <s v="Josie Orledge"/>
    <x v="1"/>
    <s v="With HSCIC"/>
    <x v="0"/>
    <m/>
    <s v=""/>
    <s v="3a With DAO"/>
    <x v="0"/>
    <s v="DARS-NIC-49297-Q7G1Q-v0.0"/>
    <s v="No"/>
    <s v="No"/>
    <x v="0"/>
    <x v="0"/>
    <x v="0"/>
    <s v="No"/>
    <x v="1"/>
    <s v=""/>
    <s v="DARS Online"/>
    <s v="DARS Online"/>
    <s v="Yes"/>
    <s v="Alexandra Day"/>
    <d v="2017-04-26T13:54:38"/>
    <d v="2016-07-14T15:59:07"/>
    <m/>
    <s v=""/>
    <d v="2016-09-06T00:00:00"/>
    <x v="0"/>
  </r>
  <r>
    <s v="48b6f641-1804-4796-85ef-8fcb21348789"/>
    <s v="KV0Ane6PPfnGP6Obam2Y6q6wVzD7Q31FGYXhQaaanQqE9EcJErOy6pgGjFpa7lEowtr0meTjwBK/BMrc02UCmw=="/>
    <d v="2017-04-26T13:54:38"/>
    <s v="DARS-NIC-49297-Q7G1Q-v0"/>
    <s v="Josie Orledge"/>
    <x v="1"/>
    <s v="With HSCIC"/>
    <x v="0"/>
    <m/>
    <s v="2c Initial Assessment"/>
    <s v="3a With DAO"/>
    <x v="0"/>
    <s v="DARS-NIC-49297-Q7G1Q-v0.1"/>
    <s v="No"/>
    <s v="No"/>
    <x v="0"/>
    <x v="274"/>
    <x v="0"/>
    <s v="No"/>
    <x v="1"/>
    <s v=""/>
    <s v="Adam Grindrod"/>
    <s v="Jennifer Donald"/>
    <s v="Yes"/>
    <s v="Alexandra Day"/>
    <d v="2017-04-26T13:54:38"/>
    <d v="2016-09-02T17:24:57"/>
    <m/>
    <s v=""/>
    <d v="2016-09-06T00:00:00"/>
    <x v="0"/>
  </r>
  <r>
    <s v="4b9d49fd-03d7-4410-9c77-b1eefce0270a"/>
    <s v="dGCDYKoSIK6Io+IM7SRBllExinhqcxZX6NzUG76JRwieoNh8k5+9b7FHLV1+eN3tJidfBkVPwRGyZaYcCHM6Xw=="/>
    <d v="2017-04-26T13:55:30"/>
    <s v="DARS-NIC-49297-Q7G1Q-v0"/>
    <s v="Josie Orledge"/>
    <x v="1"/>
    <s v="With HSCIC"/>
    <x v="0"/>
    <d v="2020-02-01T00:00:00"/>
    <s v="2c Initial Assessment"/>
    <s v="3a With DAO"/>
    <x v="0"/>
    <s v="DARS-NIC-49297-Q7G1Q-v0.2"/>
    <s v="No"/>
    <s v="No"/>
    <x v="0"/>
    <x v="274"/>
    <x v="0"/>
    <s v="No"/>
    <x v="1"/>
    <s v=""/>
    <s v="Georgina Platt"/>
    <s v="Jennifer Donald"/>
    <s v="Yes"/>
    <s v="Alexandra Day"/>
    <d v="2017-04-26T13:55:30"/>
    <d v="2016-09-09T12:48:18"/>
    <m/>
    <s v=""/>
    <d v="2016-09-06T00:00:00"/>
    <x v="0"/>
  </r>
  <r>
    <s v="5cffcd62-e1e2-41f6-89cd-1758606e8189"/>
    <s v="1YpySjP4FKKJNMJOMVeQXZ3KDgJvjYu3+fw7bWH8WaglonQASRlcIT1Z5HOl0U5i8pGrLQg9JCAQMod72w3eOg=="/>
    <d v="2017-04-26T13:57:50"/>
    <s v="DARS-NIC-49297-Q7G1Q-v0"/>
    <s v="Josie Orledge"/>
    <x v="1"/>
    <s v="With HSCIC"/>
    <x v="0"/>
    <d v="2020-05-01T00:00:00"/>
    <s v="3a With DAO"/>
    <s v="3a With DAO"/>
    <x v="4"/>
    <s v="DARS-NIC-49297-Q7G1Q-v0.3"/>
    <s v="Yes"/>
    <s v="No"/>
    <x v="0"/>
    <x v="274"/>
    <x v="0"/>
    <s v="No"/>
    <x v="1"/>
    <s v=""/>
    <s v="Georgina Platt"/>
    <s v="Jennifer Donald"/>
    <s v="Yes"/>
    <s v="Alexandra Day"/>
    <d v="2017-04-26T13:57:50"/>
    <d v="2017-04-26T13:53:59"/>
    <m/>
    <s v=""/>
    <d v="2016-09-06T00:00:00"/>
    <x v="0"/>
  </r>
  <r>
    <s v="63809df6-2b1e-49c9-b181-8be9b70f1c96"/>
    <s v="HGibKhU0TO1vCgeOmU08Rn29DmW7TPz3sTil5InRfCUGlfQx+nVmgiR4+yq/qYMLI9aYFHj/Wut+IB7q9YoCmQ=="/>
    <d v="2016-08-02T09:49:44"/>
    <s v="DARS-NIC-49455-J9D6R-v0"/>
    <s v="Kierran Horner"/>
    <x v="52"/>
    <s v="With Customer"/>
    <x v="0"/>
    <m/>
    <s v=""/>
    <s v="1c Application In Progress"/>
    <x v="4"/>
    <s v="DARS-NIC-49455-J9D6R-v0.0"/>
    <s v="Yes"/>
    <s v="No"/>
    <x v="0"/>
    <x v="0"/>
    <x v="0"/>
    <s v="No"/>
    <x v="12"/>
    <s v=""/>
    <s v="DARS Online"/>
    <s v="DARS Online"/>
    <s v="Yes"/>
    <s v=""/>
    <d v="2016-08-02T09:49:44"/>
    <d v="2016-07-15T14:14:56"/>
    <m/>
    <s v=""/>
    <m/>
    <x v="0"/>
  </r>
  <r>
    <s v="dca7b296-dc5e-e611-80ef-5065f38a0b11"/>
    <s v="fseOY/r0VCX6g0qhK1jgX3Z6ehh7f20jZ9ZAF/M6Q7cARl1xUt+rjYbZUN80agy8LDwTWTRuQGi6wrCzFiT4Sg=="/>
    <d v="2017-01-23T09:57:42"/>
    <s v="DARS-NIC-49609-L1Y5V-v0"/>
    <s v="Valentina Cardi"/>
    <x v="13"/>
    <s v="With Customer"/>
    <x v="0"/>
    <m/>
    <s v=""/>
    <s v="1c Application In Progress"/>
    <x v="0"/>
    <s v="DARS-NIC-49609-L1Y5V-v0"/>
    <s v="No"/>
    <s v="No"/>
    <x v="0"/>
    <x v="0"/>
    <x v="0"/>
    <s v="No"/>
    <x v="1"/>
    <s v=""/>
    <s v=""/>
    <s v=""/>
    <s v="Yes"/>
    <s v="Emma Russell"/>
    <d v="2017-01-23T09:57:42"/>
    <d v="2016-08-10T09:27:06"/>
    <m/>
    <s v=""/>
    <m/>
    <x v="0"/>
  </r>
  <r>
    <s v="74964542-f811-4aba-968e-66169a4abdf0"/>
    <s v="GMI8iAh4tvBQ09BEhyxV5emNjM6PMt80xD1GMBTINloP0CWR6j30HI/oaJF+CtxpT8N049ddV0ldOaFPab0SQQ=="/>
    <d v="2017-01-23T09:57:42"/>
    <s v="DARS-NIC-49609-L1Y5V-v0"/>
    <s v="Valentina Cardi"/>
    <x v="13"/>
    <s v="With Customer"/>
    <x v="0"/>
    <m/>
    <s v=""/>
    <s v="1c Application In Progress"/>
    <x v="0"/>
    <s v="DARS-NIC-49609-L1Y5V-v0.1"/>
    <s v="No"/>
    <s v="No"/>
    <x v="0"/>
    <x v="0"/>
    <x v="0"/>
    <s v="No"/>
    <x v="1"/>
    <s v=""/>
    <s v=""/>
    <s v=""/>
    <s v="Yes"/>
    <s v="Emma Russell"/>
    <d v="2017-01-23T09:57:42"/>
    <d v="2016-10-24T12:49:52"/>
    <m/>
    <s v=""/>
    <m/>
    <x v="0"/>
  </r>
  <r>
    <s v="98d4a195-59ba-4ecd-aa80-236ba891fcd9"/>
    <s v="9qF5msckFvNIuK5AGmvwKUkiN8who8WSEewNWXx3lDfETroRj3afQ4R6gxw/Vc7fS3FPX6+RSOryi3XrwD61wA=="/>
    <d v="2017-01-23T09:57:42"/>
    <s v="DARS-NIC-49609-L1Y5V-v0"/>
    <s v="Valentina Cardi"/>
    <x v="13"/>
    <s v="With Customer"/>
    <x v="0"/>
    <m/>
    <s v=""/>
    <s v="1c Application In Progress"/>
    <x v="0"/>
    <s v="DARS-NIC-49609-L1Y5V-v0.2"/>
    <s v="No"/>
    <s v="No"/>
    <x v="0"/>
    <x v="0"/>
    <x v="0"/>
    <s v="No"/>
    <x v="1"/>
    <s v=""/>
    <s v=""/>
    <s v=""/>
    <s v="Yes"/>
    <s v="Emma Russell"/>
    <d v="2017-01-23T09:57:42"/>
    <d v="2016-10-26T12:43:14"/>
    <m/>
    <s v=""/>
    <m/>
    <x v="0"/>
  </r>
  <r>
    <s v="5ea696dc-9b4a-4d82-be92-4b490452198f"/>
    <s v="b8yVKkbCHQM5+UF/VHPAg3hjgsDHjdgXOInInxm25P3h1+hq33N98Zg+2fnZeeW2jLQz2+yMM96eNemyVPNI3Q=="/>
    <d v="2017-01-23T09:57:53"/>
    <s v="DARS-NIC-49609-L1Y5V-v0"/>
    <s v="Valentina Cardi"/>
    <x v="13"/>
    <s v="With Customer"/>
    <x v="0"/>
    <m/>
    <s v=""/>
    <s v="1c Application In Progress"/>
    <x v="0"/>
    <s v="DARS-NIC-49609-L1Y5V-v0.3"/>
    <s v="No"/>
    <s v="No"/>
    <x v="0"/>
    <x v="0"/>
    <x v="0"/>
    <s v="No"/>
    <x v="1"/>
    <s v=""/>
    <s v=""/>
    <s v=""/>
    <s v="Yes"/>
    <s v="Emma Russell"/>
    <d v="2017-01-23T09:57:53"/>
    <d v="2017-01-18T14:03:30"/>
    <m/>
    <s v=""/>
    <m/>
    <x v="0"/>
  </r>
  <r>
    <s v="39eb7a9e-8c67-4d22-bbe2-183aa7311520"/>
    <s v="Zm2Xs/rq+E27ge/OSnw4QmrC+HQvcDFBxq8OObwu8S4pJudlIyAilmaSuGC6w1QtAeipKtxxxx809QEvzhrvEA=="/>
    <d v="2017-01-24T16:39:24"/>
    <s v="DARS-NIC-49609-L1Y5V-v0"/>
    <s v="Valentina Cardi"/>
    <x v="13"/>
    <s v="With Customer"/>
    <x v="0"/>
    <m/>
    <s v=""/>
    <s v="1c Application In Progress"/>
    <x v="4"/>
    <s v="DARS-NIC-49609-L1Y5V-v0.4"/>
    <s v="Yes"/>
    <s v="No"/>
    <x v="0"/>
    <x v="0"/>
    <x v="0"/>
    <s v="No"/>
    <x v="1"/>
    <s v=""/>
    <s v=""/>
    <s v=""/>
    <s v="Yes"/>
    <s v="Emma Russell"/>
    <d v="2017-01-24T16:39:24"/>
    <d v="2017-01-23T09:57:45"/>
    <m/>
    <s v=""/>
    <m/>
    <x v="0"/>
  </r>
  <r>
    <s v="6f58b759-2ecd-42f4-ae7e-95fe35cdf0ad"/>
    <s v="OgaCs+8GYBlh/RD4I1GNJ2U6VLGgncaFWxoqj/R5juPGdKS9iZeQHyHoY/Ow5sGgK/GNGe1/dg16jg5XZS3lHQ=="/>
    <d v="2017-04-20T13:30:27"/>
    <s v="DARS-NIC-49623-D4M2Z-v1"/>
    <s v="Tracy Taylor"/>
    <x v="389"/>
    <s v="With Customer"/>
    <x v="0"/>
    <m/>
    <s v="1c Application In Progress"/>
    <s v="2d Action Plan Active"/>
    <x v="0"/>
    <s v="DARS-NIC-49623-D4M2Z-v0.0"/>
    <s v="No"/>
    <s v="No"/>
    <x v="0"/>
    <x v="0"/>
    <x v="0"/>
    <s v="No"/>
    <x v="0"/>
    <s v="Medium"/>
    <s v=""/>
    <s v=""/>
    <s v="Yes"/>
    <s v="Gillian Wright"/>
    <d v="2017-04-20T13:30:27"/>
    <d v="2017-01-03T15:18:10"/>
    <m/>
    <s v=""/>
    <d v="2017-04-12T00:00:00"/>
    <x v="0"/>
  </r>
  <r>
    <s v="4a08a818-598c-42b9-87a8-c66f91515030"/>
    <s v="K5jIoRPvTe4ggHzMGYMu2QhHsfN55mH1Z0V1elJj9L+oUHdFfvaJEa3BteAIRzFLj5aSQzDEGdeQTpaZ5xRlPA=="/>
    <d v="2017-04-20T13:30:27"/>
    <s v="DARS-NIC-49623-D4M2Z-v1"/>
    <s v="Linda Turner"/>
    <x v="389"/>
    <s v="With Customer"/>
    <x v="0"/>
    <d v="2017-05-31T00:00:00"/>
    <s v="2c Initial Assessment"/>
    <s v="2d Action Plan Active"/>
    <x v="0"/>
    <s v="DARS-NIC-49623-D4M2Z-v0.1"/>
    <s v="No"/>
    <s v="No"/>
    <x v="0"/>
    <x v="262"/>
    <x v="0"/>
    <s v="No"/>
    <x v="0"/>
    <s v="Medium"/>
    <s v="Dan Goodwin"/>
    <s v="Robyn Wilson"/>
    <s v="Yes"/>
    <s v="Gillian Wright"/>
    <d v="2017-04-20T13:30:27"/>
    <d v="2017-01-07T13:34:18"/>
    <m/>
    <s v=""/>
    <d v="2017-04-12T00:00:00"/>
    <x v="0"/>
  </r>
  <r>
    <s v="76bddb24-e590-4f35-a850-da43121b6256"/>
    <s v="bR5qCOyJz6bxGnBY2McfVsDRwwhZ9Y4wrwAyuFucAkLdQG+SIWGdy/7HB6Gs53kFMPfllpZNZ+NUpatYjxGpAA=="/>
    <d v="2017-04-20T13:30:28"/>
    <s v="DARS-NIC-49623-D4M2Z-v1"/>
    <s v="Linda Turner"/>
    <x v="389"/>
    <s v="With Customer"/>
    <x v="0"/>
    <d v="2017-05-31T00:00:00"/>
    <s v="5a DSA Active"/>
    <s v="2d Action Plan Active"/>
    <x v="2"/>
    <s v="DARS-NIC-49623-D4M2Z-v0.2"/>
    <s v="No"/>
    <s v="No"/>
    <x v="0"/>
    <x v="262"/>
    <x v="27"/>
    <s v="No"/>
    <x v="0"/>
    <s v="Medium"/>
    <s v="Dan Goodwin"/>
    <s v="Robyn Wilson"/>
    <s v="Yes"/>
    <s v="Gillian Wright"/>
    <d v="2017-04-20T13:30:28"/>
    <d v="2017-01-07T13:45:52"/>
    <d v="2017-01-30T00:00:00"/>
    <s v=""/>
    <d v="2017-04-12T00:00:00"/>
    <x v="1"/>
  </r>
  <r>
    <s v="4d167838-009c-4062-bf1e-717b8b7eb22d"/>
    <s v="leAIK0AC63jS7rIznOvd61KLoABiLo3egQYkiQMrFUJCmRzrEIiQFCOPKTddQ1R+7FO3va69dQtkQ0POXg+zPQ=="/>
    <d v="2017-04-20T13:30:27"/>
    <s v="DARS-NIC-49623-D4M2Z-v1"/>
    <s v="Linda Turner"/>
    <x v="389"/>
    <s v="With Customer"/>
    <x v="0"/>
    <m/>
    <s v="1c Application In Progress"/>
    <s v="2d Action Plan Active"/>
    <x v="0"/>
    <s v="DARS-NIC-49623-D4M2Z-v1.0"/>
    <s v="No"/>
    <s v="No"/>
    <x v="0"/>
    <x v="0"/>
    <x v="0"/>
    <s v="No"/>
    <x v="0"/>
    <s v="Medium"/>
    <s v="Dan Goodwin"/>
    <s v="Robyn Wilson"/>
    <s v="Yes"/>
    <s v="Gillian Wright"/>
    <d v="2017-04-20T13:30:27"/>
    <d v="2017-04-11T11:01:35"/>
    <m/>
    <s v=""/>
    <d v="2017-04-12T00:00:00"/>
    <x v="0"/>
  </r>
  <r>
    <s v="b1828f1b-3062-4e02-8d5f-e3d7696733bb"/>
    <s v="IZMsL4UDyFNTMe+rLKn8pEXckrsnRvu/sRvwgrwmWKxapxdRZeufSbu62Nm7nhAUgu+MvTwTg8ze6WrBmy6QOw=="/>
    <d v="2017-04-20T13:31:10"/>
    <s v="DARS-NIC-49623-D4M2Z-v1"/>
    <s v="Linda Turner"/>
    <x v="389"/>
    <s v="With Customer"/>
    <x v="0"/>
    <d v="2018-05-31T00:00:00"/>
    <s v="2c Initial Assessment"/>
    <s v="2d Action Plan Active"/>
    <x v="0"/>
    <s v="DARS-NIC-49623-D4M2Z-v1.1"/>
    <s v="No"/>
    <s v="No"/>
    <x v="0"/>
    <x v="40"/>
    <x v="0"/>
    <s v="No"/>
    <x v="0"/>
    <s v="Complex"/>
    <s v="Tracy Taylor"/>
    <s v="Robyn Wilson"/>
    <s v="Yes"/>
    <s v="Gillian Wright"/>
    <d v="2017-04-20T13:31:10"/>
    <d v="2017-04-12T13:23:49"/>
    <m/>
    <s v=""/>
    <d v="2017-04-12T00:00:00"/>
    <x v="0"/>
  </r>
  <r>
    <s v="6d9846a0-22e5-46c6-9fd3-33c7b0ef862c"/>
    <s v="RIKt8Hi5HyU21iejOGzrCj1+NNNiwQFgrn2eoFTHh/JJ2pD/cGXGeD2lRs54HUBlmMmlS5DH1twZ8eaGoqnEtQ=="/>
    <d v="2017-04-20T13:31:10"/>
    <s v="DARS-NIC-49623-D4M2Z-v1"/>
    <s v="Linda Turner"/>
    <x v="389"/>
    <s v="With Customer"/>
    <x v="0"/>
    <d v="2018-05-31T00:00:00"/>
    <s v="2c Initial Assessment"/>
    <s v="2d Action Plan Active"/>
    <x v="4"/>
    <s v="DARS-NIC-49623-D4M2Z-v1.2"/>
    <s v="Yes"/>
    <s v="No"/>
    <x v="0"/>
    <x v="40"/>
    <x v="0"/>
    <s v="No"/>
    <x v="0"/>
    <s v="Complex"/>
    <s v="Tracy Taylor"/>
    <s v="Robyn Wilson"/>
    <s v="Yes"/>
    <s v="Gillian Wright"/>
    <d v="2017-04-20T13:31:10"/>
    <d v="2017-04-20T13:30:13"/>
    <m/>
    <s v=""/>
    <d v="2017-04-12T00:00:00"/>
    <x v="0"/>
  </r>
  <r>
    <s v="fc37b774-d70c-4dfc-aabe-34e3bd4b4930"/>
    <s v="pV4z3XzHOiLeIl/9ie2fn1SlFKr6kiYwCAB8Y2ozQhF+HbR9XQAXKFSuarmgGrqHbSQfFvjl8sHf7pibb90giA=="/>
    <d v="2017-02-28T15:25:09"/>
    <s v="DARS-NIC-49627-C7H5D-v0"/>
    <s v="Kuldeep Sohal"/>
    <x v="359"/>
    <s v="With Customer"/>
    <x v="0"/>
    <m/>
    <s v=""/>
    <s v="1c Application In Progress"/>
    <x v="0"/>
    <s v="DARS-NIC-49627-C7H5D-v0.0"/>
    <s v="No"/>
    <s v="No"/>
    <x v="0"/>
    <x v="0"/>
    <x v="0"/>
    <s v="No"/>
    <x v="5"/>
    <s v=""/>
    <s v="DARS Online"/>
    <s v="DARS Online"/>
    <s v="Yes"/>
    <s v="Emma Russell"/>
    <d v="2017-02-28T15:25:09"/>
    <d v="2016-07-18T10:33:26"/>
    <m/>
    <s v=""/>
    <m/>
    <x v="0"/>
  </r>
  <r>
    <s v="987172e6-4e58-489c-bcfa-f88b26cd07aa"/>
    <s v="/Z6QRWr6ToDT82CroyGFQ/zKXyz4dG+tEJpD5PF6deEFoM3Ydwbx/uqaPFWYtcjudI7YvttZAhInH309H8c70Q=="/>
    <d v="2017-02-28T15:25:09"/>
    <s v="DARS-NIC-49627-C7H5D-v0"/>
    <s v="Kuldeep Sohal"/>
    <x v="359"/>
    <s v="With Customer"/>
    <x v="0"/>
    <m/>
    <s v=""/>
    <s v="1c Application In Progress"/>
    <x v="0"/>
    <s v="DARS-NIC-49627-C7H5D-v0.1"/>
    <s v="No"/>
    <s v="No"/>
    <x v="0"/>
    <x v="0"/>
    <x v="0"/>
    <s v="No"/>
    <x v="5"/>
    <s v=""/>
    <s v="DARS Online"/>
    <s v="DARS Online"/>
    <s v="Yes"/>
    <s v="Emma Russell"/>
    <d v="2017-02-28T15:25:09"/>
    <d v="2016-07-18T15:31:32"/>
    <m/>
    <s v=""/>
    <m/>
    <x v="0"/>
  </r>
  <r>
    <s v="155f3457-7eac-4df8-92e7-054c3cd66060"/>
    <s v="KjbIh8UhacNy89d9RcvuL0VYWVi/8EcNnVsvyB+I+VFXgjFBjgTJJfoWB1ESzSnaFeVL0XY3ocUoJY1xOCvKGw=="/>
    <d v="2017-02-28T15:25:09"/>
    <s v="DARS-NIC-49627-C7H5D-v0"/>
    <s v="Kuldeep Sohal"/>
    <x v="359"/>
    <s v="With Customer"/>
    <x v="0"/>
    <m/>
    <s v=""/>
    <s v="1c Application In Progress"/>
    <x v="0"/>
    <s v="DARS-NIC-49627-C7H5D-v0.2"/>
    <s v="No"/>
    <s v="No"/>
    <x v="0"/>
    <x v="0"/>
    <x v="0"/>
    <s v="No"/>
    <x v="5"/>
    <s v=""/>
    <s v="DARS Online"/>
    <s v="DARS Online"/>
    <s v="Yes"/>
    <s v="Emma Russell"/>
    <d v="2017-02-28T15:25:09"/>
    <d v="2016-07-19T08:21:57"/>
    <m/>
    <s v=""/>
    <m/>
    <x v="0"/>
  </r>
  <r>
    <s v="d53fe29e-e230-4bb0-9d0f-f90613c9c949"/>
    <s v="7tU0L6jbIeTYKCEefjv8yQWjkVQ6i5jT/YTuMlZDDrIGxrmZsOnnq5jnXBKjVBVFcqfqGwI/6ZUkOpdIhWKydQ=="/>
    <d v="2017-02-28T15:26:04"/>
    <s v="DARS-NIC-49627-C7H5D-v0"/>
    <s v="Kuldeep Sohal"/>
    <x v="359"/>
    <s v="With Customer"/>
    <x v="0"/>
    <m/>
    <s v=""/>
    <s v="1c Application In Progress"/>
    <x v="0"/>
    <s v="DARS-NIC-49627-C7H5D-v0.3"/>
    <s v="No"/>
    <s v="No"/>
    <x v="0"/>
    <x v="0"/>
    <x v="0"/>
    <s v="No"/>
    <x v="5"/>
    <s v=""/>
    <s v="DARS Online"/>
    <s v="DARS Online"/>
    <s v="Yes"/>
    <s v="Emma Russell"/>
    <d v="2017-02-28T15:26:04"/>
    <d v="2017-02-17T14:39:39"/>
    <m/>
    <s v=""/>
    <m/>
    <x v="0"/>
  </r>
  <r>
    <s v="802efbfd-ffbd-4ad7-b997-5a3e580b0659"/>
    <s v="fL+/srybsHKwI5auSxrMRIhROT58x9DVvRffFadenCrxflbmoZDzmR3CfIBjRTn6QpoW+jywZCwfpoCvpFRyQQ=="/>
    <d v="2017-02-28T15:26:04"/>
    <s v="DARS-NIC-49627-C7H5D-v0"/>
    <s v="Kuldeep Sohal"/>
    <x v="359"/>
    <s v="With Customer"/>
    <x v="0"/>
    <m/>
    <s v=""/>
    <s v="1c Application In Progress"/>
    <x v="4"/>
    <s v="DARS-NIC-49627-C7H5D-v0.4"/>
    <s v="Yes"/>
    <s v="No"/>
    <x v="0"/>
    <x v="0"/>
    <x v="0"/>
    <s v="No"/>
    <x v="5"/>
    <s v=""/>
    <s v="DARS Online"/>
    <s v="DARS Online"/>
    <s v="Yes"/>
    <s v="Emma Russell"/>
    <d v="2017-02-28T15:26:04"/>
    <d v="2017-02-28T15:25:28"/>
    <m/>
    <s v=""/>
    <m/>
    <x v="0"/>
  </r>
  <r>
    <s v="c532e00a-633f-4169-9e8c-c449ee2c0669"/>
    <s v="9GtJVjW7IWo6OzeCgrpiEilPuw1vuOxLz3foFxRhC3tIREv+0S+T0Fkq21GjgHEMexbJ1maSN7KFUKcp4cdXfA=="/>
    <d v="2017-02-28T15:24:23"/>
    <s v="DARS-NIC-49743-D8W0S-v0"/>
    <s v="Kuldeep Sohal"/>
    <x v="359"/>
    <s v="With Customer"/>
    <x v="0"/>
    <m/>
    <s v=""/>
    <s v="1c Application In Progress"/>
    <x v="0"/>
    <s v="DARS-NIC-49743-D8W0S-v0.0"/>
    <s v="No"/>
    <s v="No"/>
    <x v="0"/>
    <x v="0"/>
    <x v="0"/>
    <s v="No"/>
    <x v="5"/>
    <s v=""/>
    <s v="DARS Online"/>
    <s v="DARS Online"/>
    <s v="Yes"/>
    <s v="Emma Russell"/>
    <d v="2017-02-28T15:24:23"/>
    <d v="2016-07-18T14:18:19"/>
    <m/>
    <s v=""/>
    <m/>
    <x v="0"/>
  </r>
  <r>
    <s v="72bff790-90ee-4b49-b626-65aa1ed90d93"/>
    <s v="6B4XtH/zGJujG91NXpUgTQkV0pCaSzzvCmS/W/Vjipg6K2bNd1v1PFbhWVE2qQgOixQ/zBbaD65pKaBlCgYL2g=="/>
    <d v="2017-02-28T15:25:07"/>
    <s v="DARS-NIC-49743-D8W0S-v0"/>
    <s v="Kuldeep Sohal"/>
    <x v="359"/>
    <s v="With Customer"/>
    <x v="0"/>
    <m/>
    <s v=""/>
    <s v="1c Application In Progress"/>
    <x v="0"/>
    <s v="DARS-NIC-49743-D8W0S-v0.1"/>
    <s v="No"/>
    <s v="No"/>
    <x v="0"/>
    <x v="0"/>
    <x v="0"/>
    <s v="No"/>
    <x v="5"/>
    <s v=""/>
    <s v="DARS Online"/>
    <s v="DARS Online"/>
    <s v="Yes"/>
    <s v="Emma Russell"/>
    <d v="2017-02-28T15:25:07"/>
    <d v="2017-02-17T14:16:12"/>
    <m/>
    <s v=""/>
    <m/>
    <x v="0"/>
  </r>
  <r>
    <s v="bc2b379c-7a8f-4e32-b240-34f50f8be63b"/>
    <s v="Yl8vsDdeJcN75iiZ5EOCsvM6yci4d9ztMpbkSidTD3NS48LkFrQUjZsj1tFMJYrptnKvTFN0cJiUQsHTIgANqw=="/>
    <d v="2017-02-28T15:45:14"/>
    <s v="DARS-NIC-49743-D8W0S-v0"/>
    <s v="Kuldeep Sohal"/>
    <x v="359"/>
    <s v="With Customer"/>
    <x v="0"/>
    <m/>
    <s v=""/>
    <s v="1c Application In Progress"/>
    <x v="4"/>
    <s v="DARS-NIC-49743-D8W0S-v0.2"/>
    <s v="Yes"/>
    <s v="No"/>
    <x v="0"/>
    <x v="0"/>
    <x v="0"/>
    <s v="No"/>
    <x v="5"/>
    <s v=""/>
    <s v="DARS Online"/>
    <s v="DARS Online"/>
    <s v="Yes"/>
    <s v="Emma Russell"/>
    <d v="2017-02-28T15:45:14"/>
    <d v="2017-02-28T15:24:33"/>
    <m/>
    <s v=""/>
    <m/>
    <x v="0"/>
  </r>
  <r>
    <s v="db9f4a4f-774e-e611-80eb-5065f38b06d1"/>
    <s v="5F39/0jgI3mshqmf5C9dQ+y1Kn8fCefPAdzxTfuUDUhBYG333PTX+njverZxWjTpehmzSRwvMXlLj3+q947wSA=="/>
    <d v="2017-03-01T12:58:29"/>
    <s v="DARS-NIC-49799-B8X0L-v1"/>
    <s v="Chris Wilson"/>
    <x v="425"/>
    <s v="With Customer"/>
    <x v="0"/>
    <m/>
    <s v="1c Application In Progress"/>
    <s v="1c Application In Progress"/>
    <x v="0"/>
    <s v="DARS-NIC-49799-B8X0L-v0"/>
    <s v="No"/>
    <s v="No"/>
    <x v="0"/>
    <x v="0"/>
    <x v="0"/>
    <s v="No"/>
    <x v="0"/>
    <s v=""/>
    <s v=""/>
    <s v=""/>
    <s v="Yes"/>
    <s v="Joanna Rose"/>
    <d v="2017-03-01T12:58:29"/>
    <d v="2016-07-20T12:41:45"/>
    <m/>
    <s v=""/>
    <m/>
    <x v="0"/>
  </r>
  <r>
    <s v="36152144-54da-4cd0-935e-9350ceb80b82"/>
    <s v="c7PnRCxMnYD+UqaxQ+x7vINzQh+ler/xrHVJ1JRY3WTjy3AFlWkK9SM48JYfV2382paXkHUSN41tRBxIlJfOYQ=="/>
    <d v="2017-03-01T12:58:29"/>
    <s v="DARS-NIC-49799-B8X0L-v1"/>
    <s v="Chris Wilson"/>
    <x v="425"/>
    <s v="With Customer"/>
    <x v="0"/>
    <d v="2017-03-31T00:00:00"/>
    <s v="2c Initial Assessment"/>
    <s v="1c Application In Progress"/>
    <x v="0"/>
    <s v="DARS-NIC-49799-B8X0L-v0.1"/>
    <s v="No"/>
    <s v="No"/>
    <x v="0"/>
    <x v="239"/>
    <x v="0"/>
    <s v="No"/>
    <x v="0"/>
    <s v=""/>
    <s v="Adam Grindrod"/>
    <s v="Gaynor Dalton"/>
    <s v="Yes"/>
    <s v="Joanna Rose"/>
    <d v="2017-03-01T12:58:29"/>
    <d v="2016-08-03T16:59:37"/>
    <m/>
    <s v=""/>
    <m/>
    <x v="0"/>
  </r>
  <r>
    <s v="dd4ac562-fa31-4b2f-ba80-877e4211504c"/>
    <s v="9qZx7A/2BtrtGCh95Mq0BXUhlQTHUB/4Kb9/19wN4/deibxdJ9mQiHT3mA85zo6MZRTfW0+ha8en+jvw8GyQJw=="/>
    <d v="2017-04-07T09:57:14"/>
    <s v="DARS-NIC-49799-B8X0L-v1"/>
    <s v="Chris Wilson"/>
    <x v="425"/>
    <s v="With Customer"/>
    <x v="0"/>
    <d v="2017-03-31T00:00:00"/>
    <s v="5a DSA Active"/>
    <s v="1c Application In Progress"/>
    <x v="3"/>
    <s v="DARS-NIC-49799-B8X0L-v0.2"/>
    <s v="No"/>
    <s v="No"/>
    <x v="0"/>
    <x v="239"/>
    <x v="169"/>
    <s v="No"/>
    <x v="0"/>
    <s v=""/>
    <s v="Adam Grindrod"/>
    <s v="Gaynor Dalton"/>
    <s v="Yes"/>
    <s v="Joanna Rose"/>
    <d v="2017-04-07T09:57:14"/>
    <d v="2016-08-10T13:39:59"/>
    <d v="2016-09-07T00:00:00"/>
    <s v=""/>
    <m/>
    <x v="1"/>
  </r>
  <r>
    <s v="a2ea6e15-da6a-454e-b29a-1119e5588a61"/>
    <s v="VNrZvWDkTwIKEkb84qaiKHAc1bGH+hBJZMCLHGP76q+KLSgqLKsG6i6pq9zDzSreUw4rs8IVEi5f0V12JE/3Pw=="/>
    <d v="2017-03-01T12:58:53"/>
    <s v="DARS-NIC-49799-B8X0L-v1"/>
    <s v="Chris Wilson"/>
    <x v="425"/>
    <s v="With Customer"/>
    <x v="0"/>
    <m/>
    <s v="1c Application In Progress"/>
    <s v="1c Application In Progress"/>
    <x v="4"/>
    <s v="DARS-NIC-49799-B8X0L-v1.0"/>
    <s v="Yes"/>
    <s v="No"/>
    <x v="0"/>
    <x v="239"/>
    <x v="0"/>
    <s v="No"/>
    <x v="0"/>
    <s v=""/>
    <s v="Adam Grindrod"/>
    <s v="Gaynor Dalton"/>
    <s v="Yes"/>
    <s v="Joanna Rose"/>
    <d v="2017-03-01T12:58:53"/>
    <d v="2017-03-01T12:58:15"/>
    <m/>
    <s v=""/>
    <m/>
    <x v="0"/>
  </r>
  <r>
    <s v="3d5cff72-de2d-4e16-a850-bd5eac9cfcf8"/>
    <s v="NuF+5FRFkg47DUXSwxrAjbwbvFT9G4hGSvHbVhHtqrjb6FV+9RBz4yEeRRVIvdMi+As3cqbd47Cj5w5SHnCvxQ=="/>
    <d v="2017-03-10T18:30:40"/>
    <s v="DARS-NIC-49826-T0J7C-v0"/>
    <s v="Josie Orledge"/>
    <x v="1"/>
    <s v="With Customer"/>
    <x v="0"/>
    <m/>
    <s v=""/>
    <s v="4e With Customer To Sign DSA"/>
    <x v="0"/>
    <s v="DARS-NIC-49826-T0J7C-v0.0"/>
    <s v="No"/>
    <s v="No"/>
    <x v="0"/>
    <x v="0"/>
    <x v="0"/>
    <s v="No"/>
    <x v="1"/>
    <s v=""/>
    <s v="DARS Online"/>
    <s v="DARS Online"/>
    <s v="Yes"/>
    <s v="Gillian Wright"/>
    <d v="2017-03-10T18:30:40"/>
    <d v="2016-07-19T08:24:58"/>
    <m/>
    <s v=""/>
    <d v="2016-09-06T00:00:00"/>
    <x v="0"/>
  </r>
  <r>
    <s v="023aec2c-54d5-413a-8faf-57b5be960300"/>
    <s v="unwkO/83YT9GdqPLBFqLJiA5vPunCI14TB4yidelYWHu0+KOl0MhdZxeyvUihqwa2R0MovBnTSRZgpujq2YOWw=="/>
    <d v="2017-03-10T18:30:40"/>
    <s v="DARS-NIC-49826-T0J7C-v0"/>
    <s v="Josie Orledge"/>
    <x v="1"/>
    <s v="With Customer"/>
    <x v="0"/>
    <m/>
    <s v="2c Initial Assessment"/>
    <s v="4e With Customer To Sign DSA"/>
    <x v="0"/>
    <s v="DARS-NIC-49826-T0J7C-v0.1"/>
    <s v="No"/>
    <s v="No"/>
    <x v="0"/>
    <x v="274"/>
    <x v="0"/>
    <s v="No"/>
    <x v="1"/>
    <s v=""/>
    <s v="Adam Grindrod"/>
    <s v="Jennifer Donald"/>
    <s v="Yes"/>
    <s v="Gillian Wright"/>
    <d v="2017-03-10T18:30:40"/>
    <d v="2016-09-05T11:22:30"/>
    <m/>
    <s v=""/>
    <d v="2016-09-06T00:00:00"/>
    <x v="0"/>
  </r>
  <r>
    <s v="69aa39ad-270a-47ae-88f3-150eebb8e161"/>
    <s v="4UOyzIjo5n8pMadtM+S1Q75WcbGFIw52e7nHGkPJZKYK3ZjOkH54kmmvz0qrNOn2nsMsBOA8TPOaDpmyw5z0HA=="/>
    <d v="2017-03-10T18:31:00"/>
    <s v="DARS-NIC-49826-T0J7C-v0"/>
    <s v="Josie Orledge"/>
    <x v="1"/>
    <s v="With Customer"/>
    <x v="0"/>
    <d v="2020-02-01T00:00:00"/>
    <s v="4e With Customer To Sign DSA"/>
    <s v="4e With Customer To Sign DSA"/>
    <x v="4"/>
    <s v="DARS-NIC-49826-T0J7C-v0.2"/>
    <s v="Yes"/>
    <s v="No"/>
    <x v="0"/>
    <x v="274"/>
    <x v="0"/>
    <s v="No"/>
    <x v="1"/>
    <s v=""/>
    <s v="Georgina Platt"/>
    <s v="Jennifer Donald"/>
    <s v="Yes"/>
    <s v="Gillian Wright"/>
    <d v="2017-03-10T18:31:00"/>
    <d v="2016-09-09T12:41:58"/>
    <m/>
    <s v=""/>
    <d v="2016-09-06T00:00:00"/>
    <x v="0"/>
  </r>
  <r>
    <s v="442862c3-70a6-4914-a4e8-00f7b48c00ba"/>
    <s v="An90lhARTKOO2aIv4LUw4OZ9itmDLYucmUnQ79icpOn1iBMVzZW7isZKW1+NQiXtCx07t302pJ4CvVPNupTsew=="/>
    <d v="2016-08-02T09:49:44"/>
    <s v="DARS-NIC-49843-D2R3X-v0"/>
    <s v="Sarah Hammond"/>
    <x v="441"/>
    <s v="With Customer"/>
    <x v="0"/>
    <m/>
    <s v=""/>
    <s v="1c Application In Progress"/>
    <x v="4"/>
    <s v="DARS-NIC-49843-D2R3X-v0.0"/>
    <s v="Yes"/>
    <s v="No"/>
    <x v="0"/>
    <x v="0"/>
    <x v="0"/>
    <s v="No"/>
    <x v="16"/>
    <s v=""/>
    <s v="DARS Online"/>
    <s v="DARS Online"/>
    <s v="Yes"/>
    <s v=""/>
    <d v="2016-08-02T09:49:44"/>
    <d v="2016-07-19T08:53:03"/>
    <m/>
    <s v=""/>
    <m/>
    <x v="0"/>
  </r>
  <r>
    <s v="6c056d4c-7e55-e611-80f4-5065f38a99f1"/>
    <s v="pRvAybfDQAYOaCgDNlTYTHd+tsxjqPtBjQJIYRYyzscnRAqqnXj10GG4KsWwrScINBgfCVku3h7g3hURGg6+QA=="/>
    <d v="2017-04-25T13:24:56"/>
    <s v="DARS-NIC-49887-N9T2L-v0"/>
    <s v="Ed Freestone"/>
    <x v="442"/>
    <s v="With Customer"/>
    <x v="0"/>
    <m/>
    <s v="1c Application In Progress"/>
    <s v="1c Application In Progress"/>
    <x v="4"/>
    <s v="DARS-NIC-49887-N9T2L-v0"/>
    <s v="Yes"/>
    <s v="No"/>
    <x v="0"/>
    <x v="0"/>
    <x v="0"/>
    <s v="No"/>
    <x v="0"/>
    <s v=""/>
    <s v=""/>
    <s v=""/>
    <s v="Yes"/>
    <s v="Louise Dunn"/>
    <d v="2017-04-25T13:24:56"/>
    <d v="2016-07-29T11:19:25"/>
    <m/>
    <s v=""/>
    <m/>
    <x v="0"/>
  </r>
  <r>
    <s v="45a9a00b-714e-e611-80eb-5065f38b06d1"/>
    <s v="KB92TNulii2eqeWmYWf2/yhem8DcZyCsshSlg4r2R+WhdvoQeUTV6rtDOYOXolsZJ/h+ixowFMQ4dXjQx0qXCA=="/>
    <d v="2017-02-10T15:03:01"/>
    <s v="DARS-NIC-49951-N1W2N-v0"/>
    <s v="Julian Brown"/>
    <x v="443"/>
    <s v="With HSCIC"/>
    <x v="0"/>
    <m/>
    <s v=""/>
    <s v="1c Application In Progress"/>
    <x v="0"/>
    <s v="DARS-NIC-49951-N1W2N-v0"/>
    <s v="No"/>
    <s v="No"/>
    <x v="0"/>
    <x v="0"/>
    <x v="0"/>
    <s v="Yes"/>
    <x v="3"/>
    <s v=""/>
    <s v=""/>
    <s v=""/>
    <s v="Yes"/>
    <s v="Alexandra Day"/>
    <d v="2017-02-10T15:03:01"/>
    <d v="2016-07-20T11:57:00"/>
    <m/>
    <s v=""/>
    <d v="2016-08-08T00:00:00"/>
    <x v="0"/>
  </r>
  <r>
    <s v="f2696cd5-3c94-4c93-955d-a3898c814f89"/>
    <s v="wnYV1/TPpMyBsL+d/HOQRbHA53IkXkt2FzoWRBZk2d3pqKXdr2PvIb7BwWbS2Ltz+WFqKjiFsyfniR9uNEK7uw=="/>
    <d v="2017-02-10T15:03:01"/>
    <s v="DARS-NIC-49951-N1W2N-v0"/>
    <s v="Julian Brown"/>
    <x v="443"/>
    <s v="With HSCIC"/>
    <x v="0"/>
    <m/>
    <s v=""/>
    <s v="1c Application In Progress"/>
    <x v="0"/>
    <s v="DARS-NIC-49951-N1W2N-v0.1"/>
    <s v="No"/>
    <s v="No"/>
    <x v="0"/>
    <x v="0"/>
    <x v="0"/>
    <s v="Yes"/>
    <x v="3"/>
    <s v=""/>
    <s v=""/>
    <s v=""/>
    <s v="Yes"/>
    <s v="Alexandra Day"/>
    <d v="2017-02-10T15:03:01"/>
    <d v="2016-07-21T12:29:14"/>
    <m/>
    <s v=""/>
    <d v="2016-08-08T00:00:00"/>
    <x v="0"/>
  </r>
  <r>
    <s v="2826d0db-eb9d-4743-abf6-459e86e6df0c"/>
    <s v="ukWGdSrVlyQADSN6STOERivGfvXRFFFDyjvdyoIujezP03d8R2lj8xjKpQFjDBRNIebl1qZc3OeA83S3iYZxrA=="/>
    <d v="2017-02-10T15:03:01"/>
    <s v="DARS-NIC-49951-N1W2N-v0"/>
    <s v="Julian Brown"/>
    <x v="443"/>
    <s v="With HSCIC"/>
    <x v="0"/>
    <m/>
    <s v=""/>
    <s v="1c Application In Progress"/>
    <x v="0"/>
    <s v="DARS-NIC-49951-N1W2N-v0.2"/>
    <s v="No"/>
    <s v="No"/>
    <x v="0"/>
    <x v="0"/>
    <x v="0"/>
    <s v="Yes"/>
    <x v="3"/>
    <s v=""/>
    <s v=""/>
    <s v=""/>
    <s v="Yes"/>
    <s v="Alexandra Day"/>
    <d v="2017-02-10T15:03:01"/>
    <d v="2016-07-22T12:44:29"/>
    <m/>
    <s v=""/>
    <d v="2016-08-08T00:00:00"/>
    <x v="0"/>
  </r>
  <r>
    <s v="538942db-c3c6-42db-b19c-c1ff05192ec7"/>
    <s v="2gGreyXjLKdhdO3yfZ52zISLI1uBDJRKw46uYDFaH6Xma47lgmvrZxhIgKzv/nbkvIFqijc+aWZEQHDLHQFphQ=="/>
    <d v="2017-02-10T15:03:01"/>
    <s v="DARS-NIC-49951-N1W2N-v0"/>
    <s v="Julian Brown"/>
    <x v="443"/>
    <s v="With HSCIC"/>
    <x v="0"/>
    <m/>
    <s v=""/>
    <s v="1c Application In Progress"/>
    <x v="0"/>
    <s v="DARS-NIC-49951-N1W2N-v0.3"/>
    <s v="No"/>
    <s v="No"/>
    <x v="0"/>
    <x v="0"/>
    <x v="0"/>
    <s v="Yes"/>
    <x v="3"/>
    <s v=""/>
    <s v=""/>
    <s v=""/>
    <s v="Yes"/>
    <s v="Alexandra Day"/>
    <d v="2017-02-10T15:03:01"/>
    <d v="2016-07-28T08:50:58"/>
    <m/>
    <s v=""/>
    <d v="2016-08-08T00:00:00"/>
    <x v="0"/>
  </r>
  <r>
    <s v="29a30262-4a53-479d-8580-fab65220ce38"/>
    <s v="vWvC6qpBDow8GZiInSq5vvpUh/IKu91uW8qzkXfFuB6gpPvt4+CRG8NngzHqr+Q1hKLazrsdq1BaIgOZ2QhKmQ=="/>
    <d v="2017-02-10T15:03:01"/>
    <s v="DARS-NIC-49951-N1W2N-v0"/>
    <s v="Julian Brown"/>
    <x v="443"/>
    <s v="With HSCIC"/>
    <x v="0"/>
    <m/>
    <s v=""/>
    <s v="1c Application In Progress"/>
    <x v="0"/>
    <s v="DARS-NIC-49951-N1W2N-v0.4"/>
    <s v="No"/>
    <s v="No"/>
    <x v="0"/>
    <x v="0"/>
    <x v="0"/>
    <s v="Yes"/>
    <x v="3"/>
    <s v=""/>
    <s v=""/>
    <s v=""/>
    <s v="Yes"/>
    <s v="Alexandra Day"/>
    <d v="2017-02-10T15:03:01"/>
    <d v="2016-08-02T08:06:29"/>
    <m/>
    <s v=""/>
    <d v="2016-08-08T00:00:00"/>
    <x v="0"/>
  </r>
  <r>
    <s v="9e8367ef-e887-49d3-9294-8e10e45d4bf0"/>
    <s v="uxRAUYL3mo9doooNhL7GAdttTXQTshAT4I/jHZxjGVXhwno+NAoMgYaAPo/39T/9RRBtiE9B+K2d7rv4uIzW7g=="/>
    <d v="2017-02-10T15:03:01"/>
    <s v="DARS-NIC-49951-N1W2N-v0"/>
    <s v="Julian Brown"/>
    <x v="443"/>
    <s v="With HSCIC"/>
    <x v="0"/>
    <d v="2017-09-30T00:00:00"/>
    <s v="2c Initial Assessment"/>
    <s v="1c Application In Progress"/>
    <x v="0"/>
    <s v="DARS-NIC-49951-N1W2N-v0.5"/>
    <s v="No"/>
    <s v="No"/>
    <x v="0"/>
    <x v="324"/>
    <x v="0"/>
    <s v="Yes"/>
    <x v="3"/>
    <s v=""/>
    <s v="Dan Goodwin"/>
    <s v="Stuart Richardson"/>
    <s v="Yes"/>
    <s v="Alexandra Day"/>
    <d v="2017-02-10T15:03:01"/>
    <d v="2016-08-03T09:19:46"/>
    <d v="2016-08-12T00:00:00"/>
    <s v="Release 2.3"/>
    <d v="2016-08-08T00:00:00"/>
    <x v="0"/>
  </r>
  <r>
    <s v="974a296a-b9cf-4d7c-a919-bc0d3e5f3301"/>
    <s v="0Qz0Vt38Wp8QTCLnXc2sXuxhvGJi5RJr8z2+zC6ATp15sTFCEADOygJM8vVNx5RuBools6uMlgTOYAHhWUKXkw=="/>
    <d v="2017-02-10T15:03:01"/>
    <s v="DARS-NIC-49951-N1W2N-v0"/>
    <s v="Julian Brown"/>
    <x v="443"/>
    <s v="With HSCIC"/>
    <x v="0"/>
    <d v="2017-09-30T00:00:00"/>
    <s v="2c Initial Assessment"/>
    <s v="1c Application In Progress"/>
    <x v="0"/>
    <s v="DARS-NIC-49951-N1W2N-v0.6"/>
    <s v="No"/>
    <s v="No"/>
    <x v="0"/>
    <x v="324"/>
    <x v="0"/>
    <s v="Yes"/>
    <x v="3"/>
    <s v=""/>
    <s v="Dan Goodwin"/>
    <s v="Stuart Richardson"/>
    <s v="Yes"/>
    <s v="Alexandra Day"/>
    <d v="2017-02-10T15:03:01"/>
    <d v="2016-09-02T11:54:16"/>
    <d v="2016-08-12T00:00:00"/>
    <s v="Release 2.3"/>
    <d v="2016-08-08T00:00:00"/>
    <x v="0"/>
  </r>
  <r>
    <s v="76f87fec-3346-4fae-9d3c-ade6fcf0ed6b"/>
    <s v="hD9x2TkY/zXO9hd5iWQJlm98ymSTZw1qlS3eYMvDZtDji2mVg9dry2d8EMKZxoJk1BLAo+XoqVWJanFo8v12Og=="/>
    <d v="2017-02-10T15:03:01"/>
    <s v="DARS-NIC-49951-N1W2N-v0"/>
    <s v="Julian Brown"/>
    <x v="443"/>
    <s v="With HSCIC"/>
    <x v="0"/>
    <d v="2017-09-30T00:00:00"/>
    <s v="2c Initial Assessment"/>
    <s v="1c Application In Progress"/>
    <x v="0"/>
    <s v="DARS-NIC-49951-N1W2N-v0.7"/>
    <s v="No"/>
    <s v="No"/>
    <x v="0"/>
    <x v="324"/>
    <x v="0"/>
    <s v="Yes"/>
    <x v="3"/>
    <s v=""/>
    <s v="Dan Goodwin"/>
    <s v="Stuart Richardson"/>
    <s v="Yes"/>
    <s v="Alexandra Day"/>
    <d v="2017-02-10T15:03:01"/>
    <d v="2016-09-15T09:32:59"/>
    <d v="2016-08-12T00:00:00"/>
    <s v="Release 2.3"/>
    <d v="2016-08-08T00:00:00"/>
    <x v="0"/>
  </r>
  <r>
    <s v="5ab8c900-9bd8-4f6c-a92b-25674573a8b1"/>
    <s v="4f7w30Q3KOtNzGbDYJ+UIf/4ngWFwEecf6AorZYQfZ47KJbN05y3nRxYlZ7hE5RdWmved2YvQKKi8iXMDOgbzA=="/>
    <d v="2017-02-10T15:03:01"/>
    <s v="DARS-NIC-49951-N1W2N-v0"/>
    <s v="Julian Brown"/>
    <x v="443"/>
    <s v="With HSCIC"/>
    <x v="0"/>
    <d v="2018-06-30T00:00:00"/>
    <s v="2c Initial Assessment"/>
    <s v="1c Application In Progress"/>
    <x v="0"/>
    <s v="DARS-NIC-49951-N1W2N-v0.8"/>
    <s v="No"/>
    <s v="No"/>
    <x v="0"/>
    <x v="324"/>
    <x v="0"/>
    <s v="Yes"/>
    <x v="3"/>
    <s v=""/>
    <s v="Dan Goodwin"/>
    <s v="Stuart Richardson"/>
    <s v="Yes"/>
    <s v="Alexandra Day"/>
    <d v="2017-02-10T15:03:01"/>
    <d v="2016-10-12T11:38:54"/>
    <d v="2016-08-12T00:00:00"/>
    <s v="Release 2.3"/>
    <d v="2016-08-08T00:00:00"/>
    <x v="0"/>
  </r>
  <r>
    <s v="559e3514-1597-4b34-a927-8c556a6a3ec4"/>
    <s v="3yCn7bmIVeMS6BnKOC5aUhMOhS7NMfzF65mEgfr6L6JmlalmL1WQnPvMmK9lmw4SOk4Q5A/nicqiAHOzFuT0HQ=="/>
    <d v="2017-02-10T15:04:05"/>
    <s v="DARS-NIC-49951-N1W2N-v0"/>
    <s v="Julian Brown"/>
    <x v="443"/>
    <s v="With HSCIC"/>
    <x v="0"/>
    <d v="2018-06-30T00:00:00"/>
    <s v="1c Application In Progress"/>
    <s v="1c Application In Progress"/>
    <x v="5"/>
    <s v="DARS-NIC-49951-N1W2N-v0.9"/>
    <s v="Yes"/>
    <s v="No"/>
    <x v="0"/>
    <x v="324"/>
    <x v="0"/>
    <s v="Yes"/>
    <x v="3"/>
    <s v=""/>
    <s v="Dan Goodwin"/>
    <s v="Stuart Richardson"/>
    <s v="Yes"/>
    <s v="Alexandra Day"/>
    <d v="2017-02-10T15:04:05"/>
    <d v="2016-11-16T08:53:16"/>
    <d v="2017-02-10T00:00:00"/>
    <s v="Release 2.3"/>
    <d v="2016-08-08T00:00:00"/>
    <x v="0"/>
  </r>
  <r>
    <s v="23355baf-8a8c-e611-80f5-5065f38bf4e1"/>
    <s v="g12RGletrx/tfF0qeNh71GWM2Tvj8wjjiCVPQaYe0+8GGOXCd6nXkYTTNQXQ03EW9JrXTPhpi9s1ve2mEGEoxg=="/>
    <d v="2017-04-04T09:06:08"/>
    <s v="DARS-NIC-50013-N2L8S-v0"/>
    <s v="Salman Razvi"/>
    <x v="176"/>
    <s v="With Customer"/>
    <x v="0"/>
    <m/>
    <s v="1c Application In Progress"/>
    <s v="2d Action Plan Active"/>
    <x v="0"/>
    <s v="DARS-NIC-50013-N2L8S-v0"/>
    <s v="No"/>
    <s v="No"/>
    <x v="0"/>
    <x v="0"/>
    <x v="0"/>
    <s v="No"/>
    <x v="5"/>
    <s v=""/>
    <s v=""/>
    <s v=""/>
    <s v="Yes"/>
    <s v="Emma Russell"/>
    <d v="2017-04-04T09:06:08"/>
    <d v="2016-10-07T12:36:44"/>
    <m/>
    <s v=""/>
    <d v="2017-03-22T00:00:00"/>
    <x v="0"/>
  </r>
  <r>
    <s v="adb9dd4e-767d-4543-9b89-849871be2727"/>
    <s v="Pu5unK+ciqt20l5tyR+W2qKRU0WxZESE1Sb+ztyaxoxtKT6Z1c/59qYQBbDvC5T+ZpZ5SccnDYqebcQHOyh5Ng=="/>
    <d v="2017-04-04T09:06:08"/>
    <s v="DARS-NIC-50013-N2L8S-v0"/>
    <s v="Salman Razvi"/>
    <x v="176"/>
    <s v="With Customer"/>
    <x v="0"/>
    <m/>
    <s v="2c Initial Assessment"/>
    <s v="2d Action Plan Active"/>
    <x v="0"/>
    <s v="DARS-NIC-50013-N2L8S-v0.1"/>
    <s v="No"/>
    <s v="No"/>
    <x v="0"/>
    <x v="168"/>
    <x v="0"/>
    <s v="No"/>
    <x v="5"/>
    <s v=""/>
    <s v="Adam Grindrod"/>
    <s v="Louise Dunn"/>
    <s v="Yes"/>
    <s v="Emma Russell"/>
    <d v="2017-04-04T09:06:08"/>
    <d v="2016-10-14T10:46:16"/>
    <m/>
    <s v=""/>
    <d v="2017-03-22T00:00:00"/>
    <x v="0"/>
  </r>
  <r>
    <s v="589c8ac7-84b0-407b-93e2-c6c88e1e718e"/>
    <s v="NBeR/mz7iPArL4G1qUBQDxQty6MufUKH2WxrYLuSZEavIRsL9NX9ZAZk8n4RDpzjAN1tS/jK2i5JjkHEsc0/8Q=="/>
    <d v="2017-04-04T09:06:08"/>
    <s v="DARS-NIC-50013-N2L8S-v0"/>
    <s v="Salman Razvi"/>
    <x v="176"/>
    <s v="With Customer"/>
    <x v="0"/>
    <m/>
    <s v="1c Application In Progress"/>
    <s v="2d Action Plan Active"/>
    <x v="0"/>
    <s v="DARS-NIC-50013-N2L8S-v0.2"/>
    <s v="No"/>
    <s v="No"/>
    <x v="0"/>
    <x v="168"/>
    <x v="0"/>
    <s v="No"/>
    <x v="5"/>
    <s v=""/>
    <s v="Adam Grindrod"/>
    <s v="Louise Dunn"/>
    <s v="Yes"/>
    <s v="Emma Russell"/>
    <d v="2017-04-04T09:06:08"/>
    <d v="2016-10-26T07:35:19"/>
    <m/>
    <s v=""/>
    <d v="2017-03-22T00:00:00"/>
    <x v="0"/>
  </r>
  <r>
    <s v="d8ae05f7-fa32-4b21-a8fe-60cd9d558764"/>
    <s v="Emw+OqfbdqAAHTxUz4Xb55QG9oYlpHVwAB/iuP/ovmYKlUlJoCkhonrC45wsa52CAtyvWjYns4QxPGeuYDJPmw=="/>
    <d v="2017-04-04T09:06:08"/>
    <s v="DARS-NIC-50013-N2L8S-v0"/>
    <s v="Salman Razvi"/>
    <x v="176"/>
    <s v="With Customer"/>
    <x v="0"/>
    <m/>
    <s v="1c Application In Progress"/>
    <s v="2d Action Plan Active"/>
    <x v="0"/>
    <s v="DARS-NIC-50013-N2L8S-v0.3"/>
    <s v="No"/>
    <s v="No"/>
    <x v="0"/>
    <x v="168"/>
    <x v="0"/>
    <s v="No"/>
    <x v="5"/>
    <s v=""/>
    <s v="Adam Grindrod"/>
    <s v="Louise Dunn"/>
    <s v="Yes"/>
    <s v="Emma Russell"/>
    <d v="2017-04-04T09:06:08"/>
    <d v="2017-02-14T16:31:26"/>
    <m/>
    <s v=""/>
    <d v="2017-03-22T00:00:00"/>
    <x v="0"/>
  </r>
  <r>
    <s v="bafcffa1-6e64-4b75-839f-c16df0858b12"/>
    <s v="N40Ye8L6yVPlk3BtOjXNZClW9k17PTJlb7tZpVktkuv7g9fUVTGS0bW7SpvuQSEgxTMEiSTneTOr8FC3Mmlnvw=="/>
    <d v="2017-04-04T09:06:08"/>
    <s v="DARS-NIC-50013-N2L8S-v0"/>
    <s v="Salman Razvi"/>
    <x v="176"/>
    <s v="With Customer"/>
    <x v="0"/>
    <m/>
    <s v="1c Application In Progress"/>
    <s v="2d Action Plan Active"/>
    <x v="0"/>
    <s v="DARS-NIC-50013-N2L8S-v0.4"/>
    <s v="No"/>
    <s v="No"/>
    <x v="0"/>
    <x v="168"/>
    <x v="0"/>
    <s v="No"/>
    <x v="5"/>
    <s v=""/>
    <s v="Adam Grindrod"/>
    <s v="Louise Dunn"/>
    <s v="Yes"/>
    <s v="Emma Russell"/>
    <d v="2017-04-04T09:06:08"/>
    <d v="2017-02-20T09:48:12"/>
    <m/>
    <s v=""/>
    <d v="2017-03-22T00:00:00"/>
    <x v="0"/>
  </r>
  <r>
    <s v="b2b2a90f-4571-4428-a5a6-b21cab126b76"/>
    <s v="b9tGznDXby0viuNzI+l2SxazcLDfbCHTXyP1B051Cd/LiHvxx+4ep8BD6XeVb8LkdTzSi4cgSkzCddDzcgtSwA=="/>
    <d v="2017-04-04T09:06:28"/>
    <s v="DARS-NIC-50013-N2L8S-v0"/>
    <s v="Salman Razvi"/>
    <x v="176"/>
    <s v="With Customer"/>
    <x v="0"/>
    <m/>
    <s v="2c Initial Assessment"/>
    <s v="2d Action Plan Active"/>
    <x v="0"/>
    <s v="DARS-NIC-50013-N2L8S-v0.5"/>
    <s v="No"/>
    <s v="No"/>
    <x v="0"/>
    <x v="94"/>
    <x v="0"/>
    <s v="No"/>
    <x v="5"/>
    <s v="Complex"/>
    <s v="Dan Goodwin"/>
    <s v="Louise Dunn"/>
    <s v="Yes"/>
    <s v="Emma Russell"/>
    <d v="2017-04-04T09:06:28"/>
    <d v="2017-03-14T16:14:50"/>
    <m/>
    <s v=""/>
    <d v="2017-03-22T00:00:00"/>
    <x v="0"/>
  </r>
  <r>
    <s v="26adcd65-46b2-4aca-8490-81f8e0b6a4f6"/>
    <s v="5RVXyFF42gN0fmjRwPxD//8ODvNrHh6FN93nv+tJHZitmke56Bgz/VGQS+C1/iQUpB2yHAS6jURqQT3LekalKQ=="/>
    <d v="2017-04-04T09:06:28"/>
    <s v="DARS-NIC-50013-N2L8S-v0"/>
    <s v="Salman Razvi"/>
    <x v="176"/>
    <s v="With Customer"/>
    <x v="0"/>
    <m/>
    <s v="2c Initial Assessment"/>
    <s v="2d Action Plan Active"/>
    <x v="4"/>
    <s v="DARS-NIC-50013-N2L8S-v0.6"/>
    <s v="Yes"/>
    <s v="No"/>
    <x v="0"/>
    <x v="94"/>
    <x v="0"/>
    <s v="No"/>
    <x v="5"/>
    <s v="Complex"/>
    <s v="Dan Goodwin"/>
    <s v="Louise Dunn"/>
    <s v="Yes"/>
    <s v="Emma Russell"/>
    <d v="2017-04-04T09:06:28"/>
    <d v="2017-04-04T09:06:14"/>
    <m/>
    <s v=""/>
    <d v="2017-03-22T00:00:00"/>
    <x v="0"/>
  </r>
  <r>
    <s v="744b1afa-08f9-4c70-b9c2-5a6946c9359e"/>
    <s v="bz2D/lmPSSof0bWUGBSjOX4O10l1DPE15Q3zJH1jxgvtmoWdE7GCOgze7QgbItwEJ4uWB8ZF30AsRpoQKsPbzQ=="/>
    <d v="2017-02-20T17:16:49"/>
    <s v="DARS-NIC-50031-X9M0Q-v0"/>
    <s v="Alberto Vidal"/>
    <x v="211"/>
    <s v="With HSCIC"/>
    <x v="0"/>
    <m/>
    <s v=""/>
    <s v="2c Initial Assessment"/>
    <x v="0"/>
    <s v="DARS-NIC-50031-X9M0Q-v0.0"/>
    <s v="No"/>
    <s v="No"/>
    <x v="0"/>
    <x v="0"/>
    <x v="0"/>
    <s v="No"/>
    <x v="1"/>
    <s v=""/>
    <s v="DARS Online"/>
    <s v="DARS Online"/>
    <s v="Yes"/>
    <s v="Alexandra Day"/>
    <d v="2017-02-20T17:16:49"/>
    <d v="2016-07-19T14:48:07"/>
    <m/>
    <s v=""/>
    <d v="2016-12-08T00:00:00"/>
    <x v="0"/>
  </r>
  <r>
    <s v="fab8dbe8-7e45-4c1d-841a-9cce4ea76a65"/>
    <s v="y4LDIH+27eTEeKz72B9DD307HrZfwPWqHhIISLkQiWuXRiZ1xuK/uP+/kSxhvBbvJDBWCx6TtUrx0FYK0ahybA=="/>
    <d v="2017-02-20T17:16:49"/>
    <s v="DARS-NIC-50031-X9M0Q-v0"/>
    <s v="Alberto Vidal"/>
    <x v="211"/>
    <s v="With HSCIC"/>
    <x v="0"/>
    <m/>
    <s v=""/>
    <s v="2c Initial Assessment"/>
    <x v="0"/>
    <s v="DARS-NIC-50031-X9M0Q-v0.1"/>
    <s v="No"/>
    <s v="No"/>
    <x v="0"/>
    <x v="0"/>
    <x v="0"/>
    <s v="No"/>
    <x v="1"/>
    <s v=""/>
    <s v="DARS Online"/>
    <s v="DARS Online"/>
    <s v="Yes"/>
    <s v="Alexandra Day"/>
    <d v="2017-02-20T17:16:49"/>
    <d v="2016-10-13T16:04:28"/>
    <m/>
    <s v=""/>
    <d v="2016-12-08T00:00:00"/>
    <x v="0"/>
  </r>
  <r>
    <s v="de6e82ae-b1cf-491e-ace8-9a2a656ab15c"/>
    <s v="xaU0ZHkIaDpaduPER77T5JLPlTzZnQuPN4VfscSvqCfLr6zGAQCIV9KkSrOoJrXqPeOB7YKq4LRjRmptFWO2Cg=="/>
    <d v="2017-02-20T17:16:49"/>
    <s v="DARS-NIC-50031-X9M0Q-v0"/>
    <s v="Alberto Vidal"/>
    <x v="211"/>
    <s v="With HSCIC"/>
    <x v="0"/>
    <m/>
    <s v=""/>
    <s v="2c Initial Assessment"/>
    <x v="0"/>
    <s v="DARS-NIC-50031-X9M0Q-v0.2"/>
    <s v="No"/>
    <s v="No"/>
    <x v="0"/>
    <x v="0"/>
    <x v="0"/>
    <s v="No"/>
    <x v="1"/>
    <s v=""/>
    <s v="DARS Online"/>
    <s v="DARS Online"/>
    <s v="Yes"/>
    <s v="Alexandra Day"/>
    <d v="2017-02-20T17:16:49"/>
    <d v="2016-10-18T08:17:34"/>
    <m/>
    <s v=""/>
    <d v="2016-12-08T00:00:00"/>
    <x v="0"/>
  </r>
  <r>
    <s v="b841c44c-9077-407a-a95d-42a26caaa010"/>
    <s v="c0p5EMgPXP2axeAZ0Ih8NLW71zBlpNq4zQ9i1I5pLklrGr9rNoeYbVbhoEjJbJ8U3/6bs2ckRKgUfvXWRO3wzQ=="/>
    <d v="2017-02-20T17:16:49"/>
    <s v="DARS-NIC-50031-X9M0Q-v0"/>
    <s v="Alberto Vidal"/>
    <x v="211"/>
    <s v="With HSCIC"/>
    <x v="0"/>
    <d v="2017-12-31T00:00:00"/>
    <s v="2c Initial Assessment"/>
    <s v="2c Initial Assessment"/>
    <x v="0"/>
    <s v="DARS-NIC-50031-X9M0Q-v0.3"/>
    <s v="No"/>
    <s v="No"/>
    <x v="0"/>
    <x v="65"/>
    <x v="0"/>
    <s v="No"/>
    <x v="1"/>
    <s v="Complex"/>
    <s v="Tracy Taylor"/>
    <s v="Jennifer Donald"/>
    <s v="Yes"/>
    <s v="Alexandra Day"/>
    <d v="2017-02-20T17:16:49"/>
    <d v="2016-11-28T17:34:55"/>
    <m/>
    <s v=""/>
    <d v="2016-12-08T00:00:00"/>
    <x v="0"/>
  </r>
  <r>
    <s v="5997eb59-ace7-4645-9e5b-546f99607c58"/>
    <s v="ysbd9AXU958GjDKv7naH8UgL+WdP6OoYQqSQOMfAMnpaDjul8vhVJqUySftx997dRp3/sDlDMEDjZXt2MIdW1A=="/>
    <d v="2017-02-20T17:18:20"/>
    <s v="DARS-NIC-50031-X9M0Q-v0"/>
    <s v="Alberto Vidal"/>
    <x v="211"/>
    <s v="With HSCIC"/>
    <x v="0"/>
    <d v="2017-12-31T00:00:00"/>
    <s v="2c Initial Assessment"/>
    <s v="2c Initial Assessment"/>
    <x v="0"/>
    <s v="DARS-NIC-50031-X9M0Q-v0.4"/>
    <s v="No"/>
    <s v="No"/>
    <x v="0"/>
    <x v="65"/>
    <x v="0"/>
    <s v="No"/>
    <x v="1"/>
    <s v="Complex"/>
    <s v="Tracy Taylor"/>
    <s v="Jennifer Donald"/>
    <s v="Yes"/>
    <s v="Alexandra Day"/>
    <d v="2017-02-20T17:18:20"/>
    <d v="2016-12-12T14:51:51"/>
    <m/>
    <s v=""/>
    <d v="2016-12-08T00:00:00"/>
    <x v="0"/>
  </r>
  <r>
    <s v="2c62d074-e4c5-4637-a29e-635856144576"/>
    <s v="H1BPEUMtz5sT/gxxu97UXGMFAaPkKl5t9jf/smHKuFZlRH75/8OtiF6lw5MVw+XZomEACdDyLzCoS49wByHz4Q=="/>
    <d v="2017-04-25T14:01:55"/>
    <s v="DARS-NIC-50031-X9M0Q-v0"/>
    <s v="Alberto Vidal"/>
    <x v="211"/>
    <s v="With HSCIC"/>
    <x v="0"/>
    <d v="2018-04-30T00:00:00"/>
    <s v="2c Initial Assessment"/>
    <s v="2c Initial Assessment"/>
    <x v="4"/>
    <s v="DARS-NIC-50031-X9M0Q-v0.5"/>
    <s v="Yes"/>
    <s v="No"/>
    <x v="0"/>
    <x v="65"/>
    <x v="0"/>
    <s v="No"/>
    <x v="1"/>
    <s v="Complex"/>
    <s v="Tracy Taylor"/>
    <s v="Jennifer Donald"/>
    <s v="Yes"/>
    <s v="Alexandra Day"/>
    <d v="2017-04-25T14:01:55"/>
    <d v="2017-02-20T17:17:07"/>
    <m/>
    <s v=""/>
    <d v="2016-12-08T00:00:00"/>
    <x v="0"/>
  </r>
  <r>
    <s v="6b0f62d1-fd10-4ac6-858c-a3e05b5f71b9"/>
    <s v="hSeN6DUAPAkCAqz8dDT8xhvDcaz8/lMzSaz1IYbNEpPUvqpxOJRHrOxVeHrhytHrgqBsXWqSaNuJ5JRRwxlp+A=="/>
    <d v="2017-04-03T14:08:38"/>
    <s v="DARS-NIC-50105-C8P5V-v1"/>
    <s v="Tracy Taylor"/>
    <x v="439"/>
    <s v="With HSCIC"/>
    <x v="0"/>
    <m/>
    <s v="1c Application In Progress"/>
    <s v="2c Initial Assessment"/>
    <x v="0"/>
    <s v="DARS-NIC-50105-C8P5V-v0.0"/>
    <s v="No"/>
    <s v="No"/>
    <x v="0"/>
    <x v="0"/>
    <x v="0"/>
    <s v="No"/>
    <x v="0"/>
    <s v="Medium"/>
    <s v=""/>
    <s v=""/>
    <s v="Yes"/>
    <s v="Emma Russell"/>
    <d v="2017-04-03T14:08:38"/>
    <d v="2017-01-03T15:20:50"/>
    <m/>
    <s v=""/>
    <d v="2017-04-03T00:00:00"/>
    <x v="0"/>
  </r>
  <r>
    <s v="ed4733b6-3d97-4b6d-9303-ecf0a0aded01"/>
    <s v="fsv1Vf3Fa6pvat75QoTb9ZGSWuVNTdgF/gg2pRk3LyKnmcMnbUDqy8CMMxzY27rT/Q5K7ugTSy2YgcvJWsO43Q=="/>
    <d v="2017-04-03T14:08:38"/>
    <s v="DARS-NIC-50105-C8P5V-v1"/>
    <s v="Jenny Broome-Smith"/>
    <x v="439"/>
    <s v="With HSCIC"/>
    <x v="0"/>
    <d v="2017-05-31T00:00:00"/>
    <s v="2c Initial Assessment"/>
    <s v="2c Initial Assessment"/>
    <x v="0"/>
    <s v="DARS-NIC-50105-C8P5V-v0.1"/>
    <s v="No"/>
    <s v="No"/>
    <x v="0"/>
    <x v="262"/>
    <x v="0"/>
    <s v="No"/>
    <x v="0"/>
    <s v="Medium"/>
    <s v="Dan Goodwin"/>
    <s v="Robyn Wilson"/>
    <s v="Yes"/>
    <s v="Emma Russell"/>
    <d v="2017-04-03T14:08:38"/>
    <d v="2017-01-07T07:32:57"/>
    <m/>
    <s v=""/>
    <d v="2017-04-03T00:00:00"/>
    <x v="0"/>
  </r>
  <r>
    <s v="348cd37c-00d2-4275-a6bd-b2a578734806"/>
    <s v="yJxJGwd89TKy0DTGf+jwQSC+8EZjPTcu9AkinbEP4XZ/1LizUdg2eApa6hlHg7cNSToBy2kgnJmaf3u6S9D5Kg=="/>
    <d v="2017-04-03T14:08:38"/>
    <s v="DARS-NIC-50105-C8P5V-v1"/>
    <s v="Jenny Broome-Smith"/>
    <x v="439"/>
    <s v="With HSCIC"/>
    <x v="0"/>
    <d v="2017-05-31T00:00:00"/>
    <s v="5a DSA Active"/>
    <s v="2c Initial Assessment"/>
    <x v="2"/>
    <s v="DARS-NIC-50105-C8P5V-v0.2"/>
    <s v="No"/>
    <s v="No"/>
    <x v="0"/>
    <x v="262"/>
    <x v="196"/>
    <s v="No"/>
    <x v="0"/>
    <s v="Medium"/>
    <s v="Dan Goodwin"/>
    <s v="Robyn Wilson"/>
    <s v="Yes"/>
    <s v="Emma Russell"/>
    <d v="2017-04-03T14:08:38"/>
    <d v="2017-01-07T08:00:10"/>
    <d v="2017-02-07T00:00:00"/>
    <s v=""/>
    <d v="2017-04-03T00:00:00"/>
    <x v="1"/>
  </r>
  <r>
    <s v="d53187d7-2d70-4592-a881-eb84f25f0103"/>
    <s v="I+W8OGOy91JAWq3q+PUx+aUk8X2wIUEupbhm316AXdlJweBSQt+5eY/9vzWY/Rc49/kXYonKoTeCkE0mrs7ohg=="/>
    <d v="2017-04-03T14:09:21"/>
    <s v="DARS-NIC-50105-C8P5V-v1"/>
    <s v="Jenny Broome-Smith"/>
    <x v="439"/>
    <s v="With HSCIC"/>
    <x v="0"/>
    <m/>
    <s v="1c Application In Progress"/>
    <s v="2c Initial Assessment"/>
    <x v="0"/>
    <s v="DARS-NIC-50105-C8P5V-v1.0"/>
    <s v="No"/>
    <s v="No"/>
    <x v="0"/>
    <x v="262"/>
    <x v="0"/>
    <s v="No"/>
    <x v="0"/>
    <s v="Medium"/>
    <s v="Dan Goodwin"/>
    <s v="Robyn Wilson"/>
    <s v="Yes"/>
    <s v="Emma Russell"/>
    <d v="2017-04-03T14:09:21"/>
    <d v="2017-04-03T13:31:50"/>
    <m/>
    <s v=""/>
    <d v="2017-04-03T00:00:00"/>
    <x v="0"/>
  </r>
  <r>
    <s v="07bdd704-5ad1-43e3-b38d-4d8acdfcbf42"/>
    <s v="wJsznSPd87jKKCCgDkqGFknGvaZurbjYfOFnzlXDyQ9518QTYZDQ07yaBfAZeFHmoSFImBYX3ez7tPHT2uVDtw=="/>
    <d v="2017-04-26T10:31:36"/>
    <s v="DARS-NIC-50105-C8P5V-v1"/>
    <s v="Jenny Broome-Smith"/>
    <x v="439"/>
    <s v="With HSCIC"/>
    <x v="0"/>
    <d v="2018-05-31T00:00:00"/>
    <s v="2c Initial Assessment"/>
    <s v="2c Initial Assessment"/>
    <x v="4"/>
    <s v="DARS-NIC-50105-C8P5V-v1.1"/>
    <s v="Yes"/>
    <s v="No"/>
    <x v="0"/>
    <x v="77"/>
    <x v="0"/>
    <s v="No"/>
    <x v="0"/>
    <s v="Complex"/>
    <s v="Elizabeth Flaherty"/>
    <s v="Robyn Wilson"/>
    <s v="Yes"/>
    <s v="Emma Russell"/>
    <d v="2017-04-26T10:31:36"/>
    <d v="2017-04-03T14:08:44"/>
    <m/>
    <s v=""/>
    <d v="2017-04-03T00:00:00"/>
    <x v="0"/>
  </r>
  <r>
    <s v="0ee74d46-030c-4520-85e1-a86c95f8424b"/>
    <s v="vvnYM1BUlUEavmaB6ajPO2xLwKm2kzFoRD3B8zmRRDUFUjSTW05Nkkvl5dK67dZqz9D5nAkYU9+3bnj5yG8VRA=="/>
    <d v="2016-08-03T14:01:09"/>
    <s v="DARS-NIC-50314-G8P0N-v0"/>
    <s v="Ally Bradley"/>
    <x v="57"/>
    <s v="With Customer"/>
    <x v="0"/>
    <m/>
    <s v=""/>
    <s v="1c Application In Progress"/>
    <x v="4"/>
    <s v="DARS-NIC-50314-G8P0N-v0.0"/>
    <s v="Yes"/>
    <s v="No"/>
    <x v="0"/>
    <x v="0"/>
    <x v="0"/>
    <s v="No"/>
    <x v="1"/>
    <s v=""/>
    <s v="DARS Online"/>
    <s v="DARS Online"/>
    <s v="Yes"/>
    <s v=""/>
    <d v="2016-08-03T14:01:09"/>
    <d v="2016-07-20T15:05:04"/>
    <m/>
    <s v=""/>
    <m/>
    <x v="0"/>
  </r>
  <r>
    <s v="3e329052-011f-4b7d-b5c9-27f6c1733a3e"/>
    <s v="Lk0tQjFh0Ery33urPDD1VQlrsTgCqtWHzvDN/Jm7GNbBIFqLy+BJFbvNYcPWf2Zr7wceF7hvyLYWODjxcUDuwA=="/>
    <d v="2017-05-02T08:51:46"/>
    <s v="DARS-NIC-50329-G1L1P-v0"/>
    <s v="Katja Grasic"/>
    <x v="15"/>
    <s v="With HSCIC"/>
    <x v="0"/>
    <m/>
    <s v=""/>
    <s v="5a DSA Active"/>
    <x v="0"/>
    <s v="DARS-NIC-50329-G1L1P-v0.0"/>
    <s v="No"/>
    <s v="No"/>
    <x v="0"/>
    <x v="0"/>
    <x v="0"/>
    <s v="No"/>
    <x v="1"/>
    <s v=""/>
    <s v="DARS Online"/>
    <s v="DARS Online"/>
    <s v="Yes"/>
    <s v="Emma Russell"/>
    <d v="2017-05-02T08:51:46"/>
    <d v="2016-07-20T15:29:21"/>
    <m/>
    <s v=""/>
    <d v="2016-12-22T00:00:00"/>
    <x v="0"/>
  </r>
  <r>
    <s v="8f7c6350-97bd-42ab-8da2-b8e101e8d472"/>
    <s v="GUCymWjct2tbssRw9OhUcJXDt5dLbATmNTKUj5xzWTbXjBPeLJ9hwuiiau6D7djmWupBkHwonggjS6tZS4Q/nA=="/>
    <d v="2017-05-02T08:51:47"/>
    <s v="DARS-NIC-50329-G1L1P-v0"/>
    <s v="Katja Grasic"/>
    <x v="15"/>
    <s v="With HSCIC"/>
    <x v="0"/>
    <m/>
    <s v=""/>
    <s v="5a DSA Active"/>
    <x v="0"/>
    <s v="DARS-NIC-50329-G1L1P-v0.1"/>
    <s v="No"/>
    <s v="No"/>
    <x v="0"/>
    <x v="0"/>
    <x v="0"/>
    <s v="No"/>
    <x v="1"/>
    <s v=""/>
    <s v="DARS Online"/>
    <s v="DARS Online"/>
    <s v="Yes"/>
    <s v="Emma Russell"/>
    <d v="2017-05-02T08:51:47"/>
    <d v="2016-12-13T15:59:02"/>
    <m/>
    <s v=""/>
    <d v="2016-12-22T00:00:00"/>
    <x v="0"/>
  </r>
  <r>
    <s v="7b787504-9f9d-4e36-9e42-2d1db77daf9e"/>
    <s v="LKJXLB3BtC/YA4cyv7YytEKjT4ISRJLx2Oq+1tafsPJuofI1BO9zkgXPDnTgwzfsuyUuLGBjuUYaPrUkQZWSpQ=="/>
    <d v="2017-05-02T08:51:47"/>
    <s v="DARS-NIC-50329-G1L1P-v0"/>
    <s v="Katja Grasic"/>
    <x v="15"/>
    <s v="With HSCIC"/>
    <x v="0"/>
    <m/>
    <s v=""/>
    <s v="5a DSA Active"/>
    <x v="0"/>
    <s v="DARS-NIC-50329-G1L1P-v0.2"/>
    <s v="No"/>
    <s v="No"/>
    <x v="0"/>
    <x v="0"/>
    <x v="0"/>
    <s v="No"/>
    <x v="1"/>
    <s v=""/>
    <s v="DARS Online"/>
    <s v="DARS Online"/>
    <s v="Yes"/>
    <s v="Emma Russell"/>
    <d v="2017-05-02T08:51:47"/>
    <d v="2016-12-19T10:07:01"/>
    <m/>
    <s v=""/>
    <d v="2016-12-22T00:00:00"/>
    <x v="0"/>
  </r>
  <r>
    <s v="04542db3-6f78-4dd3-83f1-a5756fc3fe3b"/>
    <s v="/ieI2PLQHRl92Hkhj6IPvFrhH/aMwGaVhbypk2d9rhLEIm1gEJj/5JKtc+NZlkOwq++cdSWCkrutFuoOsIbbYA=="/>
    <d v="2017-05-02T08:51:47"/>
    <s v="DARS-NIC-50329-G1L1P-v0"/>
    <s v="Katja Grasic"/>
    <x v="15"/>
    <s v="With HSCIC"/>
    <x v="0"/>
    <d v="2018-12-31T00:00:00"/>
    <s v="2c Initial Assessment"/>
    <s v="5a DSA Active"/>
    <x v="0"/>
    <s v="DARS-NIC-50329-G1L1P-v0.3"/>
    <s v="No"/>
    <s v="No"/>
    <x v="0"/>
    <x v="68"/>
    <x v="0"/>
    <s v="No"/>
    <x v="1"/>
    <s v="Complex"/>
    <s v="Dan Goodwin"/>
    <s v="Dave Cronin"/>
    <s v="Yes"/>
    <s v="Emma Russell"/>
    <d v="2017-05-02T08:51:47"/>
    <d v="2016-12-20T13:15:32"/>
    <m/>
    <s v=""/>
    <d v="2016-12-22T00:00:00"/>
    <x v="0"/>
  </r>
  <r>
    <s v="97b65644-9267-4a95-9088-9e089db7faf2"/>
    <s v="RYMtV3wmW2kRnF5z7TldiQYG3dG0hieyBOuWMxpU+XCngZnMZ+cbYGZcwg0s49wIWG6WysWhDTNOv/JicjDJvA=="/>
    <d v="2017-05-02T08:51:47"/>
    <s v="DARS-NIC-50329-G1L1P-v0"/>
    <s v="Katja Grasic"/>
    <x v="15"/>
    <s v="With HSCIC"/>
    <x v="0"/>
    <d v="2018-12-31T00:00:00"/>
    <s v="2c Initial Assessment"/>
    <s v="5a DSA Active"/>
    <x v="0"/>
    <s v="DARS-NIC-50329-G1L1P-v0.4"/>
    <s v="No"/>
    <s v="No"/>
    <x v="0"/>
    <x v="68"/>
    <x v="0"/>
    <s v="No"/>
    <x v="1"/>
    <s v="Complex"/>
    <s v="Dan Goodwin"/>
    <s v="Dave Cronin"/>
    <s v="Yes"/>
    <s v="Emma Russell"/>
    <d v="2017-05-02T08:51:47"/>
    <d v="2017-01-27T09:50:00"/>
    <m/>
    <s v=""/>
    <d v="2016-12-22T00:00:00"/>
    <x v="0"/>
  </r>
  <r>
    <s v="a7fcd9a4-a388-495d-8c4e-eb253016b3fd"/>
    <s v="wUAnwC+w5kdcWZ9SH+6rxgJOLASfsWnluGcFb1KU0X/ktkmqJO9+ECwZF51zsr5br76dpAupPysjIAX3eqE8BQ=="/>
    <d v="2017-05-02T08:51:50"/>
    <s v="DARS-NIC-50329-G1L1P-v0"/>
    <s v="Katja Grasic"/>
    <x v="15"/>
    <s v="With HSCIC"/>
    <x v="0"/>
    <d v="2018-12-31T00:00:00"/>
    <s v="5a DSA Active"/>
    <s v="5a DSA Active"/>
    <x v="2"/>
    <s v="DARS-NIC-50329-G1L1P-v0.5"/>
    <s v="Yes"/>
    <s v="No"/>
    <x v="0"/>
    <x v="68"/>
    <x v="46"/>
    <s v="No"/>
    <x v="1"/>
    <s v="Complex"/>
    <s v="Dan Goodwin"/>
    <s v="Kimberley Watson"/>
    <s v="Yes"/>
    <s v="Emma Russell"/>
    <d v="2017-05-02T08:51:50"/>
    <d v="2017-02-28T11:23:19"/>
    <d v="2017-05-02T00:00:00"/>
    <s v=""/>
    <d v="2016-12-22T00:00:00"/>
    <x v="0"/>
  </r>
  <r>
    <s v="961649ec-2e53-e611-80ee-5065f38a0b11"/>
    <s v="ADt505xXip26LvoetWaFna1BUAXWdzBumjEE5ZGVyAJL0yQiw/MdPITAZl2lD8mwNNEfJG8StcBHdx0cZ+XmEQ=="/>
    <d v="2016-08-02T09:49:44"/>
    <s v="DARS-NIC-50351-V7J8Y-v0"/>
    <s v="Carl Reynolds"/>
    <x v="3"/>
    <s v="With HSCIC"/>
    <x v="0"/>
    <m/>
    <s v="1b Enquiry Answered"/>
    <s v="1b Enquiry Answered"/>
    <x v="4"/>
    <s v="DARS-NIC-50351-V7J8Y-v0"/>
    <s v="Yes"/>
    <s v="No"/>
    <x v="0"/>
    <x v="0"/>
    <x v="0"/>
    <s v="No"/>
    <x v="1"/>
    <s v=""/>
    <s v=""/>
    <s v=""/>
    <s v="Yes"/>
    <s v="Joanna Rose"/>
    <d v="2016-08-02T09:49:44"/>
    <d v="2016-07-26T12:46:09"/>
    <m/>
    <s v=""/>
    <m/>
    <x v="0"/>
  </r>
  <r>
    <s v="54560527-3b85-4b7c-bf47-c5ff23f3904a"/>
    <s v="6uY+6+mCcUiSXY1RzAtEtr01tHNUmR2BSPxckEFHh6ZHBAwPp8Lv7dWV08giow8AQchnpoP1xKCgtJIjQ3lHJA=="/>
    <d v="2017-02-14T11:49:48"/>
    <s v="DARS-NIC-50596-V2X9D-v0"/>
    <s v="Tracy Taylor"/>
    <x v="254"/>
    <s v="With HSCIC"/>
    <x v="0"/>
    <m/>
    <s v="1c Application In Progress"/>
    <s v="5a DSA Active"/>
    <x v="0"/>
    <s v="DARS-NIC-50596-V2X9D-v0.0"/>
    <s v="No"/>
    <s v="No"/>
    <x v="0"/>
    <x v="0"/>
    <x v="0"/>
    <s v="No"/>
    <x v="0"/>
    <s v="Medium"/>
    <s v=""/>
    <s v=""/>
    <s v="Yes"/>
    <s v="Tracy Taylor"/>
    <d v="2017-02-14T11:49:48"/>
    <d v="2017-01-03T15:25:52"/>
    <m/>
    <s v=""/>
    <d v="2017-01-07T00:00:00"/>
    <x v="0"/>
  </r>
  <r>
    <s v="f9b70163-6ed6-4529-80ee-2ee1fbb8b5e7"/>
    <s v="SxEQMd90y5gFDwKBfm6g0PsAh8AvK1lRS1q0ffFEyvnSGE/NZkFcS6rRejs34Xp8G2AlLdTpFykRoFzZAcBisQ=="/>
    <d v="2017-02-14T11:49:48"/>
    <s v="DARS-NIC-50596-V2X9D-v0"/>
    <s v="Amanda Lambert"/>
    <x v="254"/>
    <s v="With HSCIC"/>
    <x v="0"/>
    <d v="2017-05-31T00:00:00"/>
    <s v="2c Initial Assessment"/>
    <s v="5a DSA Active"/>
    <x v="0"/>
    <s v="DARS-NIC-50596-V2X9D-v0.1"/>
    <s v="No"/>
    <s v="No"/>
    <x v="0"/>
    <x v="262"/>
    <x v="0"/>
    <s v="No"/>
    <x v="0"/>
    <s v="Medium"/>
    <s v="Dan Goodwin"/>
    <s v="Robyn Wilson"/>
    <s v="Yes"/>
    <s v="Tracy Taylor"/>
    <d v="2017-02-14T11:49:48"/>
    <d v="2017-01-07T08:15:13"/>
    <m/>
    <s v=""/>
    <d v="2017-01-07T00:00:00"/>
    <x v="0"/>
  </r>
  <r>
    <s v="eb997407-2db2-422c-8651-c31ccf69c598"/>
    <s v="/dEerTBIikVrex2xD2fuougr5oC9+yNTn55IuQazOnq44z6UiuMPSwRqAsnEajspuOn+WDhhv2NpSLvr3+l6ZQ=="/>
    <d v="2017-02-14T11:49:56"/>
    <s v="DARS-NIC-50596-V2X9D-v0"/>
    <s v="Amanda Lambert"/>
    <x v="254"/>
    <s v="With HSCIC"/>
    <x v="0"/>
    <d v="2017-05-31T00:00:00"/>
    <s v="5a DSA Active"/>
    <s v="5a DSA Active"/>
    <x v="2"/>
    <s v="DARS-NIC-50596-V2X9D-v0.2"/>
    <s v="Yes"/>
    <s v="No"/>
    <x v="0"/>
    <x v="262"/>
    <x v="167"/>
    <s v="No"/>
    <x v="0"/>
    <s v="Medium"/>
    <s v="Dan Goodwin"/>
    <s v="Robyn Wilson"/>
    <s v="Yes"/>
    <s v="Tracy Taylor"/>
    <d v="2017-02-14T11:49:56"/>
    <d v="2017-01-07T08:41:35"/>
    <d v="2017-02-14T00:00:00"/>
    <s v=""/>
    <d v="2017-01-07T00:00:00"/>
    <x v="1"/>
  </r>
  <r>
    <s v="460c453f-d062-e611-80ee-5065f38b05d1"/>
    <s v="UwZW/iguaA+jdWixBf9M/9K+DZkOKzZYUY2m4KVgPxJn6BmpGc3n3xACSlOIV+EDbkXA+gLrnx1D4Cx1iKTI9g=="/>
    <d v="2016-08-15T10:08:49"/>
    <s v="DARS-NIC-50617-B0G6F-v0"/>
    <s v="Thomas Allen"/>
    <x v="9"/>
    <s v="With Customer"/>
    <x v="0"/>
    <m/>
    <s v="1c Application In Progress"/>
    <s v="1c Application In Progress"/>
    <x v="4"/>
    <s v="DARS-NIC-50617-B0G6F-v0"/>
    <s v="Yes"/>
    <s v="No"/>
    <x v="0"/>
    <x v="0"/>
    <x v="0"/>
    <s v="No"/>
    <x v="1"/>
    <s v=""/>
    <s v=""/>
    <s v=""/>
    <s v="Yes"/>
    <s v="Joanna Rose"/>
    <d v="2016-08-15T10:08:49"/>
    <d v="2016-08-15T10:08:47"/>
    <m/>
    <s v=""/>
    <m/>
    <x v="0"/>
  </r>
  <r>
    <s v="3c2db474-3e7d-4387-a686-c93aaa5c1b21"/>
    <s v="+nKyn5fwfzQ9o9PE1KVMAU5cVpYUdHkNpLdmxMwIu/+Tkp6nnr/uDQX8eHarcozpz4N4hAu3+nju1Iz2SodIkw=="/>
    <d v="2016-09-02T14:16:46"/>
    <s v="DARS-NIC-50692-D0J6H-v0"/>
    <s v="Stacey Harriott"/>
    <x v="321"/>
    <s v="With Customer"/>
    <x v="0"/>
    <m/>
    <s v=""/>
    <s v="1c Application In Progress"/>
    <x v="4"/>
    <s v="DARS-NIC-50692-D0J6H-v0.0"/>
    <s v="Yes"/>
    <s v="No"/>
    <x v="0"/>
    <x v="0"/>
    <x v="0"/>
    <s v="No"/>
    <x v="0"/>
    <s v=""/>
    <s v="DARS Online"/>
    <s v="DARS Online"/>
    <s v="Yes"/>
    <s v=""/>
    <d v="2016-09-02T14:16:46"/>
    <d v="2016-07-21T23:27:06"/>
    <m/>
    <s v=""/>
    <m/>
    <x v="0"/>
  </r>
  <r>
    <s v="be24af50-1f5e-e611-80f1-5065f38aaa91"/>
    <s v="wCH6t3VIGZfKbufo3iJU7l6r81QWJntnMvNrOp/glBrZ9/4RbMbZQLTEGYlmeOHqEjzzOdx4objIbS13yH2yYw=="/>
    <d v="2017-04-21T09:48:56"/>
    <s v="DARS-NIC-50726-N3H6N-v0"/>
    <s v="Thomas Fleming"/>
    <x v="21"/>
    <s v="With Customer"/>
    <x v="0"/>
    <m/>
    <s v="1c Application In Progress"/>
    <s v="1c Application In Progress"/>
    <x v="0"/>
    <s v="DARS-NIC-50726-N3H6N-v0"/>
    <s v="No"/>
    <s v="No"/>
    <x v="0"/>
    <x v="0"/>
    <x v="0"/>
    <s v="No"/>
    <x v="1"/>
    <s v=""/>
    <s v=""/>
    <s v=""/>
    <s v="Yes"/>
    <s v="Emma Russell"/>
    <d v="2017-04-21T09:48:56"/>
    <d v="2016-08-09T10:52:09"/>
    <m/>
    <s v=""/>
    <m/>
    <x v="0"/>
  </r>
  <r>
    <s v="ede54aed-5553-4489-9e7a-925318de9573"/>
    <s v="e89KxzCQm7pq1XwbjStPQ3I4FgzTytRBu0J9a/fd99sFUcgEjKbdhsq+5gImEJdWKUjBBGir7INx78Igq7DIzQ=="/>
    <d v="2017-04-21T09:48:56"/>
    <s v="DARS-NIC-50726-N3H6N-v0"/>
    <s v="Thomas Fleming"/>
    <x v="21"/>
    <s v="With Customer"/>
    <x v="0"/>
    <m/>
    <s v="1c Application In Progress"/>
    <s v="1c Application In Progress"/>
    <x v="0"/>
    <s v="DARS-NIC-50726-N3H6N-v0.1"/>
    <s v="No"/>
    <s v="No"/>
    <x v="0"/>
    <x v="0"/>
    <x v="0"/>
    <s v="No"/>
    <x v="1"/>
    <s v=""/>
    <s v=""/>
    <s v=""/>
    <s v="Yes"/>
    <s v="Emma Russell"/>
    <d v="2017-04-21T09:48:56"/>
    <d v="2016-10-17T13:06:29"/>
    <m/>
    <s v=""/>
    <m/>
    <x v="0"/>
  </r>
  <r>
    <s v="578dc7a4-8ff9-44a9-af3d-eb9b4d483055"/>
    <s v="YUefFu2T+O/PdW++qCem1AQAol82N4plZvrYQ0ub+VGVAfhQy04ArWir48Z9y5OQlo8w4zP5WV9JaZTr89o1SQ=="/>
    <d v="2017-04-21T09:48:56"/>
    <s v="DARS-NIC-50726-N3H6N-v0"/>
    <s v="Thomas Fleming"/>
    <x v="21"/>
    <s v="With Customer"/>
    <x v="0"/>
    <m/>
    <s v="1c Application In Progress"/>
    <s v="1c Application In Progress"/>
    <x v="0"/>
    <s v="DARS-NIC-50726-N3H6N-v0.2"/>
    <s v="No"/>
    <s v="No"/>
    <x v="0"/>
    <x v="0"/>
    <x v="0"/>
    <s v="No"/>
    <x v="1"/>
    <s v=""/>
    <s v=""/>
    <s v=""/>
    <s v="Yes"/>
    <s v="Emma Russell"/>
    <d v="2017-04-21T09:48:56"/>
    <d v="2016-10-18T08:13:04"/>
    <m/>
    <s v=""/>
    <m/>
    <x v="0"/>
  </r>
  <r>
    <s v="7efe07ad-0470-4e41-b143-f73de508b850"/>
    <s v="jeX430CLnd+w3ikiJmPK8c8sR98jGd9VUnXnORlVoYhpT5AXMQf1Y7XuacUHb3yczrA7gg5Frhn4dwxAPwVv7g=="/>
    <d v="2017-04-21T09:48:56"/>
    <s v="DARS-NIC-50726-N3H6N-v0"/>
    <s v="Thomas Fleming"/>
    <x v="21"/>
    <s v="With Customer"/>
    <x v="0"/>
    <m/>
    <s v="2c Initial Assessment"/>
    <s v="1c Application In Progress"/>
    <x v="0"/>
    <s v="DARS-NIC-50726-N3H6N-v0.3"/>
    <s v="No"/>
    <s v="No"/>
    <x v="0"/>
    <x v="78"/>
    <x v="0"/>
    <s v="No"/>
    <x v="1"/>
    <s v="Medium"/>
    <s v="Dan Goodwin"/>
    <s v="Dave Cronin"/>
    <s v="Yes"/>
    <s v="Emma Russell"/>
    <d v="2017-04-21T09:48:56"/>
    <d v="2017-01-12T14:02:10"/>
    <m/>
    <s v=""/>
    <m/>
    <x v="0"/>
  </r>
  <r>
    <s v="d85b637d-0c43-42c6-90e2-21524ac30a39"/>
    <s v="zKwn1vgpCTbP5hWiSxgz25W4kFlBTthL/DVHTJGLYQ5hGkDzy2ebo2AvIJ9VBH5moiawxiMG3JBv1sYDTufUCA=="/>
    <d v="2017-04-21T09:48:56"/>
    <s v="DARS-NIC-50726-N3H6N-v0"/>
    <s v="Thomas Fleming"/>
    <x v="21"/>
    <s v="With Customer"/>
    <x v="0"/>
    <d v="2016-01-31T00:00:00"/>
    <s v="2c Initial Assessment"/>
    <s v="1c Application In Progress"/>
    <x v="0"/>
    <s v="DARS-NIC-50726-N3H6N-v0.4"/>
    <s v="No"/>
    <s v="No"/>
    <x v="0"/>
    <x v="78"/>
    <x v="0"/>
    <s v="No"/>
    <x v="1"/>
    <s v="Medium"/>
    <s v="Alexandra Day"/>
    <s v="Dave Cronin"/>
    <s v="Yes"/>
    <s v="Emma Russell"/>
    <d v="2017-04-21T09:48:56"/>
    <d v="2017-01-20T09:58:33"/>
    <m/>
    <s v=""/>
    <m/>
    <x v="0"/>
  </r>
  <r>
    <s v="cab29955-33c9-4bc4-b702-227e9051fcf5"/>
    <s v="hbyFB1f0rYkS1/ZbBYDsmyjS6mwm35aYDaLtNDEOZEV2YAbCM+8M2QxPX9ddvQYocECFJuJ0Ge7x4VLgmtOqmg=="/>
    <d v="2017-04-21T09:49:55"/>
    <s v="DARS-NIC-50726-N3H6N-v0"/>
    <s v="Thomas Fleming"/>
    <x v="21"/>
    <s v="With Customer"/>
    <x v="0"/>
    <m/>
    <s v="2c Initial Assessment"/>
    <s v="1c Application In Progress"/>
    <x v="0"/>
    <s v="DARS-NIC-50726-N3H6N-v0.5"/>
    <s v="No"/>
    <s v="No"/>
    <x v="0"/>
    <x v="78"/>
    <x v="0"/>
    <s v="No"/>
    <x v="1"/>
    <s v="Medium"/>
    <s v="Dan Goodwin"/>
    <s v="Dave Cronin"/>
    <s v="Yes"/>
    <s v="Emma Russell"/>
    <d v="2017-04-21T09:49:55"/>
    <d v="2017-02-09T11:58:43"/>
    <m/>
    <s v=""/>
    <m/>
    <x v="0"/>
  </r>
  <r>
    <s v="76110488-310a-4e3e-9b54-3c7cd70ea0aa"/>
    <s v="L6wF1k338lyQvwtUJ746LoAx4whktK/d3DRHMF3YgNUIUb74I9f/50bGHH/kAS4fl6JXru2RA4kxrDDy6GLWMA=="/>
    <d v="2017-04-21T09:49:55"/>
    <s v="DARS-NIC-50726-N3H6N-v0"/>
    <s v="Thomas Fleming"/>
    <x v="21"/>
    <s v="With Customer"/>
    <x v="0"/>
    <m/>
    <s v="2c Initial Assessment"/>
    <s v="1c Application In Progress"/>
    <x v="4"/>
    <s v="DARS-NIC-50726-N3H6N-v0.6"/>
    <s v="Yes"/>
    <s v="No"/>
    <x v="0"/>
    <x v="78"/>
    <x v="0"/>
    <s v="No"/>
    <x v="1"/>
    <s v="Medium"/>
    <s v="Dan Goodwin"/>
    <s v="Dave Cronin"/>
    <s v="Yes"/>
    <s v="Emma Russell"/>
    <d v="2017-04-21T09:49:55"/>
    <d v="2017-04-21T09:48:49"/>
    <m/>
    <s v=""/>
    <m/>
    <x v="0"/>
  </r>
  <r>
    <s v="8aba4cd5-f04f-e611-80ee-5065f38a0b11"/>
    <s v="jLZfWoysPZQB+AW4paIMG77pliX7mDBR5ocXr6tlYgoe4A5bLSNlAVyW4Ufq1znpqv8lDXysRyK9HTvKChjo4g=="/>
    <d v="2017-01-17T14:05:51"/>
    <s v="DARS-NIC-50730-T0R2T-v0"/>
    <s v="Rachel Craig"/>
    <x v="194"/>
    <s v="With Customer"/>
    <x v="0"/>
    <m/>
    <s v=""/>
    <s v="2d Action Plan Active"/>
    <x v="0"/>
    <s v="DARS-NIC-50730-T0R2T-v0"/>
    <s v="No"/>
    <s v="No"/>
    <x v="0"/>
    <x v="0"/>
    <x v="0"/>
    <s v="No"/>
    <x v="9"/>
    <s v=""/>
    <s v="Emma Lawler"/>
    <s v="Jennifer Donald"/>
    <s v="Yes"/>
    <s v="Emma Russell"/>
    <d v="2017-01-17T14:05:51"/>
    <d v="2016-07-22T09:44:16"/>
    <m/>
    <s v=""/>
    <d v="2016-07-22T00:00:00"/>
    <x v="0"/>
  </r>
  <r>
    <s v="f6979b4d-7b96-436a-ba7b-21289ec73251"/>
    <s v="p59BRoYYAoeg20KlsUCl/uE6llbNrBE/mWkWNgJFLfSuRzz5X+I/15Ed+UNal5ndkkSDfDfoM2VJPSEfF7lGcg=="/>
    <d v="2017-01-17T14:05:50"/>
    <s v="DARS-NIC-50730-T0R2T-v0"/>
    <s v="Paul Bradshaw"/>
    <x v="194"/>
    <s v="With Customer"/>
    <x v="0"/>
    <m/>
    <s v="2c Initial Assessment"/>
    <s v="2d Action Plan Active"/>
    <x v="0"/>
    <s v="DARS-NIC-50730-T0R2T-v0.1"/>
    <s v="No"/>
    <s v="No"/>
    <x v="0"/>
    <x v="325"/>
    <x v="0"/>
    <s v="No"/>
    <x v="9"/>
    <s v=""/>
    <s v="Emma Lawler"/>
    <s v="Jennifer Donald"/>
    <s v="Yes"/>
    <s v="Emma Russell"/>
    <d v="2017-01-17T14:05:50"/>
    <d v="2016-07-22T09:44:27"/>
    <m/>
    <s v=""/>
    <d v="2016-07-22T00:00:00"/>
    <x v="0"/>
  </r>
  <r>
    <s v="22388e6b-6a46-421a-9f36-870154269ef2"/>
    <s v="HEZFd68ktCnBg3FuaJEWa/mTWCondhy915MQhmc7Crdj3zBam5pIhspHWdkXlv2B6qFXTWGUcqB+tQwOV5BOIA=="/>
    <d v="2017-01-17T14:06:44"/>
    <s v="DARS-NIC-50730-T0R2T-v0"/>
    <s v="Paul Bradshaw"/>
    <x v="194"/>
    <s v="With Customer"/>
    <x v="0"/>
    <m/>
    <s v="2c Initial Assessment"/>
    <s v="2d Action Plan Active"/>
    <x v="0"/>
    <s v="DARS-NIC-50730-T0R2T-v0.2"/>
    <s v="No"/>
    <s v="No"/>
    <x v="0"/>
    <x v="325"/>
    <x v="0"/>
    <s v="No"/>
    <x v="9"/>
    <s v=""/>
    <s v="Emma Lawler"/>
    <s v="Jennifer Donald"/>
    <s v="Yes"/>
    <s v="Emma Russell"/>
    <d v="2017-01-17T14:06:44"/>
    <d v="2016-08-02T10:49:41"/>
    <m/>
    <s v=""/>
    <d v="2016-07-22T00:00:00"/>
    <x v="0"/>
  </r>
  <r>
    <s v="3892be88-9e39-42db-b0e3-3d3d4b55fdaa"/>
    <s v="OmR5fqI1Lr5chzUrHr/M70oFOS3ZldDXUV1qAIPAxDQz4L+ns/M6ZDNSPmMCUuuZCqQ3eGT+oUZiAbTHtGbGag=="/>
    <d v="2017-03-13T10:39:34"/>
    <s v="DARS-NIC-50730-T0R2T-v0"/>
    <s v="Paul Bradshaw"/>
    <x v="194"/>
    <s v="With Customer"/>
    <x v="0"/>
    <m/>
    <s v="2c Initial Assessment"/>
    <s v="2d Action Plan Active"/>
    <x v="4"/>
    <s v="DARS-NIC-50730-T0R2T-v0.3"/>
    <s v="Yes"/>
    <s v="No"/>
    <x v="0"/>
    <x v="325"/>
    <x v="0"/>
    <s v="No"/>
    <x v="9"/>
    <s v=""/>
    <s v="Emma Lawler"/>
    <s v="Jennifer Donald"/>
    <s v="Yes"/>
    <s v="Emma Russell"/>
    <d v="2017-03-13T10:39:34"/>
    <d v="2017-01-17T14:06:02"/>
    <m/>
    <s v=""/>
    <d v="2016-07-22T00:00:00"/>
    <x v="0"/>
  </r>
  <r>
    <s v="6298e7a6-45a0-4d73-abcf-fcc888dee475"/>
    <s v="yl0A1E8cLhqEvQV0tisY6Np1uS5kI99PVv31rRJJUAybV/3uJiqFxJ5YwJO0+Js+rIwf+TJl8jdQEB2JXKbIQw=="/>
    <d v="2016-08-10T21:17:22"/>
    <s v="DARS-NIC-50752-M3N0R-v0"/>
    <s v="Klaus Witte"/>
    <x v="21"/>
    <s v="With HSCIC"/>
    <x v="0"/>
    <m/>
    <s v=""/>
    <s v="2c Initial Assessment"/>
    <x v="0"/>
    <s v="DARS-NIC-50752-M3N0R-v0.0"/>
    <s v="No"/>
    <s v="No"/>
    <x v="0"/>
    <x v="0"/>
    <x v="0"/>
    <s v="Yes"/>
    <x v="1"/>
    <s v=""/>
    <s v="DARS Online"/>
    <s v="DARS Online"/>
    <s v="Yes"/>
    <s v="Emma Russell"/>
    <d v="2016-08-10T21:17:22"/>
    <d v="2016-07-22T09:35:16"/>
    <m/>
    <s v=""/>
    <d v="2016-08-15T00:00:00"/>
    <x v="0"/>
  </r>
  <r>
    <s v="73728fed-37e1-4122-8dd5-150a0f40d449"/>
    <s v="AQVIkW4ZGRx69Glh7zHF3VLk+v48IV6kzLnbGw8d1B7jPHN/CEPz+o3fLPsAfVX3AXoOPyxzZQaw21kXX+hQ0w=="/>
    <d v="2016-08-10T21:17:22"/>
    <s v="DARS-NIC-50752-M3N0R-v0"/>
    <s v="Klaus Witte"/>
    <x v="21"/>
    <s v="With HSCIC"/>
    <x v="0"/>
    <m/>
    <s v=""/>
    <s v="2c Initial Assessment"/>
    <x v="0"/>
    <s v="DARS-NIC-50752-M3N0R-v0.1"/>
    <s v="No"/>
    <s v="No"/>
    <x v="0"/>
    <x v="0"/>
    <x v="0"/>
    <s v="Yes"/>
    <x v="1"/>
    <s v=""/>
    <s v="DARS Online"/>
    <s v="DARS Online"/>
    <s v="Yes"/>
    <s v="Emma Russell"/>
    <d v="2016-08-10T21:17:22"/>
    <d v="2016-07-27T20:45:57"/>
    <m/>
    <s v=""/>
    <d v="2016-08-15T00:00:00"/>
    <x v="0"/>
  </r>
  <r>
    <s v="0baf877a-3bfc-460e-a504-88848af4ae19"/>
    <s v="6eVnscAtgqf+l0N87P8CEXj5+2LNtW4FH7XyDDGt/r4G62aIOxGcYHZq6woUs9oMZNZMx1ezubhc9i8VBk4ojA=="/>
    <d v="2016-08-10T21:17:57"/>
    <s v="DARS-NIC-50752-M3N0R-v0"/>
    <s v="Klaus Witte"/>
    <x v="21"/>
    <s v="With HSCIC"/>
    <x v="0"/>
    <m/>
    <s v=""/>
    <s v="2c Initial Assessment"/>
    <x v="0"/>
    <s v="DARS-NIC-50752-M3N0R-v0.2"/>
    <s v="No"/>
    <s v="No"/>
    <x v="0"/>
    <x v="0"/>
    <x v="0"/>
    <s v="Yes"/>
    <x v="1"/>
    <s v=""/>
    <s v="DARS Online"/>
    <s v="DARS Online"/>
    <s v="Yes"/>
    <s v="Emma Russell"/>
    <d v="2016-08-10T21:17:57"/>
    <d v="2016-07-28T13:26:55"/>
    <m/>
    <s v=""/>
    <d v="2016-08-15T00:00:00"/>
    <x v="0"/>
  </r>
  <r>
    <s v="83e8f7f6-c75e-426c-b42a-58adf347aa3c"/>
    <s v="BKf12jN2+IQmFbwNbm86vrsg60H7AwXtj+nkJf2k9Sl7w8TG7UxAo2DSv+OAIuNefJ85w8pMzQ8Kz1hGQlQDBg=="/>
    <d v="2016-09-12T08:46:02"/>
    <s v="DARS-NIC-50752-M3N0R-v0"/>
    <s v="Klaus Witte"/>
    <x v="21"/>
    <s v="With HSCIC"/>
    <x v="0"/>
    <m/>
    <s v="2c Initial Assessment"/>
    <s v="2c Initial Assessment"/>
    <x v="5"/>
    <s v="DARS-NIC-50752-M3N0R-v0.3"/>
    <s v="Yes"/>
    <s v="No"/>
    <x v="0"/>
    <x v="255"/>
    <x v="0"/>
    <s v="Yes"/>
    <x v="1"/>
    <s v="Complex"/>
    <s v="Dan Goodwin"/>
    <s v="Dave Cronin"/>
    <s v="Yes"/>
    <s v="Emma Russell"/>
    <d v="2016-09-12T08:46:02"/>
    <d v="2016-08-10T21:17:26"/>
    <d v="2016-09-12T00:00:00"/>
    <s v=""/>
    <d v="2016-08-15T00:00:00"/>
    <x v="0"/>
  </r>
  <r>
    <s v="bcb45f59-a4e0-477a-a68a-d4932a1314b4"/>
    <s v="b/u49lsyz16NndFmgmPZUe8XNqkS9K9m/O2n2Ce1FxBXsX2lqWmaX/Xadr7xWoOh4+nYC0QF6OSuGK7NkI+7iw=="/>
    <d v="2016-08-02T09:49:44"/>
    <s v="DARS-NIC-50762-R2Q6P-v0"/>
    <s v="Charles Horton"/>
    <x v="380"/>
    <s v="With Customer"/>
    <x v="0"/>
    <m/>
    <s v=""/>
    <s v="1c Application In Progress"/>
    <x v="4"/>
    <s v="DARS-NIC-50762-R2Q6P-v0.0"/>
    <s v="Yes"/>
    <s v="No"/>
    <x v="0"/>
    <x v="0"/>
    <x v="0"/>
    <s v="No"/>
    <x v="0"/>
    <s v=""/>
    <s v="DARS Online"/>
    <s v="DARS Online"/>
    <s v="Yes"/>
    <s v=""/>
    <d v="2016-08-02T09:49:44"/>
    <d v="2016-07-22T09:47:08"/>
    <m/>
    <s v=""/>
    <m/>
    <x v="0"/>
  </r>
  <r>
    <s v="c912b117-cfa8-4031-ad89-402afa48293b"/>
    <s v="uBxdgrbAoz4M7vIj0rzSHwZIL1JFiZR9HgjOksU8+hMjzFN5NUY343LlK29bIjUzRGNzJtgKrK57fnueWYz1fg=="/>
    <d v="2016-08-02T09:49:44"/>
    <s v="DARS-NIC-50798-Q4M4L-v0"/>
    <s v="Dominic Gair"/>
    <x v="18"/>
    <s v="With Customer"/>
    <x v="0"/>
    <m/>
    <s v=""/>
    <s v="1c Application In Progress"/>
    <x v="4"/>
    <s v="DARS-NIC-50798-Q4M4L-v0.0"/>
    <s v="Yes"/>
    <s v="No"/>
    <x v="0"/>
    <x v="0"/>
    <x v="0"/>
    <s v="No"/>
    <x v="6"/>
    <s v=""/>
    <s v="DARS Online"/>
    <s v="DARS Online"/>
    <s v="Yes"/>
    <s v=""/>
    <d v="2016-08-02T09:49:44"/>
    <d v="2016-07-22T10:52:18"/>
    <m/>
    <s v=""/>
    <m/>
    <x v="0"/>
  </r>
  <r>
    <s v="ec629846-cf62-e611-80ee-5065f38b05d1"/>
    <s v="IPmby07/XNgeCDt5DFfGfl8hWMl6CkbaArx9l4widiLv1Sg4Dgl25oW70wg2nVwNwI8hr8gRsAZ8ck0+NH7CSw=="/>
    <d v="2016-09-22T07:10:48"/>
    <s v="DARS-NIC-50805-B9M0G-v0"/>
    <s v="Joanna Burnett"/>
    <x v="444"/>
    <s v="With Customer"/>
    <x v="0"/>
    <m/>
    <s v="1c Application In Progress"/>
    <s v="1c Application In Progress"/>
    <x v="4"/>
    <s v="DARS-NIC-50805-B9M0G-v0"/>
    <s v="Yes"/>
    <s v="No"/>
    <x v="0"/>
    <x v="0"/>
    <x v="0"/>
    <s v="No"/>
    <x v="8"/>
    <s v=""/>
    <s v=""/>
    <s v=""/>
    <s v="Yes"/>
    <s v="Alexandra Day"/>
    <d v="2016-09-22T07:10:48"/>
    <d v="2016-08-15T10:01:51"/>
    <m/>
    <s v=""/>
    <m/>
    <x v="0"/>
  </r>
  <r>
    <s v="5ce905e3-8c88-4df6-a778-3128ceb23a33"/>
    <s v="IQse2wa0SUZucaEdOJCvBzHNpbziculzNZtIKmfxsKpZw7dD216k6kxQcWxTxLp9AyAasCkyKATs1lasv87dSg=="/>
    <d v="2017-03-07T11:30:13"/>
    <s v="DARS-NIC-50821-M9Z9V-v1"/>
    <s v="Tracy Taylor"/>
    <x v="445"/>
    <s v="With Customer"/>
    <x v="0"/>
    <m/>
    <s v="1c Application In Progress"/>
    <s v="1c Application In Progress"/>
    <x v="0"/>
    <s v="DARS-NIC-50821-M9Z9V-v0.0"/>
    <s v="No"/>
    <s v="No"/>
    <x v="0"/>
    <x v="0"/>
    <x v="0"/>
    <s v="No"/>
    <x v="0"/>
    <s v="Medium"/>
    <s v=""/>
    <s v=""/>
    <s v="Yes"/>
    <s v="Tracy Taylor"/>
    <d v="2017-03-07T11:30:13"/>
    <d v="2017-01-03T15:29:56"/>
    <m/>
    <s v=""/>
    <m/>
    <x v="0"/>
  </r>
  <r>
    <s v="b4da6cd4-cc62-4620-a610-e9dd582d5c23"/>
    <s v="rkZlj/6fApVQ5Pp/fWf/5hDo8MBZ+tJrqDCJLIK1UdKd4YIvc0GQfS0Jwtkc00HtzYOMcTW6vNHVMVHKxnTYcg=="/>
    <d v="2017-03-07T11:30:13"/>
    <s v="DARS-NIC-50821-M9Z9V-v1"/>
    <s v="Sharon Stoltz"/>
    <x v="445"/>
    <s v="With Customer"/>
    <x v="0"/>
    <d v="2017-05-31T00:00:00"/>
    <s v="2c Initial Assessment"/>
    <s v="1c Application In Progress"/>
    <x v="0"/>
    <s v="DARS-NIC-50821-M9Z9V-v0.1"/>
    <s v="No"/>
    <s v="No"/>
    <x v="0"/>
    <x v="262"/>
    <x v="0"/>
    <s v="No"/>
    <x v="0"/>
    <s v="Medium"/>
    <s v="Dan Goodwin"/>
    <s v="Robyn Wilson"/>
    <s v="Yes"/>
    <s v="Tracy Taylor"/>
    <d v="2017-03-07T11:30:13"/>
    <d v="2017-01-07T09:04:44"/>
    <m/>
    <s v=""/>
    <m/>
    <x v="0"/>
  </r>
  <r>
    <s v="71c1cc37-5d28-41a7-bebf-544d9af2b9d8"/>
    <s v="N56tO5O4+DrJNgZ3mCdk4j8CftaRdqgFIMpsQHyCGBTBjlojlp5dqi5zgI73lLqMLcGVL12MkQ1c1GOHF1PDDg=="/>
    <d v="2017-03-07T11:30:23"/>
    <s v="DARS-NIC-50821-M9Z9V-v1"/>
    <s v="Sharon Stoltz"/>
    <x v="445"/>
    <s v="With Customer"/>
    <x v="0"/>
    <d v="2017-05-31T00:00:00"/>
    <s v="5a DSA Active"/>
    <s v="1c Application In Progress"/>
    <x v="2"/>
    <s v="DARS-NIC-50821-M9Z9V-v0.2"/>
    <s v="No"/>
    <s v="No"/>
    <x v="0"/>
    <x v="262"/>
    <x v="123"/>
    <s v="No"/>
    <x v="0"/>
    <s v="Medium"/>
    <s v="Dan Goodwin"/>
    <s v="Robyn Wilson"/>
    <s v="Yes"/>
    <s v="Tracy Taylor"/>
    <d v="2017-03-07T11:30:23"/>
    <d v="2017-01-07T09:19:15"/>
    <d v="2017-03-07T00:00:00"/>
    <s v=""/>
    <m/>
    <x v="1"/>
  </r>
  <r>
    <s v="9522fb98-6b93-410d-8e60-51148c39533c"/>
    <s v="ATO4NMRxPOK6lZxIagFf91i+90Tkd26G0wRHDsCu5nr/7QdsYU6DOBFjxf7B2HfhVd6x0ECkB0d3BzdyvzyXyg=="/>
    <d v="2017-03-07T11:30:23"/>
    <s v="DARS-NIC-50821-M9Z9V-v1"/>
    <s v="Sharon Stoltz"/>
    <x v="445"/>
    <s v="With Customer"/>
    <x v="0"/>
    <m/>
    <s v="1c Application In Progress"/>
    <s v="1c Application In Progress"/>
    <x v="4"/>
    <s v="DARS-NIC-50821-M9Z9V-v1.0"/>
    <s v="Yes"/>
    <s v="No"/>
    <x v="0"/>
    <x v="262"/>
    <x v="0"/>
    <s v="No"/>
    <x v="0"/>
    <s v="Medium"/>
    <s v="Dan Goodwin"/>
    <s v="Robyn Wilson"/>
    <s v="Yes"/>
    <s v="Tracy Taylor"/>
    <d v="2017-03-07T11:30:23"/>
    <d v="2017-03-07T11:30:03"/>
    <m/>
    <s v=""/>
    <m/>
    <x v="0"/>
  </r>
  <r>
    <s v="266c7f68-4352-e611-80f3-5065f38a99f1"/>
    <s v="nX0uvCDQ5Gk/FmV+2NdwtMy0mOyfv9O+bAGPXIi6eP8WfOqJ1Ggc/2OICcPqScTmjP64g4lJwQ7kui6bYTTiwg=="/>
    <d v="2017-03-21T13:03:30"/>
    <s v="DARS-NIC-50898-T3B3Y-v0"/>
    <s v="Amanda Lilley-Kelly"/>
    <x v="21"/>
    <s v="With Customer"/>
    <x v="0"/>
    <m/>
    <s v="1c Application In Progress"/>
    <s v="1c Application In Progress"/>
    <x v="0"/>
    <s v="DARS-NIC-50898-T3B3Y-v0"/>
    <s v="No"/>
    <s v="No"/>
    <x v="0"/>
    <x v="0"/>
    <x v="0"/>
    <s v="No"/>
    <x v="1"/>
    <s v=""/>
    <s v=""/>
    <s v=""/>
    <s v="Yes"/>
    <s v="Emma Russell"/>
    <d v="2017-03-21T13:03:30"/>
    <d v="2016-07-25T08:40:18"/>
    <m/>
    <s v=""/>
    <m/>
    <x v="0"/>
  </r>
  <r>
    <s v="5cc0b19d-e1a7-4439-9282-389e2c4b9c31"/>
    <s v="6V72lMGdazn3EmtPavsfBx2M5d5wKaImYZ0Oxr+aHMpAlip641nyWXOsY7cpryvzCsHrLcSTyAdBO48oF0dS8g=="/>
    <d v="2017-03-21T13:03:59"/>
    <s v="DARS-NIC-50898-T3B3Y-v0"/>
    <s v="Amanda Lilley-Kelly"/>
    <x v="21"/>
    <s v="With Customer"/>
    <x v="0"/>
    <m/>
    <s v="1c Application In Progress"/>
    <s v="1c Application In Progress"/>
    <x v="0"/>
    <s v="DARS-NIC-50898-T3B3Y-v0.1"/>
    <s v="No"/>
    <s v="No"/>
    <x v="0"/>
    <x v="0"/>
    <x v="0"/>
    <s v="No"/>
    <x v="1"/>
    <s v=""/>
    <s v=""/>
    <s v=""/>
    <s v="Yes"/>
    <s v="Emma Russell"/>
    <d v="2017-03-21T13:03:59"/>
    <d v="2017-03-16T09:05:21"/>
    <m/>
    <s v=""/>
    <m/>
    <x v="0"/>
  </r>
  <r>
    <s v="378340eb-2d16-44b6-b3f5-51687fd233c9"/>
    <s v="ZUZxuBy9e8sy4FpOrRb0t3u3B18LVSQqnsXxumzQxNzoCz9HDYzIgFSAkoKmijW53toW6rb8yia1JLzXApe7Cw=="/>
    <d v="2017-03-29T13:54:56"/>
    <s v="DARS-NIC-50898-T3B3Y-v0"/>
    <s v="Amanda Lilley-Kelly"/>
    <x v="21"/>
    <s v="With Customer"/>
    <x v="0"/>
    <m/>
    <s v="1c Application In Progress"/>
    <s v="1c Application In Progress"/>
    <x v="4"/>
    <s v="DARS-NIC-50898-T3B3Y-v0.2"/>
    <s v="Yes"/>
    <s v="No"/>
    <x v="0"/>
    <x v="0"/>
    <x v="0"/>
    <s v="No"/>
    <x v="1"/>
    <s v=""/>
    <s v=""/>
    <s v=""/>
    <s v="Yes"/>
    <s v="Emma Russell"/>
    <d v="2017-03-29T13:54:56"/>
    <d v="2017-03-21T13:03:35"/>
    <m/>
    <s v=""/>
    <m/>
    <x v="0"/>
  </r>
  <r>
    <s v="cb865e90-94dc-e611-8100-5065f38bd5b1"/>
    <s v="aIo2zJkVWKSnLD8KhdEwCRNnrEmrap4w3lKrEhoi/4SjhV2f0cPckmysJr+qwJSeJcjY0pA851SBxM/N+4xtLw=="/>
    <d v="2017-04-25T09:25:26"/>
    <s v="DARS-NIC-50919-D5R5D-v0"/>
    <s v="Elizabeth Orton"/>
    <x v="186"/>
    <s v="With Customer"/>
    <x v="0"/>
    <m/>
    <s v="1c Application In Progress"/>
    <s v="2d Action Plan Active"/>
    <x v="0"/>
    <s v="DARS-NIC-50919-D5R5D-v0"/>
    <s v="No"/>
    <s v="No"/>
    <x v="0"/>
    <x v="0"/>
    <x v="0"/>
    <s v="No"/>
    <x v="1"/>
    <s v=""/>
    <s v=""/>
    <s v=""/>
    <s v="Yes"/>
    <s v="Emma Russell"/>
    <d v="2017-04-25T09:25:26"/>
    <d v="2017-01-17T09:08:57"/>
    <m/>
    <s v=""/>
    <d v="2017-03-22T00:00:00"/>
    <x v="0"/>
  </r>
  <r>
    <s v="7e49f5b2-50cc-45aa-b8c6-246430564abd"/>
    <s v="GvK69TDQbKcmxhlx5bK4cYj9vuV/x3FS8Xdb014DGBn8eDmySOZVAllvzrjG5OJK0sViS0NC6hp9wu2te0FmOg=="/>
    <d v="2017-04-25T09:25:51"/>
    <s v="DARS-NIC-50919-D5R5D-v0"/>
    <s v="Elizabeth Orton"/>
    <x v="186"/>
    <s v="With Customer"/>
    <x v="0"/>
    <d v="2020-04-01T00:00:00"/>
    <s v="2c Initial Assessment"/>
    <s v="2d Action Plan Active"/>
    <x v="0"/>
    <s v="DARS-NIC-50919-D5R5D-v0.1"/>
    <s v="No"/>
    <s v="No"/>
    <x v="0"/>
    <x v="94"/>
    <x v="0"/>
    <s v="No"/>
    <x v="1"/>
    <s v=""/>
    <s v="Julia Webb"/>
    <s v="Dave Cronin"/>
    <s v="Yes"/>
    <s v="Emma Russell"/>
    <d v="2017-04-25T09:25:51"/>
    <d v="2017-03-16T14:30:06"/>
    <m/>
    <s v=""/>
    <d v="2017-03-22T00:00:00"/>
    <x v="0"/>
  </r>
  <r>
    <s v="063e8ea8-2da7-499e-8896-f6d17bbc31b4"/>
    <s v="D5t2ZaAtRygvY8IbgUv4EFStyaygUJvKsjeJo7TIBf9EVjjb4M1ZyhvrqBuqXbkGhPVx4rQZPqph/8XUmyqOkA=="/>
    <d v="2017-04-25T09:25:51"/>
    <s v="DARS-NIC-50919-D5R5D-v0"/>
    <s v="Elizabeth Orton"/>
    <x v="186"/>
    <s v="With Customer"/>
    <x v="0"/>
    <d v="2020-04-01T00:00:00"/>
    <s v="2c Initial Assessment"/>
    <s v="2d Action Plan Active"/>
    <x v="4"/>
    <s v="DARS-NIC-50919-D5R5D-v0.2"/>
    <s v="Yes"/>
    <s v="No"/>
    <x v="0"/>
    <x v="94"/>
    <x v="0"/>
    <s v="No"/>
    <x v="1"/>
    <s v=""/>
    <s v="Julia Webb"/>
    <s v="Dave Cronin"/>
    <s v="Yes"/>
    <s v="Emma Russell"/>
    <d v="2017-04-25T09:25:51"/>
    <d v="2017-04-25T09:25:17"/>
    <m/>
    <s v=""/>
    <d v="2017-03-22T00:00:00"/>
    <x v="0"/>
  </r>
  <r>
    <s v="fcc788b2-bcb9-4e48-99f3-bc71acd51336"/>
    <s v="OahlKazbcOANqvlXU+hjkr9QMt3doRqUGJC1wqGSVnv7IvygTjjeSkP46mI+wRVoIGkZIKAAAYegoUwBdIen1A=="/>
    <d v="2016-11-03T10:56:48"/>
    <s v="DARS-NIC-50975-X6N3J-v0"/>
    <s v="Ruth Gilbert"/>
    <x v="1"/>
    <s v="With Customer"/>
    <x v="0"/>
    <m/>
    <s v=""/>
    <s v="2d Action Plan Active"/>
    <x v="0"/>
    <s v="DARS-NIC-50975-X6N3J-v0.0"/>
    <s v="No"/>
    <s v="No"/>
    <x v="0"/>
    <x v="0"/>
    <x v="0"/>
    <s v="No"/>
    <x v="1"/>
    <s v=""/>
    <s v="DARS Online"/>
    <s v="DARS Online"/>
    <s v="Yes"/>
    <s v=""/>
    <d v="2016-11-03T10:56:48"/>
    <d v="2016-07-22T16:47:11"/>
    <m/>
    <s v=""/>
    <d v="2016-10-11T00:00:00"/>
    <x v="0"/>
  </r>
  <r>
    <s v="03698cad-d231-4c39-a589-c647773a5cf5"/>
    <s v="ucXEdgKw5hRoL/LcD+ojfqtmptlVD11QEMp3n5ITknNueVme2t6Crco8QimJI+AGBqEXogTEJ/8OnxzRYy5XVQ=="/>
    <d v="2016-11-03T10:57:41"/>
    <s v="DARS-NIC-50975-X6N3J-v0"/>
    <s v="Ruth Gilbert"/>
    <x v="1"/>
    <s v="With Customer"/>
    <x v="0"/>
    <d v="2017-11-30T00:00:00"/>
    <s v="2c Initial Assessment"/>
    <s v="2d Action Plan Active"/>
    <x v="0"/>
    <s v="DARS-NIC-50975-X6N3J-v0.1"/>
    <s v="No"/>
    <s v="No"/>
    <x v="0"/>
    <x v="95"/>
    <x v="0"/>
    <s v="No"/>
    <x v="1"/>
    <s v=""/>
    <s v="Tracy Taylor"/>
    <s v="Jennifer Donald"/>
    <s v="Yes"/>
    <s v=""/>
    <d v="2016-11-03T10:57:41"/>
    <d v="2016-10-07T10:26:19"/>
    <m/>
    <s v=""/>
    <d v="2016-10-11T00:00:00"/>
    <x v="0"/>
  </r>
  <r>
    <s v="d1abe7a9-975f-4451-af31-6b724b7c1d7b"/>
    <s v="k/Z2vnJTDYthemli9DABJGgu9aaU0dLqPQ38NS4F9O7zeHyvh2qPRQndmo1kqcScFVPt8w1PBRTj7c53YdevRA=="/>
    <d v="2017-01-23T16:38:35"/>
    <s v="DARS-NIC-50975-X6N3J-v0"/>
    <s v="Ruth Gilbert"/>
    <x v="1"/>
    <s v="With Customer"/>
    <x v="0"/>
    <d v="2017-11-30T00:00:00"/>
    <s v="2c Initial Assessment"/>
    <s v="2d Action Plan Active"/>
    <x v="4"/>
    <s v="DARS-NIC-50975-X6N3J-v0.2"/>
    <s v="Yes"/>
    <s v="No"/>
    <x v="0"/>
    <x v="95"/>
    <x v="0"/>
    <s v="No"/>
    <x v="1"/>
    <s v=""/>
    <s v="Tracy Taylor"/>
    <s v="Jennifer Donald"/>
    <s v="Yes"/>
    <s v=""/>
    <d v="2017-01-23T16:38:35"/>
    <d v="2016-11-03T10:57:05"/>
    <m/>
    <s v=""/>
    <d v="2016-10-11T00:00:00"/>
    <x v="0"/>
  </r>
  <r>
    <s v="a1bad6fa-7b59-e611-80ef-5065f38a0b11"/>
    <s v="UC7Z6uEmG8djgKMiviKKULF1sq8B5pmBnMk0WhiKU64Ug8jfZlr7Lj+sZrCSPADQmLqX/aB3RUnCdEJjfiPRyg=="/>
    <d v="2016-08-25T10:15:34"/>
    <s v="DARS-NIC-51120-X2Q7G-v0"/>
    <s v="Alex Gotca"/>
    <x v="446"/>
    <s v="With Customer"/>
    <x v="0"/>
    <m/>
    <s v="1c Application In Progress"/>
    <s v="2d Action Plan Active"/>
    <x v="0"/>
    <s v="DARS-NIC-51120-X2Q7G-v0"/>
    <s v="No"/>
    <s v="No"/>
    <x v="0"/>
    <x v="0"/>
    <x v="0"/>
    <s v="No"/>
    <x v="9"/>
    <s v=""/>
    <s v=""/>
    <s v=""/>
    <s v="Yes"/>
    <s v="Alexandra Day"/>
    <d v="2016-08-25T10:15:34"/>
    <d v="2016-08-03T13:12:51"/>
    <m/>
    <s v=""/>
    <d v="2016-08-04T00:00:00"/>
    <x v="0"/>
  </r>
  <r>
    <s v="6996864c-4adf-445e-839b-03eeba63ad40"/>
    <s v="M+cdIR6woinbX+eDPU+FOpyykDhDGQkSLCRVWs4ta5wXAWg/TD7wETHsFhM2Q5KgTMTNPr0HpWwPtCuOp91m9w=="/>
    <d v="2016-08-25T10:15:37"/>
    <s v="DARS-NIC-51120-X2Q7G-v0"/>
    <s v="Alex Gotca"/>
    <x v="446"/>
    <s v="With Customer"/>
    <x v="0"/>
    <m/>
    <s v="2c Initial Assessment"/>
    <s v="2d Action Plan Active"/>
    <x v="0"/>
    <s v="DARS-NIC-51120-X2Q7G-v0.1"/>
    <s v="No"/>
    <s v="No"/>
    <x v="0"/>
    <x v="239"/>
    <x v="0"/>
    <s v="No"/>
    <x v="9"/>
    <s v=""/>
    <s v="Carla Howgate"/>
    <s v="Dave Cronin"/>
    <s v="Yes"/>
    <s v="Alexandra Day"/>
    <d v="2016-08-25T10:15:37"/>
    <d v="2016-08-03T13:13:03"/>
    <m/>
    <s v=""/>
    <d v="2016-08-04T00:00:00"/>
    <x v="0"/>
  </r>
  <r>
    <s v="455cf509-2f7e-4c54-b8b4-a1c74b703281"/>
    <s v="tY2pGkIPv7cgZI+Lk+RsUB48Otdtnu3XXfyz2rrQBLzkdVirfWi32V6WUyJnW0YH/HGI+QIMm/ylLNsdqmZmKw=="/>
    <d v="2016-09-20T12:41:39"/>
    <s v="DARS-NIC-51120-X2Q7G-v0"/>
    <s v="Alex Gotca"/>
    <x v="446"/>
    <s v="With Customer"/>
    <x v="0"/>
    <m/>
    <s v="2c Initial Assessment"/>
    <s v="2d Action Plan Active"/>
    <x v="6"/>
    <s v="DARS-NIC-51120-X2Q7G-v0.2"/>
    <s v="Yes"/>
    <s v="No"/>
    <x v="0"/>
    <x v="239"/>
    <x v="0"/>
    <s v="No"/>
    <x v="9"/>
    <s v=""/>
    <s v="Carla Howgate"/>
    <s v="Dave Cronin"/>
    <s v="Yes"/>
    <s v="Alexandra Day"/>
    <d v="2016-09-20T12:41:39"/>
    <d v="2016-08-25T10:15:35"/>
    <d v="2016-09-20T00:00:00"/>
    <s v=""/>
    <d v="2016-08-04T00:00:00"/>
    <x v="0"/>
  </r>
  <r>
    <s v="9a3671d0-12c8-4c51-8cec-3920260200a0"/>
    <s v="E22T6NuqMbu9QQYqP2JBlNKAiNOP3EVD5UIf9EEr5HS+zUfiIK3NgZU4KmAUcF+NimXHYgv6kVlbSPMRcJJ4lQ=="/>
    <d v="2016-08-02T09:49:44"/>
    <s v="DARS-NIC-51179-N2P6Q-v0"/>
    <s v="Naomi Vasilakis"/>
    <x v="82"/>
    <s v="With Customer"/>
    <x v="0"/>
    <m/>
    <s v=""/>
    <s v="1c Application In Progress"/>
    <x v="4"/>
    <s v="DARS-NIC-51179-N2P6Q-v0.0"/>
    <s v="Yes"/>
    <s v="No"/>
    <x v="0"/>
    <x v="0"/>
    <x v="0"/>
    <s v="No"/>
    <x v="1"/>
    <s v=""/>
    <s v="DARS Online"/>
    <s v="DARS Online"/>
    <s v="Yes"/>
    <s v=""/>
    <d v="2016-08-02T09:49:44"/>
    <d v="2016-07-25T13:26:26"/>
    <m/>
    <s v=""/>
    <m/>
    <x v="0"/>
  </r>
  <r>
    <s v="4312b2dc-7555-e611-80f1-5065f38aaa91"/>
    <s v="18L4VmQJlo4vCIFogNZ6wIxfwEghp/eWAUwg7qcVubC3qIl+dW/5FRnQ4wF7XRlJ4Pf+dwT5pFNpJTzuW5f40A=="/>
    <d v="2016-08-02T09:49:44"/>
    <s v="DARS-NIC-51188-S0Y5T-v0"/>
    <s v="Tanya Wilber"/>
    <x v="438"/>
    <s v="With Customer"/>
    <x v="0"/>
    <m/>
    <s v="1c Application In Progress"/>
    <s v="1c Application In Progress"/>
    <x v="4"/>
    <s v="DARS-NIC-51188-S0Y5T-v0"/>
    <s v="Yes"/>
    <s v="No"/>
    <x v="0"/>
    <x v="0"/>
    <x v="0"/>
    <s v="No"/>
    <x v="6"/>
    <s v=""/>
    <s v=""/>
    <s v=""/>
    <s v="Yes"/>
    <s v="Joanna Rose"/>
    <d v="2016-08-02T09:49:44"/>
    <d v="2016-07-29T10:19:00"/>
    <m/>
    <s v=""/>
    <m/>
    <x v="0"/>
  </r>
  <r>
    <s v="082d6cd3-a3b8-4ebe-aedc-832d21a4e150"/>
    <s v="wL2mpFPUWRqWhpmfFX70qP5o10Qe+AYHh5SmHSZsIVrdUz+IJWBQFZLHH1lUrDQv99/c91OPyjI7a0GwtaRjmw=="/>
    <d v="2017-04-05T18:00:20"/>
    <s v="DARS-NIC-51342-V1M5W-v0"/>
    <s v="Corrinne Frazzoni"/>
    <x v="31"/>
    <s v="With HSCIC"/>
    <x v="0"/>
    <m/>
    <s v=""/>
    <s v="5a DSA Active"/>
    <x v="0"/>
    <s v="DARS-NIC-51342-V1M5W-v0.0"/>
    <s v="No"/>
    <s v="No"/>
    <x v="0"/>
    <x v="0"/>
    <x v="0"/>
    <s v="No"/>
    <x v="1"/>
    <s v=""/>
    <s v="DARS Online"/>
    <s v="DARS Online"/>
    <s v="Yes"/>
    <s v="Alexandra Day"/>
    <d v="2017-04-05T18:00:20"/>
    <d v="2016-07-26T10:20:40"/>
    <m/>
    <s v=""/>
    <d v="2016-09-05T00:00:00"/>
    <x v="0"/>
  </r>
  <r>
    <s v="4ad802e8-d1fb-4c38-8705-e22a10e77dfa"/>
    <s v="HU7pbv/fQ+iBt2pX9/d3V3JffAHossf92W84iwP7FEGYN2YIAe1dIH77i4O0syGGSoU38tR+zJbzF9rzD4Zk2A=="/>
    <d v="2017-04-05T18:00:20"/>
    <s v="DARS-NIC-51342-V1M5W-v0"/>
    <s v="Corrinne Frazzoni"/>
    <x v="1"/>
    <s v="With HSCIC"/>
    <x v="0"/>
    <m/>
    <s v="2c Initial Assessment"/>
    <s v="5a DSA Active"/>
    <x v="0"/>
    <s v="DARS-NIC-51342-V1M5W-v0.1"/>
    <s v="No"/>
    <s v="No"/>
    <x v="0"/>
    <x v="326"/>
    <x v="0"/>
    <s v="No"/>
    <x v="1"/>
    <s v=""/>
    <s v="Adam Grindrod"/>
    <s v="Jennifer Donald"/>
    <s v="Yes"/>
    <s v="Alexandra Day"/>
    <d v="2017-04-05T18:00:20"/>
    <d v="2016-09-01T16:51:48"/>
    <m/>
    <s v=""/>
    <d v="2016-09-05T00:00:00"/>
    <x v="0"/>
  </r>
  <r>
    <s v="8692e785-7d8f-437c-8f75-25b0e4ca893d"/>
    <s v="+Cnmmblkr36qPsV7D+KC8lPIUf+57iYEg6hRfrqRDmbYk3K5YBqjQGFTJfIoPOR4ia3khJHvJM28Gp30CsGUEQ=="/>
    <d v="2017-04-05T18:03:49"/>
    <s v="DARS-NIC-51342-V1M5W-v0"/>
    <s v="Lisa Calderwood"/>
    <x v="1"/>
    <s v="With HSCIC"/>
    <x v="0"/>
    <d v="2020-04-01T00:00:00"/>
    <s v="5a DSA Active"/>
    <s v="5a DSA Active"/>
    <x v="2"/>
    <s v="DARS-NIC-51342-V1M5W-v0.2"/>
    <s v="Yes"/>
    <s v="No"/>
    <x v="0"/>
    <x v="326"/>
    <x v="246"/>
    <s v="No"/>
    <x v="1"/>
    <s v=""/>
    <s v="Georgina Platt"/>
    <s v="Jennifer Donald"/>
    <s v="Yes"/>
    <s v="Alexandra Day"/>
    <d v="2017-04-05T18:03:49"/>
    <d v="2016-09-09T12:52:23"/>
    <d v="2017-04-05T00:00:00"/>
    <s v=""/>
    <d v="2016-09-05T00:00:00"/>
    <x v="1"/>
  </r>
  <r>
    <s v="8dec4769-7f55-e611-80f1-5065f38aaa91"/>
    <s v="034eOEgsf8vs6O/TLpWYyT/GWzq478A6+Nwf/74BlQC/XlqhT6Tq1BA+t2JtMCfRa9tH9yxWidBJLSxEbHoSjQ=="/>
    <d v="2016-08-02T09:49:44"/>
    <s v="DARS-NIC-51454-T0D5N-v0"/>
    <s v="Helen Moore"/>
    <x v="447"/>
    <s v="With Customer"/>
    <x v="0"/>
    <m/>
    <s v=""/>
    <s v="1c Application In Progress"/>
    <x v="4"/>
    <s v="DARS-NIC-51454-T0D5N-v0"/>
    <s v="Yes"/>
    <s v="No"/>
    <x v="0"/>
    <x v="0"/>
    <x v="0"/>
    <s v="No"/>
    <x v="10"/>
    <s v=""/>
    <s v=""/>
    <s v=""/>
    <s v="Yes"/>
    <s v="Joanna Rose"/>
    <d v="2016-08-02T09:49:44"/>
    <d v="2016-07-29T11:27:23"/>
    <m/>
    <s v=""/>
    <m/>
    <x v="0"/>
  </r>
  <r>
    <s v="62448dbb-9e58-e611-80f1-5065f38aaa91"/>
    <s v="jiTT6EK2uZXEnqAMJhlV01m5iLZQXgw1Y8ew+glxxE7dYggumD8dru+DGmmZdICkovRhwXMPyTK6SXCuxeXihg=="/>
    <d v="2016-08-02T10:49:11"/>
    <s v="DARS-NIC-51536-N6Y5S-v0"/>
    <s v="Suku Nair"/>
    <x v="448"/>
    <s v="With Customer"/>
    <x v="0"/>
    <m/>
    <s v=""/>
    <s v="1c Application In Progress"/>
    <x v="4"/>
    <s v="DARS-NIC-51536-N6Y5S-v0"/>
    <s v="Yes"/>
    <s v="No"/>
    <x v="0"/>
    <x v="0"/>
    <x v="0"/>
    <s v="No"/>
    <x v="5"/>
    <s v=""/>
    <s v=""/>
    <s v=""/>
    <s v="Yes"/>
    <s v="Joanna Rose"/>
    <d v="2016-08-02T10:49:11"/>
    <d v="2016-08-02T10:49:11"/>
    <m/>
    <s v=""/>
    <m/>
    <x v="0"/>
  </r>
  <r>
    <s v="75d79df3-3f5e-e611-80ee-5065f38b06d1"/>
    <s v="IjpH2K7nKLWdldci9Ctiq1rDQ9TqctfMbd6OUbqDTudw/z3TJwdFRP2kvjX//UaXJZuov/2TLp+p+xo0BhTKVw=="/>
    <d v="2016-08-09T14:45:57"/>
    <s v="DARS-NIC-51644-L8H4D-v0"/>
    <s v="Barry Thomas"/>
    <x v="449"/>
    <s v="With Customer"/>
    <x v="0"/>
    <m/>
    <s v="1c Application In Progress"/>
    <s v="1c Application In Progress"/>
    <x v="4"/>
    <s v="DARS-NIC-51644-L8H4D-v0"/>
    <s v="Yes"/>
    <s v="No"/>
    <x v="0"/>
    <x v="0"/>
    <x v="0"/>
    <s v="No"/>
    <x v="2"/>
    <s v=""/>
    <s v=""/>
    <s v=""/>
    <s v="Yes"/>
    <s v="Emma Russell"/>
    <d v="2016-08-09T14:45:57"/>
    <d v="2016-08-09T14:45:51"/>
    <m/>
    <s v=""/>
    <m/>
    <x v="0"/>
  </r>
  <r>
    <s v="603124a5-6e54-4ed3-83e9-9f357be52b40"/>
    <s v="+xgii8aVj0IGVHivQ0RaaXhptpNl/cE9k9UAjard48/jpUtkbjW2jYtipDJWQ49dDJQmt5qvKoTCdYCdaXQX6A=="/>
    <d v="2017-03-30T11:43:05"/>
    <s v="DARS-NIC-51758-W8N9P-v1"/>
    <s v="Tracy Taylor"/>
    <x v="450"/>
    <s v="With Customer"/>
    <x v="0"/>
    <m/>
    <s v="1c Application In Progress"/>
    <s v="1c Application In Progress"/>
    <x v="0"/>
    <s v="DARS-NIC-51758-W8N9P-v0.0"/>
    <s v="No"/>
    <s v="No"/>
    <x v="0"/>
    <x v="0"/>
    <x v="0"/>
    <s v="No"/>
    <x v="0"/>
    <s v="Medium"/>
    <s v=""/>
    <s v=""/>
    <s v="Yes"/>
    <s v="Tracy Taylor"/>
    <d v="2017-03-30T11:43:05"/>
    <d v="2017-01-03T15:33:20"/>
    <m/>
    <s v=""/>
    <m/>
    <x v="0"/>
  </r>
  <r>
    <s v="019c2e1b-3d73-45d9-b786-2464a8305242"/>
    <s v="OQzms1jB2XNp4+HaniTYh7b1ubhocEyJpqGHGoOYhYLKpQH87l/zGApAAIIAMCGfiMqf0jvNarP7Em00AzL4Aw=="/>
    <d v="2017-03-30T11:43:05"/>
    <s v="DARS-NIC-51758-W8N9P-v1"/>
    <s v="James Crompton"/>
    <x v="450"/>
    <s v="With Customer"/>
    <x v="0"/>
    <d v="2017-05-31T00:00:00"/>
    <s v="2c Initial Assessment"/>
    <s v="1c Application In Progress"/>
    <x v="0"/>
    <s v="DARS-NIC-51758-W8N9P-v0.1"/>
    <s v="No"/>
    <s v="No"/>
    <x v="0"/>
    <x v="262"/>
    <x v="0"/>
    <s v="No"/>
    <x v="0"/>
    <s v="Medium"/>
    <s v="Dan Goodwin"/>
    <s v="Robyn Wilson"/>
    <s v="Yes"/>
    <s v="Tracy Taylor"/>
    <d v="2017-03-30T11:43:05"/>
    <d v="2017-01-07T09:29:23"/>
    <m/>
    <s v=""/>
    <m/>
    <x v="0"/>
  </r>
  <r>
    <s v="a4fa808d-f168-4bc1-82a4-c1ce416ae9c7"/>
    <s v="FXnmoxJcj0l+fAd6ZLomB7YNJPwr9Xe7sAtBUnwhsQaL5HIqKDqIP7TTCZoSfVS3Uq1qfkgEEuWmkJrnI6Y6rQ=="/>
    <d v="2017-03-30T11:43:19"/>
    <s v="DARS-NIC-51758-W8N9P-v1"/>
    <s v="James Crompton"/>
    <x v="450"/>
    <s v="With Customer"/>
    <x v="0"/>
    <d v="2017-05-31T00:00:00"/>
    <s v="5a DSA Active"/>
    <s v="1c Application In Progress"/>
    <x v="2"/>
    <s v="DARS-NIC-51758-W8N9P-v0.2"/>
    <s v="No"/>
    <s v="No"/>
    <x v="0"/>
    <x v="262"/>
    <x v="225"/>
    <s v="No"/>
    <x v="0"/>
    <s v="Medium"/>
    <s v="Dan Goodwin"/>
    <s v="Robyn Wilson"/>
    <s v="Yes"/>
    <s v="Tracy Taylor"/>
    <d v="2017-03-30T11:43:19"/>
    <d v="2017-01-07T09:49:20"/>
    <d v="2017-03-30T00:00:00"/>
    <s v=""/>
    <m/>
    <x v="1"/>
  </r>
  <r>
    <s v="436e022a-1a55-4731-9758-4d0f1cce0c5d"/>
    <s v="8dYWJODDMVFt1Cf010AN5F8+iKI9DU0HcP+G1rE/nHc1k2Tcxgg2qqMQd0Tf41YQFrSzEkTpG+oN6BdTzV8qoA=="/>
    <d v="2017-03-30T11:43:42"/>
    <s v="DARS-NIC-51758-W8N9P-v1"/>
    <s v="James Crompton"/>
    <x v="450"/>
    <s v="With Customer"/>
    <x v="0"/>
    <m/>
    <s v="1c Application In Progress"/>
    <s v="1c Application In Progress"/>
    <x v="4"/>
    <s v="DARS-NIC-51758-W8N9P-v1.0"/>
    <s v="Yes"/>
    <s v="No"/>
    <x v="0"/>
    <x v="262"/>
    <x v="0"/>
    <s v="No"/>
    <x v="0"/>
    <s v="Medium"/>
    <s v="Dan Goodwin"/>
    <s v="Robyn Wilson"/>
    <s v="Yes"/>
    <s v="Tracy Taylor"/>
    <d v="2017-03-30T11:43:42"/>
    <d v="2017-03-30T11:42:54"/>
    <m/>
    <s v=""/>
    <m/>
    <x v="0"/>
  </r>
  <r>
    <s v="44f6b363-bf6a-e611-80f1-5065f38bf2f1"/>
    <s v="7NRXlXEp1tcrwWS/f3xH6xCoVvnK18qSh8Z42PpufzQQtpvuJL+0Cr2e6icYY2QByH8yFQxK1d9fQyBTeiEuBw=="/>
    <d v="2016-08-30T09:55:31"/>
    <s v="DARS-NIC-51762-H9S5G-v0"/>
    <s v="Karen Todd"/>
    <x v="52"/>
    <s v="With Customer"/>
    <x v="0"/>
    <m/>
    <s v=""/>
    <s v="2d Action Plan Active"/>
    <x v="0"/>
    <s v="DARS-NIC-51762-H9S5G-v0"/>
    <s v="No"/>
    <s v="No"/>
    <x v="0"/>
    <x v="0"/>
    <x v="0"/>
    <s v="No"/>
    <x v="12"/>
    <s v=""/>
    <s v=""/>
    <s v=""/>
    <s v="Yes"/>
    <s v="Alexandra Day"/>
    <d v="2016-08-30T09:55:31"/>
    <d v="2016-08-25T12:28:23"/>
    <m/>
    <s v=""/>
    <d v="2016-08-26T00:00:00"/>
    <x v="0"/>
  </r>
  <r>
    <s v="64f518e6-0a2e-4cff-80ce-e12fc50905a2"/>
    <s v="eXMaKKTxi9byctnHHGOmJIyMHPXfxWeilbz1sAbNh57Ch3e9lju74fbeL0nzRds2FfmpqovIvOadUEPGHfpgqg=="/>
    <d v="2016-08-30T09:55:45"/>
    <s v="DARS-NIC-51762-H9S5G-v0"/>
    <s v="Karen Todd"/>
    <x v="52"/>
    <s v="With Customer"/>
    <x v="0"/>
    <m/>
    <s v="2c Initial Assessment"/>
    <s v="2d Action Plan Active"/>
    <x v="0"/>
    <s v="DARS-NIC-51762-H9S5G-v0.1"/>
    <s v="No"/>
    <s v="No"/>
    <x v="0"/>
    <x v="18"/>
    <x v="0"/>
    <s v="No"/>
    <x v="12"/>
    <s v=""/>
    <s v="Adam Grindrod"/>
    <s v="Richard Langley"/>
    <s v="Yes"/>
    <s v="Alexandra Day"/>
    <d v="2016-08-30T09:55:45"/>
    <d v="2016-08-25T12:28:24"/>
    <m/>
    <s v=""/>
    <d v="2016-08-26T00:00:00"/>
    <x v="0"/>
  </r>
  <r>
    <s v="8b418253-247d-4eb1-b905-0efa3a1e0ec6"/>
    <s v="JnDEd2vKEeVhnYGrGT/rccfo4nCAV+Jel+GhJeDR/BL+QR8Fb2pCO8O+cFJ2pjltJ7p791o2TokaQkAwBjb+IQ=="/>
    <d v="2016-09-19T08:39:24"/>
    <s v="DARS-NIC-51762-H9S5G-v0"/>
    <s v="Karen Todd"/>
    <x v="52"/>
    <s v="With Customer"/>
    <x v="0"/>
    <m/>
    <s v="2c Initial Assessment"/>
    <s v="2d Action Plan Active"/>
    <x v="6"/>
    <s v="DARS-NIC-51762-H9S5G-v0.2"/>
    <s v="Yes"/>
    <s v="No"/>
    <x v="0"/>
    <x v="18"/>
    <x v="0"/>
    <s v="No"/>
    <x v="12"/>
    <s v=""/>
    <s v="Adam Grindrod"/>
    <s v="Richard Langley"/>
    <s v="Yes"/>
    <s v="Alexandra Day"/>
    <d v="2016-09-19T08:39:24"/>
    <d v="2016-08-30T09:55:33"/>
    <d v="2016-09-19T00:00:00"/>
    <s v=""/>
    <d v="2016-08-26T00:00:00"/>
    <x v="0"/>
  </r>
  <r>
    <s v="eb7ac653-eb84-4c4f-a706-5d924fa306ad"/>
    <s v="pg+WNwhW6VHywLE12ImrcF7PAgMV9i1v666Q+UVtnyvYayyvPU1LQYskyxQBHhovbgEdWjMmx6ykd0Y+gqYBxQ=="/>
    <d v="2017-04-21T08:27:59"/>
    <s v="DARS-NIC-51784-B4Q7K-v1"/>
    <s v="Tracy Taylor"/>
    <x v="50"/>
    <s v="With Customer"/>
    <x v="0"/>
    <m/>
    <s v="1c Application In Progress"/>
    <s v="2d Action Plan Active"/>
    <x v="0"/>
    <s v="DARS-NIC-51784-B4Q7K-v0.0"/>
    <s v="No"/>
    <s v="No"/>
    <x v="0"/>
    <x v="0"/>
    <x v="0"/>
    <s v="No"/>
    <x v="0"/>
    <s v="Medium"/>
    <s v=""/>
    <s v=""/>
    <s v="Yes"/>
    <s v="Emma Russell"/>
    <d v="2017-04-21T08:27:59"/>
    <d v="2017-01-03T15:35:32"/>
    <m/>
    <s v=""/>
    <d v="2017-03-29T00:00:00"/>
    <x v="0"/>
  </r>
  <r>
    <s v="4fd5798d-b546-4a22-becf-8b90148fbfc4"/>
    <s v="J3b4GzwQvEDl86nphXJ6TKt1OmuP9WvUGAw398HCbcIpKEn0PMzfj4fXE7yDe4CxbfubhIiGZo4TF4clHSgfdw=="/>
    <d v="2017-04-21T08:27:59"/>
    <s v="DARS-NIC-51784-B4Q7K-v1"/>
    <s v="Andrew Baker"/>
    <x v="50"/>
    <s v="With Customer"/>
    <x v="0"/>
    <d v="2017-05-31T00:00:00"/>
    <s v="2c Initial Assessment"/>
    <s v="2d Action Plan Active"/>
    <x v="0"/>
    <s v="DARS-NIC-51784-B4Q7K-v0.1"/>
    <s v="No"/>
    <s v="No"/>
    <x v="0"/>
    <x v="262"/>
    <x v="0"/>
    <s v="No"/>
    <x v="0"/>
    <s v="Medium"/>
    <s v="Emma Russell"/>
    <s v="Robyn Wilson"/>
    <s v="Yes"/>
    <s v="Emma Russell"/>
    <d v="2017-04-21T08:27:59"/>
    <d v="2017-01-07T12:27:40"/>
    <m/>
    <s v=""/>
    <d v="2017-03-29T00:00:00"/>
    <x v="0"/>
  </r>
  <r>
    <s v="c03baa42-cb9f-4dea-a0dd-234fe51ea95c"/>
    <s v="na1bx90MfSZXD2qIYTIIpE7nXDGImmvXQQzQEgLwtDrLMO/9CqsZ9XkegGzFuZb/ICvApLV2g8VHgyO2Ef7WZw=="/>
    <d v="2017-04-21T08:27:59"/>
    <s v="DARS-NIC-51784-B4Q7K-v1"/>
    <s v="Andrew Baker"/>
    <x v="50"/>
    <s v="With Customer"/>
    <x v="0"/>
    <d v="2017-05-31T00:00:00"/>
    <s v="5a DSA Active"/>
    <s v="2d Action Plan Active"/>
    <x v="2"/>
    <s v="DARS-NIC-51784-B4Q7K-v0.2"/>
    <s v="No"/>
    <s v="No"/>
    <x v="0"/>
    <x v="262"/>
    <x v="247"/>
    <s v="No"/>
    <x v="0"/>
    <s v="Medium"/>
    <s v="Emma Russell"/>
    <s v="Robyn Wilson"/>
    <s v="Yes"/>
    <s v="Emma Russell"/>
    <d v="2017-04-21T08:27:59"/>
    <d v="2017-01-07T12:39:36"/>
    <d v="2017-01-17T00:00:00"/>
    <s v=""/>
    <d v="2017-03-29T00:00:00"/>
    <x v="1"/>
  </r>
  <r>
    <s v="9c834e5d-9430-4649-880f-1fc576fa0e72"/>
    <s v="5R/7lUpzogUoveu/ZzOQ6MZ/feRIGbWUrPepuIw9SeoGAY5I030fErOch5p1uTmHP2/L7p4R17EZle5HCFV+IQ=="/>
    <d v="2017-04-21T08:27:59"/>
    <s v="DARS-NIC-51784-B4Q7K-v1"/>
    <s v="Andrew Baker"/>
    <x v="50"/>
    <s v="With Customer"/>
    <x v="0"/>
    <m/>
    <s v="1c Application In Progress"/>
    <s v="2d Action Plan Active"/>
    <x v="0"/>
    <s v="DARS-NIC-51784-B4Q7K-v1.0"/>
    <s v="No"/>
    <s v="No"/>
    <x v="0"/>
    <x v="262"/>
    <x v="0"/>
    <s v="No"/>
    <x v="0"/>
    <s v="Medium"/>
    <s v="Emma Russell"/>
    <s v="Robyn Wilson"/>
    <s v="Yes"/>
    <s v="Emma Russell"/>
    <d v="2017-04-21T08:27:59"/>
    <d v="2017-03-28T09:55:50"/>
    <m/>
    <s v=""/>
    <d v="2017-03-29T00:00:00"/>
    <x v="0"/>
  </r>
  <r>
    <s v="fba2c949-843d-43ae-8816-59909e36644e"/>
    <s v="VQl5uf/BTicrh8g6VLhuvYmu6d9/VSoeat+JvMm9uCBoGbwKylXmUU0Hlt7taDNGCaykk5/CrMvynUCt8apVBw=="/>
    <d v="2017-04-21T08:28:30"/>
    <s v="DARS-NIC-51784-B4Q7K-v1"/>
    <s v="Andrew Baker"/>
    <x v="50"/>
    <s v="With Customer"/>
    <x v="0"/>
    <d v="2018-05-31T00:00:00"/>
    <s v="2c Initial Assessment"/>
    <s v="2d Action Plan Active"/>
    <x v="0"/>
    <s v="DARS-NIC-51784-B4Q7K-v1.1"/>
    <s v="No"/>
    <s v="No"/>
    <x v="0"/>
    <x v="30"/>
    <x v="0"/>
    <s v="No"/>
    <x v="0"/>
    <s v="Medium"/>
    <s v="Alexandra Day"/>
    <s v="Robyn Wilson"/>
    <s v="Yes"/>
    <s v="Emma Russell"/>
    <d v="2017-04-21T08:28:30"/>
    <d v="2017-03-29T09:28:27"/>
    <m/>
    <s v=""/>
    <d v="2017-03-29T00:00:00"/>
    <x v="0"/>
  </r>
  <r>
    <s v="910b7056-12ca-4cd6-926b-6357ff7ef26c"/>
    <s v="iVOgwq5BYF/Z7bH2pMF0fVSfZqi8Si08OYH0yC0fmJxm4nqEaFJo6RPZvYrSWMcOL8pZye7Ha19ER8x0Bg1chA=="/>
    <d v="2017-04-21T08:28:30"/>
    <s v="DARS-NIC-51784-B4Q7K-v1"/>
    <s v="Andrew Baker"/>
    <x v="50"/>
    <s v="With Customer"/>
    <x v="0"/>
    <d v="2018-05-31T00:00:00"/>
    <s v="2c Initial Assessment"/>
    <s v="2d Action Plan Active"/>
    <x v="4"/>
    <s v="DARS-NIC-51784-B4Q7K-v1.2"/>
    <s v="Yes"/>
    <s v="No"/>
    <x v="0"/>
    <x v="30"/>
    <x v="0"/>
    <s v="No"/>
    <x v="0"/>
    <s v="Medium"/>
    <s v="Alexandra Day"/>
    <s v="Robyn Wilson"/>
    <s v="Yes"/>
    <s v="Emma Russell"/>
    <d v="2017-04-21T08:28:30"/>
    <d v="2017-04-21T08:27:51"/>
    <m/>
    <s v=""/>
    <d v="2017-03-29T00:00:00"/>
    <x v="0"/>
  </r>
  <r>
    <s v="83a24082-e7f8-4446-8d26-04dcb5ce034e"/>
    <s v="YPB9U0P3f3uaQXFWZl0HCA8JK9bB5+3qnXXFOOZcKCj9ITQ0BHDQ8zHWuh0U/LGnE3if3dq3gJbsZhwAagzr6g=="/>
    <d v="2017-03-23T16:39:51"/>
    <s v="DARS-NIC-51795-P8R8Y-v0"/>
    <s v="Robin Munro"/>
    <x v="390"/>
    <s v="With Customer"/>
    <x v="0"/>
    <m/>
    <s v=""/>
    <s v="2d Action Plan Active"/>
    <x v="0"/>
    <s v="DARS-NIC-51795-P8R8Y-v0.0"/>
    <s v="No"/>
    <s v="No"/>
    <x v="0"/>
    <x v="0"/>
    <x v="0"/>
    <s v="Yes"/>
    <x v="6"/>
    <s v=""/>
    <s v="DARS Online"/>
    <s v="DARS Online"/>
    <s v="Yes"/>
    <s v="Emma Russell"/>
    <d v="2017-03-23T16:39:51"/>
    <d v="2016-07-27T16:40:01"/>
    <m/>
    <s v=""/>
    <d v="2016-11-14T00:00:00"/>
    <x v="0"/>
  </r>
  <r>
    <s v="01ad3570-aee6-4826-af43-fa17b54a2331"/>
    <s v="OyAzIh4MiX5VZqZ7uc03C0ve72ZmrqYkN5pUDCbCelg0k/oT9CtMNfUMQPnqsssAJrPkAKR1DaRHQKyKUPjGww=="/>
    <d v="2017-03-23T16:39:52"/>
    <s v="DARS-NIC-51795-P8R8Y-v0"/>
    <s v="Robin Munro"/>
    <x v="390"/>
    <s v="With Customer"/>
    <x v="0"/>
    <m/>
    <s v=""/>
    <s v="2d Action Plan Active"/>
    <x v="0"/>
    <s v="DARS-NIC-51795-P8R8Y-v0.1"/>
    <s v="No"/>
    <s v="No"/>
    <x v="0"/>
    <x v="0"/>
    <x v="0"/>
    <s v="Yes"/>
    <x v="6"/>
    <s v=""/>
    <s v="DARS Online"/>
    <s v="DARS Online"/>
    <s v="Yes"/>
    <s v="Emma Russell"/>
    <d v="2017-03-23T16:39:52"/>
    <d v="2016-09-08T13:13:15"/>
    <m/>
    <s v=""/>
    <d v="2016-11-14T00:00:00"/>
    <x v="0"/>
  </r>
  <r>
    <s v="81d48e3c-ae8f-45ed-86c7-5f86209a391e"/>
    <s v="GDg7lCGFvrPX4rmzPILHwp3caub4aaKucUzTAQKZ3m64UxsAvCYrUaNY1PK4erLjibqyQZP9FlCOcFn35YnmtQ=="/>
    <d v="2017-03-23T16:39:52"/>
    <s v="DARS-NIC-51795-P8R8Y-v0"/>
    <s v="Robin Munro"/>
    <x v="390"/>
    <s v="With Customer"/>
    <x v="0"/>
    <m/>
    <s v=""/>
    <s v="2d Action Plan Active"/>
    <x v="0"/>
    <s v="DARS-NIC-51795-P8R8Y-v0.2"/>
    <s v="No"/>
    <s v="No"/>
    <x v="0"/>
    <x v="0"/>
    <x v="0"/>
    <s v="Yes"/>
    <x v="6"/>
    <s v=""/>
    <s v="DARS Online"/>
    <s v="DARS Online"/>
    <s v="Yes"/>
    <s v="Emma Russell"/>
    <d v="2017-03-23T16:39:52"/>
    <d v="2016-09-09T13:11:58"/>
    <m/>
    <s v=""/>
    <d v="2016-11-14T00:00:00"/>
    <x v="0"/>
  </r>
  <r>
    <s v="4abd92a3-7e2c-4897-9360-4376c9f41502"/>
    <s v="v3RxmQEWZ27h4CumOhRxBd9SY3y/BIFDTB+iBhLAwJ5+q8+aV0uGqFSOFuN5B8eP7d3CZXI0f4oypld5r0yMbw=="/>
    <d v="2017-03-23T16:39:51"/>
    <s v="DARS-NIC-51795-P8R8Y-v0"/>
    <s v="Robin Munro"/>
    <x v="390"/>
    <s v="With Customer"/>
    <x v="0"/>
    <m/>
    <s v="2c Initial Assessment"/>
    <s v="2d Action Plan Active"/>
    <x v="0"/>
    <s v="DARS-NIC-51795-P8R8Y-v0.3"/>
    <s v="No"/>
    <s v="No"/>
    <x v="0"/>
    <x v="147"/>
    <x v="0"/>
    <s v="Yes"/>
    <x v="6"/>
    <s v="Medium"/>
    <s v="Emma Lawler"/>
    <s v="Jennifer Donald"/>
    <s v="Yes"/>
    <s v="Emma Russell"/>
    <d v="2017-03-23T16:39:51"/>
    <d v="2016-11-10T11:59:27"/>
    <m/>
    <s v=""/>
    <d v="2016-11-14T00:00:00"/>
    <x v="0"/>
  </r>
  <r>
    <s v="d5d8d31b-48a4-4deb-946b-523926f1e8b1"/>
    <s v="gxI8pB+M5ffn1cpxnBJTWCG0op0Rv5koQak6A2k1x+7S4BYOgsYQSv4Xpihk1tRVCp/0W2kg955sVH/GnNgYiQ=="/>
    <d v="2017-03-23T16:50:36"/>
    <s v="DARS-NIC-51795-P8R8Y-v0"/>
    <s v="Robin Munro"/>
    <x v="390"/>
    <s v="With Customer"/>
    <x v="0"/>
    <m/>
    <s v="2c Initial Assessment"/>
    <s v="2d Action Plan Active"/>
    <x v="5"/>
    <s v="DARS-NIC-51795-P8R8Y-v0.4"/>
    <s v="Yes"/>
    <s v="No"/>
    <x v="0"/>
    <x v="147"/>
    <x v="0"/>
    <s v="Yes"/>
    <x v="6"/>
    <s v="Medium"/>
    <s v="Alexandra Day"/>
    <s v="Jennifer Donald"/>
    <s v="Yes"/>
    <s v="Emma Russell"/>
    <d v="2017-03-23T16:50:36"/>
    <d v="2016-12-21T10:40:07"/>
    <d v="2017-03-23T00:00:00"/>
    <s v=""/>
    <d v="2016-11-14T00:00:00"/>
    <x v="0"/>
  </r>
  <r>
    <s v="facfe5a6-d6b6-407d-a746-a3686b8380ce"/>
    <s v="5SELbdKSQPLEBhQv9GMhrFCxi96US3ztsUAJD4j1wHakRZulRcuecE2Pwd0TzcJ600z70cIb+JbNa9mIb/fzSw=="/>
    <d v="2016-11-02T15:21:57"/>
    <s v="DARS-NIC-51796-Y2V4V-v0"/>
    <s v="Antony Bailey"/>
    <x v="451"/>
    <s v="With Customer"/>
    <x v="0"/>
    <m/>
    <s v=""/>
    <s v="1c Application In Progress"/>
    <x v="0"/>
    <s v="DARS-NIC-51796-Y2V4V-v0.0"/>
    <s v="No"/>
    <s v="No"/>
    <x v="0"/>
    <x v="0"/>
    <x v="0"/>
    <s v="No"/>
    <x v="20"/>
    <s v=""/>
    <s v="DARS Online"/>
    <s v="DARS Online"/>
    <s v="Yes"/>
    <s v="Joanna Rose"/>
    <d v="2016-11-02T15:21:57"/>
    <d v="2016-07-28T07:29:40"/>
    <m/>
    <s v=""/>
    <m/>
    <x v="0"/>
  </r>
  <r>
    <s v="70a77950-3bef-4973-af4c-c75ae66da4c4"/>
    <s v="GFmAFJeA4FX2u6twwHWMK7hueizFSLvFapYjB9rgyAOUnnaN3SzfdX1Yml2diP7AI7gig2cChU95WygvHvldFg=="/>
    <d v="2016-11-02T15:21:57"/>
    <s v="DARS-NIC-51796-Y2V4V-v0"/>
    <s v="Antony Bailey"/>
    <x v="451"/>
    <s v="With Customer"/>
    <x v="0"/>
    <m/>
    <s v=""/>
    <s v="1c Application In Progress"/>
    <x v="0"/>
    <s v="DARS-NIC-51796-Y2V4V-v0.1"/>
    <s v="No"/>
    <s v="No"/>
    <x v="0"/>
    <x v="0"/>
    <x v="0"/>
    <s v="No"/>
    <x v="20"/>
    <s v=""/>
    <s v="DARS Online"/>
    <s v="DARS Online"/>
    <s v="Yes"/>
    <s v="Joanna Rose"/>
    <d v="2016-11-02T15:21:57"/>
    <d v="2016-07-28T08:43:04"/>
    <m/>
    <s v=""/>
    <m/>
    <x v="0"/>
  </r>
  <r>
    <s v="b3b99fd2-a07b-4241-b0cd-95f43ba406fd"/>
    <s v="2frv9X+UBxlzT6XK8cg63cQfwnP4mv9XmbFtrH/Yjk++OcULRf3eZrTr5a2mDE/OuXiRmz8srPQn993TFW+SsQ=="/>
    <d v="2016-11-02T15:21:57"/>
    <s v="DARS-NIC-51796-Y2V4V-v0"/>
    <s v="Antony Bailey"/>
    <x v="451"/>
    <s v="With Customer"/>
    <x v="0"/>
    <m/>
    <s v="1c Application In Progress"/>
    <s v="1c Application In Progress"/>
    <x v="4"/>
    <s v="DARS-NIC-51796-Y2V4V-v0.2"/>
    <s v="Yes"/>
    <s v="No"/>
    <x v="0"/>
    <x v="0"/>
    <x v="0"/>
    <s v="No"/>
    <x v="20"/>
    <s v=""/>
    <s v="DARS Online"/>
    <s v="DARS Online"/>
    <s v="Yes"/>
    <s v="Joanna Rose"/>
    <d v="2016-11-02T15:21:57"/>
    <d v="2016-08-09T13:17:26"/>
    <m/>
    <s v=""/>
    <m/>
    <x v="0"/>
  </r>
  <r>
    <s v="26a8033f-2316-417d-8e04-94c52b22e05c"/>
    <s v="SdBpHOqxmpdSCx1/xStjZuuGgvnFfrbr/IeY9W2zWVyseva2hH2RJaCmvu+DcmmzP+9cPNxw53sM/ekwrB9bXw=="/>
    <d v="2017-03-10T12:14:46"/>
    <s v="DARS-NIC-51818-Z0N7S-v1"/>
    <s v="Tracy Taylor"/>
    <x v="452"/>
    <s v="With Customer"/>
    <x v="0"/>
    <m/>
    <s v="1c Application In Progress"/>
    <s v="1c Application In Progress"/>
    <x v="0"/>
    <s v="DARS-NIC-51818-Z0N7S-v0.0"/>
    <s v="No"/>
    <s v="No"/>
    <x v="0"/>
    <x v="0"/>
    <x v="0"/>
    <s v="No"/>
    <x v="0"/>
    <s v="Medium"/>
    <s v=""/>
    <s v=""/>
    <s v="Yes"/>
    <s v="Tracy Taylor"/>
    <d v="2017-03-10T12:14:46"/>
    <d v="2017-01-03T15:38:24"/>
    <m/>
    <s v=""/>
    <m/>
    <x v="0"/>
  </r>
  <r>
    <s v="06c0d381-306b-46ff-b132-135fc85ea0ce"/>
    <s v="g7Fqim99rGLOw04/zYNVafi1Xc9ikegRxJ1md7UNQwo4GPr2ds8F3DfqiJ/9L6KGO0JqhoFjtOiAM44XLzDxBQ=="/>
    <d v="2017-03-10T12:14:46"/>
    <s v="DARS-NIC-51818-Z0N7S-v1"/>
    <s v="Indu Srikumar"/>
    <x v="452"/>
    <s v="With Customer"/>
    <x v="0"/>
    <d v="2017-05-31T00:00:00"/>
    <s v="2c Initial Assessment"/>
    <s v="1c Application In Progress"/>
    <x v="0"/>
    <s v="DARS-NIC-51818-Z0N7S-v0.1"/>
    <s v="No"/>
    <s v="No"/>
    <x v="0"/>
    <x v="262"/>
    <x v="0"/>
    <s v="No"/>
    <x v="0"/>
    <s v="Medium"/>
    <s v="Emma Russell"/>
    <s v="Robyn Wilson"/>
    <s v="Yes"/>
    <s v="Tracy Taylor"/>
    <d v="2017-03-10T12:14:46"/>
    <d v="2017-01-07T12:49:41"/>
    <m/>
    <s v=""/>
    <m/>
    <x v="0"/>
  </r>
  <r>
    <s v="9a51f29a-4ac5-4b33-96c5-7206799e5fd9"/>
    <s v="Lh1ep+r36ikasvz+pedtiV4aa8rMhcmVy9SM6JG3k+IOKbMpsKJtFV3ncWm8q2Uvze0/bU29T1FvILEszXt2jQ=="/>
    <d v="2017-03-10T12:15:00"/>
    <s v="DARS-NIC-51818-Z0N7S-v1"/>
    <s v="Indu Srikumar"/>
    <x v="452"/>
    <s v="With Customer"/>
    <x v="0"/>
    <d v="2017-05-31T00:00:00"/>
    <s v="5a DSA Active"/>
    <s v="1c Application In Progress"/>
    <x v="2"/>
    <s v="DARS-NIC-51818-Z0N7S-v0.2"/>
    <s v="No"/>
    <s v="No"/>
    <x v="0"/>
    <x v="262"/>
    <x v="156"/>
    <s v="No"/>
    <x v="0"/>
    <s v="Medium"/>
    <s v="Emma Russell"/>
    <s v="Robyn Wilson"/>
    <s v="Yes"/>
    <s v="Tracy Taylor"/>
    <d v="2017-03-10T12:15:00"/>
    <d v="2017-01-07T13:01:20"/>
    <d v="2017-01-26T00:00:00"/>
    <s v=""/>
    <m/>
    <x v="1"/>
  </r>
  <r>
    <s v="a7bf6313-3073-4c6b-a268-4efe48ff7c77"/>
    <s v="y1+eECGmCIRmHiicG6k055KCl+GW8jbLBpK6A0lDwucRF+FKEqQCmc7p0/pzvRum1n9viYNAU1+AscAfOhB65g=="/>
    <d v="2017-03-10T12:15:26"/>
    <s v="DARS-NIC-51818-Z0N7S-v1"/>
    <s v="Indu Srikumar"/>
    <x v="452"/>
    <s v="With Customer"/>
    <x v="0"/>
    <m/>
    <s v="1c Application In Progress"/>
    <s v="1c Application In Progress"/>
    <x v="4"/>
    <s v="DARS-NIC-51818-Z0N7S-v1.0"/>
    <s v="Yes"/>
    <s v="No"/>
    <x v="0"/>
    <x v="262"/>
    <x v="0"/>
    <s v="No"/>
    <x v="0"/>
    <s v="Medium"/>
    <s v="Emma Russell"/>
    <s v="Robyn Wilson"/>
    <s v="Yes"/>
    <s v="Tracy Taylor"/>
    <d v="2017-03-10T12:15:26"/>
    <d v="2017-03-10T12:14:38"/>
    <m/>
    <s v=""/>
    <m/>
    <x v="0"/>
  </r>
  <r>
    <s v="32037105-8155-e611-80f1-5065f38aaa91"/>
    <s v="9aVY6smI/5Ouu0ia5FZhWlth6pO07dEts54usleE1z1vOviAB+b05yQO9/Npmnui7hL6MsWk5TD+hwOoinXnjw=="/>
    <d v="2016-08-02T09:49:45"/>
    <s v="DARS-NIC-51841-T2K5S-v0"/>
    <s v="Christian Torres"/>
    <x v="63"/>
    <s v="With Customer"/>
    <x v="0"/>
    <m/>
    <s v=""/>
    <s v="1c Application In Progress"/>
    <x v="4"/>
    <s v="DARS-NIC-51841-T2K5S-v0"/>
    <s v="Yes"/>
    <s v="No"/>
    <x v="0"/>
    <x v="0"/>
    <x v="0"/>
    <s v="No"/>
    <x v="6"/>
    <s v=""/>
    <s v=""/>
    <s v=""/>
    <s v="Yes"/>
    <s v="Joanna Rose"/>
    <d v="2016-08-02T09:49:45"/>
    <d v="2016-07-29T11:38:55"/>
    <m/>
    <s v=""/>
    <m/>
    <x v="0"/>
  </r>
  <r>
    <s v="eb6305e4-7f55-e611-80f1-5065f38aaa91"/>
    <s v="yQ8yNIJIUgrEW/gxt1kVbTA5YqES4GJlIS0aobeYoMZSxSQoymLp7CyAWhy972by60W9AsM8evR1EHUjodcx1A=="/>
    <d v="2016-08-25T14:14:04"/>
    <s v="DARS-NIC-51854-F2P1Y-v0"/>
    <s v="Nader Francis"/>
    <x v="453"/>
    <s v="With Customer"/>
    <x v="0"/>
    <m/>
    <s v="1c Application In Progress"/>
    <s v="1c Application In Progress"/>
    <x v="4"/>
    <s v="DARS-NIC-51854-F2P1Y-v0"/>
    <s v="Yes"/>
    <s v="No"/>
    <x v="0"/>
    <x v="0"/>
    <x v="0"/>
    <s v="No"/>
    <x v="5"/>
    <s v=""/>
    <s v=""/>
    <s v=""/>
    <s v="Yes"/>
    <s v="Joanna Rose"/>
    <d v="2016-08-25T14:14:04"/>
    <d v="2016-07-29T11:30:52"/>
    <m/>
    <s v=""/>
    <m/>
    <x v="0"/>
  </r>
  <r>
    <s v="ca92bdf1-d640-4833-a18b-4f0bd2aeab32"/>
    <s v="MeVzCfCTVWCioG0w3znxl+P00aUWM7xK3bxVaYk3ef9oZi+e1TayxGjAyts3dRXjbB/DvsS1oTRO9NOHGcpdgA=="/>
    <d v="2017-01-20T11:57:12"/>
    <s v="DARS-NIC-51920-R5F1K-v0"/>
    <s v="Sylvain Bagnack"/>
    <x v="454"/>
    <s v="With HSCIC"/>
    <x v="0"/>
    <m/>
    <s v="1c Application In Progress"/>
    <s v="5a DSA Active"/>
    <x v="0"/>
    <s v="DARS-NIC-51920-R5F1K-v0.0"/>
    <s v="No"/>
    <s v="No"/>
    <x v="0"/>
    <x v="0"/>
    <x v="0"/>
    <s v="No"/>
    <x v="0"/>
    <s v="Medium"/>
    <s v=""/>
    <s v=""/>
    <s v="Yes"/>
    <s v="Tracy Taylor"/>
    <d v="2017-01-20T11:57:12"/>
    <d v="2017-01-05T09:11:47"/>
    <m/>
    <s v=""/>
    <d v="2017-01-07T00:00:00"/>
    <x v="0"/>
  </r>
  <r>
    <s v="1d9e3ae4-3665-4555-a990-6dccb86a60e7"/>
    <s v="Od212zhPJWaSzbMyxOnwU9YKcCeLYmN0KtNlNGkBxwWbeYWvVU8U3VhJv6zU124SQxTV7mIgFTf2k7KFDvdhIg=="/>
    <d v="2017-01-20T11:57:12"/>
    <s v="DARS-NIC-51920-R5F1K-v0"/>
    <s v="Sylvain Bagnack"/>
    <x v="454"/>
    <s v="With HSCIC"/>
    <x v="0"/>
    <d v="2017-05-31T00:00:00"/>
    <s v="2c Initial Assessment"/>
    <s v="5a DSA Active"/>
    <x v="0"/>
    <s v="DARS-NIC-51920-R5F1K-v0.1"/>
    <s v="No"/>
    <s v="No"/>
    <x v="0"/>
    <x v="262"/>
    <x v="0"/>
    <s v="No"/>
    <x v="0"/>
    <s v="Medium"/>
    <s v="Tracy Taylor"/>
    <s v="Robyn Wilson"/>
    <s v="Yes"/>
    <s v="Tracy Taylor"/>
    <d v="2017-01-20T11:57:12"/>
    <d v="2017-01-07T14:02:04"/>
    <m/>
    <s v=""/>
    <d v="2017-01-07T00:00:00"/>
    <x v="0"/>
  </r>
  <r>
    <s v="61e8fb53-0a9c-43ac-b3c8-59b79fa210b9"/>
    <s v="tZP67HyfexZmVQG6Gj7HhqL+uVSRds9iOCSvZa5vRJ6XsPTOo65d+5ju7p2D0Lt/zpQ5J+epiXd51/fa4laafw=="/>
    <d v="2017-01-20T11:57:20"/>
    <s v="DARS-NIC-51920-R5F1K-v0"/>
    <s v="Sylvain Bagnack"/>
    <x v="454"/>
    <s v="With HSCIC"/>
    <x v="0"/>
    <d v="2017-05-31T00:00:00"/>
    <s v="5a DSA Active"/>
    <s v="5a DSA Active"/>
    <x v="2"/>
    <s v="DARS-NIC-51920-R5F1K-v0.2"/>
    <s v="Yes"/>
    <s v="No"/>
    <x v="0"/>
    <x v="262"/>
    <x v="199"/>
    <s v="No"/>
    <x v="0"/>
    <s v="Medium"/>
    <s v="Tracy Taylor"/>
    <s v="Robyn Wilson"/>
    <s v="Yes"/>
    <s v="Tracy Taylor"/>
    <d v="2017-01-20T11:57:20"/>
    <d v="2017-01-07T14:22:12"/>
    <d v="2017-01-20T00:00:00"/>
    <s v=""/>
    <d v="2017-01-07T00:00:00"/>
    <x v="1"/>
  </r>
  <r>
    <s v="074d9e05-2d65-e611-80ef-5065f38bf2f1"/>
    <s v="ccXGftC7KBF6Z5JEilS11zv+rsE6oOqfFsVUdCAih6n5R540WgOvJgE0iO5lJg+ghhjBC/fc8wB28Rfx0t5B1A=="/>
    <d v="2016-08-30T08:09:06"/>
    <s v="DARS-NIC-51971-Z2N6L-v0"/>
    <s v="Imran Ameen"/>
    <x v="455"/>
    <s v="With Customer"/>
    <x v="0"/>
    <m/>
    <s v="1c Application In Progress"/>
    <s v="2d Action Plan Active"/>
    <x v="0"/>
    <s v="DARS-NIC-51971-Z2N6L-v0"/>
    <s v="No"/>
    <s v="No"/>
    <x v="0"/>
    <x v="0"/>
    <x v="0"/>
    <s v="No"/>
    <x v="12"/>
    <s v=""/>
    <s v=""/>
    <s v=""/>
    <s v="Yes"/>
    <s v="Joanna Rose"/>
    <d v="2016-08-30T08:09:06"/>
    <d v="2016-08-18T10:17:59"/>
    <m/>
    <s v=""/>
    <d v="2016-08-19T00:00:00"/>
    <x v="0"/>
  </r>
  <r>
    <s v="b20d23b9-19d3-410d-a467-91b01595a9db"/>
    <s v="FLxa+j9HfhvsjbXurDBHAEHjWYJQ04bA7n6Ra3uCFKao7Y0tNueqqK2VBPqgySbsMvFj/q2M3BWDDuAZhjiq+w=="/>
    <d v="2016-08-30T08:09:20"/>
    <s v="DARS-NIC-51971-Z2N6L-v0"/>
    <s v="Imran Ameen"/>
    <x v="455"/>
    <s v="With Customer"/>
    <x v="0"/>
    <m/>
    <s v="2c Initial Assessment"/>
    <s v="2d Action Plan Active"/>
    <x v="0"/>
    <s v="DARS-NIC-51971-Z2N6L-v0.1"/>
    <s v="No"/>
    <s v="No"/>
    <x v="0"/>
    <x v="166"/>
    <x v="0"/>
    <s v="No"/>
    <x v="12"/>
    <s v=""/>
    <s v="Adam Grindrod"/>
    <s v="Richard Langley"/>
    <s v="Yes"/>
    <s v="Joanna Rose"/>
    <d v="2016-08-30T08:09:20"/>
    <d v="2016-08-18T10:18:09"/>
    <m/>
    <s v=""/>
    <d v="2016-08-19T00:00:00"/>
    <x v="0"/>
  </r>
  <r>
    <s v="8586e994-0d06-4bf4-b266-3e9246a2aaae"/>
    <s v="TGnpl5FUDaIH1QFKk7ESXcQjZjwMuFp6OB3yxHxQguOF6cNeIXE/tzsAC8UOO2tI2e5olHKcIOqYZOr4nhZgdg=="/>
    <d v="2016-10-05T15:45:15"/>
    <s v="DARS-NIC-51971-Z2N6L-v0"/>
    <s v="Imran Ameen"/>
    <x v="455"/>
    <s v="With Customer"/>
    <x v="0"/>
    <m/>
    <s v="2c Initial Assessment"/>
    <s v="2d Action Plan Active"/>
    <x v="6"/>
    <s v="DARS-NIC-51971-Z2N6L-v0.2"/>
    <s v="Yes"/>
    <s v="No"/>
    <x v="0"/>
    <x v="166"/>
    <x v="0"/>
    <s v="No"/>
    <x v="12"/>
    <s v=""/>
    <s v="Adam Grindrod"/>
    <s v="Richard Langley"/>
    <s v="Yes"/>
    <s v="Joanna Rose"/>
    <d v="2016-10-05T15:45:15"/>
    <d v="2016-08-30T08:09:10"/>
    <d v="2016-10-05T00:00:00"/>
    <s v=""/>
    <d v="2016-08-19T00:00:00"/>
    <x v="0"/>
  </r>
  <r>
    <s v="5be04fd5-10d8-42f2-ae33-ef05c719c409"/>
    <s v="/H3HkmgODTm+QxyttT5Zfbk4lxnG1BAl/ySP6CItH8vuo/tVYW//SZVXOVhvv5m07d5THmZrgBAQWTXfBucwkg=="/>
    <d v="2017-05-02T13:06:15"/>
    <s v="DARS-NIC-51979-B8X2V-v1"/>
    <s v="Alexandra Day"/>
    <x v="456"/>
    <s v="With HSCIC"/>
    <x v="0"/>
    <m/>
    <s v="1c Application In Progress"/>
    <s v="2a Case Admin Check"/>
    <x v="0"/>
    <s v="DARS-NIC-51979-B8X2V-v0.0"/>
    <s v="No"/>
    <s v="No"/>
    <x v="0"/>
    <x v="0"/>
    <x v="0"/>
    <s v="No"/>
    <x v="0"/>
    <s v=""/>
    <s v=""/>
    <s v=""/>
    <s v="Yes"/>
    <s v=""/>
    <d v="2017-05-02T13:06:15"/>
    <d v="2017-03-02T10:22:32"/>
    <m/>
    <s v=""/>
    <m/>
    <x v="0"/>
  </r>
  <r>
    <s v="5f990871-7bb4-4ce1-9472-1594e58cbd3f"/>
    <s v="KS6w49qXZ9jahwb3awrF2StHlXnKFpu14NiQdpKpPW8AX2BCOszOV17WwLXX3jKTSVy/NKRGP6Z2byghWvpE3w=="/>
    <d v="2017-05-02T13:06:14"/>
    <s v="DARS-NIC-51979-B8X2V-v1"/>
    <s v="Divya Patel"/>
    <x v="456"/>
    <s v="With HSCIC"/>
    <x v="0"/>
    <d v="2017-05-31T00:00:00"/>
    <s v="2c Initial Assessment"/>
    <s v="2a Case Admin Check"/>
    <x v="0"/>
    <s v="DARS-NIC-51979-B8X2V-v0.1"/>
    <s v="No"/>
    <s v="No"/>
    <x v="0"/>
    <x v="318"/>
    <x v="0"/>
    <s v="No"/>
    <x v="0"/>
    <s v=""/>
    <s v="Alexandra Day"/>
    <s v="Robyn Wilson"/>
    <s v="Yes"/>
    <s v=""/>
    <d v="2017-05-02T13:06:14"/>
    <d v="2017-03-02T11:01:41"/>
    <m/>
    <s v=""/>
    <m/>
    <x v="0"/>
  </r>
  <r>
    <s v="94dd0cbf-af69-40b2-81db-97825adb6363"/>
    <s v="GXMRWrCQURjIFV5jLB3KQxgOGA/HRSuS3eGeT3gWdFj5TG1RhVv7mJjln06rc00HJOL5gg3eFs1hzddGtJ6d6Q=="/>
    <d v="2017-05-02T13:06:14"/>
    <s v="DARS-NIC-51979-B8X2V-v1"/>
    <s v="Divya Patel"/>
    <x v="456"/>
    <s v="With HSCIC"/>
    <x v="0"/>
    <d v="2017-05-31T00:00:00"/>
    <s v="5a DSA Active"/>
    <s v="2a Case Admin Check"/>
    <x v="2"/>
    <s v="DARS-NIC-51979-B8X2V-v0.2"/>
    <s v="No"/>
    <s v="No"/>
    <x v="0"/>
    <x v="318"/>
    <x v="160"/>
    <s v="No"/>
    <x v="0"/>
    <s v=""/>
    <s v="Alexandra Day"/>
    <s v="Robyn Wilson"/>
    <s v="Yes"/>
    <s v=""/>
    <d v="2017-05-02T13:06:14"/>
    <d v="2017-03-02T11:49:01"/>
    <d v="2017-03-21T00:00:00"/>
    <s v=""/>
    <m/>
    <x v="1"/>
  </r>
  <r>
    <s v="c6dfde50-6fe9-442a-b572-56ebf7c6ea02"/>
    <s v="DueAR8yK+0xaApBkYwFT0rqi+Y99cATsTCgBpOqvpRjWWl8Ulj+jl//BmBNnACYD4fGGpDe5r17yEBVrfvg5Kw=="/>
    <d v="2017-05-02T13:06:25"/>
    <s v="DARS-NIC-51979-B8X2V-v1"/>
    <s v="Divya Patel"/>
    <x v="456"/>
    <s v="With HSCIC"/>
    <x v="0"/>
    <m/>
    <s v="1c Application In Progress"/>
    <s v="2a Case Admin Check"/>
    <x v="0"/>
    <s v="DARS-NIC-51979-B8X2V-v1.0"/>
    <s v="No"/>
    <s v="No"/>
    <x v="0"/>
    <x v="0"/>
    <x v="0"/>
    <s v="No"/>
    <x v="0"/>
    <s v=""/>
    <s v=""/>
    <s v=""/>
    <s v="Yes"/>
    <s v=""/>
    <d v="2017-05-02T13:06:25"/>
    <d v="2017-04-28T07:48:09"/>
    <m/>
    <s v=""/>
    <m/>
    <x v="0"/>
  </r>
  <r>
    <s v="28595058-7b63-49df-a651-af088cf00381"/>
    <s v="MVsRYxwPZXIXiUGKaOIP/iGEdFQsowNva4kN8KRKEymLooyFfiegq+02c1t0ao6U0UpeTjP0ilpBbEAaRyVthg=="/>
    <d v="2017-05-02T13:06:25"/>
    <s v="DARS-NIC-51979-B8X2V-v1"/>
    <s v="Divya Patel"/>
    <x v="456"/>
    <s v="With HSCIC"/>
    <x v="0"/>
    <m/>
    <s v="1c Application In Progress"/>
    <s v="2a Case Admin Check"/>
    <x v="4"/>
    <s v="DARS-NIC-51979-B8X2V-v1.1"/>
    <s v="Yes"/>
    <s v="No"/>
    <x v="0"/>
    <x v="0"/>
    <x v="0"/>
    <s v="No"/>
    <x v="0"/>
    <s v=""/>
    <s v=""/>
    <s v=""/>
    <s v="Yes"/>
    <s v=""/>
    <d v="2017-05-02T13:06:25"/>
    <d v="2017-05-02T13:05:56"/>
    <m/>
    <s v=""/>
    <m/>
    <x v="0"/>
  </r>
  <r>
    <s v="1487ce69-0971-4d7c-8076-4a860cc544a9"/>
    <s v="DLqMWSOF/VrEfQunl1H0mAt/Z+IoxTfuwLW8kDKdwYhs8poqRcn9Rvou0kCCTw/LyO8RoH8IndUTD+A2ve1gXA=="/>
    <d v="2017-03-09T11:16:29"/>
    <s v="DARS-NIC-52156-Z3X1M-v0"/>
    <s v="Tanya Wilber"/>
    <x v="438"/>
    <s v="With HSCIC"/>
    <x v="0"/>
    <m/>
    <s v=""/>
    <s v="1c Application In Progress"/>
    <x v="0"/>
    <s v="DARS-NIC-52156-Z3X1M-v0.0"/>
    <s v="No"/>
    <s v="No"/>
    <x v="0"/>
    <x v="0"/>
    <x v="0"/>
    <s v="No"/>
    <x v="6"/>
    <s v=""/>
    <s v="DARS Online"/>
    <s v="DARS Online"/>
    <s v="Yes"/>
    <s v="Alexandra Day"/>
    <d v="2017-03-09T11:16:29"/>
    <d v="2016-07-29T11:09:25"/>
    <m/>
    <s v=""/>
    <m/>
    <x v="0"/>
  </r>
  <r>
    <s v="45c9073a-1a3d-442d-8ef2-fb69e4e3d385"/>
    <s v="d06eHf/4LmUBFJqPIM9kOr5JXuR/csRbld+ugyNpK0TQSKAUPayAyIv9Lnkt4ZdPSmIaFVq6CTKXi/ey7Mj1Ow=="/>
    <d v="2017-03-09T11:16:29"/>
    <s v="DARS-NIC-52156-Z3X1M-v0"/>
    <s v="Tanya Wilber"/>
    <x v="438"/>
    <s v="With HSCIC"/>
    <x v="0"/>
    <m/>
    <s v="2c Initial Assessment"/>
    <s v="1c Application In Progress"/>
    <x v="0"/>
    <s v="DARS-NIC-52156-Z3X1M-v0.1"/>
    <s v="No"/>
    <s v="No"/>
    <x v="0"/>
    <x v="65"/>
    <x v="0"/>
    <s v="No"/>
    <x v="6"/>
    <s v="Complex"/>
    <s v="Richard Webster"/>
    <s v="Dave Cronin"/>
    <s v="Yes"/>
    <s v="Alexandra Day"/>
    <d v="2017-03-09T11:16:29"/>
    <d v="2016-11-30T14:03:19"/>
    <m/>
    <s v=""/>
    <m/>
    <x v="0"/>
  </r>
  <r>
    <s v="97d35bea-7c29-4d0d-8cfb-e6cd07936552"/>
    <s v="f6nsWFne7CJrBnzwQaxbHPBi5XnVxaFFIRI1nDsIaflw79bvWY9jQHxKvF+0u3nft/dhVKlWYu1Uj6EOgckZmw=="/>
    <d v="2017-03-09T11:16:39"/>
    <s v="DARS-NIC-52156-Z3X1M-v0"/>
    <s v="Tanya Wilber"/>
    <x v="438"/>
    <s v="With HSCIC"/>
    <x v="0"/>
    <m/>
    <s v="1c Application In Progress"/>
    <s v="1c Application In Progress"/>
    <x v="4"/>
    <s v="DARS-NIC-52156-Z3X1M-v0.2"/>
    <s v="Yes"/>
    <s v="No"/>
    <x v="0"/>
    <x v="65"/>
    <x v="0"/>
    <s v="No"/>
    <x v="6"/>
    <s v="Complex"/>
    <s v="Richard Webster"/>
    <s v="Dave Cronin"/>
    <s v="Yes"/>
    <s v="Alexandra Day"/>
    <d v="2017-03-09T11:16:39"/>
    <d v="2017-01-11T16:37:34"/>
    <m/>
    <s v=""/>
    <m/>
    <x v="0"/>
  </r>
  <r>
    <s v="33f47606-9c58-e611-80f1-5065f38aaa91"/>
    <s v="A7dn/7nrxPW/Mc4VOgd7HlGCFhRh97MVnNrQJXFjSkk2kU7ycLUpAU5L4U/ihK+tV2LA2MzTRRkoylULvMUzEA=="/>
    <d v="2016-10-14T07:43:03"/>
    <s v="DARS-NIC-52164-C3K5R-v0"/>
    <s v="Errol Taylor"/>
    <x v="288"/>
    <s v="With HSCIC"/>
    <x v="0"/>
    <m/>
    <s v=""/>
    <s v="5a DSA Active"/>
    <x v="0"/>
    <s v="DARS-NIC-52164-C3K5R-v0"/>
    <s v="No"/>
    <s v="No"/>
    <x v="0"/>
    <x v="0"/>
    <x v="0"/>
    <s v="No"/>
    <x v="6"/>
    <s v=""/>
    <s v=""/>
    <s v=""/>
    <s v="Yes"/>
    <s v="Emma Russell"/>
    <d v="2016-10-14T07:43:03"/>
    <d v="2016-08-02T10:29:50"/>
    <m/>
    <s v=""/>
    <d v="2016-08-11T00:00:00"/>
    <x v="0"/>
  </r>
  <r>
    <s v="ccab766c-e27a-4f7b-b265-f86d5456d8b6"/>
    <s v="XQFav/bhjTGQqaldxGP/foaSVaTFMed2B7S8QTTqUz4wX3RNOAaxpd46gphnfw2HJ5/cIhONXHhcBws6QEIG+g=="/>
    <d v="2016-10-14T07:43:03"/>
    <s v="DARS-NIC-52164-C3K5R-v0"/>
    <s v="Errol Taylor"/>
    <x v="288"/>
    <s v="With HSCIC"/>
    <x v="0"/>
    <m/>
    <s v=""/>
    <s v="5a DSA Active"/>
    <x v="0"/>
    <s v="DARS-NIC-52164-C3K5R-v0.1"/>
    <s v="No"/>
    <s v="No"/>
    <x v="0"/>
    <x v="0"/>
    <x v="0"/>
    <s v="No"/>
    <x v="6"/>
    <s v=""/>
    <s v=""/>
    <s v=""/>
    <s v="Yes"/>
    <s v="Emma Russell"/>
    <d v="2016-10-14T07:43:03"/>
    <d v="2016-08-02T10:29:57"/>
    <m/>
    <s v=""/>
    <d v="2016-08-11T00:00:00"/>
    <x v="0"/>
  </r>
  <r>
    <s v="692fef2c-488b-42ba-b80f-75f559c5e851"/>
    <s v="pHb+34FYIF7/7ylfJnvRP3/W/WVXmUt9pmIICJTsoy6/8fC0kzedZIDgjSa1NJMn8ZZsBhGobyQpSFwqX1k1FQ=="/>
    <d v="2016-10-14T07:43:03"/>
    <s v="DARS-NIC-52164-C3K5R-v0"/>
    <s v="Errol Taylor"/>
    <x v="288"/>
    <s v="With HSCIC"/>
    <x v="0"/>
    <m/>
    <s v=""/>
    <s v="5a DSA Active"/>
    <x v="0"/>
    <s v="DARS-NIC-52164-C3K5R-v0.2"/>
    <s v="No"/>
    <s v="No"/>
    <x v="0"/>
    <x v="0"/>
    <x v="0"/>
    <s v="No"/>
    <x v="6"/>
    <s v=""/>
    <s v=""/>
    <s v=""/>
    <s v="Yes"/>
    <s v="Emma Russell"/>
    <d v="2016-10-14T07:43:03"/>
    <d v="2016-08-04T10:54:12"/>
    <m/>
    <s v=""/>
    <d v="2016-08-11T00:00:00"/>
    <x v="0"/>
  </r>
  <r>
    <s v="9b07b9fc-43c3-49b9-a6b1-5406e54519bf"/>
    <s v="biVt983ESVt1qbTsMJrjEEUbbVx0UJUQGC+qqhPVve1VfzcF0LvIr3SA2xXzLUtS/CHQTimkjBaYlyByFOZ5Zw=="/>
    <d v="2016-10-14T07:43:03"/>
    <s v="DARS-NIC-52164-C3K5R-v0"/>
    <s v="Errol Taylor"/>
    <x v="288"/>
    <s v="With HSCIC"/>
    <x v="0"/>
    <m/>
    <s v="2c Initial Assessment"/>
    <s v="5a DSA Active"/>
    <x v="0"/>
    <s v="DARS-NIC-52164-C3K5R-v0.3"/>
    <s v="No"/>
    <s v="No"/>
    <x v="0"/>
    <x v="9"/>
    <x v="0"/>
    <s v="No"/>
    <x v="6"/>
    <s v=""/>
    <s v="Adam Grindrod"/>
    <s v="Richard Langley"/>
    <s v="Yes"/>
    <s v="Emma Russell"/>
    <d v="2016-10-14T07:43:03"/>
    <d v="2016-08-09T15:02:49"/>
    <m/>
    <s v=""/>
    <d v="2016-08-11T00:00:00"/>
    <x v="0"/>
  </r>
  <r>
    <s v="316a0caf-2fab-4954-90bb-90bab9973557"/>
    <s v="Nomz/spqZ/ddCy9DCimu49c6dTFxs6D5sKroTjUGOPxWBpi7iqUtwxw+SY37r6zgK/fJb3QzQezCK0XrHBeImw=="/>
    <d v="2016-10-14T07:43:03"/>
    <s v="DARS-NIC-52164-C3K5R-v0"/>
    <s v="Errol Taylor"/>
    <x v="288"/>
    <s v="With HSCIC"/>
    <x v="0"/>
    <m/>
    <s v="2c Initial Assessment"/>
    <s v="5a DSA Active"/>
    <x v="0"/>
    <s v="DARS-NIC-52164-C3K5R-v0.4"/>
    <s v="No"/>
    <s v="No"/>
    <x v="0"/>
    <x v="9"/>
    <x v="0"/>
    <s v="No"/>
    <x v="6"/>
    <s v=""/>
    <s v="Adam Grindrod"/>
    <s v="Richard Langley"/>
    <s v="Yes"/>
    <s v="Emma Russell"/>
    <d v="2016-10-14T07:43:03"/>
    <d v="2016-08-18T08:16:06"/>
    <m/>
    <s v=""/>
    <d v="2016-08-11T00:00:00"/>
    <x v="0"/>
  </r>
  <r>
    <s v="759801e9-9d52-4ded-8c9e-0d372449e822"/>
    <s v="O6cQ+aqIyHbMDwCOwHCOv0cIbdQSmgrBx60q/6SsAfAMtCrZb6WGlXw+0Xi45giiz3WY8fShNR85VjLSgWvwUg=="/>
    <d v="2016-10-14T07:43:03"/>
    <s v="DARS-NIC-52164-C3K5R-v0"/>
    <s v="Errol Taylor"/>
    <x v="288"/>
    <s v="With HSCIC"/>
    <x v="0"/>
    <d v="1966-12-31T00:00:00"/>
    <s v="2c Initial Assessment"/>
    <s v="5a DSA Active"/>
    <x v="0"/>
    <s v="DARS-NIC-52164-C3K5R-v0.5"/>
    <s v="No"/>
    <s v="No"/>
    <x v="0"/>
    <x v="9"/>
    <x v="0"/>
    <s v="No"/>
    <x v="6"/>
    <s v=""/>
    <s v="Adam Grindrod"/>
    <s v="Louise Dunn"/>
    <s v="Yes"/>
    <s v="Emma Russell"/>
    <d v="2016-10-14T07:43:03"/>
    <d v="2016-09-07T07:47:25"/>
    <m/>
    <s v=""/>
    <d v="2016-08-11T00:00:00"/>
    <x v="0"/>
  </r>
  <r>
    <s v="d2b7f6e5-46d0-4115-9e8a-cc279a056fcb"/>
    <s v="FKg+fZQiaep5FgJXfXnAfgrBy8qd+/e/tJ3x6Zt9P5pdnA/21V97Kc+GwXwjqt8TshRsoIegb3xEwFltn9q/KQ=="/>
    <d v="2016-10-18T08:17:35"/>
    <s v="DARS-NIC-52164-C3K5R-v0"/>
    <s v="Errol Taylor"/>
    <x v="288"/>
    <s v="With HSCIC"/>
    <x v="0"/>
    <d v="2066-12-31T00:00:00"/>
    <s v="5a DSA Active"/>
    <s v="5a DSA Active"/>
    <x v="2"/>
    <s v="DARS-NIC-52164-C3K5R-v0.6"/>
    <s v="Yes"/>
    <s v="No"/>
    <x v="0"/>
    <x v="9"/>
    <x v="248"/>
    <s v="No"/>
    <x v="6"/>
    <s v=""/>
    <s v="Adam Grindrod"/>
    <s v="Louise Dunn"/>
    <s v="Yes"/>
    <s v="Emma Russell"/>
    <d v="2016-10-18T08:17:35"/>
    <d v="2016-10-06T07:40:10"/>
    <d v="2016-10-14T00:00:00"/>
    <s v=""/>
    <d v="2016-08-11T00:00:00"/>
    <x v="1"/>
  </r>
  <r>
    <s v="43594389-7b10-412b-aed5-02bd60c89494"/>
    <s v="y80G4I5sobxU8BtZxd6ypCOgwQOfrrH+I1iEZrql7R5dhEpefuBf4J07iypxYdPl+sZ6ExNHdIl4xOZJxPIVeQ=="/>
    <d v="2017-03-24T10:53:54"/>
    <s v="DARS-NIC-52166-B4R8P-v0"/>
    <s v="Tracy Taylor"/>
    <x v="457"/>
    <s v="With HSCIC"/>
    <x v="0"/>
    <m/>
    <s v="1c Application In Progress"/>
    <s v="5a DSA Active"/>
    <x v="0"/>
    <s v="DARS-NIC-52166-B4R8P-v0.0"/>
    <s v="No"/>
    <s v="No"/>
    <x v="0"/>
    <x v="0"/>
    <x v="0"/>
    <s v="No"/>
    <x v="0"/>
    <s v="Medium"/>
    <s v=""/>
    <s v=""/>
    <s v="Yes"/>
    <s v="Tracy Taylor"/>
    <d v="2017-03-24T10:53:54"/>
    <d v="2017-02-13T13:58:02"/>
    <m/>
    <s v=""/>
    <d v="2017-02-13T00:00:00"/>
    <x v="0"/>
  </r>
  <r>
    <s v="9cbd7b71-8895-4828-8201-b4a60f568759"/>
    <s v="4q9ZUqHvI6dJ/P+Hz7E681yULbR4c2vaQ/vghiA9kC+zCdTZLOjOb5MODOEhYoOHr5ZRsAcyjw7udabWa89irg=="/>
    <d v="2017-03-24T10:53:54"/>
    <s v="DARS-NIC-52166-B4R8P-v0"/>
    <s v="Tracy Taylor"/>
    <x v="457"/>
    <s v="With HSCIC"/>
    <x v="0"/>
    <d v="2017-05-31T00:00:00"/>
    <s v="2c Initial Assessment"/>
    <s v="5a DSA Active"/>
    <x v="0"/>
    <s v="DARS-NIC-52166-B4R8P-v0.1"/>
    <s v="No"/>
    <s v="No"/>
    <x v="0"/>
    <x v="322"/>
    <x v="0"/>
    <s v="No"/>
    <x v="0"/>
    <s v="Medium"/>
    <s v="Tracy Taylor"/>
    <s v="Robyn Wilson"/>
    <s v="Yes"/>
    <s v="Tracy Taylor"/>
    <d v="2017-03-24T10:53:54"/>
    <d v="2017-02-13T14:09:40"/>
    <m/>
    <s v=""/>
    <d v="2017-02-13T00:00:00"/>
    <x v="0"/>
  </r>
  <r>
    <s v="147775fd-f29f-4245-9c8e-203ea336e4a8"/>
    <s v="zVQgN25TvUKS2scGL4UfmbqfM20wUvcTth/1OSWgtej7sIdwxPJzGMuH2mrouTVGaFBUiPgbbVJ8DADSZN9cTA=="/>
    <d v="2017-03-24T10:54:12"/>
    <s v="DARS-NIC-52166-B4R8P-v0"/>
    <s v="Helen Smith"/>
    <x v="457"/>
    <s v="With HSCIC"/>
    <x v="0"/>
    <d v="2017-05-31T00:00:00"/>
    <s v="5a DSA Active"/>
    <s v="5a DSA Active"/>
    <x v="2"/>
    <s v="DARS-NIC-52166-B4R8P-v0.2"/>
    <s v="Yes"/>
    <s v="No"/>
    <x v="0"/>
    <x v="322"/>
    <x v="97"/>
    <s v="No"/>
    <x v="0"/>
    <s v="Medium"/>
    <s v="Tracy Taylor"/>
    <s v="Robyn Wilson"/>
    <s v="Yes"/>
    <s v="Tracy Taylor"/>
    <d v="2017-03-24T10:54:12"/>
    <d v="2017-02-13T14:33:30"/>
    <d v="2017-03-24T00:00:00"/>
    <s v=""/>
    <d v="2017-02-13T00:00:00"/>
    <x v="1"/>
  </r>
  <r>
    <s v="148ad5a8-f6e1-e511-80f5-3863bb363030"/>
    <s v="VhWhDD4dqfBSuTiKUtWMDXGvR5Mkp9wgiQte6jyYwNjo9nGXJUGmD/+d7bnqBIhhp5VU1fTNB9kLAiBgYI57Cg=="/>
    <d v="2016-03-04T10:48:43"/>
    <s v="DARS-NIC-52206-8VRZ6-v0"/>
    <s v="Petra Westlake"/>
    <x v="113"/>
    <s v="With HSCIC"/>
    <x v="0"/>
    <m/>
    <s v=""/>
    <s v=""/>
    <x v="7"/>
    <s v="DARS-NIC-52206-8VRZ6-v0.0"/>
    <s v=""/>
    <s v="Yes"/>
    <x v="1"/>
    <x v="0"/>
    <x v="0"/>
    <s v="No"/>
    <x v="6"/>
    <s v=""/>
    <s v=""/>
    <s v=""/>
    <s v="Yes"/>
    <s v=""/>
    <d v="2016-03-04T10:48:43"/>
    <d v="2016-03-04T10:48:43"/>
    <m/>
    <s v=""/>
    <m/>
    <x v="0"/>
  </r>
  <r>
    <s v="d587fbd3-d95d-434c-a898-4816cb9194bf"/>
    <s v="P0ZzG36DC/X1FLM0kg6BST1gUSbwjQcwl7tNdcHLJzdYDbS6UWUs+DtwvDG3cwhMB9dclPLqC9O4u6+La7tLgQ=="/>
    <d v="2017-04-20T13:32:53"/>
    <s v="DARS-NIC-52229-Z6D1Q-v1"/>
    <s v="Tracy Taylor"/>
    <x v="370"/>
    <s v="With Customer"/>
    <x v="0"/>
    <m/>
    <s v="1c Application In Progress"/>
    <s v="2d Action Plan Active"/>
    <x v="0"/>
    <s v="DARS-NIC-52229-Z6D1Q-v0.0"/>
    <s v="No"/>
    <s v="No"/>
    <x v="0"/>
    <x v="0"/>
    <x v="0"/>
    <s v="No"/>
    <x v="0"/>
    <s v="Medium"/>
    <s v=""/>
    <s v=""/>
    <s v="Yes"/>
    <s v="Emma Russell"/>
    <d v="2017-04-20T13:32:53"/>
    <d v="2017-01-03T15:41:26"/>
    <m/>
    <s v=""/>
    <d v="2017-03-31T00:00:00"/>
    <x v="0"/>
  </r>
  <r>
    <s v="0b7b3958-7c50-4d4e-adec-99d207cb58f9"/>
    <s v="0F/fQjKLTj2NYw0KHOFvM3XkvXHo37DHuSivDCKF0Eo/lkP2nib9/aCzi/pD2hlGvSxiLCb+Oe6wOmjfDQGA1g=="/>
    <d v="2017-04-20T13:32:53"/>
    <s v="DARS-NIC-52229-Z6D1Q-v1"/>
    <s v="John James"/>
    <x v="370"/>
    <s v="With Customer"/>
    <x v="0"/>
    <d v="2017-05-31T00:00:00"/>
    <s v="2c Initial Assessment"/>
    <s v="2d Action Plan Active"/>
    <x v="0"/>
    <s v="DARS-NIC-52229-Z6D1Q-v0.1"/>
    <s v="No"/>
    <s v="No"/>
    <x v="0"/>
    <x v="262"/>
    <x v="0"/>
    <s v="No"/>
    <x v="0"/>
    <s v="Medium"/>
    <s v="Emma Russell"/>
    <s v="Robyn Wilson"/>
    <s v="Yes"/>
    <s v="Emma Russell"/>
    <d v="2017-04-20T13:32:53"/>
    <d v="2017-01-07T13:10:55"/>
    <m/>
    <s v=""/>
    <d v="2017-03-31T00:00:00"/>
    <x v="0"/>
  </r>
  <r>
    <s v="7da2de39-3352-4a40-86a3-c3864dbdb4a0"/>
    <s v="xAw9iwwPdP/Mfvr9O1pAeMPW4SvoIGwaK/RHH6J7xdbMT3eFS51FsdXMkRI7xvmyB4U5SdE8IMMxx1v/Cgn6qA=="/>
    <d v="2017-04-20T13:32:53"/>
    <s v="DARS-NIC-52229-Z6D1Q-v1"/>
    <s v="John James"/>
    <x v="370"/>
    <s v="With Customer"/>
    <x v="0"/>
    <d v="2017-05-31T00:00:00"/>
    <s v="5a DSA Active"/>
    <s v="2d Action Plan Active"/>
    <x v="2"/>
    <s v="DARS-NIC-52229-Z6D1Q-v0.2"/>
    <s v="No"/>
    <s v="No"/>
    <x v="0"/>
    <x v="262"/>
    <x v="135"/>
    <s v="No"/>
    <x v="0"/>
    <s v="Medium"/>
    <s v="Emma Russell"/>
    <s v="Robyn Wilson"/>
    <s v="Yes"/>
    <s v="Emma Russell"/>
    <d v="2017-04-20T13:32:53"/>
    <d v="2017-01-07T13:34:00"/>
    <d v="2017-02-06T00:00:00"/>
    <s v=""/>
    <d v="2017-03-31T00:00:00"/>
    <x v="1"/>
  </r>
  <r>
    <s v="42ca3c03-7df7-4a5a-a15d-8ce06d52394e"/>
    <s v="5XzmpgFJAM0j5ectI2A3diA1Wp89D6uQCKmi9vG7cAdaihTxzVKdjPj9H1D/d/q5XBqMI0UUBvz2FxHmA//W1A=="/>
    <d v="2017-04-20T13:32:53"/>
    <s v="DARS-NIC-52229-Z6D1Q-v1"/>
    <s v="John James"/>
    <x v="370"/>
    <s v="With Customer"/>
    <x v="0"/>
    <m/>
    <s v="1c Application In Progress"/>
    <s v="2d Action Plan Active"/>
    <x v="0"/>
    <s v="DARS-NIC-52229-Z6D1Q-v1.0"/>
    <s v="No"/>
    <s v="No"/>
    <x v="0"/>
    <x v="262"/>
    <x v="0"/>
    <s v="No"/>
    <x v="0"/>
    <s v="Medium"/>
    <s v="Emma Russell"/>
    <s v="Robyn Wilson"/>
    <s v="Yes"/>
    <s v="Emma Russell"/>
    <d v="2017-04-20T13:32:53"/>
    <d v="2017-03-24T13:09:49"/>
    <m/>
    <s v=""/>
    <d v="2017-03-31T00:00:00"/>
    <x v="0"/>
  </r>
  <r>
    <s v="01d0e7ca-601d-4865-af26-122771f6395d"/>
    <s v="cBE31urI75XZ9p4YHWGvluwhoctwxS0UfkiGpeL52t/cM/k0cACx33tOMj2kuRVreZjxDZNMHKm2eZkqfb8a/A=="/>
    <d v="2017-04-20T13:33:17"/>
    <s v="DARS-NIC-52229-Z6D1Q-v1"/>
    <s v="John James"/>
    <x v="370"/>
    <s v="With Customer"/>
    <x v="0"/>
    <d v="2018-05-31T00:00:00"/>
    <s v="2c Initial Assessment"/>
    <s v="2d Action Plan Active"/>
    <x v="0"/>
    <s v="DARS-NIC-52229-Z6D1Q-v1.1"/>
    <s v="No"/>
    <s v="No"/>
    <x v="0"/>
    <x v="311"/>
    <x v="0"/>
    <s v="No"/>
    <x v="0"/>
    <s v="Complex"/>
    <s v="Tracy Taylor"/>
    <s v="Robyn Wilson"/>
    <s v="Yes"/>
    <s v="Emma Russell"/>
    <d v="2017-04-20T13:33:17"/>
    <d v="2017-03-30T13:17:51"/>
    <m/>
    <s v=""/>
    <d v="2017-03-31T00:00:00"/>
    <x v="0"/>
  </r>
  <r>
    <s v="9b644470-2445-42bb-bfec-aa142dea1017"/>
    <s v="MMKGf6VatAq1bURX5+VrW1QXqTbk5naiZwLAHCnfmC9IkQyYE8jfJOFNXTSp0goGyeutm9CXQIdyoOeRmTjWGg=="/>
    <d v="2017-04-20T13:33:17"/>
    <s v="DARS-NIC-52229-Z6D1Q-v1"/>
    <s v="John James"/>
    <x v="370"/>
    <s v="With Customer"/>
    <x v="0"/>
    <d v="2018-05-31T00:00:00"/>
    <s v="2c Initial Assessment"/>
    <s v="2d Action Plan Active"/>
    <x v="4"/>
    <s v="DARS-NIC-52229-Z6D1Q-v1.2"/>
    <s v="Yes"/>
    <s v="No"/>
    <x v="0"/>
    <x v="311"/>
    <x v="0"/>
    <s v="No"/>
    <x v="0"/>
    <s v="Complex"/>
    <s v="Tracy Taylor"/>
    <s v="Robyn Wilson"/>
    <s v="Yes"/>
    <s v="Emma Russell"/>
    <d v="2017-04-20T13:33:17"/>
    <d v="2017-04-20T13:32:47"/>
    <m/>
    <s v=""/>
    <d v="2017-03-31T00:00:00"/>
    <x v="0"/>
  </r>
  <r>
    <s v="05e07a4b-b558-e611-80f1-5065f38aaa91"/>
    <s v="EPTbCKd1HFb/zVUmz6D3YftcC4xJPAUajU9W0rYaOXU/jvFT+TN35o4EXeImcJgEgkJ5IcVYZdzDUocCdY92Vg=="/>
    <d v="2017-04-26T13:26:05"/>
    <s v="DARS-NIC-52236-B9F8S-v1"/>
    <s v="Richard Harling"/>
    <x v="456"/>
    <s v="With HSCIC"/>
    <x v="0"/>
    <m/>
    <s v="1c Application In Progress"/>
    <s v="3a With DAO"/>
    <x v="0"/>
    <s v="DARS-NIC-52236-B9F8S-v0"/>
    <s v="No"/>
    <s v="No"/>
    <x v="0"/>
    <x v="0"/>
    <x v="0"/>
    <s v="No"/>
    <x v="0"/>
    <s v=""/>
    <s v=""/>
    <s v=""/>
    <s v="Yes"/>
    <s v="Gillian Wright"/>
    <d v="2017-04-26T13:26:05"/>
    <d v="2016-08-02T13:30:46"/>
    <m/>
    <s v=""/>
    <d v="2017-03-23T00:00:00"/>
    <x v="0"/>
  </r>
  <r>
    <s v="e17f11f3-1d3d-4420-8a88-c8912f4b6064"/>
    <s v="kcIytmnt/Evh3tM0bvKXcdJbAb/IVCf1YjxKIHcn7VjXlRleao0cg2kiXtwl4RmEBgg9UDmIYn3qq+FoOOnoFg=="/>
    <d v="2017-04-26T13:26:05"/>
    <s v="DARS-NIC-52236-B9F8S-v1"/>
    <s v="Richard Harling"/>
    <x v="456"/>
    <s v="With HSCIC"/>
    <x v="0"/>
    <m/>
    <s v="2c Initial Assessment"/>
    <s v="3a With DAO"/>
    <x v="0"/>
    <s v="DARS-NIC-52236-B9F8S-v0.1"/>
    <s v="No"/>
    <s v="No"/>
    <x v="0"/>
    <x v="324"/>
    <x v="0"/>
    <s v="No"/>
    <x v="0"/>
    <s v=""/>
    <s v="Richard Webster"/>
    <s v="Gaynor Dalton"/>
    <s v="Yes"/>
    <s v="Gillian Wright"/>
    <d v="2017-04-26T13:26:05"/>
    <d v="2016-08-02T13:46:12"/>
    <m/>
    <s v=""/>
    <d v="2017-03-23T00:00:00"/>
    <x v="0"/>
  </r>
  <r>
    <s v="33964eb0-06bb-466d-a66f-d259a6e6b6a4"/>
    <s v="mlH9gYS/KK/2UMofha1W6QBBMZrM0GJeneSnCisDJGm0109AxnRAveh1tI79afzwbIvStjM0sl5CoRnS/LU2Pg=="/>
    <d v="2017-04-26T13:26:05"/>
    <s v="DARS-NIC-52236-B9F8S-v1"/>
    <s v="Richard Harling"/>
    <x v="456"/>
    <s v="With HSCIC"/>
    <x v="0"/>
    <d v="2017-03-31T00:00:00"/>
    <s v="5a DSA Active"/>
    <s v="3a With DAO"/>
    <x v="3"/>
    <s v="DARS-NIC-52236-B9F8S-v0.2"/>
    <s v="No"/>
    <s v="No"/>
    <x v="0"/>
    <x v="324"/>
    <x v="48"/>
    <s v="No"/>
    <x v="0"/>
    <s v=""/>
    <s v="Richard Webster"/>
    <s v="Gaynor Dalton"/>
    <s v="Yes"/>
    <s v="Gillian Wright"/>
    <d v="2017-04-26T13:26:05"/>
    <d v="2016-08-09T12:41:39"/>
    <d v="2016-08-18T00:00:00"/>
    <s v=""/>
    <d v="2017-03-23T00:00:00"/>
    <x v="1"/>
  </r>
  <r>
    <s v="5c3fac8f-1e6b-4401-80cc-0336b1f3dd17"/>
    <s v="M6cuAYeIjVyZgW7ra1e6UFSkqKs3HwL41tk1UsCsaq04rxT6ugSxJkpfuis7siMJ2ERlCYA2EbPRH0Q67v55Jw=="/>
    <d v="2017-04-26T13:26:05"/>
    <s v="DARS-NIC-52236-B9F8S-v1"/>
    <s v="Richard Harling"/>
    <x v="456"/>
    <s v="With HSCIC"/>
    <x v="0"/>
    <m/>
    <s v="1c Application In Progress"/>
    <s v="3a With DAO"/>
    <x v="0"/>
    <s v="DARS-NIC-52236-B9F8S-v1.0"/>
    <s v="No"/>
    <s v="No"/>
    <x v="0"/>
    <x v="324"/>
    <x v="0"/>
    <s v="No"/>
    <x v="0"/>
    <s v=""/>
    <s v="Richard Webster"/>
    <s v="Gaynor Dalton"/>
    <s v="Yes"/>
    <s v="Gillian Wright"/>
    <d v="2017-04-26T13:26:05"/>
    <d v="2017-03-21T12:06:05"/>
    <m/>
    <s v=""/>
    <d v="2017-03-23T00:00:00"/>
    <x v="0"/>
  </r>
  <r>
    <s v="b83fc68b-7bd2-4b90-b195-07b7c9043611"/>
    <s v="HQotQFuVmqVcX4mtORuOzOYgFWSaILcSUIwOaDzEThS3GUI3mu7Ni/UyjXDQs45EYBC81CBbG/SNBXmQ7sKkNQ=="/>
    <d v="2017-04-26T13:26:05"/>
    <s v="DARS-NIC-52236-B9F8S-v1"/>
    <s v="Richard Harling"/>
    <x v="456"/>
    <s v="With HSCIC"/>
    <x v="0"/>
    <d v="2018-03-31T00:00:00"/>
    <s v="2c Initial Assessment"/>
    <s v="3a With DAO"/>
    <x v="0"/>
    <s v="DARS-NIC-52236-B9F8S-v1.1"/>
    <s v="No"/>
    <s v="No"/>
    <x v="0"/>
    <x v="45"/>
    <x v="0"/>
    <s v="No"/>
    <x v="0"/>
    <s v=""/>
    <s v="Tracy Taylor"/>
    <s v="Duncan Easton"/>
    <s v="Yes"/>
    <s v="Gillian Wright"/>
    <d v="2017-04-26T13:26:05"/>
    <d v="2017-03-22T15:51:17"/>
    <m/>
    <s v=""/>
    <d v="2017-03-23T00:00:00"/>
    <x v="0"/>
  </r>
  <r>
    <s v="c51de56a-5248-4fa6-a4de-c92ae59c6a7f"/>
    <s v="HFYBqO3JmQOQfaPCA6uAyjQQt6NxgqJGQIGyqfzhpSgBwgL96c90MwhJtk7hoKTw6aLYP6TF03sca2F44gJPJA=="/>
    <d v="2017-04-26T13:26:36"/>
    <s v="DARS-NIC-52236-B9F8S-v1"/>
    <s v="Richard Harling"/>
    <x v="456"/>
    <s v="With HSCIC"/>
    <x v="0"/>
    <d v="2018-03-31T00:00:00"/>
    <s v="2c Initial Assessment"/>
    <s v="3a With DAO"/>
    <x v="0"/>
    <s v="DARS-NIC-52236-B9F8S-v1.2"/>
    <s v="No"/>
    <s v="No"/>
    <x v="0"/>
    <x v="45"/>
    <x v="0"/>
    <s v="No"/>
    <x v="0"/>
    <s v=""/>
    <s v="Tracy Taylor"/>
    <s v="Duncan Easton"/>
    <s v="Yes"/>
    <s v="Gillian Wright"/>
    <d v="2017-04-26T13:26:36"/>
    <d v="2017-04-11T12:19:24"/>
    <m/>
    <s v=""/>
    <d v="2017-03-23T00:00:00"/>
    <x v="0"/>
  </r>
  <r>
    <s v="4d90217d-ff71-4d6b-9cc7-76fa20194ed0"/>
    <s v="JlipOII8SjC0YJ2WDo2JvCIufeOpsn0hC+C2AizXxE/PyLZL3zD5WqjtTItfhtrFJZjlzDcPsjYqI2wMkdWWpg=="/>
    <d v="2017-04-26T13:26:36"/>
    <s v="DARS-NIC-52236-B9F8S-v1"/>
    <s v="Richard Harling"/>
    <x v="456"/>
    <s v="With HSCIC"/>
    <x v="0"/>
    <d v="2018-03-31T00:00:00"/>
    <s v="3a With DAO"/>
    <s v="3a With DAO"/>
    <x v="4"/>
    <s v="DARS-NIC-52236-B9F8S-v1.3"/>
    <s v="Yes"/>
    <s v="No"/>
    <x v="0"/>
    <x v="45"/>
    <x v="0"/>
    <s v="No"/>
    <x v="0"/>
    <s v=""/>
    <s v="Tracy Taylor"/>
    <s v="Duncan Easton"/>
    <s v="Yes"/>
    <s v="Gillian Wright"/>
    <d v="2017-04-26T13:26:36"/>
    <d v="2017-04-26T13:25:06"/>
    <m/>
    <s v=""/>
    <d v="2017-03-23T00:00:00"/>
    <x v="0"/>
  </r>
  <r>
    <s v="bc3a903e-24ff-4293-936c-27aca4d23bdf"/>
    <s v="CxG9VKSn2GtC2vB5Pv3ztdxxhCZdzu7lOW8vEbJMBN1dQEd9maZt1fU9hjNGZvi3zqgDaQoMl8cgE97m4knZ4A=="/>
    <d v="2017-04-24T12:06:20"/>
    <s v="DARS-NIC-52237-B6W3B-v0"/>
    <s v="Tejal Indulkar"/>
    <x v="253"/>
    <s v="With HSCIC"/>
    <x v="0"/>
    <m/>
    <s v="1c Application In Progress"/>
    <s v="5a DSA Active"/>
    <x v="0"/>
    <s v="DARS-NIC-52237-B6W3B-v0.0"/>
    <s v="No"/>
    <s v="No"/>
    <x v="0"/>
    <x v="0"/>
    <x v="0"/>
    <s v="No"/>
    <x v="0"/>
    <s v=""/>
    <s v=""/>
    <s v=""/>
    <s v="Yes"/>
    <s v="Tracy Taylor"/>
    <d v="2017-04-24T12:06:20"/>
    <d v="2017-03-02T15:03:53"/>
    <m/>
    <s v=""/>
    <d v="2017-03-02T00:00:00"/>
    <x v="0"/>
  </r>
  <r>
    <s v="53dc8a9a-91c8-4fac-bf47-372aa38f4bd8"/>
    <s v="olz28UjdAad/kj3akcMap0tGp9PpCljkbtt2VPGyGg5DPke3Oe2fFh9/EIXUsaiQS1NAH/beYr4IvtWZAJ9CEg=="/>
    <d v="2017-04-24T12:06:20"/>
    <s v="DARS-NIC-52237-B6W3B-v0"/>
    <s v="Tejal Indulkar"/>
    <x v="253"/>
    <s v="With HSCIC"/>
    <x v="0"/>
    <d v="2017-05-31T00:00:00"/>
    <s v="2c Initial Assessment"/>
    <s v="5a DSA Active"/>
    <x v="0"/>
    <s v="DARS-NIC-52237-B6W3B-v0.1"/>
    <s v="No"/>
    <s v="No"/>
    <x v="0"/>
    <x v="318"/>
    <x v="0"/>
    <s v="No"/>
    <x v="0"/>
    <s v=""/>
    <s v="Alexandra Day"/>
    <s v="Robyn Wilson"/>
    <s v="Yes"/>
    <s v="Tracy Taylor"/>
    <d v="2017-04-24T12:06:20"/>
    <d v="2017-03-02T15:17:15"/>
    <m/>
    <s v=""/>
    <d v="2017-03-02T00:00:00"/>
    <x v="0"/>
  </r>
  <r>
    <s v="f8127123-cb9b-49be-9a54-65d80d30e489"/>
    <s v="4gnHPbtP5MTHp+eVY+s9Quzh9MigG2GPml/mHg60YZRlusdghPxBVSsk97mq038MbZrAGCUa0LLGlwNgiP9ISA=="/>
    <d v="2017-04-24T12:06:32"/>
    <s v="DARS-NIC-52237-B6W3B-v0"/>
    <s v="Tejal Indulkar"/>
    <x v="253"/>
    <s v="With HSCIC"/>
    <x v="0"/>
    <d v="2017-05-31T00:00:00"/>
    <s v="5a DSA Active"/>
    <s v="5a DSA Active"/>
    <x v="2"/>
    <s v="DARS-NIC-52237-B6W3B-v0.2"/>
    <s v="Yes"/>
    <s v="No"/>
    <x v="0"/>
    <x v="318"/>
    <x v="55"/>
    <s v="No"/>
    <x v="0"/>
    <s v=""/>
    <s v="Alexandra Day"/>
    <s v="Robyn Wilson"/>
    <s v="Yes"/>
    <s v="Tracy Taylor"/>
    <d v="2017-04-24T12:06:32"/>
    <d v="2017-03-02T15:30:30"/>
    <d v="2017-04-24T00:00:00"/>
    <s v=""/>
    <d v="2017-03-02T00:00:00"/>
    <x v="1"/>
  </r>
  <r>
    <s v="01651480-fb1a-40f7-ba4e-29191a4912f5"/>
    <s v="ipdBVDzbguQ6/HiO83iiItNg+C/hihxgCWli9+1++4JGqxm1C7oObFjcsbZFx4sfS6Z2CBuz0dNm2gp5IfSkog=="/>
    <d v="2017-04-28T08:09:37"/>
    <s v="DARS-NIC-52264-C5F5F-v1"/>
    <s v="Tracy Taylor"/>
    <x v="278"/>
    <s v="With HSCIC"/>
    <x v="0"/>
    <m/>
    <s v="1c Application In Progress"/>
    <s v="3a With DAO"/>
    <x v="0"/>
    <s v="DARS-NIC-52264-C5F5F-v0.0"/>
    <s v="No"/>
    <s v="No"/>
    <x v="0"/>
    <x v="0"/>
    <x v="0"/>
    <s v="No"/>
    <x v="0"/>
    <s v="Medium"/>
    <s v=""/>
    <s v=""/>
    <s v="Yes"/>
    <s v="Gillian Wright"/>
    <d v="2017-04-28T08:09:37"/>
    <d v="2017-01-05T09:15:13"/>
    <m/>
    <s v=""/>
    <d v="2017-03-27T00:00:00"/>
    <x v="0"/>
  </r>
  <r>
    <s v="eb8e5f40-4c6f-4941-ab46-c9c6fb167367"/>
    <s v="km34OvgjwOHcQnMkdeilp3eG4lp9nZ/gheptpUgxWhpNsIXPRruaz/VVca5VjxdSesZMf1KOPSJPX0rQXzqhtw=="/>
    <d v="2017-04-28T08:09:37"/>
    <s v="DARS-NIC-52264-C5F5F-v1"/>
    <s v="Anne Cunningham"/>
    <x v="278"/>
    <s v="With HSCIC"/>
    <x v="0"/>
    <d v="2017-05-31T00:00:00"/>
    <s v="2c Initial Assessment"/>
    <s v="3a With DAO"/>
    <x v="0"/>
    <s v="DARS-NIC-52264-C5F5F-v0.1"/>
    <s v="No"/>
    <s v="No"/>
    <x v="0"/>
    <x v="262"/>
    <x v="0"/>
    <s v="No"/>
    <x v="0"/>
    <s v="Medium"/>
    <s v="Tracy Taylor"/>
    <s v="Robyn Wilson"/>
    <s v="Yes"/>
    <s v="Gillian Wright"/>
    <d v="2017-04-28T08:09:37"/>
    <d v="2017-01-07T14:50:35"/>
    <m/>
    <s v=""/>
    <d v="2017-03-27T00:00:00"/>
    <x v="0"/>
  </r>
  <r>
    <s v="58113b3c-7889-4d1b-8b6d-7bac2b8b9c6e"/>
    <s v="E/liqtYv+cHHUpIpz2O+Ss1jQc1ckbznYy+2iBkzC75TfCjE3z/yw8Aw3eotB7yQ/1p8DrEHXZMQjQZPJvNJRQ=="/>
    <d v="2017-04-28T08:09:37"/>
    <s v="DARS-NIC-52264-C5F5F-v1"/>
    <s v="Anne Cunningham"/>
    <x v="278"/>
    <s v="With HSCIC"/>
    <x v="0"/>
    <d v="2017-05-31T00:00:00"/>
    <s v="5a DSA Active"/>
    <s v="3a With DAO"/>
    <x v="2"/>
    <s v="DARS-NIC-52264-C5F5F-v0.2"/>
    <s v="No"/>
    <s v="No"/>
    <x v="0"/>
    <x v="262"/>
    <x v="117"/>
    <s v="No"/>
    <x v="0"/>
    <s v="Medium"/>
    <s v="Tracy Taylor"/>
    <s v="Robyn Wilson"/>
    <s v="Yes"/>
    <s v="Gillian Wright"/>
    <d v="2017-04-28T08:09:37"/>
    <d v="2017-01-07T15:04:19"/>
    <d v="2017-01-25T00:00:00"/>
    <s v=""/>
    <d v="2017-03-27T00:00:00"/>
    <x v="1"/>
  </r>
  <r>
    <s v="671d038a-4712-4d27-814c-95f75504d2f0"/>
    <s v="M1KMv6Zsi5iKdSneuq2B1Uft6ubgKFB0t78jRQ9DLqUQYvtuoE3ZVbRQVgVo6QWEaduuJ6FWANak+FWTJx8qGQ=="/>
    <d v="2017-04-28T08:09:37"/>
    <s v="DARS-NIC-52264-C5F5F-v1"/>
    <s v="Anne Cunningham"/>
    <x v="278"/>
    <s v="With HSCIC"/>
    <x v="0"/>
    <m/>
    <s v="1c Application In Progress"/>
    <s v="3a With DAO"/>
    <x v="0"/>
    <s v="DARS-NIC-52264-C5F5F-v1.0"/>
    <s v="No"/>
    <s v="No"/>
    <x v="0"/>
    <x v="262"/>
    <x v="0"/>
    <s v="No"/>
    <x v="0"/>
    <s v="Medium"/>
    <s v="Tracy Taylor"/>
    <s v="Robyn Wilson"/>
    <s v="Yes"/>
    <s v="Gillian Wright"/>
    <d v="2017-04-28T08:09:37"/>
    <d v="2017-03-22T14:35:07"/>
    <m/>
    <s v=""/>
    <d v="2017-03-27T00:00:00"/>
    <x v="0"/>
  </r>
  <r>
    <s v="31b77360-ac98-4491-91e0-58d4e6e36ea4"/>
    <s v="mPiUsewD6KsXY6X05+sXZ9oCCNfCNfjz/L5bhv8qu6z6dNHXUgZhjIFEaJG+LbgqyYjIKsose+rQDDYF3TcISg=="/>
    <d v="2017-04-28T08:09:37"/>
    <s v="DARS-NIC-52264-C5F5F-v1"/>
    <s v="Anne Cunningham"/>
    <x v="278"/>
    <s v="With HSCIC"/>
    <x v="0"/>
    <d v="2018-05-31T00:00:00"/>
    <s v="2c Initial Assessment"/>
    <s v="3a With DAO"/>
    <x v="0"/>
    <s v="DARS-NIC-52264-C5F5F-v1.1"/>
    <s v="No"/>
    <s v="No"/>
    <x v="0"/>
    <x v="76"/>
    <x v="0"/>
    <s v="No"/>
    <x v="0"/>
    <s v="Complex"/>
    <s v="Tracy Taylor"/>
    <s v="Robyn Wilson"/>
    <s v="Yes"/>
    <s v="Gillian Wright"/>
    <d v="2017-04-28T08:09:37"/>
    <d v="2017-03-22T16:29:14"/>
    <m/>
    <s v=""/>
    <d v="2017-03-27T00:00:00"/>
    <x v="0"/>
  </r>
  <r>
    <s v="f244bc45-1df3-4b4e-bbb3-15d738236c8c"/>
    <s v="Zcim+WgnvUzsottJTcrSHTWrtQLpoJU0PFKSMgCmactSfplkM42gxIzqFBQiNZ9rrk+XOE6oaQrE1vRG7nIOPg=="/>
    <d v="2017-04-28T08:09:37"/>
    <s v="DARS-NIC-52264-C5F5F-v1"/>
    <s v="Anne Cunningham"/>
    <x v="278"/>
    <s v="With HSCIC"/>
    <x v="0"/>
    <d v="2018-05-31T00:00:00"/>
    <s v="2c Initial Assessment"/>
    <s v="3a With DAO"/>
    <x v="0"/>
    <s v="DARS-NIC-52264-C5F5F-v1.2"/>
    <s v="No"/>
    <s v="No"/>
    <x v="0"/>
    <x v="76"/>
    <x v="0"/>
    <s v="No"/>
    <x v="0"/>
    <s v="Complex"/>
    <s v="Tracy Taylor"/>
    <s v="Robyn Wilson"/>
    <s v="Yes"/>
    <s v="Gillian Wright"/>
    <d v="2017-04-28T08:09:37"/>
    <d v="2017-04-20T13:35:13"/>
    <m/>
    <s v=""/>
    <d v="2017-03-27T00:00:00"/>
    <x v="0"/>
  </r>
  <r>
    <s v="2e062c89-099c-4818-a1b8-51fe06dab323"/>
    <s v="GPxdVcwMSIqfxuDxSsVT4oXx24xjSFd15RvXzyWlwAi3nSRbr/SSmYc3a8aqejMtj/TLlg/twFu02Wx1o2gBag=="/>
    <d v="2017-04-28T08:11:50"/>
    <s v="DARS-NIC-52264-C5F5F-v1"/>
    <s v="Anne Cunningham"/>
    <x v="278"/>
    <s v="With HSCIC"/>
    <x v="0"/>
    <d v="2018-05-31T00:00:00"/>
    <s v="3a With DAO"/>
    <s v="3a With DAO"/>
    <x v="4"/>
    <s v="DARS-NIC-52264-C5F5F-v1.3"/>
    <s v="Yes"/>
    <s v="No"/>
    <x v="0"/>
    <x v="76"/>
    <x v="0"/>
    <s v="No"/>
    <x v="0"/>
    <s v="Complex"/>
    <s v="Tracy Taylor"/>
    <s v="Robyn Wilson"/>
    <s v="Yes"/>
    <s v="Gillian Wright"/>
    <d v="2017-04-28T08:11:50"/>
    <d v="2017-04-28T08:08:45"/>
    <m/>
    <s v=""/>
    <d v="2017-03-27T00:00:00"/>
    <x v="0"/>
  </r>
  <r>
    <s v="e1f51ab5-48ba-4f3f-a690-7edf2229b51a"/>
    <s v="5aDckp9euD64o72XdwjxtDLWevCFtV4DxKlCf7ljSfxb3U9AQei1SZVjQk32OKYgzGP4IWg8CVl3sb8yXuYwKw=="/>
    <d v="2016-11-24T09:45:20"/>
    <s v="DARS-NIC-52310-D5P1B-v0"/>
    <s v="Jane Wallis"/>
    <x v="18"/>
    <s v="With HSCIC"/>
    <x v="1"/>
    <m/>
    <s v=""/>
    <s v="5a DSA Active"/>
    <x v="0"/>
    <s v="DARS-NIC-52310-D5P1B-v0.0"/>
    <s v="No"/>
    <s v="No"/>
    <x v="1"/>
    <x v="0"/>
    <x v="0"/>
    <s v="No"/>
    <x v="6"/>
    <s v=""/>
    <s v="DARS Online"/>
    <s v="DARS Online"/>
    <s v="Yes"/>
    <s v=""/>
    <d v="2016-11-24T09:45:20"/>
    <d v="2016-07-29T17:48:22"/>
    <m/>
    <s v=""/>
    <d v="2016-07-29T00:00:00"/>
    <x v="0"/>
  </r>
  <r>
    <s v="1746cf9a-f49d-4a50-a83f-7d131ca521c0"/>
    <s v="3sLtyMHB21vtCe6Mp9t4Qw3lGnSxtD7/77nD26nftQBfqGteDWDl/O+G0+fGyug1Sx1JoL7kJ6XZ4n2w3z3bng=="/>
    <d v="2016-11-24T09:45:20"/>
    <s v="DARS-NIC-52310-D5P1B-v0"/>
    <s v="Jane Wallis"/>
    <x v="18"/>
    <s v="With HSCIC"/>
    <x v="1"/>
    <d v="2016-08-31T00:00:00"/>
    <s v="2c Initial Assessment"/>
    <s v="5a DSA Active"/>
    <x v="0"/>
    <s v="DARS-NIC-52310-D5P1B-v0.1"/>
    <s v="No"/>
    <s v="No"/>
    <x v="1"/>
    <x v="120"/>
    <x v="0"/>
    <s v="No"/>
    <x v="6"/>
    <s v=""/>
    <s v="CRMTest 4"/>
    <s v="CRMTest 5"/>
    <s v="Yes"/>
    <s v=""/>
    <d v="2016-11-24T09:45:20"/>
    <d v="2016-07-29T17:58:09"/>
    <m/>
    <s v=""/>
    <d v="2016-07-29T00:00:00"/>
    <x v="0"/>
  </r>
  <r>
    <s v="9fb7f79b-4c75-4ca5-9f50-98632f1022b0"/>
    <s v="tKv0tPyrG7aLj/DMbhpmPut+67UW5xfrHaIY0AAlC/v31VioM/bbGS1lp3jKuEbhrdlEIbhHbtCL069895qePg=="/>
    <d v="2016-11-24T09:47:37"/>
    <s v="DARS-NIC-52310-D5P1B-v0"/>
    <s v="Jane Wallis"/>
    <x v="18"/>
    <s v="With HSCIC"/>
    <x v="1"/>
    <d v="2017-10-30T00:00:00"/>
    <s v="5a DSA Active"/>
    <s v="5a DSA Active"/>
    <x v="2"/>
    <s v="DARS-NIC-52310-D5P1B-v0.2"/>
    <s v="Yes"/>
    <s v="No"/>
    <x v="1"/>
    <x v="120"/>
    <x v="134"/>
    <s v="No"/>
    <x v="6"/>
    <s v=""/>
    <s v="CRMTest 4"/>
    <s v="CRMTest 5"/>
    <s v="Yes"/>
    <s v=""/>
    <d v="2016-11-24T09:47:37"/>
    <d v="2016-07-29T18:01:03"/>
    <d v="2016-11-24T00:00:00"/>
    <s v="Release 2.3"/>
    <d v="2016-07-29T00:00:00"/>
    <x v="0"/>
  </r>
  <r>
    <s v="e47805a0-1af6-47da-b192-6938e41f9462"/>
    <s v="lHiU68Le07xgwEdTeG5fCqo8h6Y+ecv4xx/QkOdqZZQN+B8OBLMnn5Z5Uxin6rcIWLEWVm5vAcd0aNcLFB18vA=="/>
    <d v="2016-09-20T14:56:09"/>
    <s v="DARS-NIC-52317-L2X3C-v0"/>
    <s v="Jane Wallis"/>
    <x v="18"/>
    <s v="With Customer"/>
    <x v="1"/>
    <m/>
    <s v=""/>
    <s v="2d Action Plan Active"/>
    <x v="0"/>
    <s v="DARS-NIC-52317-L2X3C-v0.0"/>
    <s v="No"/>
    <s v="No"/>
    <x v="1"/>
    <x v="0"/>
    <x v="0"/>
    <s v="No"/>
    <x v="6"/>
    <s v=""/>
    <s v="DARS Online"/>
    <s v="DARS Online"/>
    <s v="Yes"/>
    <s v=""/>
    <d v="2016-09-20T14:56:09"/>
    <d v="2016-08-01T08:08:31"/>
    <m/>
    <s v=""/>
    <d v="2016-08-01T00:00:00"/>
    <x v="0"/>
  </r>
  <r>
    <s v="8974a8b4-f035-4bc5-ad55-af408adbb185"/>
    <s v="4ZVpREToVQoj2IDSZJSTWp7A5k7Ez/UGow755iUy34TsI63blDH5zCTuwBb/yYP9DowXpQxKu1ITFoGMNXbzAw=="/>
    <d v="2016-09-20T14:56:09"/>
    <s v="DARS-NIC-52317-L2X3C-v0"/>
    <s v="Jane Wallis"/>
    <x v="18"/>
    <s v="With Customer"/>
    <x v="1"/>
    <d v="2017-08-31T00:00:00"/>
    <s v="2c Initial Assessment"/>
    <s v="2d Action Plan Active"/>
    <x v="0"/>
    <s v="DARS-NIC-52317-L2X3C-v0.1"/>
    <s v="No"/>
    <s v="No"/>
    <x v="1"/>
    <x v="327"/>
    <x v="0"/>
    <s v="No"/>
    <x v="6"/>
    <s v=""/>
    <s v="CRMTest 4"/>
    <s v="CRMTest 5"/>
    <s v="Yes"/>
    <s v=""/>
    <d v="2016-09-20T14:56:09"/>
    <d v="2016-08-01T08:09:47"/>
    <m/>
    <s v=""/>
    <d v="2016-08-01T00:00:00"/>
    <x v="0"/>
  </r>
  <r>
    <s v="7cbd0c1a-9340-434a-8b09-d3f4f8a5310d"/>
    <s v="taGwqhhDVQIrRRrAia/hCCTID9n6z8aS8vpxYn3AeqyyVvJ2Iij/f2RkZzaxOHWvvRMAbsYDltJIkqUqdxA+kQ=="/>
    <d v="2016-10-17T14:10:30"/>
    <s v="DARS-NIC-52317-L2X3C-v0"/>
    <s v="Jane Wallis"/>
    <x v="18"/>
    <s v="With Customer"/>
    <x v="1"/>
    <d v="2017-08-31T00:00:00"/>
    <s v="2c Initial Assessment"/>
    <s v="2d Action Plan Active"/>
    <x v="4"/>
    <s v="DARS-NIC-52317-L2X3C-v0.2"/>
    <s v="Yes"/>
    <s v="No"/>
    <x v="1"/>
    <x v="327"/>
    <x v="0"/>
    <s v="No"/>
    <x v="6"/>
    <s v=""/>
    <s v="CRMTest 4"/>
    <s v="CRMTest 5"/>
    <s v="Yes"/>
    <s v=""/>
    <d v="2016-10-17T14:10:30"/>
    <d v="2016-08-01T08:20:15"/>
    <m/>
    <s v=""/>
    <d v="2016-08-01T00:00:00"/>
    <x v="0"/>
  </r>
  <r>
    <s v="3f4a5edf-96ce-4bf5-9e4e-a19df3579317"/>
    <s v="4yIT0D+hjKbAoUVnoPt59fCmekgFZRLVU3TrSzov258Rd5v1cjdEUafwYR+k7sib/BaOvLK2Nz19l6XkM+wPQg=="/>
    <d v="2016-08-05T13:28:08"/>
    <s v="DARS-NIC-52358-W0R2M-v0"/>
    <s v="Matthew Beckett"/>
    <x v="4"/>
    <s v="With HSCIC"/>
    <x v="0"/>
    <m/>
    <s v=""/>
    <s v="2b Case Officer Check"/>
    <x v="0"/>
    <s v="DARS-NIC-52358-W0R2M-v0.0"/>
    <s v="No"/>
    <s v="No"/>
    <x v="0"/>
    <x v="0"/>
    <x v="0"/>
    <s v="Yes"/>
    <x v="2"/>
    <s v=""/>
    <s v="DARS Online"/>
    <s v="DARS Online"/>
    <s v="Yes"/>
    <s v="Emma Russell"/>
    <d v="2016-08-05T13:28:08"/>
    <d v="2016-08-01T09:29:40"/>
    <m/>
    <s v=""/>
    <d v="2016-08-09T00:00:00"/>
    <x v="0"/>
  </r>
  <r>
    <s v="52bb343b-1184-40f5-836f-68ce2f4fa04d"/>
    <s v="yGAaM2wxn7wasGrqzY3lK25xxH2PLh1WD25V/QQc++wcz41PRJtAUTFcj5YyBMMNzkR8M02J6y+Tqt2XXq9yJw=="/>
    <d v="2016-08-09T15:27:16"/>
    <s v="DARS-NIC-52358-W0R2M-v0"/>
    <s v="Matthew Beckett"/>
    <x v="4"/>
    <s v="With HSCIC"/>
    <x v="0"/>
    <m/>
    <s v="2b Case Officer Check"/>
    <s v="2b Case Officer Check"/>
    <x v="6"/>
    <s v="DARS-NIC-52358-W0R2M-v0.1"/>
    <s v="Yes"/>
    <s v="No"/>
    <x v="0"/>
    <x v="144"/>
    <x v="0"/>
    <s v="Yes"/>
    <x v="2"/>
    <s v=""/>
    <s v="Carla Howgate"/>
    <s v="Dave Cronin"/>
    <s v="Yes"/>
    <s v="Emma Russell"/>
    <d v="2016-08-09T15:27:16"/>
    <d v="2016-08-05T13:27:35"/>
    <d v="2016-08-09T00:00:00"/>
    <s v=""/>
    <d v="2016-08-09T00:00:00"/>
    <x v="0"/>
  </r>
  <r>
    <s v="8ba2e0b0-7660-e611-80ee-5065f38b06d1"/>
    <s v="X3kpJAAO834RBeg9KXy7GtukRV12IhIG+ryph6Mthoj5THa7Dz3iiHjHTFLVUmlUBXxhGDUl6Dbg5bT5cdtBSA=="/>
    <d v="2017-05-02T09:07:21"/>
    <s v="DARS-NIC-52397-Z8D8N-v0"/>
    <s v="Mark Mariathas"/>
    <x v="458"/>
    <s v="With HSCIC"/>
    <x v="0"/>
    <m/>
    <s v="1c Application In Progress"/>
    <s v="3a With DAO"/>
    <x v="0"/>
    <s v="DARS-NIC-52397-Z8D8N-v0"/>
    <s v="No"/>
    <s v="No"/>
    <x v="0"/>
    <x v="0"/>
    <x v="0"/>
    <s v="No"/>
    <x v="10"/>
    <s v=""/>
    <s v=""/>
    <s v=""/>
    <s v="Yes"/>
    <s v="Emma Russell"/>
    <d v="2017-05-02T09:07:21"/>
    <d v="2016-08-12T10:22:38"/>
    <m/>
    <s v=""/>
    <d v="2017-01-10T00:00:00"/>
    <x v="0"/>
  </r>
  <r>
    <s v="216c1d87-a57a-4db3-93f4-929d3cda2d37"/>
    <s v="8bU2VpSYCET+UsK75AvmBJAOTOFJo0EePs88Z+Kv4K81Qns8sSeIQcTlSisnWB4Tm8ymRjwPXE0wXKFAdYz/FA=="/>
    <d v="2017-05-02T09:07:21"/>
    <s v="DARS-NIC-52397-Z8D8N-v0"/>
    <s v="Mark Mariathas"/>
    <x v="458"/>
    <s v="With HSCIC"/>
    <x v="0"/>
    <m/>
    <s v="1c Application In Progress"/>
    <s v="3a With DAO"/>
    <x v="0"/>
    <s v="DARS-NIC-52397-Z8D8N-v0.1"/>
    <s v="No"/>
    <s v="No"/>
    <x v="0"/>
    <x v="0"/>
    <x v="0"/>
    <s v="No"/>
    <x v="10"/>
    <s v=""/>
    <s v=""/>
    <s v=""/>
    <s v="Yes"/>
    <s v="Emma Russell"/>
    <d v="2017-05-02T09:07:21"/>
    <d v="2016-08-18T09:29:28"/>
    <m/>
    <s v=""/>
    <d v="2017-01-10T00:00:00"/>
    <x v="0"/>
  </r>
  <r>
    <s v="57d90b8e-5495-4639-a531-a60abeb964ee"/>
    <s v="WHIzZ72A/shscxgl6x1gAfBhUtYdw5SMwHOlJnfSF8+LrXJMHfFiEB/bn5BN7qg6KEo1xp7frS1/wzt3fDKYgA=="/>
    <d v="2017-05-02T09:07:21"/>
    <s v="DARS-NIC-52397-Z8D8N-v0"/>
    <s v="Mark Mariathas"/>
    <x v="458"/>
    <s v="With HSCIC"/>
    <x v="0"/>
    <d v="2018-01-31T00:00:00"/>
    <s v="2c Initial Assessment"/>
    <s v="3a With DAO"/>
    <x v="0"/>
    <s v="DARS-NIC-52397-Z8D8N-v0.10"/>
    <s v="No"/>
    <s v="No"/>
    <x v="0"/>
    <x v="216"/>
    <x v="0"/>
    <s v="No"/>
    <x v="10"/>
    <s v=""/>
    <s v="Tracy Taylor"/>
    <s v="Jennifer Donald"/>
    <s v="Yes"/>
    <s v="Emma Russell"/>
    <d v="2017-05-02T09:07:21"/>
    <d v="2017-01-10T16:17:02"/>
    <m/>
    <s v=""/>
    <d v="2017-01-10T00:00:00"/>
    <x v="0"/>
  </r>
  <r>
    <s v="bd8ebb45-db69-4394-9e18-910a063a6684"/>
    <s v="XE+uf2aHrGu1hSh6fMHj/wR9Qizl5i3FNHxlUZzcbs4XzKAj9BuJBay8f9Rg5umXKEyWv3pChWN2lZ3OqZ9EKg=="/>
    <d v="2017-05-02T09:07:21"/>
    <s v="DARS-NIC-52397-Z8D8N-v0"/>
    <s v="Mark Mariathas"/>
    <x v="458"/>
    <s v="With HSCIC"/>
    <x v="0"/>
    <d v="2018-01-31T00:00:00"/>
    <s v="2c Initial Assessment"/>
    <s v="3a With DAO"/>
    <x v="0"/>
    <s v="DARS-NIC-52397-Z8D8N-v0.11"/>
    <s v="No"/>
    <s v="No"/>
    <x v="0"/>
    <x v="216"/>
    <x v="0"/>
    <s v="No"/>
    <x v="10"/>
    <s v=""/>
    <s v="Tracy Taylor"/>
    <s v="Jennifer Donald"/>
    <s v="Yes"/>
    <s v="Emma Russell"/>
    <d v="2017-05-02T09:07:21"/>
    <d v="2017-01-26T15:59:00"/>
    <m/>
    <s v=""/>
    <d v="2017-01-10T00:00:00"/>
    <x v="0"/>
  </r>
  <r>
    <s v="cef75a10-4296-428f-ba61-df0cc770d3fc"/>
    <s v="UOfknKBlK3Tob6ZG23hAFQSYqkEX/VbeyFKBCADkjwfcMzGTGTyK18bbhxnGhDnR/EtsSdOJtH4eacLvFbKN5Q=="/>
    <d v="2017-05-02T09:07:21"/>
    <s v="DARS-NIC-52397-Z8D8N-v0"/>
    <s v="Mark Mariathas"/>
    <x v="458"/>
    <s v="With HSCIC"/>
    <x v="0"/>
    <d v="2018-03-29T00:00:00"/>
    <s v="2c Initial Assessment"/>
    <s v="3a With DAO"/>
    <x v="0"/>
    <s v="DARS-NIC-52397-Z8D8N-v0.12"/>
    <s v="No"/>
    <s v="No"/>
    <x v="0"/>
    <x v="216"/>
    <x v="0"/>
    <s v="No"/>
    <x v="10"/>
    <s v=""/>
    <s v="Vicki Hartley"/>
    <s v="Jennifer Donald"/>
    <s v="Yes"/>
    <s v="Emma Russell"/>
    <d v="2017-05-02T09:07:21"/>
    <d v="2017-03-16T16:51:34"/>
    <m/>
    <s v=""/>
    <d v="2017-01-10T00:00:00"/>
    <x v="0"/>
  </r>
  <r>
    <s v="5ccd25d4-49c5-496d-acf8-a18bca0e6ced"/>
    <s v="K1wTl6BHTyOciVpV4lotSyAReoGKsmWLh/wifacYl0pC6aRCS48dVoHBkcNJbO9G8CA7IMZIw2NDNmgA8dG8uw=="/>
    <d v="2017-05-02T09:07:21"/>
    <s v="DARS-NIC-52397-Z8D8N-v0"/>
    <s v="Mark Mariathas"/>
    <x v="458"/>
    <s v="With HSCIC"/>
    <x v="0"/>
    <d v="2018-03-29T00:00:00"/>
    <s v="2c Initial Assessment"/>
    <s v="3a With DAO"/>
    <x v="0"/>
    <s v="DARS-NIC-52397-Z8D8N-v0.13"/>
    <s v="No"/>
    <s v="No"/>
    <x v="0"/>
    <x v="216"/>
    <x v="0"/>
    <s v="No"/>
    <x v="10"/>
    <s v=""/>
    <s v="Vicki Hartley"/>
    <s v="Jennifer Donald"/>
    <s v="Yes"/>
    <s v="Emma Russell"/>
    <d v="2017-05-02T09:07:21"/>
    <d v="2017-04-24T14:13:27"/>
    <m/>
    <s v=""/>
    <d v="2017-01-10T00:00:00"/>
    <x v="0"/>
  </r>
  <r>
    <s v="4201157e-a527-4747-800c-17e462c498f5"/>
    <s v="ffnLb3Sqld7LQ1ZRIe4FDpyFM4YgDP0JgOkg4jLGb713YpZFpAxWvgG+PN7q6ZwAyBULQy1a732NRyg2h6aS9w=="/>
    <d v="2017-05-02T09:07:21"/>
    <s v="DARS-NIC-52397-Z8D8N-v0"/>
    <s v="Mark Mariathas"/>
    <x v="458"/>
    <s v="With HSCIC"/>
    <x v="0"/>
    <d v="2018-04-30T00:00:00"/>
    <s v="2c Initial Assessment"/>
    <s v="3a With DAO"/>
    <x v="0"/>
    <s v="DARS-NIC-52397-Z8D8N-v0.14"/>
    <s v="No"/>
    <s v="No"/>
    <x v="0"/>
    <x v="216"/>
    <x v="0"/>
    <s v="No"/>
    <x v="10"/>
    <s v=""/>
    <s v="Vicki Hartley"/>
    <s v="Jennifer Donald"/>
    <s v="Yes"/>
    <s v="Emma Russell"/>
    <d v="2017-05-02T09:07:21"/>
    <d v="2017-04-25T14:29:25"/>
    <m/>
    <s v=""/>
    <d v="2017-01-10T00:00:00"/>
    <x v="0"/>
  </r>
  <r>
    <s v="6586ee59-aa12-415c-b30c-8de48702153a"/>
    <s v="G2/NaZtO070fUjP/UYGxUOASOKSHDn7/6d3UnYaa7QuxyIc3pBb6FmuZvGyBYXQ/wIXqOqKDOOYMJ/jPrNm9+Q=="/>
    <d v="2017-05-02T09:07:21"/>
    <s v="DARS-NIC-52397-Z8D8N-v0"/>
    <s v="Mark Mariathas"/>
    <x v="458"/>
    <s v="With HSCIC"/>
    <x v="0"/>
    <d v="2018-04-30T00:00:00"/>
    <s v="2d Action Plan Active"/>
    <s v="3a With DAO"/>
    <x v="0"/>
    <s v="DARS-NIC-52397-Z8D8N-v0.15"/>
    <s v="No"/>
    <s v="No"/>
    <x v="0"/>
    <x v="216"/>
    <x v="0"/>
    <s v="No"/>
    <x v="10"/>
    <s v=""/>
    <s v="Vicki Hartley"/>
    <s v="Jennifer Donald"/>
    <s v="Yes"/>
    <s v="Emma Russell"/>
    <d v="2017-05-02T09:07:21"/>
    <d v="2017-04-26T09:42:57"/>
    <m/>
    <s v=""/>
    <d v="2017-01-10T00:00:00"/>
    <x v="0"/>
  </r>
  <r>
    <s v="ffefc3f6-6bab-4509-834d-303b587fec0e"/>
    <s v="R4OdSGWLcmI3oAkTgFBtco5pi35/8nrmzlwMQLMOddAgO7MI4SHXAiMt0Z1VqIIFhIhEoeSETEDsyUvN4zCe6w=="/>
    <d v="2017-05-02T09:07:21"/>
    <s v="DARS-NIC-52397-Z8D8N-v0"/>
    <s v="Mark Mariathas"/>
    <x v="458"/>
    <s v="With HSCIC"/>
    <x v="0"/>
    <d v="2018-04-30T00:00:00"/>
    <s v="2c Initial Assessment"/>
    <s v="3a With DAO"/>
    <x v="0"/>
    <s v="DARS-NIC-52397-Z8D8N-v0.16"/>
    <s v="No"/>
    <s v="No"/>
    <x v="0"/>
    <x v="216"/>
    <x v="0"/>
    <s v="No"/>
    <x v="10"/>
    <s v=""/>
    <s v="Vicki Hartley"/>
    <s v="Jennifer Donald"/>
    <s v="Yes"/>
    <s v="Emma Russell"/>
    <d v="2017-05-02T09:07:21"/>
    <d v="2017-04-26T14:29:12"/>
    <m/>
    <s v=""/>
    <d v="2017-01-10T00:00:00"/>
    <x v="0"/>
  </r>
  <r>
    <s v="c1a08669-31e5-4c66-9a25-03325c9968cd"/>
    <s v="k38xPiE6LNOUg88/6+rgEa1Wg5vsygS6297hr2gC+r0/D4OH6QIczlPoS73dYQwvsKxyaP9RNoZa4wyiMazDfw=="/>
    <d v="2017-05-02T09:35:56"/>
    <s v="DARS-NIC-52397-Z8D8N-v0"/>
    <s v="Mark Mariathas"/>
    <x v="458"/>
    <s v="With HSCIC"/>
    <x v="0"/>
    <d v="2018-04-30T00:00:00"/>
    <s v="3a With DAO"/>
    <s v="3a With DAO"/>
    <x v="4"/>
    <s v="DARS-NIC-52397-Z8D8N-v0.17"/>
    <s v="Yes"/>
    <s v="No"/>
    <x v="0"/>
    <x v="216"/>
    <x v="0"/>
    <s v="No"/>
    <x v="10"/>
    <s v=""/>
    <s v="Vicki Hartley"/>
    <s v="Jennifer Donald"/>
    <s v="Yes"/>
    <s v="Emma Russell"/>
    <d v="2017-05-02T09:35:56"/>
    <d v="2017-05-02T09:06:42"/>
    <m/>
    <s v=""/>
    <d v="2017-01-10T00:00:00"/>
    <x v="0"/>
  </r>
  <r>
    <s v="91dbad2a-4d0e-4038-978c-94f28ac8518d"/>
    <s v="sFXgFA0LKsy+V+O76lOWK1zKBa2B4zPVVix6cca3d0Krm6SJh4ufsiWgomy/fenKBS/i4M51w/brU+Cnl7wMpw=="/>
    <d v="2017-05-02T09:07:21"/>
    <s v="DARS-NIC-52397-Z8D8N-v0"/>
    <s v="Mark Mariathas"/>
    <x v="458"/>
    <s v="With HSCIC"/>
    <x v="0"/>
    <m/>
    <s v="1c Application In Progress"/>
    <s v="3a With DAO"/>
    <x v="0"/>
    <s v="DARS-NIC-52397-Z8D8N-v0.2"/>
    <s v="No"/>
    <s v="No"/>
    <x v="0"/>
    <x v="0"/>
    <x v="0"/>
    <s v="No"/>
    <x v="10"/>
    <s v=""/>
    <s v=""/>
    <s v=""/>
    <s v="Yes"/>
    <s v="Emma Russell"/>
    <d v="2017-05-02T09:07:21"/>
    <d v="2016-08-18T13:09:19"/>
    <m/>
    <s v=""/>
    <d v="2017-01-10T00:00:00"/>
    <x v="0"/>
  </r>
  <r>
    <s v="2587434a-3864-4297-ab27-ba5b9e4c6789"/>
    <s v="nT1W4RZjcCMjKZQy13GMLcwJfAlmFqw/OBAKETe59IJYUtoql2ZG5PelVoYExzQ5EzssxSN0fP9N2vPuxsuwUQ=="/>
    <d v="2017-05-02T09:07:21"/>
    <s v="DARS-NIC-52397-Z8D8N-v0"/>
    <s v="Mark Mariathas"/>
    <x v="458"/>
    <s v="With HSCIC"/>
    <x v="0"/>
    <m/>
    <s v="1c Application In Progress"/>
    <s v="3a With DAO"/>
    <x v="0"/>
    <s v="DARS-NIC-52397-Z8D8N-v0.3"/>
    <s v="No"/>
    <s v="No"/>
    <x v="0"/>
    <x v="0"/>
    <x v="0"/>
    <s v="No"/>
    <x v="10"/>
    <s v=""/>
    <s v=""/>
    <s v=""/>
    <s v="Yes"/>
    <s v="Emma Russell"/>
    <d v="2017-05-02T09:07:21"/>
    <d v="2016-12-21T12:02:26"/>
    <m/>
    <s v=""/>
    <d v="2017-01-10T00:00:00"/>
    <x v="0"/>
  </r>
  <r>
    <s v="7ead6e9e-af86-4da4-bc7f-0b0c913c74ce"/>
    <s v="dGfsDYk/h11EUtr6w0bxkZ11QgbwARKRoXk1cgtAKv5cNR6B8j/TgRyopyOZXernQi2xSgijijX5pqf8yi4MxA=="/>
    <d v="2017-05-02T09:07:21"/>
    <s v="DARS-NIC-52397-Z8D8N-v0"/>
    <s v="Mark Mariathas"/>
    <x v="458"/>
    <s v="With HSCIC"/>
    <x v="0"/>
    <m/>
    <s v="1c Application In Progress"/>
    <s v="3a With DAO"/>
    <x v="0"/>
    <s v="DARS-NIC-52397-Z8D8N-v0.4"/>
    <s v="No"/>
    <s v="No"/>
    <x v="0"/>
    <x v="0"/>
    <x v="0"/>
    <s v="No"/>
    <x v="10"/>
    <s v=""/>
    <s v=""/>
    <s v=""/>
    <s v="Yes"/>
    <s v="Emma Russell"/>
    <d v="2017-05-02T09:07:21"/>
    <d v="2016-12-29T08:42:52"/>
    <m/>
    <s v=""/>
    <d v="2017-01-10T00:00:00"/>
    <x v="0"/>
  </r>
  <r>
    <s v="c940b80f-2326-415f-af8a-5153d23768ca"/>
    <s v="5h/xlFuOTVkLanD3tMHTUAwuiZ+yjZaU6nCqZ1cQcoRzayFKu57ToFQTiH/iIQhhYiFkntI6CdyMtFHfdIEYZw=="/>
    <d v="2017-05-02T09:07:21"/>
    <s v="DARS-NIC-52397-Z8D8N-v0"/>
    <s v="Mark Mariathas"/>
    <x v="458"/>
    <s v="With HSCIC"/>
    <x v="0"/>
    <m/>
    <s v="1c Application In Progress"/>
    <s v="3a With DAO"/>
    <x v="0"/>
    <s v="DARS-NIC-52397-Z8D8N-v0.5"/>
    <s v="No"/>
    <s v="No"/>
    <x v="0"/>
    <x v="0"/>
    <x v="0"/>
    <s v="No"/>
    <x v="10"/>
    <s v=""/>
    <s v=""/>
    <s v=""/>
    <s v="Yes"/>
    <s v="Emma Russell"/>
    <d v="2017-05-02T09:07:21"/>
    <d v="2016-12-29T12:25:27"/>
    <m/>
    <s v=""/>
    <d v="2017-01-10T00:00:00"/>
    <x v="0"/>
  </r>
  <r>
    <s v="c536b661-84b9-495f-ab61-7fb8eb29baeb"/>
    <s v="YK6a7fHQlHds4GIr8cN9GOJBO1XiLjCemVxXoXUBxCGug8+hisiPXjtEbMxvi8WsB/U6d+NzID/d/QZ64Xy/fw=="/>
    <d v="2017-05-02T09:07:21"/>
    <s v="DARS-NIC-52397-Z8D8N-v0"/>
    <s v="Mark Mariathas"/>
    <x v="458"/>
    <s v="With HSCIC"/>
    <x v="0"/>
    <m/>
    <s v="1c Application In Progress"/>
    <s v="3a With DAO"/>
    <x v="0"/>
    <s v="DARS-NIC-52397-Z8D8N-v0.6"/>
    <s v="No"/>
    <s v="No"/>
    <x v="0"/>
    <x v="0"/>
    <x v="0"/>
    <s v="No"/>
    <x v="10"/>
    <s v=""/>
    <s v=""/>
    <s v=""/>
    <s v="Yes"/>
    <s v="Emma Russell"/>
    <d v="2017-05-02T09:07:21"/>
    <d v="2016-12-30T12:03:05"/>
    <m/>
    <s v=""/>
    <d v="2017-01-10T00:00:00"/>
    <x v="0"/>
  </r>
  <r>
    <s v="90246ca9-408c-485e-9ec9-535691befbd6"/>
    <s v="wsfUfn6j2eEHM3+YGjkoMWRYm3iUgD5ozzI3kVVbNlK9FinZGmxgdBNYc4/zGhBEAsyO19sjCf5q1ngYSnJV6g=="/>
    <d v="2017-05-02T09:07:21"/>
    <s v="DARS-NIC-52397-Z8D8N-v0"/>
    <s v="Mark Mariathas"/>
    <x v="458"/>
    <s v="With HSCIC"/>
    <x v="0"/>
    <m/>
    <s v="1c Application In Progress"/>
    <s v="3a With DAO"/>
    <x v="0"/>
    <s v="DARS-NIC-52397-Z8D8N-v0.7"/>
    <s v="No"/>
    <s v="No"/>
    <x v="0"/>
    <x v="0"/>
    <x v="0"/>
    <s v="No"/>
    <x v="10"/>
    <s v=""/>
    <s v=""/>
    <s v=""/>
    <s v="Yes"/>
    <s v="Emma Russell"/>
    <d v="2017-05-02T09:07:21"/>
    <d v="2017-01-04T14:17:43"/>
    <m/>
    <s v=""/>
    <d v="2017-01-10T00:00:00"/>
    <x v="0"/>
  </r>
  <r>
    <s v="53f3f532-ef11-4a8e-9634-8227aa3a269e"/>
    <s v="Ht5QDZyptRnFRXaOHI2O4dMLCP9Xusj8g365oUhE9TMDIbzlKkSyQGqYNVYiehYj7buknlxHPQhsV2J4K/CC1g=="/>
    <d v="2017-05-02T09:07:21"/>
    <s v="DARS-NIC-52397-Z8D8N-v0"/>
    <s v="Mark Mariathas"/>
    <x v="458"/>
    <s v="With HSCIC"/>
    <x v="0"/>
    <m/>
    <s v="1c Application In Progress"/>
    <s v="3a With DAO"/>
    <x v="0"/>
    <s v="DARS-NIC-52397-Z8D8N-v0.8"/>
    <s v="No"/>
    <s v="No"/>
    <x v="0"/>
    <x v="0"/>
    <x v="0"/>
    <s v="No"/>
    <x v="10"/>
    <s v=""/>
    <s v=""/>
    <s v=""/>
    <s v="Yes"/>
    <s v="Emma Russell"/>
    <d v="2017-05-02T09:07:21"/>
    <d v="2017-01-05T14:10:04"/>
    <m/>
    <s v=""/>
    <d v="2017-01-10T00:00:00"/>
    <x v="0"/>
  </r>
  <r>
    <s v="1f164403-dadd-4d1c-8818-fdd213052bd6"/>
    <s v="VguUwTQK0/ebk+35NEngAQi3zY032nJ1Z/yBUQakJZH4ZrhkzORLVkpjvwDxzbQ+F74twyeium3BM3Ke96g06Q=="/>
    <d v="2017-05-02T09:07:21"/>
    <s v="DARS-NIC-52397-Z8D8N-v0"/>
    <s v="Mark Mariathas"/>
    <x v="458"/>
    <s v="With HSCIC"/>
    <x v="0"/>
    <d v="2018-01-31T00:00:00"/>
    <s v="2c Initial Assessment"/>
    <s v="3a With DAO"/>
    <x v="0"/>
    <s v="DARS-NIC-52397-Z8D8N-v0.9"/>
    <s v="No"/>
    <s v="No"/>
    <x v="0"/>
    <x v="216"/>
    <x v="0"/>
    <s v="No"/>
    <x v="10"/>
    <s v=""/>
    <s v="Tracy Taylor"/>
    <s v="Jennifer Donald"/>
    <s v="Yes"/>
    <s v="Emma Russell"/>
    <d v="2017-05-02T09:07:21"/>
    <d v="2017-01-06T21:08:15"/>
    <m/>
    <s v=""/>
    <d v="2017-01-10T00:00:00"/>
    <x v="0"/>
  </r>
  <r>
    <s v="49a4ea59-6375-4721-9700-e535c980b564"/>
    <s v="G8YK4Mvy1Q+PXNUZLCY2DmgWiduP1ue//hxDH8IqpfQnbnAo2kU86dc4XnN9pfcUXsWxe3Dngfv1FSyqENGC7Q=="/>
    <d v="2016-08-02T09:49:45"/>
    <s v="DARS-NIC-52491-W2R9W-v0"/>
    <s v="Karina Gajewska"/>
    <x v="63"/>
    <s v="With Customer"/>
    <x v="0"/>
    <m/>
    <s v=""/>
    <s v="1c Application In Progress"/>
    <x v="4"/>
    <s v="DARS-NIC-52491-W2R9W-v0.0"/>
    <s v="Yes"/>
    <s v="No"/>
    <x v="0"/>
    <x v="0"/>
    <x v="0"/>
    <s v="No"/>
    <x v="6"/>
    <s v=""/>
    <s v="DARS Online"/>
    <s v="DARS Online"/>
    <s v="Yes"/>
    <s v=""/>
    <d v="2016-08-02T09:49:45"/>
    <d v="2016-08-01T12:56:35"/>
    <m/>
    <s v=""/>
    <m/>
    <x v="0"/>
  </r>
  <r>
    <s v="01e00684-8364-e611-80f0-5065f38bf4e1"/>
    <s v="n0lIOrBB2t7OAFcUB9FwjS2RFrd488zB6wnfWJriOPBLpZbBhmDAyX0R3gVhftWN+COXKcXQogQEeyKg8/eKAg=="/>
    <d v="2016-08-19T13:39:05"/>
    <s v="DARS-NIC-52601-Y9L8Q-v0"/>
    <s v="Gareth Ellison"/>
    <x v="83"/>
    <s v="With HSCIC"/>
    <x v="0"/>
    <m/>
    <s v="1c Application In Progress"/>
    <s v="2c Initial Assessment"/>
    <x v="0"/>
    <s v="DARS-NIC-52601-Y9L8Q-v0"/>
    <s v="No"/>
    <s v="No"/>
    <x v="0"/>
    <x v="0"/>
    <x v="0"/>
    <s v="Yes"/>
    <x v="13"/>
    <s v=""/>
    <s v=""/>
    <s v=""/>
    <s v="Yes"/>
    <s v="Joanna Rose"/>
    <d v="2016-08-19T13:39:05"/>
    <d v="2016-08-17T14:04:34"/>
    <m/>
    <s v=""/>
    <d v="2016-08-23T00:00:00"/>
    <x v="0"/>
  </r>
  <r>
    <s v="74cde9cd-b8ab-4c2b-93af-72a29c68827a"/>
    <s v="VU/lV51UQvMzHVT+ugGyZYT4e0+bw7h+oa3XJ8jjR+heHRW4/tW4zCM8XbTnl3Nt+5BB+sx0OUSLDjFxXxGvqA=="/>
    <d v="2016-09-27T08:01:24"/>
    <s v="DARS-NIC-52601-Y9L8Q-v0"/>
    <s v="Gareth Ellison"/>
    <x v="370"/>
    <s v="With HSCIC"/>
    <x v="0"/>
    <m/>
    <s v="2c Initial Assessment"/>
    <s v="2c Initial Assessment"/>
    <x v="5"/>
    <s v="DARS-NIC-52601-Y9L8Q-v0.1"/>
    <s v="Yes"/>
    <s v="No"/>
    <x v="0"/>
    <x v="249"/>
    <x v="0"/>
    <s v="Yes"/>
    <x v="0"/>
    <s v=""/>
    <s v="Amanda Parkin"/>
    <s v="Gaynor Dalton"/>
    <s v="Yes"/>
    <s v="Joanna Rose"/>
    <d v="2016-09-27T08:01:24"/>
    <d v="2016-08-19T13:38:55"/>
    <d v="2016-09-27T00:00:00"/>
    <s v=""/>
    <d v="2016-08-23T00:00:00"/>
    <x v="0"/>
  </r>
  <r>
    <s v="071bb965-8e63-e611-80f0-5065f38bf4e1"/>
    <s v="vcBT2qpKaFAffRiZZtIv3H5ii8qrHNjjQ6ggaFLEu4atoVayIDuKBIoX29v+3CyHQg6jAXlms2ZFQYtFuB82fg=="/>
    <d v="2016-08-16T08:50:27"/>
    <s v="DARS-NIC-52679-B1Q0M-v0"/>
    <s v="Mark Mariathas"/>
    <x v="89"/>
    <s v="With Customer"/>
    <x v="0"/>
    <m/>
    <s v="1c Application In Progress"/>
    <s v="1c Application In Progress"/>
    <x v="4"/>
    <s v="DARS-NIC-52679-B1Q0M-v0"/>
    <s v="Yes"/>
    <s v="No"/>
    <x v="0"/>
    <x v="0"/>
    <x v="0"/>
    <s v="No"/>
    <x v="5"/>
    <s v=""/>
    <s v=""/>
    <s v=""/>
    <s v="Yes"/>
    <s v="Emma Russell"/>
    <d v="2016-08-16T08:50:27"/>
    <d v="2016-08-16T08:50:01"/>
    <m/>
    <s v=""/>
    <m/>
    <x v="0"/>
  </r>
  <r>
    <s v="ff5f6534-35ed-452d-abc6-c92372d40a59"/>
    <s v="e6Y1ewecgaKczHHCnKzo3Srm17Ina5qrN0xIJbkzQrLBE/X0kpDPMYtUCDuLHmtrOqx58442Vc3r16s762MqLQ=="/>
    <d v="2017-03-20T11:25:59"/>
    <s v="DARS-NIC-52711-F5K6L-v0"/>
    <s v="Tracy Taylor"/>
    <x v="372"/>
    <s v="With HSCIC"/>
    <x v="0"/>
    <m/>
    <s v="1c Application In Progress"/>
    <s v="5a DSA Active"/>
    <x v="0"/>
    <s v="DARS-NIC-52711-F5K6L-v0.0"/>
    <s v="No"/>
    <s v="No"/>
    <x v="0"/>
    <x v="0"/>
    <x v="0"/>
    <s v="No"/>
    <x v="0"/>
    <s v="Medium"/>
    <s v=""/>
    <s v=""/>
    <s v="Yes"/>
    <s v="Tracy Taylor"/>
    <d v="2017-03-20T11:25:59"/>
    <d v="2017-01-03T15:44:16"/>
    <m/>
    <s v=""/>
    <d v="2017-01-07T00:00:00"/>
    <x v="0"/>
  </r>
  <r>
    <s v="e0d213ed-594d-4b9c-8989-291f94ac12bb"/>
    <s v="dtfrSPXqLvbfUK8a6jitwkkOA+Ix0bZz7y09IcRs17qq8t12WBCbnS9qOMQptwR2WqqOWDUrcLKtr1QrABUCEg=="/>
    <d v="2017-03-20T11:25:59"/>
    <s v="DARS-NIC-52711-F5K6L-v0"/>
    <s v="Jonnie Dance"/>
    <x v="372"/>
    <s v="With HSCIC"/>
    <x v="0"/>
    <d v="2017-05-31T00:00:00"/>
    <s v="2c Initial Assessment"/>
    <s v="5a DSA Active"/>
    <x v="0"/>
    <s v="DARS-NIC-52711-F5K6L-v0.1"/>
    <s v="No"/>
    <s v="No"/>
    <x v="0"/>
    <x v="262"/>
    <x v="0"/>
    <s v="No"/>
    <x v="0"/>
    <s v="Medium"/>
    <s v="Emma Russell"/>
    <s v="Robyn Wilson"/>
    <s v="Yes"/>
    <s v="Tracy Taylor"/>
    <d v="2017-03-20T11:25:59"/>
    <d v="2017-01-07T14:00:28"/>
    <m/>
    <s v=""/>
    <d v="2017-01-07T00:00:00"/>
    <x v="0"/>
  </r>
  <r>
    <s v="13552b0d-c99c-41ea-a443-3d6c378a477d"/>
    <s v="G7iLkN8zHdhu41sJIaOwoRR+8RxiV3lI//05JSGIkG2qmHlEO7YaLVdUhiLQbBlII/26MDdRNndiF/skoOuvgQ=="/>
    <d v="2017-03-20T11:26:16"/>
    <s v="DARS-NIC-52711-F5K6L-v0"/>
    <s v="Jonnie Dance"/>
    <x v="372"/>
    <s v="With HSCIC"/>
    <x v="0"/>
    <d v="2017-05-31T00:00:00"/>
    <s v="5a DSA Active"/>
    <s v="5a DSA Active"/>
    <x v="2"/>
    <s v="DARS-NIC-52711-F5K6L-v0.2"/>
    <s v="Yes"/>
    <s v="No"/>
    <x v="0"/>
    <x v="262"/>
    <x v="140"/>
    <s v="No"/>
    <x v="0"/>
    <s v="Medium"/>
    <s v="Emma Russell"/>
    <s v="Robyn Wilson"/>
    <s v="Yes"/>
    <s v="Tracy Taylor"/>
    <d v="2017-03-20T11:26:16"/>
    <d v="2017-01-07T14:15:48"/>
    <d v="2017-03-20T00:00:00"/>
    <s v=""/>
    <d v="2017-01-07T00:00:00"/>
    <x v="1"/>
  </r>
  <r>
    <s v="5cde6c26-7e0b-493b-b97c-75e84b2c97ba"/>
    <s v="SUpn9+/LJ2rXd1HwfDt8JMmJgXo5xkjUirWOav6N344mjvRaQPhePzsn0Sd50k8+BB5IZ9kmD7hLJd4SvS9N7w=="/>
    <d v="2016-08-03T09:44:35"/>
    <s v="DARS-NIC-52898-H8Q0F-v0"/>
    <s v="Jake Parsons"/>
    <x v="24"/>
    <s v="With Customer"/>
    <x v="0"/>
    <m/>
    <s v=""/>
    <s v="1c Application In Progress"/>
    <x v="4"/>
    <s v="DARS-NIC-52898-H8Q0F-v0.0"/>
    <s v="Yes"/>
    <s v="No"/>
    <x v="0"/>
    <x v="0"/>
    <x v="0"/>
    <s v="No"/>
    <x v="7"/>
    <s v=""/>
    <s v="DARS Online"/>
    <s v="DARS Online"/>
    <s v="Yes"/>
    <s v=""/>
    <d v="2016-08-03T09:44:35"/>
    <d v="2016-08-03T09:41:53"/>
    <m/>
    <s v=""/>
    <m/>
    <x v="0"/>
  </r>
  <r>
    <s v="f9aa6024-e15e-e611-80ef-5065f38a0b11"/>
    <s v="1LELO7TIFPF2UZgcomSbtkSsUmimAzzWCdeQPZKVmrnEw1bLseD/QJXl5A+YpyHkztVt63aWuswQ75UpKnAZjA=="/>
    <d v="2016-08-15T13:18:05"/>
    <s v="DARS-NIC-53113-J6F6M-v0"/>
    <s v="Louise McDougall"/>
    <x v="459"/>
    <s v="With HSCIC"/>
    <x v="0"/>
    <m/>
    <s v="1b Enquiry Answered"/>
    <s v="1b Enquiry Answered"/>
    <x v="4"/>
    <s v="DARS-NIC-53113-J6F6M-v0"/>
    <s v="Yes"/>
    <s v="No"/>
    <x v="0"/>
    <x v="0"/>
    <x v="0"/>
    <s v="No"/>
    <x v="24"/>
    <s v=""/>
    <s v=""/>
    <s v=""/>
    <s v="Yes"/>
    <s v="Alexandra Day"/>
    <d v="2016-08-15T13:18:05"/>
    <d v="2016-08-10T09:59:37"/>
    <m/>
    <s v=""/>
    <m/>
    <x v="0"/>
  </r>
  <r>
    <s v="ca9f5a0d-efc9-45bc-baa2-f3b290d1667e"/>
    <s v="dsSucDPgPwNape4NTvAQF8svZvGZIh6p1/l2BjKRcIs81g3UGaiStjOi8uEcSSmLPWs1aC5+tJ++lo1gd0/Y6w=="/>
    <d v="2016-12-02T13:17:06"/>
    <s v="DARS-NIC-53150-P2D9K-v0"/>
    <s v="Andy Tookey"/>
    <x v="63"/>
    <s v="With HSCIC"/>
    <x v="0"/>
    <m/>
    <s v=""/>
    <s v="5a DSA Active"/>
    <x v="0"/>
    <s v="DARS-NIC-53150-P2D9K-v0.0"/>
    <s v="No"/>
    <s v="No"/>
    <x v="0"/>
    <x v="0"/>
    <x v="0"/>
    <s v="No"/>
    <x v="6"/>
    <s v=""/>
    <s v="DARS Online"/>
    <s v="DARS Online"/>
    <s v="Yes"/>
    <s v="Emma Russell"/>
    <d v="2016-12-02T13:17:06"/>
    <d v="2016-08-03T14:22:50"/>
    <m/>
    <s v=""/>
    <m/>
    <x v="0"/>
  </r>
  <r>
    <s v="c26b4472-fba7-47b0-8bfd-89e6b81fb0c5"/>
    <s v="pAiKy0jq5ZDxrUGn1B5H9ASOJLYENfEi5jN3meC6xyl9tWhppKHIxe08P51aBOz0xzsWnJScjWf3CQXW+8ZxLQ=="/>
    <d v="2016-12-02T13:17:06"/>
    <s v="DARS-NIC-53150-P2D9K-v0"/>
    <s v="Andy Tookey"/>
    <x v="63"/>
    <s v="With HSCIC"/>
    <x v="0"/>
    <d v="2019-03-31T00:00:00"/>
    <s v="2c Initial Assessment"/>
    <s v="5a DSA Active"/>
    <x v="0"/>
    <s v="DARS-NIC-53150-P2D9K-v0.1"/>
    <s v="No"/>
    <s v="No"/>
    <x v="0"/>
    <x v="136"/>
    <x v="0"/>
    <s v="No"/>
    <x v="6"/>
    <s v=""/>
    <s v="Adam Grindrod"/>
    <s v="Louise Dunn"/>
    <s v="Yes"/>
    <s v="Emma Russell"/>
    <d v="2016-12-02T13:17:06"/>
    <d v="2016-09-23T10:31:10"/>
    <m/>
    <s v=""/>
    <m/>
    <x v="0"/>
  </r>
  <r>
    <s v="e9adea4c-d4b5-4982-a66d-02a49adb6dbb"/>
    <s v="b49azZUxSc9ugJmnJ0cnr/YbZcKrMp/7hfHg2xhiyDI8fW9eDUxiXvxI88+zpAr1d+8Ok9w3Acz5GPN6bozyHA=="/>
    <d v="2016-12-02T13:17:12"/>
    <s v="DARS-NIC-53150-P2D9K-v0"/>
    <s v="Andy Tookey"/>
    <x v="63"/>
    <s v="With HSCIC"/>
    <x v="0"/>
    <d v="2019-10-31T00:00:00"/>
    <s v="5a DSA Active"/>
    <s v="5a DSA Active"/>
    <x v="2"/>
    <s v="DARS-NIC-53150-P2D9K-v0.2"/>
    <s v="Yes"/>
    <s v="No"/>
    <x v="0"/>
    <x v="136"/>
    <x v="105"/>
    <s v="No"/>
    <x v="6"/>
    <s v=""/>
    <s v="Adam Grindrod"/>
    <s v="Louise Dunn"/>
    <s v="Yes"/>
    <s v="Emma Russell"/>
    <d v="2016-12-02T13:17:12"/>
    <d v="2016-10-04T09:44:35"/>
    <d v="2016-12-02T00:00:00"/>
    <s v=""/>
    <m/>
    <x v="1"/>
  </r>
  <r>
    <s v="b2b615f9-d55e-e611-80ee-5065f38b06d1"/>
    <s v="irFvlaX5MN7wwhm/9Lx2Q1ZF0sCH+hzCDRxrPMXw/658kltY88iw9skhFAUj//hjS/9XRWKf21T0zZxEF5p8ow=="/>
    <d v="2016-09-30T08:52:52"/>
    <s v="DARS-NIC-53419-K9Y6H-v0"/>
    <s v="Sylvain Bagnack"/>
    <x v="454"/>
    <s v="With Customer"/>
    <x v="0"/>
    <m/>
    <s v="1c Application In Progress"/>
    <s v="1c Application In Progress"/>
    <x v="4"/>
    <s v="DARS-NIC-53419-K9Y6H-v0"/>
    <s v="Yes"/>
    <s v="No"/>
    <x v="0"/>
    <x v="0"/>
    <x v="0"/>
    <s v="No"/>
    <x v="0"/>
    <s v=""/>
    <s v=""/>
    <s v=""/>
    <s v="Yes"/>
    <s v="Joanna Rose"/>
    <d v="2016-09-30T08:52:52"/>
    <d v="2016-08-10T08:39:39"/>
    <m/>
    <s v=""/>
    <m/>
    <x v="0"/>
  </r>
  <r>
    <s v="0d57348b-b567-4b19-9a5d-66d59ac3479e"/>
    <s v="hcEmXjSZKdUJxKJLl80qJa8Q7tKAtZSTIauOW9SWJlflrEKG8PMK94LnhVBzltc734Ag+MzC1Frqnc2cfbo5mQ=="/>
    <d v="2016-08-04T11:05:10"/>
    <s v="DARS-NIC-53422-B3W7Y-v0"/>
    <s v="Robert McBarron"/>
    <x v="83"/>
    <s v="With Customer"/>
    <x v="0"/>
    <m/>
    <s v=""/>
    <s v="1c Application In Progress"/>
    <x v="4"/>
    <s v="DARS-NIC-53422-B3W7Y-v0.0"/>
    <s v="Yes"/>
    <s v="No"/>
    <x v="0"/>
    <x v="0"/>
    <x v="0"/>
    <s v="No"/>
    <x v="13"/>
    <s v=""/>
    <s v="DARS Online"/>
    <s v="DARS Online"/>
    <s v="Yes"/>
    <s v=""/>
    <d v="2016-08-04T11:05:10"/>
    <d v="2016-08-04T11:04:44"/>
    <m/>
    <s v=""/>
    <m/>
    <x v="0"/>
  </r>
  <r>
    <s v="d802b455-154a-45af-8d01-77ff8099e2b0"/>
    <s v="X8zhvs9oJyBeCTnxm27kCyYHiDG50rnSbpDCYWoPM2p36Gf2hkYJtFChI92YgRCaLQUgZDvsBPTtWbRm0Dg7sg=="/>
    <d v="2016-08-04T20:57:42"/>
    <s v="DARS-NIC-53577-C0V7Y-v0"/>
    <s v="Milagros Ruiz"/>
    <x v="41"/>
    <s v="With Customer"/>
    <x v="0"/>
    <m/>
    <s v=""/>
    <s v="1c Application In Progress"/>
    <x v="4"/>
    <s v="DARS-NIC-53577-C0V7Y-v0.0"/>
    <s v="Yes"/>
    <s v="No"/>
    <x v="0"/>
    <x v="0"/>
    <x v="0"/>
    <s v="No"/>
    <x v="1"/>
    <s v=""/>
    <s v="DARS Online"/>
    <s v="DARS Online"/>
    <s v="Yes"/>
    <s v=""/>
    <d v="2016-08-04T20:57:42"/>
    <d v="2016-08-04T20:53:38"/>
    <m/>
    <s v=""/>
    <m/>
    <x v="0"/>
  </r>
  <r>
    <s v="c50a2cf1-4a5b-4508-b952-6e519cf0880e"/>
    <s v="SUFVkGxMwVmCjy0ME3y5wH/oF+gIo/ztf1GiojMhHDnu4mlF+Qrg4DeBiNveClHl/OCZGr0NjzD7BJiaqj2AkQ=="/>
    <d v="2016-08-07T19:48:51"/>
    <s v="DARS-NIC-53578-F3Z5N-v0"/>
    <s v="Carl Reynolds"/>
    <x v="3"/>
    <s v="With Customer"/>
    <x v="0"/>
    <m/>
    <s v=""/>
    <s v="1c Application In Progress"/>
    <x v="4"/>
    <s v="DARS-NIC-53578-F3Z5N-v0.0"/>
    <s v="Yes"/>
    <s v="No"/>
    <x v="0"/>
    <x v="0"/>
    <x v="0"/>
    <s v="No"/>
    <x v="1"/>
    <s v=""/>
    <s v="DARS Online"/>
    <s v="DARS Online"/>
    <s v="Yes"/>
    <s v=""/>
    <d v="2016-08-07T19:48:51"/>
    <d v="2016-08-05T06:51:45"/>
    <m/>
    <s v=""/>
    <m/>
    <x v="0"/>
  </r>
  <r>
    <s v="37c55e61-1c6a-4cd2-ac21-552d85ad1b61"/>
    <s v="o9PDubUkxrJg7cb6n4aOBbRp5V1YysxekhSEIZXZDo+B7ST5svEH1sMvooVgP2WHSskYCIDvQKoa7GwmJ/gXoA=="/>
    <d v="2017-05-02T10:44:13"/>
    <s v="DARS-NIC-53617-W8G8P-v1"/>
    <s v="Tracy Taylor"/>
    <x v="460"/>
    <s v="With Customer"/>
    <x v="0"/>
    <m/>
    <s v="1c Application In Progress"/>
    <s v="1c Application In Progress"/>
    <x v="0"/>
    <s v="DARS-NIC-53617-W8G8P-v0.0"/>
    <s v="No"/>
    <s v="No"/>
    <x v="0"/>
    <x v="0"/>
    <x v="0"/>
    <s v="No"/>
    <x v="0"/>
    <s v="Medium"/>
    <s v=""/>
    <s v=""/>
    <s v="Yes"/>
    <s v=""/>
    <d v="2017-05-02T10:44:13"/>
    <d v="2017-01-03T15:47:21"/>
    <m/>
    <s v=""/>
    <m/>
    <x v="0"/>
  </r>
  <r>
    <s v="040fb66f-870b-46d8-9794-c8471316297d"/>
    <s v="/c9IQdK/IKScsP+ENLHiwL9ITaNhX4E2owBd8qjs7K+a7k6iYszcowouv44vFAtsuJInsm2Yci04oJQ5oM9V3A=="/>
    <d v="2017-05-02T10:44:13"/>
    <s v="DARS-NIC-53617-W8G8P-v1"/>
    <s v="Michael Fleming"/>
    <x v="460"/>
    <s v="With Customer"/>
    <x v="0"/>
    <d v="2017-05-31T00:00:00"/>
    <s v="2c Initial Assessment"/>
    <s v="1c Application In Progress"/>
    <x v="0"/>
    <s v="DARS-NIC-53617-W8G8P-v0.1"/>
    <s v="No"/>
    <s v="No"/>
    <x v="0"/>
    <x v="55"/>
    <x v="0"/>
    <s v="No"/>
    <x v="0"/>
    <s v="Medium"/>
    <s v="Emma Russell"/>
    <s v="Robyn Wilson"/>
    <s v="Yes"/>
    <s v=""/>
    <d v="2017-05-02T10:44:13"/>
    <d v="2017-01-07T07:33:12"/>
    <m/>
    <s v=""/>
    <m/>
    <x v="0"/>
  </r>
  <r>
    <s v="3f5fc2a6-2794-42ba-9c06-f92e17beb337"/>
    <s v="67Qv0TwJIMeTHf00iV9z/URco26roMV5jyV56C+CSNJ3kgsk8IJwuAsWmMq+5avC5tOiJASeM30fFoiRJTYxlw=="/>
    <d v="2017-05-02T10:44:13"/>
    <s v="DARS-NIC-53617-W8G8P-v1"/>
    <s v="Michael Fleming"/>
    <x v="460"/>
    <s v="With Customer"/>
    <x v="0"/>
    <d v="2017-05-31T00:00:00"/>
    <s v="1c Application In Progress"/>
    <s v="1c Application In Progress"/>
    <x v="0"/>
    <s v="DARS-NIC-53617-W8G8P-v0.2"/>
    <s v="No"/>
    <s v="No"/>
    <x v="0"/>
    <x v="262"/>
    <x v="0"/>
    <s v="No"/>
    <x v="0"/>
    <s v="Medium"/>
    <s v="Emma Russell"/>
    <s v="Robyn Wilson"/>
    <s v="Yes"/>
    <s v=""/>
    <d v="2017-05-02T10:44:13"/>
    <d v="2017-01-07T08:01:03"/>
    <d v="2017-01-16T00:00:00"/>
    <s v=""/>
    <m/>
    <x v="0"/>
  </r>
  <r>
    <s v="af6176c8-ce5e-4a9a-b86f-20c9a6bc3e0d"/>
    <s v="N2+EQvHx48zK42Ft1PXxR7QAVQmaEWSkVXjFGnd4i+L43V3eCn9sI3EHePMztEq+agfszwYwU6Pz4pHboGxKOQ=="/>
    <d v="2017-05-02T10:44:13"/>
    <s v="DARS-NIC-53617-W8G8P-v1"/>
    <s v="Michael Fleming"/>
    <x v="460"/>
    <s v="With Customer"/>
    <x v="0"/>
    <d v="2017-05-31T00:00:00"/>
    <s v="2c Initial Assessment"/>
    <s v="1c Application In Progress"/>
    <x v="0"/>
    <s v="DARS-NIC-53617-W8G8P-v0.3"/>
    <s v="No"/>
    <s v="No"/>
    <x v="0"/>
    <x v="262"/>
    <x v="0"/>
    <s v="No"/>
    <x v="0"/>
    <s v="Medium"/>
    <s v="Emma Russell"/>
    <s v="Robyn Wilson"/>
    <s v="Yes"/>
    <s v=""/>
    <d v="2017-05-02T10:44:13"/>
    <d v="2017-02-14T07:55:48"/>
    <d v="2017-01-16T00:00:00"/>
    <s v=""/>
    <m/>
    <x v="0"/>
  </r>
  <r>
    <s v="5208830e-705d-4e98-af0d-ec3a47bf06bf"/>
    <s v="CyQC0XO9TZ/CwPSN7DNySbxhXgdEhFmr6CnIB+MANr3HABczbZz84nGnekdbE++6yfN/q/Yp41MnFA0oxrgtiw=="/>
    <d v="2017-05-02T10:44:22"/>
    <s v="DARS-NIC-53617-W8G8P-v1"/>
    <s v="Michael Fleming"/>
    <x v="460"/>
    <s v="With Customer"/>
    <x v="0"/>
    <d v="2017-05-31T00:00:00"/>
    <s v="5a DSA Active"/>
    <s v="1c Application In Progress"/>
    <x v="2"/>
    <s v="DARS-NIC-53617-W8G8P-v0.4"/>
    <s v="No"/>
    <s v="No"/>
    <x v="0"/>
    <x v="262"/>
    <x v="241"/>
    <s v="No"/>
    <x v="0"/>
    <s v="Medium"/>
    <s v="Emma Russell"/>
    <s v="Robyn Wilson"/>
    <s v="Yes"/>
    <s v=""/>
    <d v="2017-05-02T10:44:22"/>
    <d v="2017-02-14T07:56:25"/>
    <d v="2017-03-17T00:00:00"/>
    <s v=""/>
    <m/>
    <x v="1"/>
  </r>
  <r>
    <s v="a7716b8f-c24f-4fbb-b27a-443575c00624"/>
    <s v="IGHJBPEJqg21ZIDOiFqz2IPzRgfGjA+KJ2kQuuAOdy22qY5qI5DmJQUQH4gJP4hKqWbAZ46jlIhbwUibkWXfXg=="/>
    <d v="2017-05-02T10:53:26"/>
    <s v="DARS-NIC-53617-W8G8P-v1"/>
    <s v="Michael Fleming"/>
    <x v="460"/>
    <s v="With Customer"/>
    <x v="0"/>
    <m/>
    <s v="1c Application In Progress"/>
    <s v="1c Application In Progress"/>
    <x v="4"/>
    <s v="DARS-NIC-53617-W8G8P-v1.0"/>
    <s v="Yes"/>
    <s v="No"/>
    <x v="0"/>
    <x v="0"/>
    <x v="0"/>
    <s v="No"/>
    <x v="0"/>
    <s v="Medium"/>
    <s v=""/>
    <s v=""/>
    <s v="Yes"/>
    <s v=""/>
    <d v="2017-05-02T10:53:26"/>
    <d v="2017-05-02T10:43:56"/>
    <m/>
    <s v=""/>
    <m/>
    <x v="0"/>
  </r>
  <r>
    <s v="076f7e4f-7560-e611-80ee-5065f38b06d1"/>
    <s v="NIL86qYV+fc6UU4Lrr7dgTMzuLzUXiyvyG1GkaOVLY/hFbjjt5dgw6YqtW1LWv8VhWSQcN5263Ud9cbyb3NbeA=="/>
    <d v="2016-08-12T10:12:51"/>
    <s v="DARS-NIC-53668-X1Z9Z-v0"/>
    <s v="Alex Fowler"/>
    <x v="409"/>
    <s v="With Customer"/>
    <x v="0"/>
    <m/>
    <s v=""/>
    <s v="1c Application In Progress"/>
    <x v="4"/>
    <s v="DARS-NIC-53668-X1Z9Z-v0"/>
    <s v="Yes"/>
    <s v="No"/>
    <x v="0"/>
    <x v="0"/>
    <x v="0"/>
    <s v="No"/>
    <x v="13"/>
    <s v=""/>
    <s v=""/>
    <s v=""/>
    <s v="Yes"/>
    <s v="Joanna Rose"/>
    <d v="2016-08-12T10:12:51"/>
    <d v="2016-08-12T10:12:51"/>
    <m/>
    <s v=""/>
    <m/>
    <x v="0"/>
  </r>
  <r>
    <s v="f9322b62-ef5e-e611-80ef-5065f38a0b11"/>
    <s v="gVSZ6BtOFQUb1LBLEQD8uiCVhUQbaXwNEVtYhdkGOliDpFIXo5BqjIYwqJ/eS5qChSemng69aD3RsLr+FL7ebg=="/>
    <d v="2016-11-10T09:29:37"/>
    <s v="DARS-NIC-53672-H6R8K-v0"/>
    <s v="Clare Lyons-Amos"/>
    <x v="222"/>
    <s v="With HSCIC"/>
    <x v="0"/>
    <m/>
    <s v=""/>
    <s v="1b Enquiry Answered"/>
    <x v="0"/>
    <s v="DARS-NIC-53672-H6R8K-v0"/>
    <s v="No"/>
    <s v="No"/>
    <x v="0"/>
    <x v="0"/>
    <x v="0"/>
    <s v="No"/>
    <x v="0"/>
    <s v=""/>
    <s v=""/>
    <s v=""/>
    <s v="Yes"/>
    <s v="Joanna Rose"/>
    <d v="2016-11-10T09:29:37"/>
    <d v="2016-08-10T11:41:36"/>
    <m/>
    <s v=""/>
    <m/>
    <x v="0"/>
  </r>
  <r>
    <s v="63290c41-93b7-4ca2-abeb-2e0a531f5cc1"/>
    <s v="3aC0eciGxnq2NnBzkHBpo4sm6u1zdxKMmb7lgh5TITKVfEa33kN31X1S7UNqyKkr4/l3oYXo4rMSfJkOJ7Ssfg=="/>
    <d v="2016-11-10T09:29:37"/>
    <s v="DARS-NIC-53672-H6R8K-v0"/>
    <s v="Clare Lyons-Amos"/>
    <x v="222"/>
    <s v="With HSCIC"/>
    <x v="0"/>
    <m/>
    <s v=""/>
    <s v="1b Enquiry Answered"/>
    <x v="0"/>
    <s v="DARS-NIC-53672-H6R8K-v0.1"/>
    <s v="No"/>
    <s v="No"/>
    <x v="0"/>
    <x v="0"/>
    <x v="0"/>
    <s v="No"/>
    <x v="0"/>
    <s v=""/>
    <s v=""/>
    <s v=""/>
    <s v="Yes"/>
    <s v="Joanna Rose"/>
    <d v="2016-11-10T09:29:37"/>
    <d v="2016-08-10T12:05:16"/>
    <m/>
    <s v=""/>
    <m/>
    <x v="0"/>
  </r>
  <r>
    <s v="ad304df1-c4d6-4b28-80c4-4cc497f2685e"/>
    <s v="fxrcavL0TOVbEglvMBLBnLCHEq28XzUB5YzIUVNrZ4Jzg1amIga0rqu5VN1S4H1NReGpZI1viyGUhi7q04ASPA=="/>
    <d v="2016-11-10T09:29:37"/>
    <s v="DARS-NIC-53672-H6R8K-v0"/>
    <s v="Clare Lyons-Amos"/>
    <x v="222"/>
    <s v="With HSCIC"/>
    <x v="0"/>
    <m/>
    <s v=""/>
    <s v="1b Enquiry Answered"/>
    <x v="0"/>
    <s v="DARS-NIC-53672-H6R8K-v0.2"/>
    <s v="No"/>
    <s v="No"/>
    <x v="0"/>
    <x v="0"/>
    <x v="0"/>
    <s v="No"/>
    <x v="0"/>
    <s v=""/>
    <s v=""/>
    <s v=""/>
    <s v="Yes"/>
    <s v="Joanna Rose"/>
    <d v="2016-11-10T09:29:37"/>
    <d v="2016-08-10T14:30:06"/>
    <m/>
    <s v=""/>
    <m/>
    <x v="0"/>
  </r>
  <r>
    <s v="9b0b5662-0edc-40af-92b7-f5ef00abaade"/>
    <s v="02AmpeR1dzkxIhJkxfgDFHiwn+D1TFcrY08CPxTg3uBKDK0yU4pkPZhOAMlZbr5s8ukzE/VbxPzRsvjbEoOYYA=="/>
    <d v="2016-11-10T09:30:07"/>
    <s v="DARS-NIC-53672-H6R8K-v0"/>
    <s v="Clare Lyons-Amos"/>
    <x v="222"/>
    <s v="With HSCIC"/>
    <x v="0"/>
    <m/>
    <s v=""/>
    <s v="1b Enquiry Answered"/>
    <x v="0"/>
    <s v="DARS-NIC-53672-H6R8K-v0.3"/>
    <s v="No"/>
    <s v="No"/>
    <x v="0"/>
    <x v="0"/>
    <x v="0"/>
    <s v="No"/>
    <x v="0"/>
    <s v=""/>
    <s v=""/>
    <s v=""/>
    <s v="Yes"/>
    <s v="Joanna Rose"/>
    <d v="2016-11-10T09:30:07"/>
    <d v="2016-11-09T15:35:09"/>
    <d v="2016-11-10T00:00:00"/>
    <s v=""/>
    <m/>
    <x v="0"/>
  </r>
  <r>
    <s v="74ed94b8-0f65-4ea9-a147-74e84b986632"/>
    <s v="EkEg3cwGK7Nx0mBAkvV84Z7amoK44HtxAFFytVSFUZGnORwIzzNvuY+VYx3WbqFS9K/45HABVULFZ6VfruKZSw=="/>
    <d v="2016-11-10T09:30:06"/>
    <s v="DARS-NIC-53672-H6R8K-v0"/>
    <s v="Clare Lyons-Amos"/>
    <x v="222"/>
    <s v="With HSCIC"/>
    <x v="0"/>
    <m/>
    <s v="1b Enquiry Answered"/>
    <s v="1b Enquiry Answered"/>
    <x v="6"/>
    <s v="DARS-NIC-53672-H6R8K-v0.4"/>
    <s v="Yes"/>
    <s v="No"/>
    <x v="0"/>
    <x v="0"/>
    <x v="0"/>
    <s v="No"/>
    <x v="0"/>
    <s v=""/>
    <s v=""/>
    <s v=""/>
    <s v="Yes"/>
    <s v="Joanna Rose"/>
    <d v="2016-11-10T09:30:06"/>
    <d v="2016-11-10T09:29:05"/>
    <d v="2016-11-10T00:00:00"/>
    <s v=""/>
    <m/>
    <x v="0"/>
  </r>
  <r>
    <s v="3416b4ec-a477-4341-a1e1-360b6e302e61"/>
    <s v="CHfc6+hz5pmDBkBEjWPm3DE57GntFmtF4cNUPE+KFVrpq+nLah69mKuOXg3cf1YANzxTP0pV8nDCVa2aAgepLg=="/>
    <d v="2016-11-28T11:03:37"/>
    <s v="DARS-NIC-53806-V9J4G-v0"/>
    <s v="James Chal"/>
    <x v="1"/>
    <s v="With Customer"/>
    <x v="0"/>
    <m/>
    <s v=""/>
    <s v="2d Action Plan Active"/>
    <x v="0"/>
    <s v="DARS-NIC-53806-V9J4G-v0.0"/>
    <s v="No"/>
    <s v="No"/>
    <x v="0"/>
    <x v="0"/>
    <x v="0"/>
    <s v="No"/>
    <x v="1"/>
    <s v=""/>
    <s v="DARS Online"/>
    <s v="DARS Online"/>
    <s v="Yes"/>
    <s v="Alexandra Day"/>
    <d v="2016-11-28T11:03:37"/>
    <d v="2016-08-05T13:17:56"/>
    <m/>
    <s v=""/>
    <d v="2016-10-26T00:00:00"/>
    <x v="0"/>
  </r>
  <r>
    <s v="915cae4d-bc73-4b31-ba55-c4e65d31f1bb"/>
    <s v="3pJgK7yzWwFaZk8MAiXr3h42JC2vM7CyNXqf/7BoFlwxY3QQOAo1Ue9yP25GbGa3rRQp5CrevSZcPoQBJiasug=="/>
    <d v="2016-11-28T11:03:37"/>
    <s v="DARS-NIC-53806-V9J4G-v0"/>
    <s v="James Chal"/>
    <x v="1"/>
    <s v="With Customer"/>
    <x v="0"/>
    <m/>
    <s v=""/>
    <s v="2d Action Plan Active"/>
    <x v="0"/>
    <s v="DARS-NIC-53806-V9J4G-v0.1"/>
    <s v="No"/>
    <s v="No"/>
    <x v="0"/>
    <x v="0"/>
    <x v="0"/>
    <s v="No"/>
    <x v="1"/>
    <s v=""/>
    <s v="DARS Online"/>
    <s v="DARS Online"/>
    <s v="Yes"/>
    <s v="Alexandra Day"/>
    <d v="2016-11-28T11:03:37"/>
    <d v="2016-08-30T14:41:40"/>
    <m/>
    <s v=""/>
    <d v="2016-10-26T00:00:00"/>
    <x v="0"/>
  </r>
  <r>
    <s v="69943733-1576-49cc-805b-c5b13b378d61"/>
    <s v="VZKMrTRR6M7TlGpMXVWz+AZAeXjeQfA05F6jBdvJ2kqxD/hQFHeEIIGX6GXseN+I0echl2v3dcSbupHKWnCYyg=="/>
    <d v="2016-11-28T11:03:37"/>
    <s v="DARS-NIC-53806-V9J4G-v0"/>
    <s v="James Chal"/>
    <x v="1"/>
    <s v="With Customer"/>
    <x v="0"/>
    <m/>
    <s v=""/>
    <s v="2d Action Plan Active"/>
    <x v="0"/>
    <s v="DARS-NIC-53806-V9J4G-v0.2"/>
    <s v="No"/>
    <s v="No"/>
    <x v="0"/>
    <x v="0"/>
    <x v="0"/>
    <s v="No"/>
    <x v="1"/>
    <s v=""/>
    <s v="DARS Online"/>
    <s v="DARS Online"/>
    <s v="Yes"/>
    <s v="Alexandra Day"/>
    <d v="2016-11-28T11:03:37"/>
    <d v="2016-08-31T08:35:25"/>
    <m/>
    <s v=""/>
    <d v="2016-10-26T00:00:00"/>
    <x v="0"/>
  </r>
  <r>
    <s v="ec89e61e-4804-43ed-8fb4-2ba4f4ec851a"/>
    <s v="86bRSdcubHk7pqs9InSc88j2STJvvHgFHi12lQ253looMDRTb7VDp0ybZCgIgNXIc1crKwqHXClyoLPx0omNEA=="/>
    <d v="2016-11-28T11:03:37"/>
    <s v="DARS-NIC-53806-V9J4G-v0"/>
    <s v="James Chal"/>
    <x v="1"/>
    <s v="With Customer"/>
    <x v="0"/>
    <m/>
    <s v=""/>
    <s v="2d Action Plan Active"/>
    <x v="0"/>
    <s v="DARS-NIC-53806-V9J4G-v0.3"/>
    <s v="No"/>
    <s v="No"/>
    <x v="0"/>
    <x v="0"/>
    <x v="0"/>
    <s v="No"/>
    <x v="1"/>
    <s v=""/>
    <s v="DARS Online"/>
    <s v="DARS Online"/>
    <s v="Yes"/>
    <s v="Alexandra Day"/>
    <d v="2016-11-28T11:03:37"/>
    <d v="2016-08-31T15:10:30"/>
    <m/>
    <s v=""/>
    <d v="2016-10-26T00:00:00"/>
    <x v="0"/>
  </r>
  <r>
    <s v="7447af3c-53e9-4144-aa86-f61e8cf2456f"/>
    <s v="Bh93IOBGeBbUrp3+QmPUT5+LoIaWzxuLLC6Bb3gJy5dog1WyNLuJKqEr/14zP9Zd7lgBE+CxiZXHwHpaevsEMw=="/>
    <d v="2016-11-28T11:03:37"/>
    <s v="DARS-NIC-53806-V9J4G-v0"/>
    <s v="James Chal"/>
    <x v="1"/>
    <s v="With Customer"/>
    <x v="0"/>
    <m/>
    <s v=""/>
    <s v="2d Action Plan Active"/>
    <x v="0"/>
    <s v="DARS-NIC-53806-V9J4G-v0.4"/>
    <s v="No"/>
    <s v="No"/>
    <x v="0"/>
    <x v="0"/>
    <x v="0"/>
    <s v="No"/>
    <x v="1"/>
    <s v=""/>
    <s v="DARS Online"/>
    <s v="DARS Online"/>
    <s v="Yes"/>
    <s v="Alexandra Day"/>
    <d v="2016-11-28T11:03:37"/>
    <d v="2016-09-01T08:30:20"/>
    <m/>
    <s v=""/>
    <d v="2016-10-26T00:00:00"/>
    <x v="0"/>
  </r>
  <r>
    <s v="83589181-d1af-448c-bcf8-f96ec5b76a2a"/>
    <s v="g7wpEx413PH+it/wGrI1jyFGHHqi6iUwGY4VUVLB9JjUTBifRm9lGiR6ea1AoSiII4cDVlkbnaNWwUiseo674A=="/>
    <d v="2016-11-28T11:04:28"/>
    <s v="DARS-NIC-53806-V9J4G-v0"/>
    <s v="James Chal"/>
    <x v="1"/>
    <s v="With Customer"/>
    <x v="0"/>
    <m/>
    <s v="2c Initial Assessment"/>
    <s v="2d Action Plan Active"/>
    <x v="0"/>
    <s v="DARS-NIC-53806-V9J4G-v0.5"/>
    <s v="No"/>
    <s v="No"/>
    <x v="0"/>
    <x v="184"/>
    <x v="0"/>
    <s v="No"/>
    <x v="1"/>
    <s v="Complex"/>
    <s v="Amanda Parkin"/>
    <s v="Richard Langley"/>
    <s v="Yes"/>
    <s v="Alexandra Day"/>
    <d v="2016-11-28T11:04:28"/>
    <d v="2016-10-24T16:07:04"/>
    <m/>
    <s v=""/>
    <d v="2016-10-26T00:00:00"/>
    <x v="0"/>
  </r>
  <r>
    <s v="f63444cc-5906-4d17-b0df-f1cc271a0f63"/>
    <s v="HiQaH+AmLOR8xjamhwKRjPtXmdzDK3MMhk/9/UddTU0UwmXjahW5yJ3lqaFpvS6J5KXv7qX2u5njOGyAMwQr5g=="/>
    <d v="2017-03-14T15:23:38"/>
    <s v="DARS-NIC-53806-V9J4G-v0"/>
    <s v="James Chal"/>
    <x v="1"/>
    <s v="With Customer"/>
    <x v="0"/>
    <m/>
    <s v="2c Initial Assessment"/>
    <s v="2d Action Plan Active"/>
    <x v="4"/>
    <s v="DARS-NIC-53806-V9J4G-v0.6"/>
    <s v="Yes"/>
    <s v="No"/>
    <x v="0"/>
    <x v="184"/>
    <x v="0"/>
    <s v="No"/>
    <x v="1"/>
    <s v="Complex"/>
    <s v="Amanda Parkin"/>
    <s v="Richard Langley"/>
    <s v="Yes"/>
    <s v="Alexandra Day"/>
    <d v="2017-03-14T15:23:38"/>
    <d v="2016-11-28T11:03:54"/>
    <m/>
    <s v=""/>
    <d v="2016-10-26T00:00:00"/>
    <x v="0"/>
  </r>
  <r>
    <s v="87b1305f-9060-e611-80ef-5065f38a0b11"/>
    <s v="POrD45UXaAUrlbWbTGpUxvQxerpWYkTsfgiHPWn7Go7eQJayFaFzir/JFSHVHYdWvfAzB+UGiqfcid8TsMl1NQ=="/>
    <d v="2016-08-12T13:26:42"/>
    <s v="DARS-NIC-53985-T2H0Q-v0"/>
    <s v="Valentino Conti"/>
    <x v="461"/>
    <s v="With Customer"/>
    <x v="0"/>
    <m/>
    <s v="1c Application In Progress"/>
    <s v="1c Application In Progress"/>
    <x v="4"/>
    <s v="DARS-NIC-53985-T2H0Q-v0"/>
    <s v="Yes"/>
    <s v="No"/>
    <x v="0"/>
    <x v="0"/>
    <x v="0"/>
    <s v="No"/>
    <x v="4"/>
    <s v=""/>
    <s v=""/>
    <s v=""/>
    <s v="Yes"/>
    <s v="Alexandra Day"/>
    <d v="2016-08-12T13:26:42"/>
    <d v="2016-08-12T13:26:37"/>
    <m/>
    <s v=""/>
    <m/>
    <x v="0"/>
  </r>
  <r>
    <s v="5609c3c0-6a17-48ce-b5d0-360a9d049db9"/>
    <s v="pZvLxLUYYtDRgyPID2PiBz+nYRoNsHyCCrYpW/I4Xxs+3fSNUTEFOmBJQteyIUZJvtkxzv/WtnY8SEqzNaf0Dw=="/>
    <d v="2017-03-30T15:04:10"/>
    <s v="DARS-NIC-54589-L9F2C-v0"/>
    <s v="Tracy Taylor"/>
    <x v="366"/>
    <s v="With HSCIC"/>
    <x v="0"/>
    <m/>
    <s v="1c Application In Progress"/>
    <s v="5a DSA Active"/>
    <x v="0"/>
    <s v="DARS-NIC-54589-L9F2C-v0.0"/>
    <s v="No"/>
    <s v="No"/>
    <x v="0"/>
    <x v="0"/>
    <x v="0"/>
    <s v="No"/>
    <x v="0"/>
    <s v=""/>
    <s v=""/>
    <s v=""/>
    <s v="Yes"/>
    <s v="Tracy Taylor"/>
    <d v="2017-03-30T15:04:10"/>
    <d v="2017-01-23T09:31:53"/>
    <m/>
    <s v=""/>
    <d v="2017-01-23T00:00:00"/>
    <x v="0"/>
  </r>
  <r>
    <s v="4c69d7fa-9709-403b-b8b4-e974ec9ce014"/>
    <s v="frxDFlE5FVS5Tk7BxHpHDPrMfvHi7fGrESIuZiV63gvizDenblhMLUlKbYWNI838ljMBR0FwqA4vllwCy7ueYg=="/>
    <d v="2017-03-30T15:04:10"/>
    <s v="DARS-NIC-54589-L9F2C-v0"/>
    <s v="Ade Abitoye"/>
    <x v="366"/>
    <s v="With HSCIC"/>
    <x v="0"/>
    <d v="2017-05-31T00:00:00"/>
    <s v="2c Initial Assessment"/>
    <s v="5a DSA Active"/>
    <x v="0"/>
    <s v="DARS-NIC-54589-L9F2C-v0.1"/>
    <s v="No"/>
    <s v="No"/>
    <x v="0"/>
    <x v="142"/>
    <x v="0"/>
    <s v="No"/>
    <x v="0"/>
    <s v=""/>
    <s v="Tracy Taylor"/>
    <s v="Robyn Wilson"/>
    <s v="Yes"/>
    <s v="Tracy Taylor"/>
    <d v="2017-03-30T15:04:10"/>
    <d v="2017-01-23T09:50:45"/>
    <m/>
    <s v=""/>
    <d v="2017-01-23T00:00:00"/>
    <x v="0"/>
  </r>
  <r>
    <s v="93d6275e-9dcb-4e47-95ba-715442db4ed8"/>
    <s v="0Is6AjozAN+mcvQvJoK0EMHQ1gZ09Qy1Obkd07EdPPB8dOMju+gOtuOFWiBKXCknZ2Eba7GbbpPgymja1ob0zg=="/>
    <d v="2017-03-30T15:04:25"/>
    <s v="DARS-NIC-54589-L9F2C-v0"/>
    <s v="Ade Abitoye"/>
    <x v="366"/>
    <s v="With HSCIC"/>
    <x v="0"/>
    <d v="2017-05-31T00:00:00"/>
    <s v="5a DSA Active"/>
    <s v="5a DSA Active"/>
    <x v="2"/>
    <s v="DARS-NIC-54589-L9F2C-v0.2"/>
    <s v="Yes"/>
    <s v="No"/>
    <x v="0"/>
    <x v="142"/>
    <x v="225"/>
    <s v="No"/>
    <x v="0"/>
    <s v="Medium"/>
    <s v="Tracy Taylor"/>
    <s v="Robyn Wilson"/>
    <s v="Yes"/>
    <s v="Tracy Taylor"/>
    <d v="2017-03-30T15:04:25"/>
    <d v="2017-01-23T10:22:43"/>
    <d v="2017-03-30T00:00:00"/>
    <s v=""/>
    <d v="2017-01-23T00:00:00"/>
    <x v="1"/>
  </r>
  <r>
    <s v="2e56a51f-ea7f-e611-80f3-5065f38bf4e1"/>
    <s v="jMlvYzIxiS7kZlcKHLwWIhLIaUyhtfumVb2isYrsD+YBK+pM9SGHmU967FS1Qku8qdIbE//9NASqYkrc29TArA=="/>
    <d v="2017-01-20T08:40:28"/>
    <s v="DARS-NIC-54635-H4L6S-v0"/>
    <s v="Victor Barzey"/>
    <x v="462"/>
    <s v="With HSCIC"/>
    <x v="0"/>
    <m/>
    <s v="1c Application In Progress"/>
    <s v="1c Application In Progress"/>
    <x v="0"/>
    <s v="DARS-NIC-54635-H4L6S-v0"/>
    <s v="No"/>
    <s v="No"/>
    <x v="0"/>
    <x v="0"/>
    <x v="0"/>
    <s v="No"/>
    <x v="3"/>
    <s v=""/>
    <s v=""/>
    <s v=""/>
    <s v="Yes"/>
    <s v="Emma Russell"/>
    <d v="2017-01-20T08:40:28"/>
    <d v="2016-09-21T10:57:11"/>
    <m/>
    <s v=""/>
    <m/>
    <x v="0"/>
  </r>
  <r>
    <s v="65d176c6-0e84-40e8-8212-55c9561849fa"/>
    <s v="u1Ual1TO9V38LgVSrSn8xhHE2rp6XhN3kwfyGmMPSCavnSBObSeXo0w+yJw7dwxsOvjZ2kcQBCKiOwXGlRcq3g=="/>
    <d v="2017-01-20T08:40:28"/>
    <s v="DARS-NIC-54635-H4L6S-v0"/>
    <s v="Ben McConnochie"/>
    <x v="462"/>
    <s v="With HSCIC"/>
    <x v="0"/>
    <m/>
    <s v="2c Initial Assessment"/>
    <s v="1c Application In Progress"/>
    <x v="0"/>
    <s v="DARS-NIC-54635-H4L6S-v0.1"/>
    <s v="No"/>
    <s v="No"/>
    <x v="0"/>
    <x v="134"/>
    <x v="0"/>
    <s v="No"/>
    <x v="3"/>
    <s v=""/>
    <s v="Amanda Parkin"/>
    <s v="Dave Cronin"/>
    <s v="Yes"/>
    <s v="Emma Russell"/>
    <d v="2017-01-20T08:40:28"/>
    <d v="2016-09-21T10:58:05"/>
    <d v="2016-11-11T00:00:00"/>
    <s v=""/>
    <m/>
    <x v="0"/>
  </r>
  <r>
    <s v="d27fa751-ebaf-435b-9944-076451ed0f7c"/>
    <s v="i+y3hWLKRbZ+mvIHDVLr6MmXjwvxK1YD8CUOFCVkBwF8+5iPBQiXRfYxtbsm/4arsLeAUdKuT+SRc4sy086N2Q=="/>
    <d v="2017-01-20T08:40:31"/>
    <s v="DARS-NIC-54635-H4L6S-v0"/>
    <s v="Ben McConnochie"/>
    <x v="462"/>
    <s v="With HSCIC"/>
    <x v="0"/>
    <m/>
    <s v="1c Application In Progress"/>
    <s v="1c Application In Progress"/>
    <x v="6"/>
    <s v="DARS-NIC-54635-H4L6S-v0.2"/>
    <s v="Yes"/>
    <s v="No"/>
    <x v="0"/>
    <x v="134"/>
    <x v="0"/>
    <s v="No"/>
    <x v="3"/>
    <s v=""/>
    <s v="Amanda Parkin"/>
    <s v="Dave Cronin"/>
    <s v="Yes"/>
    <s v="Emma Russell"/>
    <d v="2017-01-20T08:40:31"/>
    <d v="2016-11-30T15:57:56"/>
    <d v="2017-01-20T00:00:00"/>
    <s v=""/>
    <m/>
    <x v="0"/>
  </r>
  <r>
    <s v="786217da-6b0c-46d9-b66f-7a2b528ddc68"/>
    <s v="X0we7FT1RwG9ranrwKI3dPfJHaDJ4mWjaWvSQzYUX2b1ptGpSJrbXF5lQjr4GhhpMeV/J7Q+VIh04TxNua23kw=="/>
    <d v="2017-04-26T10:18:28"/>
    <s v="DARS-NIC-54937-L4C2H-v0"/>
    <s v="Nick John"/>
    <x v="463"/>
    <s v="With HSCIC"/>
    <x v="0"/>
    <m/>
    <s v=""/>
    <s v="3a With DAO"/>
    <x v="0"/>
    <s v="DARS-NIC-54937-L4C2H-v0.0"/>
    <s v="No"/>
    <s v="No"/>
    <x v="0"/>
    <x v="0"/>
    <x v="0"/>
    <s v="No"/>
    <x v="10"/>
    <s v=""/>
    <s v="DARS Online"/>
    <s v="DARS Online"/>
    <s v="Yes"/>
    <s v="Alexandra Day"/>
    <d v="2017-04-26T10:18:28"/>
    <d v="2016-08-10T15:15:16"/>
    <m/>
    <s v=""/>
    <d v="2016-11-21T00:00:00"/>
    <x v="0"/>
  </r>
  <r>
    <s v="ce87971b-7f55-490e-9133-a1adbbc83683"/>
    <s v="UHd9V52EaKHAKouur8AOPgYoMjEjhtnVb6pu9chBthnTLGe6q/QapclPEu2OyeuEiBQS9lrKZAjnBcepVK1iXA=="/>
    <d v="2017-04-26T10:18:28"/>
    <s v="DARS-NIC-54937-L4C2H-v0"/>
    <s v="Nick John"/>
    <x v="463"/>
    <s v="With HSCIC"/>
    <x v="0"/>
    <d v="2017-12-09T00:00:00"/>
    <s v="2c Initial Assessment"/>
    <s v="3a With DAO"/>
    <x v="0"/>
    <s v="DARS-NIC-54937-L4C2H-v0.1"/>
    <s v="No"/>
    <s v="No"/>
    <x v="0"/>
    <x v="103"/>
    <x v="0"/>
    <s v="No"/>
    <x v="10"/>
    <s v="Medium"/>
    <s v="Amanda Parkin"/>
    <s v="Richard Langley"/>
    <s v="Yes"/>
    <s v="Alexandra Day"/>
    <d v="2017-04-26T10:18:28"/>
    <d v="2016-11-17T15:30:25"/>
    <m/>
    <s v=""/>
    <d v="2016-11-21T00:00:00"/>
    <x v="0"/>
  </r>
  <r>
    <s v="2202f4b4-54f8-4eac-b5b9-8964876ebe8c"/>
    <s v="wJ36bMU4DmEf0LSmtRbSt2e8H9Gw+C3z+TzJU8/VGxUGVN91OYWvYL/e8ffRjq4LNnSvqSDw6r2A9kOhBoOmrw=="/>
    <d v="2017-04-26T10:18:28"/>
    <s v="DARS-NIC-54937-L4C2H-v0"/>
    <s v="Nick John"/>
    <x v="463"/>
    <s v="With HSCIC"/>
    <x v="0"/>
    <d v="2017-12-09T00:00:00"/>
    <s v="2c Initial Assessment"/>
    <s v="3a With DAO"/>
    <x v="0"/>
    <s v="DARS-NIC-54937-L4C2H-v0.2"/>
    <s v="No"/>
    <s v="No"/>
    <x v="0"/>
    <x v="103"/>
    <x v="0"/>
    <s v="No"/>
    <x v="10"/>
    <s v="Medium"/>
    <s v="Amanda Parkin"/>
    <s v="Richard Langley"/>
    <s v="Yes"/>
    <s v="Alexandra Day"/>
    <d v="2017-04-26T10:18:28"/>
    <d v="2016-12-09T13:24:21"/>
    <m/>
    <s v=""/>
    <d v="2016-11-21T00:00:00"/>
    <x v="0"/>
  </r>
  <r>
    <s v="b8661acb-b913-4cdd-8fd4-3dc6bdbb32aa"/>
    <s v="F86KQXNCBHVK9EsSQXJ5j1n0MiMTXqg8RS1YrAPrY8rhYX+n3RPG+L14RNV0yD4H/XHwAOa3jYbDaPX2InBDmA=="/>
    <d v="2017-04-26T10:18:28"/>
    <s v="DARS-NIC-54937-L4C2H-v0"/>
    <s v="Nick John"/>
    <x v="463"/>
    <s v="With HSCIC"/>
    <x v="0"/>
    <d v="2017-12-09T00:00:00"/>
    <s v="2c Initial Assessment"/>
    <s v="3a With DAO"/>
    <x v="0"/>
    <s v="DARS-NIC-54937-L4C2H-v0.3"/>
    <s v="No"/>
    <s v="No"/>
    <x v="0"/>
    <x v="103"/>
    <x v="0"/>
    <s v="No"/>
    <x v="10"/>
    <s v="Medium"/>
    <s v="Amanda Parkin"/>
    <s v="Richard Langley"/>
    <s v="Yes"/>
    <s v="Alexandra Day"/>
    <d v="2017-04-26T10:18:28"/>
    <d v="2016-12-12T11:39:36"/>
    <m/>
    <s v=""/>
    <d v="2016-11-21T00:00:00"/>
    <x v="0"/>
  </r>
  <r>
    <s v="cd9a4945-3d56-4c4f-9674-eb3b8e32befc"/>
    <s v="AsQ+yrVtxuTi0Eb2coO+ElGAS5EgJ2tlai6uX7suqfz08q6XdRwgYhxOF8idu4hOfYrfrQIeioThblzGHTenhA=="/>
    <d v="2017-04-26T10:18:28"/>
    <s v="DARS-NIC-54937-L4C2H-v0"/>
    <s v="Nick John"/>
    <x v="463"/>
    <s v="With HSCIC"/>
    <x v="0"/>
    <d v="2017-12-09T00:00:00"/>
    <s v="2c Initial Assessment"/>
    <s v="3a With DAO"/>
    <x v="0"/>
    <s v="DARS-NIC-54937-L4C2H-v0.4"/>
    <s v="No"/>
    <s v="No"/>
    <x v="0"/>
    <x v="103"/>
    <x v="0"/>
    <s v="No"/>
    <x v="10"/>
    <s v="Medium"/>
    <s v="Amanda Parkin"/>
    <s v="Richard Langley"/>
    <s v="Yes"/>
    <s v="Alexandra Day"/>
    <d v="2017-04-26T10:18:28"/>
    <d v="2017-01-31T10:51:39"/>
    <m/>
    <s v=""/>
    <d v="2016-11-21T00:00:00"/>
    <x v="0"/>
  </r>
  <r>
    <s v="b4f68e8f-a481-4cd2-8d99-c3c8d2701abf"/>
    <s v="Zz5j0FdtsZENi0gwADYK2bVbxGgBAHKOxEjKTKCVNATJE5DxvvhtUtVy7SjSqQmYTS+k5X+sJbpyi//ypvuFAA=="/>
    <d v="2017-04-26T10:18:28"/>
    <s v="DARS-NIC-54937-L4C2H-v0"/>
    <s v="Nick John"/>
    <x v="463"/>
    <s v="With HSCIC"/>
    <x v="0"/>
    <d v="2017-02-06T00:00:00"/>
    <s v="2c Initial Assessment"/>
    <s v="3a With DAO"/>
    <x v="0"/>
    <s v="DARS-NIC-54937-L4C2H-v0.5"/>
    <s v="No"/>
    <s v="No"/>
    <x v="0"/>
    <x v="103"/>
    <x v="0"/>
    <s v="No"/>
    <x v="10"/>
    <s v="Medium"/>
    <s v="Amanda Parkin"/>
    <s v="Richard Langley"/>
    <s v="Yes"/>
    <s v="Alexandra Day"/>
    <d v="2017-04-26T10:18:28"/>
    <d v="2017-01-31T11:28:28"/>
    <m/>
    <s v=""/>
    <d v="2016-11-21T00:00:00"/>
    <x v="0"/>
  </r>
  <r>
    <s v="d415e87d-b0f4-41db-a471-8faea427c40a"/>
    <s v="jtBsiIDW5GzKWkxGDtG8V2GW9OtuMWCASPOsRwer6kFGh1c6bignNLaGyIIRy160qh8b3gOqOjPFrgNx1DliaA=="/>
    <d v="2017-04-26T10:18:33"/>
    <s v="DARS-NIC-54937-L4C2H-v0"/>
    <s v="Nick John"/>
    <x v="463"/>
    <s v="With HSCIC"/>
    <x v="0"/>
    <d v="2018-04-26T00:00:00"/>
    <s v="2c Initial Assessment"/>
    <s v="3a With DAO"/>
    <x v="0"/>
    <s v="DARS-NIC-54937-L4C2H-v0.6"/>
    <s v="No"/>
    <s v="No"/>
    <x v="0"/>
    <x v="103"/>
    <x v="0"/>
    <s v="No"/>
    <x v="10"/>
    <s v="Medium"/>
    <s v="Amanda Parkin"/>
    <s v="Dave Cronin"/>
    <s v="Yes"/>
    <s v="Alexandra Day"/>
    <d v="2017-04-26T10:18:33"/>
    <d v="2017-02-21T15:23:25"/>
    <m/>
    <s v=""/>
    <d v="2016-11-21T00:00:00"/>
    <x v="0"/>
  </r>
  <r>
    <s v="eb2bc51b-8928-4c01-bcd0-50c0ae787e91"/>
    <s v="FKcyp1cDXeEibwCUIpRhSfbRzWjF11zSI0gYjeTAZ7EUnLS1S2kQQM+/9u0koz0SsSFAO85BzAVOR1tbqX/73Q=="/>
    <d v="2017-04-26T10:24:29"/>
    <s v="DARS-NIC-54937-L4C2H-v0"/>
    <s v="Nick John"/>
    <x v="463"/>
    <s v="With HSCIC"/>
    <x v="0"/>
    <d v="2018-04-26T00:00:00"/>
    <s v="3a With DAO"/>
    <s v="3a With DAO"/>
    <x v="4"/>
    <s v="DARS-NIC-54937-L4C2H-v0.7"/>
    <s v="Yes"/>
    <s v="No"/>
    <x v="0"/>
    <x v="103"/>
    <x v="0"/>
    <s v="No"/>
    <x v="10"/>
    <s v="Medium"/>
    <s v="Amanda Parkin"/>
    <s v="Dave Cronin"/>
    <s v="Yes"/>
    <s v="Alexandra Day"/>
    <d v="2017-04-26T10:24:29"/>
    <d v="2017-04-26T10:18:15"/>
    <m/>
    <s v=""/>
    <d v="2016-11-21T00:00:00"/>
    <x v="0"/>
  </r>
  <r>
    <s v="47ee7711-2b7f-44ca-80e0-becb433caf98"/>
    <s v="KwQN+3X6xssCc8d9JWcMrgA3760XSS+RGuAO0BBD5qlqyCqVBQ3Oc0NSon3+q2qBmsDZKlalLzv7HtHlJm5AIA=="/>
    <d v="2016-08-11T13:18:26"/>
    <s v="DARS-NIC-55165-J2Y1L-v0"/>
    <s v="Katherine Venables"/>
    <x v="57"/>
    <s v="With Customer"/>
    <x v="0"/>
    <m/>
    <s v=""/>
    <s v="1c Application In Progress"/>
    <x v="4"/>
    <s v="DARS-NIC-55165-J2Y1L-v0.0"/>
    <s v="Yes"/>
    <s v="No"/>
    <x v="0"/>
    <x v="0"/>
    <x v="0"/>
    <s v="No"/>
    <x v="1"/>
    <s v=""/>
    <s v="DARS Online"/>
    <s v="DARS Online"/>
    <s v="Yes"/>
    <s v=""/>
    <d v="2016-08-11T13:18:26"/>
    <d v="2016-08-11T12:52:11"/>
    <m/>
    <s v=""/>
    <m/>
    <x v="0"/>
  </r>
  <r>
    <s v="1795dee7-f362-e611-80ee-5065f38b05d1"/>
    <s v="xAdk0QKNUrzFFUj7QkM3IcrSCBL0O6CmkSlXPDb7EsoE+a5mpUfYN6cTTxtJZ1Kxt59ThIj6M2g7S1WwDntKQg=="/>
    <d v="2017-03-01T15:24:14"/>
    <s v="DARS-NIC-55245-N2Q4C-v0"/>
    <s v="Colette Jackson"/>
    <x v="464"/>
    <s v="With Customer"/>
    <x v="0"/>
    <m/>
    <s v="1c Application In Progress"/>
    <s v="1c Application In Progress"/>
    <x v="4"/>
    <s v="DARS-NIC-55245-N2Q4C-v0"/>
    <s v="Yes"/>
    <s v="No"/>
    <x v="0"/>
    <x v="0"/>
    <x v="0"/>
    <s v="No"/>
    <x v="9"/>
    <s v=""/>
    <s v=""/>
    <s v=""/>
    <s v="Yes"/>
    <s v="Joanna Rose"/>
    <d v="2017-03-01T15:24:14"/>
    <d v="2016-08-15T14:24:02"/>
    <m/>
    <s v=""/>
    <m/>
    <x v="0"/>
  </r>
  <r>
    <s v="d0aa86df-567c-450d-9c3f-ff4819de8c24"/>
    <s v="OZkC72n4VpwUImeFjbnHlvOkv34AjPGF9om6E8qNTtWdpijwxkrwUL7L725me915GTkmPQQOcgYfb+aRUWMOwQ=="/>
    <d v="2016-08-18T13:25:42"/>
    <s v="DARS-NIC-55290-C4C5X-v0"/>
    <s v="Marcus Green"/>
    <x v="83"/>
    <s v="With Customer"/>
    <x v="0"/>
    <m/>
    <s v=""/>
    <s v="1c Application In Progress"/>
    <x v="0"/>
    <s v="DARS-NIC-55290-C4C5X-v0.0"/>
    <s v="No"/>
    <s v="No"/>
    <x v="0"/>
    <x v="0"/>
    <x v="0"/>
    <s v="No"/>
    <x v="13"/>
    <s v=""/>
    <s v="DARS Online"/>
    <s v="DARS Online"/>
    <s v="Yes"/>
    <s v="Alexandra Day"/>
    <d v="2016-08-18T13:25:42"/>
    <d v="2016-08-11T18:32:09"/>
    <m/>
    <s v=""/>
    <m/>
    <x v="0"/>
  </r>
  <r>
    <s v="c4f2b464-1bd8-4181-af71-0d2410517dc5"/>
    <s v="s4kya7sDjloj3I882ank4armImA5WUs81hhsyX8Mdk/DfEE41J9XWCILLieYx8CoAZ5umqusgwn4wQvYtnHs/A=="/>
    <d v="2016-08-18T13:25:53"/>
    <s v="DARS-NIC-55290-C4C5X-v0"/>
    <s v="Marcus Green"/>
    <x v="83"/>
    <s v="With Customer"/>
    <x v="0"/>
    <m/>
    <s v=""/>
    <s v="1c Application In Progress"/>
    <x v="0"/>
    <s v="DARS-NIC-55290-C4C5X-v0.1"/>
    <s v="No"/>
    <s v="No"/>
    <x v="0"/>
    <x v="0"/>
    <x v="0"/>
    <s v="No"/>
    <x v="13"/>
    <s v=""/>
    <s v="DARS Online"/>
    <s v="DARS Online"/>
    <s v="Yes"/>
    <s v="Alexandra Day"/>
    <d v="2016-08-18T13:25:53"/>
    <d v="2016-08-17T14:48:40"/>
    <m/>
    <s v=""/>
    <m/>
    <x v="0"/>
  </r>
  <r>
    <s v="0fdc8da6-f532-40a0-b498-7929141819f3"/>
    <s v="Msb3ObzAPDK1R4NIdwZ7bSv/njwt79BAATTz6FDEPKsX2xkcmbrPC7oiVsH0AFj41Fm/8Jytxzs4s9vhudkXHA=="/>
    <d v="2016-09-22T13:17:45"/>
    <s v="DARS-NIC-55290-C4C5X-v0"/>
    <s v="Marcus Green"/>
    <x v="83"/>
    <s v="With Customer"/>
    <x v="0"/>
    <m/>
    <s v=""/>
    <s v="1c Application In Progress"/>
    <x v="4"/>
    <s v="DARS-NIC-55290-C4C5X-v0.2"/>
    <s v="Yes"/>
    <s v="No"/>
    <x v="0"/>
    <x v="0"/>
    <x v="0"/>
    <s v="No"/>
    <x v="13"/>
    <s v=""/>
    <s v="DARS Online"/>
    <s v="DARS Online"/>
    <s v="Yes"/>
    <s v="Alexandra Day"/>
    <d v="2016-09-22T13:17:45"/>
    <d v="2016-08-18T13:25:44"/>
    <m/>
    <s v=""/>
    <m/>
    <x v="0"/>
  </r>
  <r>
    <s v="dd929464-1906-4fcd-a672-7cf4f5dff89a"/>
    <s v="BSUMl0CTAXo3UOhKNivshYafXgyXWr/luBJRDQ2qppF2Vm7KMvaZXOoqV/+n8YUCoSSlxCe3vD70ZBffSPt6jQ=="/>
    <d v="2017-04-24T13:39:53"/>
    <s v="DARS-NIC-55366-B4W3Q-v1"/>
    <s v="Tim Healey"/>
    <x v="50"/>
    <s v="With HSCIC"/>
    <x v="0"/>
    <m/>
    <s v="1c Application In Progress"/>
    <s v="5a DSA Active"/>
    <x v="0"/>
    <s v="DARS-NIC-55366-B4W3Q-v0.0"/>
    <s v="No"/>
    <s v="No"/>
    <x v="0"/>
    <x v="0"/>
    <x v="0"/>
    <s v="No"/>
    <x v="0"/>
    <s v=""/>
    <s v=""/>
    <s v=""/>
    <s v="Yes"/>
    <s v="Emma Russell"/>
    <d v="2017-04-24T13:39:53"/>
    <d v="2016-08-16T12:35:40"/>
    <m/>
    <s v=""/>
    <d v="2017-03-17T00:00:00"/>
    <x v="0"/>
  </r>
  <r>
    <s v="d291064e-2455-47d1-9b8f-c3dddffd10cc"/>
    <s v="H7w0cfQwQUjdgl8oUxeNa35bRVGMiNZkfLlzQNZGq+hLYo9IB/WMnBCpmJJtfoXsxoHxXKtKa708GgNnuSebmQ=="/>
    <d v="2017-04-24T13:39:53"/>
    <s v="DARS-NIC-55366-B4W3Q-v1"/>
    <s v="Tim Healey"/>
    <x v="50"/>
    <s v="With HSCIC"/>
    <x v="0"/>
    <m/>
    <s v="1c Application In Progress"/>
    <s v="5a DSA Active"/>
    <x v="0"/>
    <s v="DARS-NIC-55366-B4W3Q-v0.1"/>
    <s v="No"/>
    <s v="No"/>
    <x v="0"/>
    <x v="0"/>
    <x v="0"/>
    <s v="No"/>
    <x v="0"/>
    <s v=""/>
    <s v=""/>
    <s v=""/>
    <s v="Yes"/>
    <s v="Emma Russell"/>
    <d v="2017-04-24T13:39:53"/>
    <d v="2016-08-19T14:39:06"/>
    <m/>
    <s v=""/>
    <d v="2017-03-17T00:00:00"/>
    <x v="0"/>
  </r>
  <r>
    <s v="45bea9b4-da55-4437-9b1c-1b189d2f4672"/>
    <s v="1TA0SR8fSrp8i2RO5ZL9KFXK6o791WD1w/QffLoL8SXm5BGD2MxBDDeozDsV0nHOLAlHAQ86rSyVczAovLhZTw=="/>
    <d v="2017-04-24T13:39:52"/>
    <s v="DARS-NIC-55366-B4W3Q-v1"/>
    <s v="Tim Healey"/>
    <x v="50"/>
    <s v="With HSCIC"/>
    <x v="0"/>
    <m/>
    <s v="1c Application In Progress"/>
    <s v="5a DSA Active"/>
    <x v="0"/>
    <s v="DARS-NIC-55366-B4W3Q-v0.2"/>
    <s v="No"/>
    <s v="No"/>
    <x v="0"/>
    <x v="0"/>
    <x v="0"/>
    <s v="No"/>
    <x v="0"/>
    <s v=""/>
    <s v=""/>
    <s v=""/>
    <s v="Yes"/>
    <s v="Emma Russell"/>
    <d v="2017-04-24T13:39:52"/>
    <d v="2016-08-22T09:27:36"/>
    <m/>
    <s v=""/>
    <d v="2017-03-17T00:00:00"/>
    <x v="0"/>
  </r>
  <r>
    <s v="873958c1-f922-4bfc-9d09-57e5e41d4a9d"/>
    <s v="LsvSlF4pPNcyIHZu8VmEV3CkObzhTvICMdEB3km2oyoWW6ZZXbgIt8CBc9dY4os2xrqZU6kJgqhSGNXedGlgtw=="/>
    <d v="2017-04-24T13:39:53"/>
    <s v="DARS-NIC-55366-B4W3Q-v1"/>
    <s v="Tim Healey"/>
    <x v="50"/>
    <s v="With HSCIC"/>
    <x v="0"/>
    <d v="2017-03-31T00:00:00"/>
    <s v="2c Initial Assessment"/>
    <s v="5a DSA Active"/>
    <x v="0"/>
    <s v="DARS-NIC-55366-B4W3Q-v0.3"/>
    <s v="No"/>
    <s v="No"/>
    <x v="0"/>
    <x v="249"/>
    <x v="0"/>
    <s v="No"/>
    <x v="0"/>
    <s v=""/>
    <s v="Carla Howgate"/>
    <s v="Dave Cronin"/>
    <s v="Yes"/>
    <s v="Emma Russell"/>
    <d v="2017-04-24T13:39:53"/>
    <d v="2016-08-22T12:11:19"/>
    <m/>
    <s v=""/>
    <d v="2017-03-17T00:00:00"/>
    <x v="0"/>
  </r>
  <r>
    <s v="7e6e295a-6ce3-4bb4-9a54-9532fa687ecb"/>
    <s v="/axvOrBRBcTCqY3c50O1Pw1yLiKl19qcvmLLnL/ffM4cAIZgkUcKpr2z7W2k9yljgfPTmV+nnuq9OW3MdT2QaQ=="/>
    <d v="2017-04-24T13:39:53"/>
    <s v="DARS-NIC-55366-B4W3Q-v1"/>
    <s v="Tim Healey"/>
    <x v="50"/>
    <s v="With HSCIC"/>
    <x v="0"/>
    <d v="2017-03-31T00:00:00"/>
    <s v="2c Initial Assessment"/>
    <s v="5a DSA Active"/>
    <x v="0"/>
    <s v="DARS-NIC-55366-B4W3Q-v0.4"/>
    <s v="No"/>
    <s v="No"/>
    <x v="0"/>
    <x v="249"/>
    <x v="0"/>
    <s v="No"/>
    <x v="0"/>
    <s v=""/>
    <s v="Carla Howgate"/>
    <s v="Dave Cronin"/>
    <s v="Yes"/>
    <s v="Emma Russell"/>
    <d v="2017-04-24T13:39:53"/>
    <d v="2016-08-24T14:20:39"/>
    <m/>
    <s v=""/>
    <d v="2017-03-17T00:00:00"/>
    <x v="0"/>
  </r>
  <r>
    <s v="8a382b56-70f6-46b2-9ae8-6db8e7bf161f"/>
    <s v="r7byHnmqnBzx/SFeOUfK8CZNYCcjtnGdwcMLZ+yNkNNQQxA/FhmBu8XhhX/JJDkdEx1z2OZ57x7cT1g0ge0hLQ=="/>
    <d v="2017-04-24T13:39:53"/>
    <s v="DARS-NIC-55366-B4W3Q-v1"/>
    <s v="Tim Healey"/>
    <x v="50"/>
    <s v="With HSCIC"/>
    <x v="0"/>
    <d v="2017-03-31T00:00:00"/>
    <s v="2c Initial Assessment"/>
    <s v="5a DSA Active"/>
    <x v="0"/>
    <s v="DARS-NIC-55366-B4W3Q-v0.5"/>
    <s v="No"/>
    <s v="No"/>
    <x v="0"/>
    <x v="249"/>
    <x v="0"/>
    <s v="No"/>
    <x v="0"/>
    <s v=""/>
    <s v="Carla Howgate"/>
    <s v="Dave Cronin"/>
    <s v="Yes"/>
    <s v="Emma Russell"/>
    <d v="2017-04-24T13:39:53"/>
    <d v="2016-09-02T12:57:35"/>
    <m/>
    <s v=""/>
    <d v="2017-03-17T00:00:00"/>
    <x v="0"/>
  </r>
  <r>
    <s v="327c9a12-b0c8-4cf8-9888-62ee21747a50"/>
    <s v="XQQUaUKSMesJw6bO/Xt6px7pU0qorhioibHWNZSRBIuY0HtAylg616ciFg5ftyIWn03q8Jluw2U0Fhl1j1l1bA=="/>
    <d v="2017-04-24T13:39:41"/>
    <s v="DARS-NIC-55366-B4W3Q-v1"/>
    <s v="Tim Healey"/>
    <x v="50"/>
    <s v="With HSCIC"/>
    <x v="0"/>
    <d v="2017-03-31T00:00:00"/>
    <s v="5a DSA Active"/>
    <s v="5a DSA Active"/>
    <x v="1"/>
    <s v="DARS-NIC-55366-B4W3Q-v0.6"/>
    <s v="No"/>
    <s v="No"/>
    <x v="0"/>
    <x v="249"/>
    <x v="249"/>
    <s v="No"/>
    <x v="0"/>
    <s v=""/>
    <s v="Carla Howgate"/>
    <s v="Dave Cronin"/>
    <s v="Yes"/>
    <s v="Emma Russell"/>
    <d v="2017-04-24T13:39:41"/>
    <d v="2016-09-06T08:44:31"/>
    <d v="2017-04-24T00:00:00"/>
    <s v=""/>
    <d v="2017-03-17T00:00:00"/>
    <x v="1"/>
  </r>
  <r>
    <s v="5999039a-3e73-477a-99a5-46d78efa2ac1"/>
    <s v="MP2V25hoSReaIiu8WdLD3vDTGxIUsIvzsDmJMz5ZMUzb0lw33A8OtWqrvVJBpZB2qhkiR4xcVw9/vt7tMaR3VA=="/>
    <d v="2017-04-24T13:39:53"/>
    <s v="DARS-NIC-55366-B4W3Q-v1"/>
    <s v="Tim Healey"/>
    <x v="50"/>
    <s v="With HSCIC"/>
    <x v="0"/>
    <m/>
    <s v="1c Application In Progress"/>
    <s v="5a DSA Active"/>
    <x v="0"/>
    <s v="DARS-NIC-55366-B4W3Q-v1.0"/>
    <s v="No"/>
    <s v="No"/>
    <x v="0"/>
    <x v="249"/>
    <x v="0"/>
    <s v="No"/>
    <x v="0"/>
    <s v=""/>
    <s v="Carla Howgate"/>
    <s v="Dave Cronin"/>
    <s v="Yes"/>
    <s v="Emma Russell"/>
    <d v="2017-04-24T13:39:53"/>
    <d v="2017-03-16T15:52:44"/>
    <m/>
    <s v=""/>
    <d v="2017-03-17T00:00:00"/>
    <x v="0"/>
  </r>
  <r>
    <s v="a273950f-08ee-4793-a12f-6a59e1591138"/>
    <s v="iyGNyyjoWBajVzrd5/PeKRqZq17qDvwF7tJKfzqNVJa6JLg5GgiXnKBoj2Z9c+B6UnoEBbXbnHjCxNcztF17mw=="/>
    <d v="2017-04-24T13:39:53"/>
    <s v="DARS-NIC-55366-B4W3Q-v1"/>
    <s v="Tim Healey"/>
    <x v="50"/>
    <s v="With HSCIC"/>
    <x v="0"/>
    <d v="2018-03-31T00:00:00"/>
    <s v="2c Initial Assessment"/>
    <s v="5a DSA Active"/>
    <x v="0"/>
    <s v="DARS-NIC-55366-B4W3Q-v1.1"/>
    <s v="No"/>
    <s v="No"/>
    <x v="0"/>
    <x v="169"/>
    <x v="0"/>
    <s v="No"/>
    <x v="0"/>
    <s v=""/>
    <s v="Tracy Taylor"/>
    <s v="Duncan Easton"/>
    <s v="Yes"/>
    <s v="Emma Russell"/>
    <d v="2017-04-24T13:39:53"/>
    <d v="2017-03-16T16:34:11"/>
    <m/>
    <s v=""/>
    <d v="2017-03-17T00:00:00"/>
    <x v="0"/>
  </r>
  <r>
    <s v="dca6ccbd-51ed-425f-b8f7-af86b6ee5881"/>
    <s v="e+gD2NbnPACbS6MDzzwE6Ui+aowBOHbmOtk6usAddKAk7CdTJyVhAuRyDEAd3n65HdJX2JNpR0/z+DOEcwLUzA=="/>
    <d v="2017-04-24T13:40:39"/>
    <s v="DARS-NIC-55366-B4W3Q-v1"/>
    <s v="Tim Healey"/>
    <x v="50"/>
    <s v="With HSCIC"/>
    <x v="0"/>
    <d v="2018-03-31T00:00:00"/>
    <s v="5a DSA Active"/>
    <s v="5a DSA Active"/>
    <x v="2"/>
    <s v="DARS-NIC-55366-B4W3Q-v1.2"/>
    <s v="Yes"/>
    <s v="No"/>
    <x v="0"/>
    <x v="169"/>
    <x v="55"/>
    <s v="No"/>
    <x v="0"/>
    <s v=""/>
    <s v="Tracy Taylor"/>
    <s v="Duncan Easton"/>
    <s v="Yes"/>
    <s v="Emma Russell"/>
    <d v="2017-04-24T13:40:39"/>
    <d v="2017-04-13T11:14:48"/>
    <d v="2017-04-24T00:00:00"/>
    <s v=""/>
    <d v="2017-03-17T00:00:00"/>
    <x v="1"/>
  </r>
  <r>
    <s v="f1ae0239-750b-4981-8792-abf8b091d35b"/>
    <s v="0eMeyLPxWrcr59e9ChEOlYxgfBHU2akydd440d497Xyo/6vlpqO6e/+M+6y5kJZJ6x0OzaiIy61BdE4GTFN0SA=="/>
    <d v="2016-11-23T15:46:12"/>
    <s v="DARS-NIC-55540-N1F8X-v0"/>
    <s v="Jane Wallis"/>
    <x v="18"/>
    <s v="With HSCIC"/>
    <x v="1"/>
    <m/>
    <s v=""/>
    <s v="5a DSA Active"/>
    <x v="0"/>
    <s v="DARS-NIC-55540-N1F8X-v0.0"/>
    <s v="No"/>
    <s v="No"/>
    <x v="1"/>
    <x v="0"/>
    <x v="0"/>
    <s v="No"/>
    <x v="6"/>
    <s v=""/>
    <s v="DARS Online"/>
    <s v="DARS Online"/>
    <s v="Yes"/>
    <s v=""/>
    <d v="2016-11-23T15:46:12"/>
    <d v="2016-08-13T08:06:17"/>
    <m/>
    <s v=""/>
    <d v="2016-08-14T00:00:00"/>
    <x v="0"/>
  </r>
  <r>
    <s v="35a5bfc3-0053-4841-bc3a-70358a6cbdb5"/>
    <s v="m9vRchm6iJeOtMgZhESJrLKhGDijZVbf/CYsZSG6Rz5Zj3eP+znPhY9U1FAZZzYe6QXJujcvG7f4Qn9w5eEIag=="/>
    <d v="2016-11-23T15:46:12"/>
    <s v="DARS-NIC-55540-N1F8X-v0"/>
    <s v="Jane Wallis"/>
    <x v="18"/>
    <s v="With HSCIC"/>
    <x v="1"/>
    <m/>
    <s v="2c Initial Assessment"/>
    <s v="5a DSA Active"/>
    <x v="0"/>
    <s v="DARS-NIC-55540-N1F8X-v0.1"/>
    <s v="No"/>
    <s v="No"/>
    <x v="1"/>
    <x v="328"/>
    <x v="0"/>
    <s v="No"/>
    <x v="6"/>
    <s v=""/>
    <s v="DARS Online"/>
    <s v="CRMTest 4"/>
    <s v="Yes"/>
    <s v=""/>
    <d v="2016-11-23T15:46:12"/>
    <d v="2016-08-14T00:39:41"/>
    <m/>
    <s v=""/>
    <d v="2016-08-14T00:00:00"/>
    <x v="0"/>
  </r>
  <r>
    <s v="b08f882a-2a0a-44d7-88ad-2d2d7b75b86f"/>
    <s v="Arms3dA4Ndbi0/uHiKQUOmZGGRkw2EvKeyN1DHeJHqEkpmALTdN8idXLKZkdg9j2l4aJ81k8JEuCnRNPdmdvtQ=="/>
    <d v="2016-11-24T14:23:03"/>
    <s v="DARS-NIC-55540-N1F8X-v0"/>
    <s v="Joanna Rose"/>
    <x v="18"/>
    <s v="With HSCIC"/>
    <x v="1"/>
    <d v="2017-10-30T00:00:00"/>
    <s v="2c Initial Assessment"/>
    <s v="5a DSA Active"/>
    <x v="0"/>
    <s v="DARS-NIC-55540-N1F8X-v0.2"/>
    <s v="No"/>
    <s v="No"/>
    <x v="1"/>
    <x v="328"/>
    <x v="0"/>
    <s v="No"/>
    <x v="6"/>
    <s v=""/>
    <s v="DARS Online"/>
    <s v="CRMTest 4"/>
    <s v="Yes"/>
    <s v=""/>
    <d v="2016-11-24T14:23:03"/>
    <d v="2016-08-14T12:53:32"/>
    <m/>
    <s v="Release 2.3"/>
    <d v="2016-08-14T00:00:00"/>
    <x v="0"/>
  </r>
  <r>
    <s v="57d460fc-05b3-4376-a6f4-9246c3ba168c"/>
    <s v="z374xdk/ePTNZ6+vZdsVHLsc3FaB5jbYxrhbvqA9D4YbybP61Buncirv59nvUg1QPiO4Y9N0yadBiwmZgkzcCQ=="/>
    <d v="2017-01-05T12:16:57"/>
    <s v="DARS-NIC-55540-N1F8X-v0"/>
    <s v="Joanna Rose"/>
    <x v="18"/>
    <s v="With HSCIC"/>
    <x v="1"/>
    <d v="2017-10-30T00:00:00"/>
    <s v="5a DSA Active"/>
    <s v="5a DSA Active"/>
    <x v="2"/>
    <s v="DARS-NIC-55540-N1F8X-v0.3"/>
    <s v="Yes"/>
    <s v="No"/>
    <x v="1"/>
    <x v="328"/>
    <x v="250"/>
    <s v="No"/>
    <x v="6"/>
    <s v=""/>
    <s v="DARS Online"/>
    <s v="CRMTest 4"/>
    <s v="Yes"/>
    <s v=""/>
    <d v="2017-01-05T12:16:57"/>
    <d v="2016-11-23T15:36:55"/>
    <d v="2016-11-23T00:00:00"/>
    <s v="Release 2.3"/>
    <d v="2016-08-14T00:00:00"/>
    <x v="0"/>
  </r>
  <r>
    <s v="63773473-8c6b-e611-80f2-5065f38bd5b1"/>
    <s v="xo6yfuI6TTKHO3dEdrk9NqkcJcouOZSvzGRk8LqkavF/nRx67rQ41ZweKRxRnUxILVvQlt8sgvZUUXxc2LfeVA=="/>
    <d v="2016-08-26T12:56:15"/>
    <s v="DARS-NIC-55590-V0J1T-v0"/>
    <s v="Aakash Pai"/>
    <x v="465"/>
    <s v="With Customer"/>
    <x v="0"/>
    <m/>
    <s v="1c Application In Progress"/>
    <s v="1c Application In Progress"/>
    <x v="4"/>
    <s v="DARS-NIC-55590-V0J1T-v0"/>
    <s v="Yes"/>
    <s v="No"/>
    <x v="0"/>
    <x v="0"/>
    <x v="0"/>
    <s v="No"/>
    <x v="5"/>
    <s v=""/>
    <s v=""/>
    <s v=""/>
    <s v="Yes"/>
    <s v="Emma Russell"/>
    <d v="2016-08-26T12:56:15"/>
    <d v="2016-08-26T12:56:07"/>
    <m/>
    <s v=""/>
    <m/>
    <x v="0"/>
  </r>
  <r>
    <s v="927ef7e6-736b-e611-80f1-5065f38bf2f1"/>
    <s v="P7nqULwAgmtTpngDAH0kpW6UiO6Q/ZlHWFbY+hfrWCVSFHjVrApYC/XwdyG9EyQYENZzeAJOM4/780llIhqgkA=="/>
    <d v="2017-01-31T11:02:16"/>
    <s v="DARS-NIC-55950-Y5Y2Y-v0"/>
    <s v="Ann Thomson"/>
    <x v="81"/>
    <s v="With HSCIC"/>
    <x v="0"/>
    <m/>
    <s v="1c Application In Progress"/>
    <s v="5a DSA Active"/>
    <x v="0"/>
    <s v="DARS-NIC-55950-Y5Y2Y-v0"/>
    <s v="No"/>
    <s v="No"/>
    <x v="0"/>
    <x v="0"/>
    <x v="0"/>
    <s v="No"/>
    <x v="1"/>
    <s v=""/>
    <s v=""/>
    <s v=""/>
    <s v="Yes"/>
    <s v="Emma Russell"/>
    <d v="2017-01-31T11:02:16"/>
    <d v="2016-08-26T10:00:30"/>
    <m/>
    <s v=""/>
    <d v="2016-10-04T00:00:00"/>
    <x v="0"/>
  </r>
  <r>
    <s v="4b85229e-2795-434e-9e9c-dbbfe4c8db4d"/>
    <s v="m112gDtFrWbGSYo+RTC4+/mv9wx350TIIWa4Yi+8qcxijaUF0H94kqeC5X5UYOmbszw7K+gjRgqomE4ajHepfg=="/>
    <d v="2017-01-31T11:02:16"/>
    <s v="DARS-NIC-55950-Y5Y2Y-v0"/>
    <s v="Ann Thomson"/>
    <x v="81"/>
    <s v="With HSCIC"/>
    <x v="0"/>
    <d v="2017-10-31T00:00:00"/>
    <s v="2c Initial Assessment"/>
    <s v="5a DSA Active"/>
    <x v="0"/>
    <s v="DARS-NIC-55950-Y5Y2Y-v0.1"/>
    <s v="No"/>
    <s v="No"/>
    <x v="0"/>
    <x v="25"/>
    <x v="0"/>
    <s v="No"/>
    <x v="1"/>
    <s v=""/>
    <s v="Helen Buckels"/>
    <s v="Gaynor Dalton"/>
    <s v="Yes"/>
    <s v="Emma Russell"/>
    <d v="2017-01-31T11:02:16"/>
    <d v="2016-09-27T14:27:17"/>
    <m/>
    <s v=""/>
    <d v="2016-10-04T00:00:00"/>
    <x v="0"/>
  </r>
  <r>
    <s v="e6435c12-5c37-498a-a823-cb58c2a8b9f4"/>
    <s v="E7cAE9ikqL21iKFth7WQZFj530xszUlkDqOfzJQWXMpimrRHS1+jX1jTcNbX6mCPQSFst8kPADt5VMXP+XdESQ=="/>
    <d v="2017-01-31T11:02:16"/>
    <s v="DARS-NIC-55950-Y5Y2Y-v0"/>
    <s v="Ann Thomson"/>
    <x v="81"/>
    <s v="With HSCIC"/>
    <x v="0"/>
    <d v="2017-11-19T00:00:00"/>
    <s v="2c Initial Assessment"/>
    <s v="5a DSA Active"/>
    <x v="0"/>
    <s v="DARS-NIC-55950-Y5Y2Y-v0.2"/>
    <s v="No"/>
    <s v="No"/>
    <x v="0"/>
    <x v="25"/>
    <x v="0"/>
    <s v="No"/>
    <x v="1"/>
    <s v=""/>
    <s v="Helen Buckels"/>
    <s v="Gaynor Dalton"/>
    <s v="Yes"/>
    <s v="Emma Russell"/>
    <d v="2017-01-31T11:02:16"/>
    <d v="2016-10-05T15:14:44"/>
    <m/>
    <s v=""/>
    <d v="2016-10-04T00:00:00"/>
    <x v="0"/>
  </r>
  <r>
    <s v="6b9219fd-c655-4bcd-a45a-372840eb0c0d"/>
    <s v="9txIrXaGvee2V+aX4nMOgJiZ6tlheDDKZQUz3yPAK7+oiHZGDSuVh9mJw2pnuxCBRmg01fzWVlpLDpZu9Iw9xQ=="/>
    <d v="2017-01-31T11:02:16"/>
    <s v="DARS-NIC-55950-Y5Y2Y-v0"/>
    <s v="Ann Thomson"/>
    <x v="81"/>
    <s v="With HSCIC"/>
    <x v="0"/>
    <d v="2017-11-19T00:00:00"/>
    <s v="2c Initial Assessment"/>
    <s v="5a DSA Active"/>
    <x v="0"/>
    <s v="DARS-NIC-55950-Y5Y2Y-v0.3"/>
    <s v="No"/>
    <s v="No"/>
    <x v="0"/>
    <x v="25"/>
    <x v="0"/>
    <s v="No"/>
    <x v="1"/>
    <s v=""/>
    <s v="Helen Buckels"/>
    <s v="Gaynor Dalton"/>
    <s v="Yes"/>
    <s v="Emma Russell"/>
    <d v="2017-01-31T11:02:16"/>
    <d v="2016-11-09T15:57:07"/>
    <m/>
    <s v=""/>
    <d v="2016-10-04T00:00:00"/>
    <x v="0"/>
  </r>
  <r>
    <s v="14d28667-c988-4d16-bd39-8b7fad92ed4d"/>
    <s v="eIbxcd5E7d4It0xwMIuv4qQxvoNb5mw0Jjz8oMhNwYTNk6U+sUcemktHASivIS4EoEEGr3bhedYxhpKsjODXTw=="/>
    <d v="2017-01-31T11:02:16"/>
    <s v="DARS-NIC-55950-Y5Y2Y-v0"/>
    <s v="Ann Thomson"/>
    <x v="81"/>
    <s v="With HSCIC"/>
    <x v="0"/>
    <d v="2017-12-17T00:00:00"/>
    <s v="2c Initial Assessment"/>
    <s v="5a DSA Active"/>
    <x v="0"/>
    <s v="DARS-NIC-55950-Y5Y2Y-v0.4"/>
    <s v="No"/>
    <s v="No"/>
    <x v="0"/>
    <x v="25"/>
    <x v="0"/>
    <s v="No"/>
    <x v="1"/>
    <s v=""/>
    <s v="Helen Buckels"/>
    <s v="Gaynor Dalton"/>
    <s v="Yes"/>
    <s v="Emma Russell"/>
    <d v="2017-01-31T11:02:16"/>
    <d v="2016-11-23T12:40:11"/>
    <m/>
    <s v=""/>
    <d v="2016-10-04T00:00:00"/>
    <x v="0"/>
  </r>
  <r>
    <s v="afe8ca4d-308c-4687-86da-f3ce1443e271"/>
    <s v="d9JXzDRxHPmKYTHQ3Oi8v+7PvNZDsLgHhl/290KnMNBWmb+ebMrKjJAQup6y61GMG5vhFAiDmvu0V9U89pryxQ=="/>
    <d v="2017-02-03T13:20:49"/>
    <s v="DARS-NIC-55950-Y5Y2Y-v0"/>
    <s v="Ann Thomson"/>
    <x v="81"/>
    <s v="With HSCIC"/>
    <x v="0"/>
    <d v="2017-12-17T00:00:00"/>
    <s v="5a DSA Active"/>
    <s v="5a DSA Active"/>
    <x v="2"/>
    <s v="DARS-NIC-55950-Y5Y2Y-v0.5"/>
    <s v="Yes"/>
    <s v="No"/>
    <x v="0"/>
    <x v="25"/>
    <x v="149"/>
    <s v="No"/>
    <x v="1"/>
    <s v=""/>
    <s v="Helen Buckels"/>
    <s v="Gaynor Dalton"/>
    <s v="Yes"/>
    <s v="Emma Russell"/>
    <d v="2017-02-03T13:20:49"/>
    <d v="2016-12-01T11:15:50"/>
    <d v="2017-01-31T00:00:00"/>
    <s v=""/>
    <d v="2016-10-04T00:00:00"/>
    <x v="1"/>
  </r>
  <r>
    <s v="c6813682-f0ef-496c-a2f7-76065330f15a"/>
    <s v="DQS9Nh9Avz4natM6jMNuTb5v3EIQxJUuNB6ZrSGdzFJzCaJgHP/tzVuYWlJbKLr0CQwl/f70VzCVF4AlDO1kWw=="/>
    <d v="2016-12-22T15:01:06"/>
    <s v="DARS-NIC-56073-D6T0Q-v0"/>
    <s v="Chris Boulton"/>
    <x v="82"/>
    <s v="With HSCIC"/>
    <x v="0"/>
    <m/>
    <s v=""/>
    <s v="5a DSA Active"/>
    <x v="0"/>
    <s v="DARS-NIC-56073-D6T0Q-v0.0"/>
    <s v="No"/>
    <s v="No"/>
    <x v="0"/>
    <x v="0"/>
    <x v="0"/>
    <s v="No"/>
    <x v="1"/>
    <s v=""/>
    <s v="DARS Online"/>
    <s v="DARS Online"/>
    <s v="Yes"/>
    <s v=""/>
    <d v="2016-12-22T15:01:06"/>
    <d v="2016-08-16T20:37:14"/>
    <m/>
    <s v=""/>
    <d v="2016-08-30T00:00:00"/>
    <x v="0"/>
  </r>
  <r>
    <s v="38080f6e-436d-4ab1-be6c-9c4986d7c601"/>
    <s v="m8j5JvstX0GIE150uS2q+GC7uV5ofJC5CKq2crJdIeP8T/OLVjSFneHISaWEE1G9+/2RMtQEpcvxGOCPf2OiDA=="/>
    <d v="2016-12-22T15:01:06"/>
    <s v="DARS-NIC-56073-D6T0Q-v0"/>
    <s v="Chris Boulton"/>
    <x v="82"/>
    <s v="With HSCIC"/>
    <x v="0"/>
    <d v="2017-09-30T00:00:00"/>
    <s v="2c Initial Assessment"/>
    <s v="5a DSA Active"/>
    <x v="0"/>
    <s v="DARS-NIC-56073-D6T0Q-v0.1"/>
    <s v="No"/>
    <s v="No"/>
    <x v="0"/>
    <x v="329"/>
    <x v="0"/>
    <s v="No"/>
    <x v="1"/>
    <s v=""/>
    <s v="Adam Grindrod"/>
    <s v="Richard Langley"/>
    <s v="Yes"/>
    <s v=""/>
    <d v="2016-12-22T15:01:06"/>
    <d v="2016-08-29T20:36:01"/>
    <m/>
    <s v=""/>
    <d v="2016-08-30T00:00:00"/>
    <x v="0"/>
  </r>
  <r>
    <s v="d9fda914-879d-4b21-a206-e517fd81d0ee"/>
    <s v="BgHdPSeODYZ/cfPveWVZ3Zipjo6lbayYBvLTjRw5lxSqT2gHkAOAFeXIPIfSqxSy5S8JGFf2BOBJDfXQttup4Q=="/>
    <d v="2016-12-22T15:01:07"/>
    <s v="DARS-NIC-56073-D6T0Q-v0"/>
    <s v="Chris Boulton"/>
    <x v="82"/>
    <s v="With HSCIC"/>
    <x v="0"/>
    <d v="2017-09-30T00:00:00"/>
    <s v="2c Initial Assessment"/>
    <s v="5a DSA Active"/>
    <x v="0"/>
    <s v="DARS-NIC-56073-D6T0Q-v0.2"/>
    <s v="No"/>
    <s v="No"/>
    <x v="0"/>
    <x v="329"/>
    <x v="0"/>
    <s v="No"/>
    <x v="1"/>
    <s v=""/>
    <s v="Adam Grindrod"/>
    <s v="Richard Langley"/>
    <s v="Yes"/>
    <s v=""/>
    <d v="2016-12-22T15:01:07"/>
    <d v="2016-09-09T12:31:12"/>
    <m/>
    <s v=""/>
    <d v="2016-08-30T00:00:00"/>
    <x v="0"/>
  </r>
  <r>
    <s v="affaac65-1fc6-4aff-a5b0-9cac1b7cb758"/>
    <s v="1ONemSbkNQelkX/hiHN4bX0fjxR8VPox/0v4IsM85cXdBn5j155zCg5wRjvNF0gSzLIGq7Um/4hZB4gWkHaeZg=="/>
    <d v="2016-12-22T15:01:06"/>
    <s v="DARS-NIC-56073-D6T0Q-v0"/>
    <s v="Chris Boulton"/>
    <x v="82"/>
    <s v="With HSCIC"/>
    <x v="0"/>
    <d v="2017-09-30T00:00:00"/>
    <s v="2c Initial Assessment"/>
    <s v="5a DSA Active"/>
    <x v="0"/>
    <s v="DARS-NIC-56073-D6T0Q-v0.3"/>
    <s v="No"/>
    <s v="No"/>
    <x v="0"/>
    <x v="329"/>
    <x v="0"/>
    <s v="No"/>
    <x v="1"/>
    <s v=""/>
    <s v="Adam Grindrod"/>
    <s v="Richard Langley"/>
    <s v="Yes"/>
    <s v=""/>
    <d v="2016-12-22T15:01:06"/>
    <d v="2016-10-26T08:40:30"/>
    <m/>
    <s v=""/>
    <d v="2016-08-30T00:00:00"/>
    <x v="0"/>
  </r>
  <r>
    <s v="02b58196-9652-429d-b94b-f6c5cf3ae2d7"/>
    <s v="AJynBbpZ7Nt1LyOjQq6UnwI4yoVO/6b0eBqbsM8YcX2EB+4kYZbCmihL/65hV6LW453bbAnNvJ03Jaylz83lEg=="/>
    <d v="2016-12-22T15:01:16"/>
    <s v="DARS-NIC-56073-D6T0Q-v0"/>
    <s v="Chris Boulton"/>
    <x v="82"/>
    <s v="With HSCIC"/>
    <x v="0"/>
    <d v="2017-09-30T00:00:00"/>
    <s v="5a DSA Active"/>
    <s v="5a DSA Active"/>
    <x v="2"/>
    <s v="DARS-NIC-56073-D6T0Q-v0.4"/>
    <s v="Yes"/>
    <s v="No"/>
    <x v="0"/>
    <x v="329"/>
    <x v="41"/>
    <s v="No"/>
    <x v="1"/>
    <s v=""/>
    <s v="Nicola Bootland"/>
    <s v="Richard Langley"/>
    <s v="Yes"/>
    <s v=""/>
    <d v="2016-12-22T15:01:16"/>
    <d v="2016-12-05T11:35:19"/>
    <d v="2016-12-22T00:00:00"/>
    <s v=""/>
    <d v="2016-08-30T00:00:00"/>
    <x v="1"/>
  </r>
  <r>
    <s v="9a77707f-8246-4971-a700-97a119c82e0b"/>
    <s v="hS3Sok4F7P8O9+N7myNsFLbWUZmbqThcDWV8jmSjDDCpKUIBum6LPEVmP3TKwocPZVLBpG05tENRJXQdaW5iYw=="/>
    <d v="2017-02-28T13:00:25"/>
    <s v="DARS-NIC-56114-T8X2M-v0"/>
    <s v="Fernando Exposto"/>
    <x v="130"/>
    <s v="With Customer"/>
    <x v="0"/>
    <m/>
    <s v=""/>
    <s v="1c Application In Progress"/>
    <x v="4"/>
    <s v="DARS-NIC-56114-T8X2M-v0.0"/>
    <s v="Yes"/>
    <s v="No"/>
    <x v="0"/>
    <x v="0"/>
    <x v="0"/>
    <s v="No"/>
    <x v="3"/>
    <s v=""/>
    <s v="DARS Online"/>
    <s v="DARS Online"/>
    <s v="Yes"/>
    <s v=""/>
    <d v="2017-02-28T13:00:25"/>
    <d v="2016-08-17T09:13:49"/>
    <m/>
    <s v=""/>
    <m/>
    <x v="0"/>
  </r>
  <r>
    <s v="e129ef7f-5c85-e611-80f4-5065f38bf2f1"/>
    <s v="hiVhok0XjQnkQskzdWUxKpp+pBkTfoJsgZd4SOPcibFN7jhyxiit0APgF0sWzL1+NoaSZPeFvfOZ5kphsGh4pg=="/>
    <d v="2016-09-28T09:18:44"/>
    <s v="DARS-NIC-56368-W7Y7C-v0"/>
    <s v="Lisa Clark"/>
    <x v="466"/>
    <s v="With Customer"/>
    <x v="0"/>
    <m/>
    <s v="1c Application In Progress"/>
    <s v="1c Application In Progress"/>
    <x v="4"/>
    <s v="DARS-NIC-56368-W7Y7C-v0"/>
    <s v="Yes"/>
    <s v="No"/>
    <x v="0"/>
    <x v="0"/>
    <x v="0"/>
    <s v="No"/>
    <x v="9"/>
    <s v=""/>
    <s v=""/>
    <s v=""/>
    <s v="Yes"/>
    <s v="Emma Russell"/>
    <d v="2016-09-28T09:18:44"/>
    <d v="2016-09-28T09:18:24"/>
    <m/>
    <s v=""/>
    <m/>
    <x v="0"/>
  </r>
  <r>
    <s v="c160d201-f265-e611-80ee-5065f38b05d1"/>
    <s v="0zooAtArjFaHxhFRoO6psSuo7hl0KAr/LYS889ERfwwBSHfjpNml72tPdS6qrX4+PtAHBR8a2g/FQa2mb1w9bQ=="/>
    <d v="2017-01-17T10:39:33"/>
    <s v="DARS-NIC-56729-C1D2N-v0"/>
    <s v="Joanna Rose"/>
    <x v="49"/>
    <s v="With Customer"/>
    <x v="0"/>
    <m/>
    <s v=""/>
    <s v="2d Action Plan Active"/>
    <x v="0"/>
    <s v="DARS-NIC-56729-C1D2N-v0"/>
    <s v="No"/>
    <s v="No"/>
    <x v="0"/>
    <x v="302"/>
    <x v="0"/>
    <s v="No"/>
    <x v="6"/>
    <s v=""/>
    <s v="Joanna Rose"/>
    <s v=""/>
    <s v="Yes"/>
    <s v="Joanna Rose"/>
    <d v="2017-01-17T10:39:33"/>
    <d v="2016-08-19T09:47:59"/>
    <m/>
    <s v=""/>
    <d v="2017-01-17T00:00:00"/>
    <x v="0"/>
  </r>
  <r>
    <s v="fd459e70-8296-4446-9f86-40fde92425f4"/>
    <s v="WgSRUxnI/WwL58d/GIyKAqjDVT5v7KWF2Cot1TUEUl3b5OnUkSAJ4I5gozBzbgWzjhPtqxfTin6Vbpl+3cNuag=="/>
    <d v="2017-01-17T10:40:17"/>
    <s v="DARS-NIC-56729-C1D2N-v0"/>
    <s v="Joanna Rose"/>
    <x v="49"/>
    <s v="With Customer"/>
    <x v="0"/>
    <m/>
    <s v="2c Initial Assessment"/>
    <s v="2d Action Plan Active"/>
    <x v="0"/>
    <s v="DARS-NIC-56729-C1D2N-v0.1"/>
    <s v="No"/>
    <s v="No"/>
    <x v="0"/>
    <x v="302"/>
    <x v="0"/>
    <s v="No"/>
    <x v="6"/>
    <s v=""/>
    <s v="Joanna Rose"/>
    <s v="Gaynor Dalton"/>
    <s v="Yes"/>
    <s v="Joanna Rose"/>
    <d v="2017-01-17T10:40:17"/>
    <d v="2017-01-17T10:38:40"/>
    <m/>
    <s v=""/>
    <d v="2017-01-17T00:00:00"/>
    <x v="0"/>
  </r>
  <r>
    <s v="fd29bf85-3b7f-45e9-9c07-39c2c5e3f776"/>
    <s v="76oqG6VqPXK+iDh0QMGJqYAVQuv2QSjAj+elyTWqncK64r0DGNcsCPRtEiUbemsomJBdXh6+gJVD+NAEtMbceg=="/>
    <d v="2017-02-01T00:00:20"/>
    <s v="DARS-NIC-56729-C1D2N-v0"/>
    <s v="Joanna Rose"/>
    <x v="49"/>
    <s v="With Customer"/>
    <x v="0"/>
    <d v="2017-01-31T00:00:00"/>
    <s v="2c Initial Assessment"/>
    <s v="2d Action Plan Active"/>
    <x v="3"/>
    <s v="DARS-NIC-56729-C1D2N-v0.2"/>
    <s v="Yes"/>
    <s v="No"/>
    <x v="0"/>
    <x v="302"/>
    <x v="0"/>
    <s v="No"/>
    <x v="6"/>
    <s v=""/>
    <s v="Joanna Rose"/>
    <s v="Gaynor Dalton"/>
    <s v="Yes"/>
    <s v="Joanna Rose"/>
    <d v="2017-02-01T00:00:20"/>
    <d v="2017-01-17T10:39:44"/>
    <m/>
    <s v=""/>
    <d v="2017-01-17T00:00:00"/>
    <x v="0"/>
  </r>
  <r>
    <s v="b90b46f9-916b-e611-80f2-5065f38bd5b1"/>
    <s v="jjBH9k3TBS0QJHHL6+JURel0rhOyrb0m2YyFjoesMpAWLe0MhoY/31zOaQvGE9I8y/S1S7hHvn22hiKRJ03HIg=="/>
    <d v="2017-03-07T08:50:08"/>
    <s v="DARS-NIC-56850-T6P5H-v0"/>
    <s v="Geeta Aggarwal"/>
    <x v="467"/>
    <s v="With Customer"/>
    <x v="0"/>
    <m/>
    <s v="1c Application In Progress"/>
    <s v="1c Application In Progress"/>
    <x v="0"/>
    <s v="DARS-NIC-56850-T6P5H-v0"/>
    <s v="No"/>
    <s v="No"/>
    <x v="0"/>
    <x v="0"/>
    <x v="0"/>
    <s v="No"/>
    <x v="5"/>
    <s v=""/>
    <s v=""/>
    <s v=""/>
    <s v="Yes"/>
    <s v="Emma Russell"/>
    <d v="2017-03-07T08:50:08"/>
    <d v="2016-08-26T13:35:40"/>
    <m/>
    <s v=""/>
    <m/>
    <x v="0"/>
  </r>
  <r>
    <s v="16c9ac34-78f7-4916-a4cd-9d18aa5bbfbb"/>
    <s v="unRkaUMp1JuH4NDp04eazMCEnpb0QP0/E7V/kuqLNMrzGebTryKVYqM0V+S5QZMuTj044Hho7QJssOG/jhs+kg=="/>
    <d v="2017-03-07T08:50:23"/>
    <s v="DARS-NIC-56850-T6P5H-v0"/>
    <s v="Geeta Aggarwal"/>
    <x v="467"/>
    <s v="With Customer"/>
    <x v="0"/>
    <m/>
    <s v="1c Application In Progress"/>
    <s v="1c Application In Progress"/>
    <x v="0"/>
    <s v="DARS-NIC-56850-T6P5H-v0.1"/>
    <s v="No"/>
    <s v="No"/>
    <x v="0"/>
    <x v="0"/>
    <x v="0"/>
    <s v="No"/>
    <x v="5"/>
    <s v=""/>
    <s v=""/>
    <s v=""/>
    <s v="Yes"/>
    <s v="Emma Russell"/>
    <d v="2017-03-07T08:50:23"/>
    <d v="2017-02-20T21:46:54"/>
    <m/>
    <s v=""/>
    <m/>
    <x v="0"/>
  </r>
  <r>
    <s v="aea4916e-da7e-4300-99e6-cf7d15e511d4"/>
    <s v="m0ncuDmnSTcJ5xcMbSOtLhceGZvGbS+YJ5KFqHB5KzfGZfIhXBg9c+/D6rSDaxxvE/gxCL01DNi4bWMkHGkYZg=="/>
    <d v="2017-03-07T08:50:22"/>
    <s v="DARS-NIC-56850-T6P5H-v0"/>
    <s v="Geeta Aggarwal"/>
    <x v="467"/>
    <s v="With Customer"/>
    <x v="0"/>
    <m/>
    <s v="1c Application In Progress"/>
    <s v="1c Application In Progress"/>
    <x v="4"/>
    <s v="DARS-NIC-56850-T6P5H-v0.2"/>
    <s v="Yes"/>
    <s v="No"/>
    <x v="0"/>
    <x v="0"/>
    <x v="0"/>
    <s v="No"/>
    <x v="5"/>
    <s v=""/>
    <s v=""/>
    <s v=""/>
    <s v="Yes"/>
    <s v="Emma Russell"/>
    <d v="2017-03-07T08:50:22"/>
    <d v="2017-03-07T08:50:09"/>
    <m/>
    <s v=""/>
    <m/>
    <x v="0"/>
  </r>
  <r>
    <s v="8e14d542-6468-e611-80ee-5065f38b05d1"/>
    <s v="QmS02+8P9OoVR3M5H7kBht3CcGDK0GZG2IoIOooq3GeigEqh5LrJBrWnVadbICCQXb0FsdSTrLi7WOKznRUrrA=="/>
    <d v="2017-04-21T13:32:09"/>
    <s v="DARS-NIC-56872-T9B0J-v0"/>
    <s v="Charlotte Kaye"/>
    <x v="163"/>
    <s v="With Customer"/>
    <x v="0"/>
    <m/>
    <s v=""/>
    <s v="1c Application In Progress"/>
    <x v="0"/>
    <s v="DARS-NIC-56872-T9B0J-v0"/>
    <s v="No"/>
    <s v="No"/>
    <x v="0"/>
    <x v="0"/>
    <x v="0"/>
    <s v="No"/>
    <x v="1"/>
    <s v=""/>
    <s v=""/>
    <s v=""/>
    <s v="Yes"/>
    <s v="Emma Russell"/>
    <d v="2017-04-21T13:32:09"/>
    <d v="2016-08-22T12:31:00"/>
    <m/>
    <s v=""/>
    <m/>
    <x v="0"/>
  </r>
  <r>
    <s v="5b4d9fa3-304a-4b27-ad85-31e14d92d225"/>
    <s v="yxfIU4ZiRWZe9j9bDx8TfclynKbk69w3DvMELT22x6m+2ojgR3xwTdt8knhepmtLWmc80gnw1UilKfYDFnWYzQ=="/>
    <d v="2017-04-21T13:32:09"/>
    <s v="DARS-NIC-56872-T9B0J-v0"/>
    <s v="Charlotte Kaye"/>
    <x v="163"/>
    <s v="With Customer"/>
    <x v="0"/>
    <m/>
    <s v=""/>
    <s v="1c Application In Progress"/>
    <x v="0"/>
    <s v="DARS-NIC-56872-T9B0J-v0.1"/>
    <s v="No"/>
    <s v="No"/>
    <x v="0"/>
    <x v="0"/>
    <x v="0"/>
    <s v="No"/>
    <x v="1"/>
    <s v=""/>
    <s v=""/>
    <s v=""/>
    <s v="Yes"/>
    <s v="Emma Russell"/>
    <d v="2017-04-21T13:32:09"/>
    <d v="2017-03-06T13:11:32"/>
    <m/>
    <s v=""/>
    <m/>
    <x v="0"/>
  </r>
  <r>
    <s v="a9a741df-7613-4e7d-91c2-f8baab0c2c70"/>
    <s v="DYvRllEE4ELiH/rU6Z/D3oCzt89ChfySW1vQHI7DgsH9VFpnI4c9Wq8rCPw1Ox9BIQ7HVT4biLrdGplLcE5NgQ=="/>
    <d v="2017-04-21T13:32:09"/>
    <s v="DARS-NIC-56872-T9B0J-v0"/>
    <s v="Charlotte Kaye"/>
    <x v="163"/>
    <s v="With Customer"/>
    <x v="0"/>
    <m/>
    <s v=""/>
    <s v="1c Application In Progress"/>
    <x v="0"/>
    <s v="DARS-NIC-56872-T9B0J-v0.2"/>
    <s v="No"/>
    <s v="No"/>
    <x v="0"/>
    <x v="0"/>
    <x v="0"/>
    <s v="No"/>
    <x v="1"/>
    <s v=""/>
    <s v=""/>
    <s v=""/>
    <s v="Yes"/>
    <s v="Emma Russell"/>
    <d v="2017-04-21T13:32:09"/>
    <d v="2017-03-29T10:15:17"/>
    <m/>
    <s v=""/>
    <m/>
    <x v="0"/>
  </r>
  <r>
    <s v="daf29128-0afa-4e69-a50b-8cb47f9e2452"/>
    <s v="ezZtiz/GiVxQ3mEDp1XlIUBGa/Qo1KnrVfWsp2XmE90GQ48+ZL75qIamS1Rp3jyCsC9HHP0+2tupLCRn13rTHw=="/>
    <d v="2017-04-21T13:32:27"/>
    <s v="DARS-NIC-56872-T9B0J-v0"/>
    <s v="Charlotte Kaye"/>
    <x v="163"/>
    <s v="With Customer"/>
    <x v="0"/>
    <m/>
    <s v=""/>
    <s v="1c Application In Progress"/>
    <x v="0"/>
    <s v="DARS-NIC-56872-T9B0J-v0.3"/>
    <s v="No"/>
    <s v="No"/>
    <x v="0"/>
    <x v="0"/>
    <x v="0"/>
    <s v="No"/>
    <x v="1"/>
    <s v=""/>
    <s v=""/>
    <s v=""/>
    <s v="Yes"/>
    <s v="Emma Russell"/>
    <d v="2017-04-21T13:32:27"/>
    <d v="2017-04-20T09:11:50"/>
    <m/>
    <s v=""/>
    <m/>
    <x v="0"/>
  </r>
  <r>
    <s v="c57dfedc-bb11-4878-8277-99e30f662504"/>
    <s v="UD/oyt+nMtDfiAguNA0KPG+PAt3OYpel+mh+aFSdf+STqLkVtCgLwA91R+Fys57UYvplrkLaJIy29QEEfLLhOA=="/>
    <d v="2017-04-28T09:41:58"/>
    <s v="DARS-NIC-56872-T9B0J-v0"/>
    <s v="Charlotte Kaye"/>
    <x v="163"/>
    <s v="With Customer"/>
    <x v="0"/>
    <m/>
    <s v=""/>
    <s v="1c Application In Progress"/>
    <x v="4"/>
    <s v="DARS-NIC-56872-T9B0J-v0.4"/>
    <s v="Yes"/>
    <s v="No"/>
    <x v="0"/>
    <x v="0"/>
    <x v="0"/>
    <s v="No"/>
    <x v="1"/>
    <s v=""/>
    <s v=""/>
    <s v=""/>
    <s v="Yes"/>
    <s v="Emma Russell"/>
    <d v="2017-04-28T09:41:58"/>
    <d v="2017-04-21T13:31:58"/>
    <m/>
    <s v=""/>
    <m/>
    <x v="0"/>
  </r>
  <r>
    <s v="bec0b942-d2af-4cc4-8b75-2720920cc85d"/>
    <s v="CXqmziUKcToTJRWBYH2CFMC0e/7Tsm01TaheUTYl3FJ5ICCn+FnaFXO/qdj2lNy4ed9ZgZnPS2BicHAOeR8Yhw=="/>
    <d v="2016-08-22T10:03:00"/>
    <s v="DARS-NIC-57014-Z2P6L-v0"/>
    <s v="Marcus Green"/>
    <x v="468"/>
    <s v="With Customer"/>
    <x v="0"/>
    <m/>
    <s v=""/>
    <s v="1c Application In Progress"/>
    <x v="4"/>
    <s v="DARS-NIC-57014-Z2P6L-v0.0"/>
    <s v="Yes"/>
    <s v="No"/>
    <x v="0"/>
    <x v="0"/>
    <x v="0"/>
    <s v="No"/>
    <x v="11"/>
    <s v=""/>
    <s v="DARS Online"/>
    <s v="DARS Online"/>
    <s v="Yes"/>
    <s v=""/>
    <d v="2016-08-22T10:03:00"/>
    <d v="2016-08-22T09:59:35"/>
    <m/>
    <s v=""/>
    <m/>
    <x v="0"/>
  </r>
  <r>
    <s v="aebae360-906b-e611-80f2-5065f38bd5b1"/>
    <s v="uV0e17ooXy4rpNt5081PnOYzIUf8cpuG7ufId1CS4nADjUhBIZFYElHNBqojgY5QprAb7B5J3u5K3ZrJAtLUnQ=="/>
    <d v="2017-03-02T09:28:48"/>
    <s v="DARS-NIC-57022-T5R0V-v0"/>
    <s v="Karina Pall"/>
    <x v="303"/>
    <s v="With Customer"/>
    <x v="0"/>
    <m/>
    <s v="1c Application In Progress"/>
    <s v="1c Application In Progress"/>
    <x v="0"/>
    <s v="DARS-NIC-57022-T5R0V-v0"/>
    <s v="No"/>
    <s v="No"/>
    <x v="0"/>
    <x v="0"/>
    <x v="0"/>
    <s v="No"/>
    <x v="1"/>
    <s v=""/>
    <s v=""/>
    <s v=""/>
    <s v="Yes"/>
    <s v="Emma Russell"/>
    <d v="2017-03-02T09:28:48"/>
    <d v="2016-08-26T13:24:19"/>
    <m/>
    <s v=""/>
    <m/>
    <x v="0"/>
  </r>
  <r>
    <s v="abba53d8-cf24-4f5e-83c8-7b0729c44f92"/>
    <s v="t2ZLDLxKgG47beKBvwEaKo2kamgPbYPzHGDxCpGdTYOmcMEcdnQyUa8EbCjkjTFwqJJ+WsBz4IcfmFTZMNnLOQ=="/>
    <d v="2017-03-02T09:28:59"/>
    <s v="DARS-NIC-57022-T5R0V-v0"/>
    <s v="Karina Pall"/>
    <x v="303"/>
    <s v="With Customer"/>
    <x v="0"/>
    <m/>
    <s v="1c Application In Progress"/>
    <s v="1c Application In Progress"/>
    <x v="0"/>
    <s v="DARS-NIC-57022-T5R0V-v0.1"/>
    <s v="No"/>
    <s v="No"/>
    <x v="0"/>
    <x v="0"/>
    <x v="0"/>
    <s v="No"/>
    <x v="1"/>
    <s v=""/>
    <s v=""/>
    <s v=""/>
    <s v="Yes"/>
    <s v="Emma Russell"/>
    <d v="2017-03-02T09:28:59"/>
    <d v="2017-02-28T09:01:26"/>
    <m/>
    <s v=""/>
    <m/>
    <x v="0"/>
  </r>
  <r>
    <s v="17e5fb14-9dda-47e1-b81c-d8cc71819e02"/>
    <s v="yLRfIf3k1f9vAXPEWDmMj1VJ+YFWsYLpy+vF80K4A8Ya+9yHInxeA7/IvAOkQLAw0z4E9jLwZu3y7oLde4sqkg=="/>
    <d v="2017-03-02T09:28:59"/>
    <s v="DARS-NIC-57022-T5R0V-v0"/>
    <s v="Karina Pall"/>
    <x v="303"/>
    <s v="With Customer"/>
    <x v="0"/>
    <m/>
    <s v="1c Application In Progress"/>
    <s v="1c Application In Progress"/>
    <x v="4"/>
    <s v="DARS-NIC-57022-T5R0V-v0.2"/>
    <s v="Yes"/>
    <s v="No"/>
    <x v="0"/>
    <x v="0"/>
    <x v="0"/>
    <s v="No"/>
    <x v="1"/>
    <s v=""/>
    <s v=""/>
    <s v=""/>
    <s v="Yes"/>
    <s v="Emma Russell"/>
    <d v="2017-03-02T09:28:59"/>
    <d v="2017-03-02T09:28:50"/>
    <m/>
    <s v=""/>
    <m/>
    <x v="0"/>
  </r>
  <r>
    <s v="f619fdb6-c7ed-4609-8b24-efdd10f1ec37"/>
    <s v="2fsHHjxv0wAq3QbeVhA82AjcsERcZEAFLcfHSdU2ypHJcVRDOTUkl1wiKoOV/kDBR3ZAZlqXe2nWn6BnAsdc+g=="/>
    <d v="2016-08-22T14:01:37"/>
    <s v="DARS-NIC-57104-P1J2B-v0"/>
    <s v="Tom Harrison"/>
    <x v="469"/>
    <s v="With Customer"/>
    <x v="0"/>
    <m/>
    <s v=""/>
    <s v="1c Application In Progress"/>
    <x v="4"/>
    <s v="DARS-NIC-57104-P1J2B-v0.0"/>
    <s v="Yes"/>
    <s v="No"/>
    <x v="0"/>
    <x v="0"/>
    <x v="0"/>
    <s v="No"/>
    <x v="15"/>
    <s v=""/>
    <s v="DARS Online"/>
    <s v="DARS Online"/>
    <s v="Yes"/>
    <s v=""/>
    <d v="2016-08-22T14:01:37"/>
    <d v="2016-08-22T13:27:54"/>
    <m/>
    <s v=""/>
    <m/>
    <x v="0"/>
  </r>
  <r>
    <s v="b8cbbdcf-1684-43b3-9583-740a59036922"/>
    <s v="SXtAHzbEojcmzGf1PBRFI+PQWW936NNRLS6FqeevbBTVi3jsmJVN3TXe7rRkFY5rBabOEX6XazqZwTXFjh8HVg=="/>
    <d v="2017-02-28T08:36:34"/>
    <s v="DARS-NIC-57238-Z1H5H-v1"/>
    <s v="Tracy Taylor"/>
    <x v="210"/>
    <s v="With Customer"/>
    <x v="0"/>
    <m/>
    <s v="1c Application In Progress"/>
    <s v="1c Application In Progress"/>
    <x v="0"/>
    <s v="DARS-NIC-57238-Z1H5H-v0.0"/>
    <s v="No"/>
    <s v="No"/>
    <x v="0"/>
    <x v="0"/>
    <x v="0"/>
    <s v="No"/>
    <x v="0"/>
    <s v="Medium"/>
    <s v=""/>
    <s v=""/>
    <s v="Yes"/>
    <s v="Tracy Taylor"/>
    <d v="2017-02-28T08:36:34"/>
    <d v="2017-01-03T15:53:26"/>
    <m/>
    <s v=""/>
    <m/>
    <x v="0"/>
  </r>
  <r>
    <s v="1a4e41ca-2eb2-4f54-9392-7da484059615"/>
    <s v="AJ0+jX2IjOmrbxOzaeWmgetNpfZPKfPVMQLOu26R1bhRzMU2jF5MM3vH8Fo0G6cZ74QVoBvFHyo0dwHJfIlQZg=="/>
    <d v="2017-02-28T08:36:34"/>
    <s v="DARS-NIC-57238-Z1H5H-v1"/>
    <s v="Paul Kingswell"/>
    <x v="210"/>
    <s v="With Customer"/>
    <x v="0"/>
    <d v="2017-05-31T00:00:00"/>
    <s v="2c Initial Assessment"/>
    <s v="1c Application In Progress"/>
    <x v="0"/>
    <s v="DARS-NIC-57238-Z1H5H-v0.1"/>
    <s v="No"/>
    <s v="No"/>
    <x v="0"/>
    <x v="55"/>
    <x v="0"/>
    <s v="No"/>
    <x v="0"/>
    <s v="Medium"/>
    <s v="Emma Russell"/>
    <s v="Robyn Wilson"/>
    <s v="Yes"/>
    <s v="Tracy Taylor"/>
    <d v="2017-02-28T08:36:34"/>
    <d v="2017-01-07T08:17:00"/>
    <m/>
    <s v=""/>
    <m/>
    <x v="0"/>
  </r>
  <r>
    <s v="49991c42-691a-4d6c-a67f-29744953c59c"/>
    <s v="SzBsVOBawerQ2paM2UmM4czhzsy+vckdFCERSW0xZqXV9i0FOevShy8aOKakqPABvn1IMMZ2V//MPsv9FOzmvg=="/>
    <d v="2017-02-28T08:36:49"/>
    <s v="DARS-NIC-57238-Z1H5H-v1"/>
    <s v="Paul Kingswell"/>
    <x v="210"/>
    <s v="With Customer"/>
    <x v="0"/>
    <d v="2017-05-31T00:00:00"/>
    <s v="5a DSA Active"/>
    <s v="1c Application In Progress"/>
    <x v="2"/>
    <s v="DARS-NIC-57238-Z1H5H-v0.2"/>
    <s v="No"/>
    <s v="No"/>
    <x v="0"/>
    <x v="262"/>
    <x v="217"/>
    <s v="No"/>
    <x v="0"/>
    <s v="Medium"/>
    <s v="Emma Russell"/>
    <s v="Robyn Wilson"/>
    <s v="Yes"/>
    <s v="Tracy Taylor"/>
    <d v="2017-02-28T08:36:49"/>
    <d v="2017-01-07T08:37:31"/>
    <d v="2017-02-16T00:00:00"/>
    <s v=""/>
    <m/>
    <x v="1"/>
  </r>
  <r>
    <s v="4377bd9e-a54d-4099-a625-0d7823e4f1a7"/>
    <s v="tZGvLGSxNjcR7DRq+qvmfvAVbqZKHNalbOzv3ya1OLoB1K4jlYCPdHlH5vCSatumjdofq6olk1DBFRpta39W2Q=="/>
    <d v="2017-02-28T08:36:48"/>
    <s v="DARS-NIC-57238-Z1H5H-v1"/>
    <s v="Paul Kingswell"/>
    <x v="210"/>
    <s v="With Customer"/>
    <x v="0"/>
    <m/>
    <s v="1c Application In Progress"/>
    <s v="1c Application In Progress"/>
    <x v="4"/>
    <s v="DARS-NIC-57238-Z1H5H-v1.0"/>
    <s v="Yes"/>
    <s v="No"/>
    <x v="0"/>
    <x v="262"/>
    <x v="0"/>
    <s v="No"/>
    <x v="0"/>
    <s v="Medium"/>
    <s v="Emma Russell"/>
    <s v="Robyn Wilson"/>
    <s v="Yes"/>
    <s v="Tracy Taylor"/>
    <d v="2017-02-28T08:36:48"/>
    <d v="2017-02-28T08:36:21"/>
    <m/>
    <s v=""/>
    <m/>
    <x v="0"/>
  </r>
  <r>
    <s v="a64eb5fc-796b-e611-80f1-5065f38bf2f1"/>
    <s v="DDSBL1dBYbNcj9A2GlS1PvKx25l+J4wANx8c3lFETXIghOxxrakRyUYTnNsjq1rfCXtWBGmSMiORdLUR6KdIZA=="/>
    <d v="2016-08-26T10:44:10"/>
    <s v="DARS-NIC-57411-Q7Z0T-v0"/>
    <s v="Rupert Major"/>
    <x v="197"/>
    <s v="With Customer"/>
    <x v="0"/>
    <m/>
    <s v="1c Application In Progress"/>
    <s v="1c Application In Progress"/>
    <x v="4"/>
    <s v="DARS-NIC-57411-Q7Z0T-v0"/>
    <s v="Yes"/>
    <s v="No"/>
    <x v="0"/>
    <x v="0"/>
    <x v="0"/>
    <s v="No"/>
    <x v="1"/>
    <s v=""/>
    <s v=""/>
    <s v=""/>
    <s v="Yes"/>
    <s v="Alexandra Day"/>
    <d v="2016-08-26T10:44:10"/>
    <d v="2016-08-26T10:44:06"/>
    <m/>
    <s v=""/>
    <m/>
    <x v="0"/>
  </r>
  <r>
    <s v="f298eb61-e369-e611-80f2-5065f38bd5b1"/>
    <s v="vQSR59VSl7n7xKUWKAhcyA8iXTuCj6q3cbIoXfrHP5PHPcPf76KEJgGbb0gVp/2+yAjtP6BBdOVZhy5sy6vV+w=="/>
    <d v="2016-08-25T13:33:22"/>
    <s v="DARS-NIC-57588-L1S5K-v0"/>
    <s v="Joanna Rose"/>
    <x v="438"/>
    <s v="With HSCIC"/>
    <x v="0"/>
    <m/>
    <s v="1c Application In Progress"/>
    <s v="5a DSA Active"/>
    <x v="0"/>
    <s v="DARS-NIC-57588-L1S5K-v0"/>
    <s v="No"/>
    <s v="No"/>
    <x v="0"/>
    <x v="0"/>
    <x v="0"/>
    <s v="No"/>
    <x v="6"/>
    <s v=""/>
    <s v=""/>
    <s v=""/>
    <s v="Yes"/>
    <s v="Joanna Rose"/>
    <d v="2016-08-25T13:33:22"/>
    <d v="2016-08-24T10:13:21"/>
    <m/>
    <s v=""/>
    <d v="2016-08-25T00:00:00"/>
    <x v="0"/>
  </r>
  <r>
    <s v="b456089c-c157-4abc-b160-f1ef6f9a5773"/>
    <s v="HMQrK/OS5plpt5ddOBVP0/dHZwSEkNIJc6FnFtDN5SqnLt8ih4d0SI4+BEmso+77NissrhD3nXB5p919pmzWqw=="/>
    <d v="2016-08-25T13:33:22"/>
    <s v="DARS-NIC-57588-L1S5K-v0"/>
    <s v="Joanna Rose"/>
    <x v="438"/>
    <s v="With HSCIC"/>
    <x v="0"/>
    <d v="2016-08-25T00:00:00"/>
    <s v="2c Initial Assessment"/>
    <s v="5a DSA Active"/>
    <x v="0"/>
    <s v="DARS-NIC-57588-L1S5K-v0.1"/>
    <s v="No"/>
    <s v="No"/>
    <x v="0"/>
    <x v="14"/>
    <x v="0"/>
    <s v="No"/>
    <x v="6"/>
    <s v=""/>
    <s v="Joanna Rose"/>
    <s v="Gaynor Dalton"/>
    <s v="Yes"/>
    <s v="Joanna Rose"/>
    <d v="2016-08-25T13:33:22"/>
    <d v="2016-08-25T13:21:21"/>
    <m/>
    <s v=""/>
    <d v="2016-08-25T00:00:00"/>
    <x v="0"/>
  </r>
  <r>
    <s v="5b841184-38ce-40d3-ae65-651a296ca517"/>
    <s v="9fSjndYQE5HZDqvFKeWP1/k3zuL57xrEaHsFiUV+DTyIEBIfwjA+0LUgel5YRXxcCjTxJicUhxdeBisWDihcbg=="/>
    <d v="2017-01-16T15:58:16"/>
    <s v="DARS-NIC-57588-L1S5K-v0"/>
    <s v="Joanna Rose"/>
    <x v="438"/>
    <s v="With HSCIC"/>
    <x v="0"/>
    <d v="2016-08-25T00:00:00"/>
    <s v="5a DSA Active"/>
    <s v="5a DSA Active"/>
    <x v="3"/>
    <s v="DARS-NIC-57588-L1S5K-v0.2"/>
    <s v="Yes"/>
    <s v="No"/>
    <x v="0"/>
    <x v="14"/>
    <x v="68"/>
    <s v="No"/>
    <x v="6"/>
    <s v=""/>
    <s v="Joanna Rose"/>
    <s v="Gaynor Dalton"/>
    <s v="Yes"/>
    <s v="Joanna Rose"/>
    <d v="2017-01-16T15:58:16"/>
    <d v="2016-08-25T13:24:57"/>
    <d v="2016-08-25T00:00:00"/>
    <s v=""/>
    <d v="2016-08-25T00:00:00"/>
    <x v="1"/>
  </r>
  <r>
    <s v="4006ba91-e369-e611-80f2-5065f38bd5b1"/>
    <s v="1w7yCKr3VThqyXibrYnr9P8c/bkI7L5anab7RelpfFhMLSpU6/EEJxzkhojdZbFrTu4YF0tQ/74s9iaSfPR+/A=="/>
    <d v="2016-08-25T14:54:51"/>
    <s v="DARS-NIC-57592-H7S8B-v0"/>
    <s v="Joanna Rose"/>
    <x v="438"/>
    <s v="With HSCIC"/>
    <x v="0"/>
    <m/>
    <s v="1c Application In Progress"/>
    <s v="5a DSA Active"/>
    <x v="0"/>
    <s v="DARS-NIC-57592-H7S8B-v0"/>
    <s v="No"/>
    <s v="No"/>
    <x v="0"/>
    <x v="0"/>
    <x v="0"/>
    <s v="No"/>
    <x v="6"/>
    <s v=""/>
    <s v=""/>
    <s v=""/>
    <s v="Yes"/>
    <s v="Joanna Rose"/>
    <d v="2016-08-25T14:54:51"/>
    <d v="2016-08-24T10:14:47"/>
    <m/>
    <s v=""/>
    <d v="2016-08-25T00:00:00"/>
    <x v="0"/>
  </r>
  <r>
    <s v="7926cd7b-04fd-4f29-affa-446e28869a48"/>
    <s v="YMecQ5FnuqBeMqkwfd1D0ZmOP05+XBrSM+zJexnYCm7Q6kb5J1H17vRnHYfJXIWT/cC41hkDdDqL6uoXDzsZUQ=="/>
    <d v="2016-08-25T14:54:51"/>
    <s v="DARS-NIC-57592-H7S8B-v0"/>
    <s v="Joanna Rose"/>
    <x v="438"/>
    <s v="With HSCIC"/>
    <x v="0"/>
    <d v="2016-08-25T00:00:00"/>
    <s v="2c Initial Assessment"/>
    <s v="5a DSA Active"/>
    <x v="0"/>
    <s v="DARS-NIC-57592-H7S8B-v0.1"/>
    <s v="No"/>
    <s v="No"/>
    <x v="0"/>
    <x v="14"/>
    <x v="0"/>
    <s v="No"/>
    <x v="6"/>
    <s v=""/>
    <s v="Joanna Rose"/>
    <s v="Gaynor Dalton"/>
    <s v="Yes"/>
    <s v="Joanna Rose"/>
    <d v="2016-08-25T14:54:51"/>
    <d v="2016-08-25T14:51:55"/>
    <m/>
    <s v=""/>
    <d v="2016-08-25T00:00:00"/>
    <x v="0"/>
  </r>
  <r>
    <s v="dfb0a19c-4c79-4e46-b4b0-a0b772497464"/>
    <s v="nJ5S8sagmjfybydzXZ9l6k0nrKfbIBLhl22TdqQ1xbXrU6EaA/9oYig0tGuwPN4cDXtAJJ0Bev+NlwH4ywF6EQ=="/>
    <d v="2017-03-07T10:49:52"/>
    <s v="DARS-NIC-57592-H7S8B-v0"/>
    <s v="Joanna Rose"/>
    <x v="438"/>
    <s v="With HSCIC"/>
    <x v="0"/>
    <d v="2016-08-25T00:00:00"/>
    <s v="5a DSA Active"/>
    <s v="5a DSA Active"/>
    <x v="3"/>
    <s v="DARS-NIC-57592-H7S8B-v0.2"/>
    <s v="Yes"/>
    <s v="No"/>
    <x v="0"/>
    <x v="14"/>
    <x v="68"/>
    <s v="No"/>
    <x v="6"/>
    <s v=""/>
    <s v="Joanna Rose"/>
    <s v="Gaynor Dalton"/>
    <s v="Yes"/>
    <s v="Joanna Rose"/>
    <d v="2017-03-07T10:49:52"/>
    <d v="2016-08-25T14:52:42"/>
    <d v="2016-08-25T00:00:00"/>
    <s v=""/>
    <d v="2016-08-25T00:00:00"/>
    <x v="1"/>
  </r>
  <r>
    <s v="cab66c6d-14ef-4000-afc8-1700c14051f0"/>
    <s v="Hg2dgC2RbThektQcnh0C19QE5CxzKNLhCZCZzKNK/4Icc6TQKU1FQr/dtrZkhg8GyV/69vEoVPhravUrWLFrxA=="/>
    <d v="2016-10-31T15:54:29"/>
    <s v="DARS-NIC-57695-T9X7C-v0"/>
    <s v="Huw Thomas"/>
    <x v="3"/>
    <s v="With Customer"/>
    <x v="1"/>
    <m/>
    <s v=""/>
    <s v="1c Application In Progress"/>
    <x v="4"/>
    <s v="DARS-NIC-57695-T9X7C-v0.0"/>
    <s v="Yes"/>
    <s v="No"/>
    <x v="1"/>
    <x v="0"/>
    <x v="0"/>
    <s v="No"/>
    <x v="1"/>
    <s v=""/>
    <s v="DARS Online"/>
    <s v="DARS Online"/>
    <s v="Yes"/>
    <s v=""/>
    <d v="2016-10-31T15:54:29"/>
    <d v="2016-08-24T13:23:35"/>
    <m/>
    <s v=""/>
    <m/>
    <x v="0"/>
  </r>
  <r>
    <s v="c97d8745-736b-e611-80f0-5065f38b05d1"/>
    <s v="JI700scxOgbs3QIx+aZyOMA/w46QDd1tRf1V/WZzh2MGlmfcfOfCnC1ihL0yRBY05tFYKgR50t5nUe7Z5OOPlA=="/>
    <d v="2017-03-23T16:17:58"/>
    <s v="DARS-NIC-57744-K8R9J-v0"/>
    <s v="Lisa Ash"/>
    <x v="470"/>
    <s v="With HSCIC"/>
    <x v="0"/>
    <m/>
    <s v=""/>
    <s v="5a DSA Active"/>
    <x v="0"/>
    <s v="DARS-NIC-57744-K8R9J-v0"/>
    <s v="No"/>
    <s v="No"/>
    <x v="0"/>
    <x v="0"/>
    <x v="0"/>
    <s v="No"/>
    <x v="4"/>
    <s v=""/>
    <s v=""/>
    <s v=""/>
    <s v="Yes"/>
    <s v="Louise Dunn"/>
    <d v="2017-03-23T16:17:58"/>
    <d v="2016-08-26T09:55:59"/>
    <m/>
    <s v=""/>
    <d v="2016-09-20T00:00:00"/>
    <x v="0"/>
  </r>
  <r>
    <s v="2305a8b7-9f19-4d92-859e-caa8817d8eca"/>
    <s v="rw+dU2EymibVge1Js+AUSUUpkrBIAWxWWKuLQi7guf43ZC5YtTPKBANlATdAZf5fMrKo0kFUfq+z7OsDiFkblw=="/>
    <d v="2017-03-23T16:17:58"/>
    <s v="DARS-NIC-57744-K8R9J-v0"/>
    <s v="Lisa Ash"/>
    <x v="470"/>
    <s v="With HSCIC"/>
    <x v="0"/>
    <m/>
    <s v="2c Initial Assessment"/>
    <s v="5a DSA Active"/>
    <x v="0"/>
    <s v="DARS-NIC-57744-K8R9J-v0.1"/>
    <s v="No"/>
    <s v="No"/>
    <x v="0"/>
    <x v="47"/>
    <x v="0"/>
    <s v="No"/>
    <x v="4"/>
    <s v=""/>
    <s v="Nicola Bootland"/>
    <s v="Richard Langley"/>
    <s v="Yes"/>
    <s v="Louise Dunn"/>
    <d v="2017-03-23T16:17:58"/>
    <d v="2016-09-20T10:26:29"/>
    <m/>
    <s v=""/>
    <d v="2016-09-20T00:00:00"/>
    <x v="0"/>
  </r>
  <r>
    <s v="85e40f9c-9d79-4f72-8f74-b3aa0caca1e7"/>
    <s v="NVicP3Cte+K/AvSFML3OszfnxoYBOfIZD6sEtcGFPI3haAMkb0MSuqXTk1t/jCLPofc7vghlJ+5+NCE+5IYzqQ=="/>
    <d v="2017-03-23T16:17:58"/>
    <s v="DARS-NIC-57744-K8R9J-v0"/>
    <s v="Lisa Ash"/>
    <x v="470"/>
    <s v="With HSCIC"/>
    <x v="0"/>
    <m/>
    <s v="2c Initial Assessment"/>
    <s v="5a DSA Active"/>
    <x v="0"/>
    <s v="DARS-NIC-57744-K8R9J-v0.2"/>
    <s v="No"/>
    <s v="No"/>
    <x v="0"/>
    <x v="47"/>
    <x v="0"/>
    <s v="No"/>
    <x v="4"/>
    <s v=""/>
    <s v="Nicola Bootland"/>
    <s v="Louise Dunn"/>
    <s v="Yes"/>
    <s v="Louise Dunn"/>
    <d v="2017-03-23T16:17:58"/>
    <d v="2016-09-21T11:49:21"/>
    <m/>
    <s v=""/>
    <d v="2016-09-20T00:00:00"/>
    <x v="0"/>
  </r>
  <r>
    <s v="dd6324c3-1200-43fe-ba37-e7d1e28a9ee4"/>
    <s v="HwUm0QZlzSMUhIJ22TpgUrRs0+G3cPc+FqJN6ms5mHzBrcTaDcaSwXdzJGEgQ/69bpPGjbrEDFoMMJYxLcDtAw=="/>
    <d v="2017-03-23T16:17:58"/>
    <s v="DARS-NIC-57744-K8R9J-v0"/>
    <s v="Lisa Ash"/>
    <x v="470"/>
    <s v="With HSCIC"/>
    <x v="0"/>
    <d v="2099-12-31T00:00:00"/>
    <s v="2c Initial Assessment"/>
    <s v="5a DSA Active"/>
    <x v="0"/>
    <s v="DARS-NIC-57744-K8R9J-v0.3"/>
    <s v="No"/>
    <s v="No"/>
    <x v="0"/>
    <x v="47"/>
    <x v="0"/>
    <s v="No"/>
    <x v="4"/>
    <s v="Complex"/>
    <s v="Nicola Bootland"/>
    <s v="Louise Dunn"/>
    <s v="Yes"/>
    <s v="Louise Dunn"/>
    <d v="2017-03-23T16:17:58"/>
    <d v="2016-12-07T13:13:41"/>
    <m/>
    <s v=""/>
    <d v="2016-09-20T00:00:00"/>
    <x v="0"/>
  </r>
  <r>
    <s v="cda8857a-63a4-407a-9527-0ec0c1255431"/>
    <s v="wz7lRB+usRzPZDhdAMXxK2zYKXkeHivC9za2xvl9GZbCGw7etGfcbF4omzS+PfqoW4ZlCBvv7qdRCtocfmD+PQ=="/>
    <d v="2017-03-23T16:18:30"/>
    <s v="DARS-NIC-57744-K8R9J-v0"/>
    <s v="Lisa Ash"/>
    <x v="470"/>
    <s v="With HSCIC"/>
    <x v="0"/>
    <d v="2099-12-31T00:00:00"/>
    <s v="5a DSA Active"/>
    <s v="5a DSA Active"/>
    <x v="2"/>
    <s v="DARS-NIC-57744-K8R9J-v0.4"/>
    <s v="Yes"/>
    <s v="No"/>
    <x v="0"/>
    <x v="47"/>
    <x v="251"/>
    <s v="No"/>
    <x v="4"/>
    <s v="Complex"/>
    <s v="Nicola Bootland"/>
    <s v="Louise Dunn"/>
    <s v="Yes"/>
    <s v="Louise Dunn"/>
    <d v="2017-03-23T16:18:30"/>
    <d v="2016-12-21T12:26:27"/>
    <d v="2017-03-23T00:00:00"/>
    <s v=""/>
    <d v="2016-09-20T00:00:00"/>
    <x v="1"/>
  </r>
  <r>
    <s v="a65c0f24-946b-e611-80f2-5065f38bd5b1"/>
    <s v="CDnZ/CCRqB8+p/EmDNLFE3vhazstjn6xEKbG9lrapL7/KdBJwFlJrcEsOA1UItptfPDeUnBw4E0T4LcN2yNc/A=="/>
    <d v="2016-09-07T14:11:50"/>
    <s v="DARS-NIC-57981-B0N6V-v0"/>
    <s v="Ingrid Gerber"/>
    <x v="471"/>
    <s v="With Customer"/>
    <x v="0"/>
    <m/>
    <s v="1c Application In Progress"/>
    <s v="1c Application In Progress"/>
    <x v="4"/>
    <s v="DARS-NIC-57981-B0N6V-v0"/>
    <s v="Yes"/>
    <s v="No"/>
    <x v="0"/>
    <x v="0"/>
    <x v="0"/>
    <s v="No"/>
    <x v="3"/>
    <s v=""/>
    <s v=""/>
    <s v=""/>
    <s v="Yes"/>
    <s v="Emma Russell"/>
    <d v="2016-09-07T14:11:50"/>
    <d v="2016-08-26T13:51:17"/>
    <m/>
    <s v=""/>
    <m/>
    <x v="0"/>
  </r>
  <r>
    <s v="7ece0d10-656f-4a73-9ea2-2407b1783c0e"/>
    <s v="lDR/rLwo4kX2eNwJQPTbHOXbipQSnI1IHRBKoq98bRWrLiqfJIAWj2P6kkrJwxcCJxU0eV62lxlCsMlXexhPoA=="/>
    <d v="2016-08-26T14:07:13"/>
    <s v="DARS-NIC-58024-Y7S0M-v0"/>
    <s v="Jane Wallis"/>
    <x v="18"/>
    <s v="With HSCIC"/>
    <x v="1"/>
    <m/>
    <s v=""/>
    <s v="2a Case Admin Check"/>
    <x v="0"/>
    <s v="DARS-NIC-58024-Y7S0M-v0.0"/>
    <s v="No"/>
    <s v="No"/>
    <x v="1"/>
    <x v="0"/>
    <x v="0"/>
    <s v="No"/>
    <x v="6"/>
    <s v=""/>
    <s v="DARS Online"/>
    <s v="DARS Online"/>
    <s v="Yes"/>
    <s v=""/>
    <d v="2016-08-26T14:07:13"/>
    <d v="2016-08-25T19:28:27"/>
    <m/>
    <s v=""/>
    <m/>
    <x v="0"/>
  </r>
  <r>
    <s v="ef818412-fa90-4f92-942a-405bfa7b883d"/>
    <s v="YJuPcxkjX+svd7dYjaPTEoYQxKIirLMwoALFsEUrqGl4Y0laRDeSzaADG4WIMOBVYsQ8QFWK+ip4tqkgvDqqSw=="/>
    <d v="2016-08-26T14:06:50"/>
    <s v="DARS-NIC-58024-Y7S0M-v0"/>
    <s v="Jane Wallis"/>
    <x v="18"/>
    <s v="With HSCIC"/>
    <x v="1"/>
    <m/>
    <s v=""/>
    <s v="2a Case Admin Check"/>
    <x v="4"/>
    <s v="DARS-NIC-58024-Y7S0M-v0.1"/>
    <s v="Yes"/>
    <s v="No"/>
    <x v="1"/>
    <x v="0"/>
    <x v="0"/>
    <s v="No"/>
    <x v="6"/>
    <s v=""/>
    <s v="DARS Online"/>
    <s v="DARS Online"/>
    <s v="Yes"/>
    <s v=""/>
    <d v="2016-08-26T14:06:50"/>
    <d v="2016-08-25T19:43:09"/>
    <m/>
    <s v=""/>
    <m/>
    <x v="0"/>
  </r>
  <r>
    <s v="9a6fc7a7-2f96-4b42-9399-3fac85ba22fe"/>
    <s v="kSMxeulW8Tzx+3I2Q+hlZI27ALTmK6fjgl1Y/Z+bfgByJZ0WzEO5rPV/aZiDIYRS0Ked7eWGPGHbJnwTke7WJQ=="/>
    <d v="2016-08-26T10:43:49"/>
    <s v="DARS-NIC-58086-J5P6R-v0"/>
    <s v="Joan Olajide"/>
    <x v="330"/>
    <s v="With Customer"/>
    <x v="0"/>
    <m/>
    <s v=""/>
    <s v="1c Application In Progress"/>
    <x v="4"/>
    <s v="DARS-NIC-58086-J5P6R-v0.0"/>
    <s v="Yes"/>
    <s v="No"/>
    <x v="0"/>
    <x v="0"/>
    <x v="0"/>
    <s v="No"/>
    <x v="0"/>
    <s v=""/>
    <s v="DARS Online"/>
    <s v="DARS Online"/>
    <s v="Yes"/>
    <s v=""/>
    <d v="2016-08-26T10:43:49"/>
    <d v="2016-08-26T10:26:04"/>
    <m/>
    <s v=""/>
    <m/>
    <x v="0"/>
  </r>
  <r>
    <s v="127910db-9784-e611-80f3-5065f38b05d1"/>
    <s v="jpUYGWmDiOEBJZqaQIF7LokZ7pU1Yij1i5pow6D8BeWDpwVhH4mk/kN/B/XdzDKgye065J5SPfvX7z4vHd+Tqg=="/>
    <d v="2016-09-27T09:51:19"/>
    <s v="DARS-NIC-58091-N1N9R-v0"/>
    <s v="Ed McIntosh"/>
    <x v="472"/>
    <s v="With HSCIC"/>
    <x v="0"/>
    <m/>
    <s v="1c Application In Progress"/>
    <s v="2c Initial Assessment"/>
    <x v="0"/>
    <s v="DARS-NIC-58091-N1N9R-v0"/>
    <s v="No"/>
    <s v="No"/>
    <x v="0"/>
    <x v="0"/>
    <x v="0"/>
    <s v="No"/>
    <x v="2"/>
    <s v=""/>
    <s v=""/>
    <s v=""/>
    <s v="Yes"/>
    <s v="Emma Russell"/>
    <d v="2016-09-27T09:51:19"/>
    <d v="2016-09-27T09:50:46"/>
    <m/>
    <s v=""/>
    <d v="2016-09-27T00:00:00"/>
    <x v="0"/>
  </r>
  <r>
    <s v="4a89a63d-74f0-49bd-a54c-bf19d4344389"/>
    <s v="j2VYY/5vBfggVI/4Tj/6OKPsw7Vry1GRCkO9N9DcasOwiQlAL0s50YTC1RJ6F2eVNaB8EZtHyNdnHX5v16idog=="/>
    <d v="2016-10-18T08:22:41"/>
    <s v="DARS-NIC-58091-N1N9R-v0"/>
    <s v="Ed McIntosh"/>
    <x v="472"/>
    <s v="With HSCIC"/>
    <x v="0"/>
    <d v="2066-09-29T00:00:00"/>
    <s v="2c Initial Assessment"/>
    <s v="2c Initial Assessment"/>
    <x v="6"/>
    <s v="DARS-NIC-58091-N1N9R-v0.1"/>
    <s v="Yes"/>
    <s v="No"/>
    <x v="0"/>
    <x v="57"/>
    <x v="0"/>
    <s v="No"/>
    <x v="2"/>
    <s v=""/>
    <s v="Emma Lawler"/>
    <s v="Jennifer Donald"/>
    <s v="Yes"/>
    <s v="Emma Russell"/>
    <d v="2016-10-18T08:22:41"/>
    <d v="2016-09-27T09:51:18"/>
    <d v="2016-10-18T00:00:00"/>
    <s v="Release 2.3"/>
    <d v="2016-09-27T00:00:00"/>
    <x v="0"/>
  </r>
  <r>
    <s v="f2b3e805-3599-458e-83b2-b82c2c8a50a4"/>
    <s v="Ry86eSwdPJ+NPG8sXMS49QXdEDzpRjAcxR+SLYb23o2C9sPHkIB+ojO7yS77YaDfL9S5sjogcowNKHbb+8m9yQ=="/>
    <d v="2016-08-30T21:58:30"/>
    <s v="DARS-NIC-58472-C5M9L-v0"/>
    <s v="Alan Askari"/>
    <x v="3"/>
    <s v="With Customer"/>
    <x v="0"/>
    <m/>
    <s v=""/>
    <s v="1c Application In Progress"/>
    <x v="4"/>
    <s v="DARS-NIC-58472-C5M9L-v0.0"/>
    <s v="Yes"/>
    <s v="No"/>
    <x v="0"/>
    <x v="0"/>
    <x v="0"/>
    <s v="No"/>
    <x v="1"/>
    <s v=""/>
    <s v="DARS Online"/>
    <s v="DARS Online"/>
    <s v="Yes"/>
    <s v=""/>
    <d v="2016-08-30T21:58:30"/>
    <d v="2016-08-30T21:56:41"/>
    <m/>
    <s v=""/>
    <m/>
    <x v="0"/>
  </r>
  <r>
    <s v="65d540d6-1b75-4272-8cc6-4c657c9247d2"/>
    <s v="DY/b43mzEyNEWwUCJGG4jCawTaWiyhs694T5CPTVSrmaYY+7qeiEKbZe4O5tZF5XLZnCE93ELKKvUf8lBCmheg=="/>
    <d v="2016-08-31T11:12:14"/>
    <s v="DARS-NIC-58531-J2Q2M-v0"/>
    <s v="Julian Collins"/>
    <x v="311"/>
    <s v="With Customer"/>
    <x v="0"/>
    <m/>
    <s v=""/>
    <s v="1c Application In Progress"/>
    <x v="4"/>
    <s v="DARS-NIC-58531-J2Q2M-v0.0"/>
    <s v="Yes"/>
    <s v="No"/>
    <x v="0"/>
    <x v="0"/>
    <x v="0"/>
    <s v="No"/>
    <x v="5"/>
    <s v=""/>
    <s v="DARS Online"/>
    <s v="DARS Online"/>
    <s v="Yes"/>
    <s v=""/>
    <d v="2016-08-31T11:12:14"/>
    <d v="2016-08-31T09:48:18"/>
    <m/>
    <s v=""/>
    <m/>
    <x v="0"/>
  </r>
  <r>
    <s v="dc8b5f27-1270-e611-80f1-5065f38bf2f1"/>
    <s v="g0gZ6XH5F7r1FRYPRjDZruKJ8kh4hU/XV19dKQslWhGHOuha1//7uC2jOUVz0akAH+qZRuiP/mRsWlCE0OPOkA=="/>
    <d v="2017-03-22T11:42:54"/>
    <s v="DARS-NIC-58603-S6Z1B-v1"/>
    <s v="Vicki Hartley"/>
    <x v="87"/>
    <s v="With Customer"/>
    <x v="0"/>
    <m/>
    <s v=""/>
    <s v="1c Application In Progress"/>
    <x v="0"/>
    <s v="DARS-NIC-58603-S6Z1B-v0"/>
    <s v="No"/>
    <s v="No"/>
    <x v="0"/>
    <x v="0"/>
    <x v="0"/>
    <s v="No"/>
    <x v="9"/>
    <s v=""/>
    <s v=""/>
    <s v=""/>
    <s v="Yes"/>
    <s v="Vicki Hartley"/>
    <d v="2017-03-22T11:42:54"/>
    <d v="2016-09-01T07:03:24"/>
    <m/>
    <s v=""/>
    <m/>
    <x v="0"/>
  </r>
  <r>
    <s v="99a3a52b-6209-4258-8bc8-bca5268662ed"/>
    <s v="srKF4RwqtJOrTrw1ED/qkvMebLNknDyFcvKvjEgvnSESHQtCvWiA+Atk6whOdAcnqa9QXyZxXjFQ8shx2dKGCQ=="/>
    <d v="2017-03-22T11:42:54"/>
    <s v="DARS-NIC-58603-S6Z1B-v1"/>
    <s v="Clare Gilham"/>
    <x v="87"/>
    <s v="With Customer"/>
    <x v="0"/>
    <d v="2017-08-31T00:00:00"/>
    <s v="2c Initial Assessment"/>
    <s v="1c Application In Progress"/>
    <x v="0"/>
    <s v="DARS-NIC-58603-S6Z1B-v0.1"/>
    <s v="No"/>
    <s v="No"/>
    <x v="0"/>
    <x v="194"/>
    <x v="0"/>
    <s v="No"/>
    <x v="9"/>
    <s v="Complex"/>
    <s v="Vicki Hartley"/>
    <s v="Jennifer Donald"/>
    <s v="Yes"/>
    <s v="Vicki Hartley"/>
    <d v="2017-03-22T11:42:54"/>
    <d v="2016-09-01T08:19:24"/>
    <m/>
    <s v=""/>
    <m/>
    <x v="0"/>
  </r>
  <r>
    <s v="79030ab4-d61b-447d-8147-af79b7622d6c"/>
    <s v="SskUQbfH1zczAjciVqVauUgEV5eiSojmkBVazeTdZk00dmrIEB4Y+cFLS7gwaQtBBnGrT5wA/dfagI4lxsozgw=="/>
    <d v="2017-03-22T11:43:02"/>
    <s v="DARS-NIC-58603-S6Z1B-v1"/>
    <s v="Clare Gilham"/>
    <x v="87"/>
    <s v="With Customer"/>
    <x v="0"/>
    <d v="2017-08-31T00:00:00"/>
    <s v="5a DSA Active"/>
    <s v="1c Application In Progress"/>
    <x v="2"/>
    <s v="DARS-NIC-58603-S6Z1B-v0.2"/>
    <s v="No"/>
    <s v="No"/>
    <x v="0"/>
    <x v="194"/>
    <x v="200"/>
    <s v="No"/>
    <x v="9"/>
    <s v="Complex"/>
    <s v="Vicki Hartley"/>
    <s v="Jennifer Donald"/>
    <s v="Yes"/>
    <s v="Vicki Hartley"/>
    <d v="2017-03-22T11:43:02"/>
    <d v="2016-09-05T08:12:07"/>
    <d v="2017-03-22T00:00:00"/>
    <s v=""/>
    <m/>
    <x v="1"/>
  </r>
  <r>
    <s v="4f2d62a7-9ca5-4679-a509-b184ddab48bd"/>
    <s v="8ouLRHOo2moWC374CFL08JsR1ZSBrl4llTBl1iHlGI8DMrkBsQXHPPCnnQk1LmV9Sw+1F5WJrk8cwIJJS+jVkg=="/>
    <d v="2017-03-22T12:01:05"/>
    <s v="DARS-NIC-58603-S6Z1B-v1"/>
    <s v="Clare Gilham"/>
    <x v="87"/>
    <s v="With Customer"/>
    <x v="0"/>
    <m/>
    <s v="1c Application In Progress"/>
    <s v="1c Application In Progress"/>
    <x v="4"/>
    <s v="DARS-NIC-58603-S6Z1B-v1.0"/>
    <s v="Yes"/>
    <s v="No"/>
    <x v="0"/>
    <x v="194"/>
    <x v="0"/>
    <s v="No"/>
    <x v="9"/>
    <s v="Complex"/>
    <s v="Vicki Hartley"/>
    <s v="Jennifer Donald"/>
    <s v="Yes"/>
    <s v="Vicki Hartley"/>
    <d v="2017-03-22T12:01:05"/>
    <d v="2017-03-22T11:42:44"/>
    <m/>
    <s v=""/>
    <m/>
    <x v="0"/>
  </r>
  <r>
    <s v="b4125cba-303e-4986-b4d4-55d6d6560ee1"/>
    <s v="vco6k0dU9aX8fH1xwIuOuWc5C21fFZHujfdGgoaMly5lSJopp6sJewU7TvAG9fIEamWsb5Tpt+QR/zRb/xaYIg=="/>
    <d v="2016-08-31T14:17:57"/>
    <s v="DARS-NIC-58644-K9R5M-v0"/>
    <s v="Erin Francis Long"/>
    <x v="315"/>
    <s v="With Customer"/>
    <x v="0"/>
    <m/>
    <s v=""/>
    <s v="1c Application In Progress"/>
    <x v="4"/>
    <s v="DARS-NIC-58644-K9R5M-v0.0"/>
    <s v="Yes"/>
    <s v="No"/>
    <x v="0"/>
    <x v="0"/>
    <x v="0"/>
    <s v="No"/>
    <x v="0"/>
    <s v=""/>
    <s v="DARS Online"/>
    <s v="DARS Online"/>
    <s v="Yes"/>
    <s v=""/>
    <d v="2016-08-31T14:17:57"/>
    <d v="2016-08-31T14:17:55"/>
    <m/>
    <s v=""/>
    <m/>
    <x v="0"/>
  </r>
  <r>
    <s v="9f62c178-7d76-e611-80f2-5065f38bd5b1"/>
    <s v="xy7PwSUF1n/x43kg72x4pgVRN7jdLrozwFex7pJjKhgNeaiFu/LS5H2JFZPF7qV0M/AiSjss1PGsANGiHGI5pw=="/>
    <d v="2017-04-06T14:09:24"/>
    <s v="DARS-NIC-58668-V5C0L-v0"/>
    <s v="Alan Needham"/>
    <x v="473"/>
    <s v="With Customer"/>
    <x v="0"/>
    <m/>
    <s v="1c Application In Progress"/>
    <s v="1c Application In Progress"/>
    <x v="0"/>
    <s v="DARS-NIC-58668-V5C0L-v0"/>
    <s v="No"/>
    <s v="No"/>
    <x v="0"/>
    <x v="0"/>
    <x v="0"/>
    <s v="No"/>
    <x v="2"/>
    <s v=""/>
    <s v=""/>
    <s v=""/>
    <s v="Yes"/>
    <s v="Emma Russell"/>
    <d v="2017-04-06T14:09:24"/>
    <d v="2016-09-09T11:06:43"/>
    <m/>
    <s v=""/>
    <m/>
    <x v="0"/>
  </r>
  <r>
    <s v="d9e35efa-c288-4030-9a5f-43569904e7e2"/>
    <s v="0NY3NqeMFiBBM4TzE4FU0hQUvQFrVlVconB6JQEJvMRhfG5tr+fQxFf7CqyMt8CpvZA6dJ0OU4w7xiM8WQfbDg=="/>
    <d v="2017-04-06T14:09:23"/>
    <s v="DARS-NIC-58668-V5C0L-v0"/>
    <s v="Alan Needham"/>
    <x v="473"/>
    <s v="With Customer"/>
    <x v="0"/>
    <d v="2017-02-27T00:00:00"/>
    <s v="2c Initial Assessment"/>
    <s v="1c Application In Progress"/>
    <x v="0"/>
    <s v="DARS-NIC-58668-V5C0L-v0.1"/>
    <s v="No"/>
    <s v="No"/>
    <x v="0"/>
    <x v="155"/>
    <x v="0"/>
    <s v="No"/>
    <x v="2"/>
    <s v="Complex"/>
    <s v="Dan Goodwin"/>
    <s v="Kimberley Watson"/>
    <s v="Yes"/>
    <s v="Emma Russell"/>
    <d v="2017-04-06T14:09:23"/>
    <d v="2017-02-20T15:50:14"/>
    <m/>
    <s v=""/>
    <m/>
    <x v="0"/>
  </r>
  <r>
    <s v="54db58ec-8340-4c7c-9e06-e5f5c79f09b0"/>
    <s v="MNiSMGXDdpORmIWlRCK2H1SKhAkQ47vfK1jwZdx5L5AcZCZzKv5U/a5S22leUP3gVNl+nFKvUHOXFgR0ZX5ISA=="/>
    <d v="2017-04-06T14:09:30"/>
    <s v="DARS-NIC-58668-V5C0L-v0"/>
    <s v="Alan Needham"/>
    <x v="473"/>
    <s v="With Customer"/>
    <x v="0"/>
    <d v="2017-02-27T00:00:00"/>
    <s v="1c Application In Progress"/>
    <s v="1c Application In Progress"/>
    <x v="4"/>
    <s v="DARS-NIC-58668-V5C0L-v0.2"/>
    <s v="Yes"/>
    <s v="No"/>
    <x v="0"/>
    <x v="155"/>
    <x v="0"/>
    <s v="No"/>
    <x v="2"/>
    <s v="Complex"/>
    <s v="Dan Goodwin"/>
    <s v="Kimberley Watson"/>
    <s v="Yes"/>
    <s v="Emma Russell"/>
    <d v="2017-04-06T14:09:30"/>
    <d v="2017-02-27T11:07:29"/>
    <m/>
    <s v=""/>
    <m/>
    <x v="0"/>
  </r>
  <r>
    <s v="4c098eb7-93d1-e611-80fd-5065f38bf2f1"/>
    <s v="YMyt9SVqZ4ephT1x0KHKnrvGFoexlhmfFuSyOhVp9ClEi+SWLRt2sAC18EMJ4JybW1fo8ACRL1lAwThP8PQrHg=="/>
    <d v="2017-02-01T17:05:10"/>
    <s v="DARS-NIC-58735-F6W6D-v0"/>
    <s v="Emma Russell"/>
    <x v="74"/>
    <s v="With Customer"/>
    <x v="0"/>
    <m/>
    <s v="1c Application In Progress"/>
    <s v="2d Action Plan Active"/>
    <x v="0"/>
    <s v="DARS-NIC-58735-F6W6D-v0"/>
    <s v="No"/>
    <s v="No"/>
    <x v="0"/>
    <x v="0"/>
    <x v="0"/>
    <s v="No"/>
    <x v="10"/>
    <s v=""/>
    <s v=""/>
    <s v=""/>
    <s v="Yes"/>
    <s v="Emma Russell"/>
    <d v="2017-02-01T17:05:10"/>
    <d v="2017-01-03T09:05:06"/>
    <m/>
    <s v=""/>
    <d v="2017-01-04T00:00:00"/>
    <x v="0"/>
  </r>
  <r>
    <s v="0214bf7c-59a1-464f-b915-5f79573d8ab5"/>
    <s v="lKIDGLyvQJ13J/IMCwbw0mDGTA+KERhf4EKPl82UI3at52TeXHa0TufPCgPNzxkEy3gMBjsojMW0oojPnGRopA=="/>
    <d v="2017-02-01T17:05:13"/>
    <s v="DARS-NIC-58735-F6W6D-v0"/>
    <s v="Emma Russell"/>
    <x v="74"/>
    <s v="With Customer"/>
    <x v="0"/>
    <m/>
    <s v="2c Initial Assessment"/>
    <s v="2d Action Plan Active"/>
    <x v="0"/>
    <s v="DARS-NIC-58735-F6W6D-v0.1"/>
    <s v="No"/>
    <s v="No"/>
    <x v="0"/>
    <x v="8"/>
    <x v="0"/>
    <s v="No"/>
    <x v="10"/>
    <s v="Medium"/>
    <s v="Georgina Platt"/>
    <s v="Louise Dunn"/>
    <s v="Yes"/>
    <s v="Emma Russell"/>
    <d v="2017-02-01T17:05:13"/>
    <d v="2017-01-03T09:05:26"/>
    <m/>
    <s v=""/>
    <d v="2017-01-04T00:00:00"/>
    <x v="0"/>
  </r>
  <r>
    <s v="ecf584ce-a8e8-456f-a523-32aabf20b35d"/>
    <s v="j+RZzBjom1+/D/jZ3hD3H1JneObnsmY2q6EGmxvTnJgMv9vA1NjKTWFXrHGOWaXDLSZ++pzEpl7syPtv5sHJNw=="/>
    <d v="2017-02-01T17:05:13"/>
    <s v="DARS-NIC-58735-F6W6D-v0"/>
    <s v="Emma Russell"/>
    <x v="74"/>
    <s v="With Customer"/>
    <x v="0"/>
    <m/>
    <s v="2c Initial Assessment"/>
    <s v="2d Action Plan Active"/>
    <x v="4"/>
    <s v="DARS-NIC-58735-F6W6D-v0.2"/>
    <s v="Yes"/>
    <s v="No"/>
    <x v="0"/>
    <x v="8"/>
    <x v="0"/>
    <s v="No"/>
    <x v="10"/>
    <s v="Medium"/>
    <s v="Georgina Platt"/>
    <s v="Louise Dunn"/>
    <s v="Yes"/>
    <s v="Emma Russell"/>
    <d v="2017-02-01T17:05:13"/>
    <d v="2017-02-01T17:05:12"/>
    <m/>
    <s v=""/>
    <d v="2017-01-04T00:00:00"/>
    <x v="0"/>
  </r>
  <r>
    <s v="e1a9438b-f87f-e611-80f2-5065f38bf2f1"/>
    <s v="PtAMDU7eyWiHuy/EZ0kLfkQkQIUtaJ/Cy9l8akoJPXUXuhsqzWg/7RK3SgDVOzyci6ie4AVtjXnC36lY7pyO1Q=="/>
    <d v="2016-09-21T12:40:25"/>
    <s v="DARS-NIC-58841-L4V2R-v0"/>
    <s v="Daniel Krell"/>
    <x v="83"/>
    <s v="With Customer"/>
    <x v="0"/>
    <m/>
    <s v="1c Application In Progress"/>
    <s v="1c Application In Progress"/>
    <x v="4"/>
    <s v="DARS-NIC-58841-L4V2R-v0"/>
    <s v="Yes"/>
    <s v="No"/>
    <x v="0"/>
    <x v="0"/>
    <x v="0"/>
    <s v="No"/>
    <x v="13"/>
    <s v=""/>
    <s v=""/>
    <s v=""/>
    <s v="Yes"/>
    <s v="Alexandra Day"/>
    <d v="2016-09-21T12:40:25"/>
    <d v="2016-09-21T12:40:22"/>
    <m/>
    <s v=""/>
    <m/>
    <x v="0"/>
  </r>
  <r>
    <s v="6d6615da-9680-e611-80f3-5065f38bf4e1"/>
    <s v="KkA6zgABBLbudinib5a8yFFmCPJCnKPDSDyLZ58LkUteTP5+LVJ+aYtet77uVd2+N9vkT5g9oJ7M9Zs+FA3lMA=="/>
    <d v="2016-11-01T15:26:14"/>
    <s v="DARS-NIC-58925-X0B6F-v0"/>
    <s v="James Khosla"/>
    <x v="474"/>
    <s v="With Customer"/>
    <x v="0"/>
    <m/>
    <s v="1c Application In Progress"/>
    <s v="1c Application In Progress"/>
    <x v="4"/>
    <s v="DARS-NIC-58925-X0B6F-v0"/>
    <s v="Yes"/>
    <s v="No"/>
    <x v="0"/>
    <x v="0"/>
    <x v="0"/>
    <s v="No"/>
    <x v="0"/>
    <s v=""/>
    <s v=""/>
    <s v=""/>
    <s v="Yes"/>
    <s v="Emma Russell"/>
    <d v="2016-11-01T15:26:14"/>
    <d v="2016-09-22T07:33:32"/>
    <m/>
    <s v=""/>
    <m/>
    <x v="0"/>
  </r>
  <r>
    <s v="770721bc-f97b-40b9-874b-a107676e5ae0"/>
    <s v="V2UwzOgIbS9gqj/y6j0NY1pPWiW4GsKCuS4vN+qvEtLhGGdXJOfM7C7j2UC6t7ZkblzBRbEERfwvCppIy1HoHQ=="/>
    <d v="2017-02-22T09:49:30"/>
    <s v="DARS-NIC-58974-T3M1M-v0"/>
    <s v="John Sanderson"/>
    <x v="41"/>
    <s v="With Customer"/>
    <x v="0"/>
    <m/>
    <s v=""/>
    <s v="1c Application In Progress"/>
    <x v="0"/>
    <s v="DARS-NIC-58974-T3M1M-v0.0"/>
    <s v="No"/>
    <s v="No"/>
    <x v="0"/>
    <x v="0"/>
    <x v="0"/>
    <s v="No"/>
    <x v="1"/>
    <s v=""/>
    <s v="DARS Online"/>
    <s v="DARS Online"/>
    <s v="Yes"/>
    <s v="Emma Russell"/>
    <d v="2017-02-22T09:49:30"/>
    <d v="2016-09-02T08:37:39"/>
    <m/>
    <s v=""/>
    <m/>
    <x v="0"/>
  </r>
  <r>
    <s v="980f6aa2-66b9-413d-8cf7-7600d5b09a80"/>
    <s v="etYfnTu/gueRyl6n+bYcerzJ4viyEAJxTUNwLFJ7jI3eZsDd8Nv2nV3b2abtA4BQYMdeVDSpmNsdS6ozGqoSwQ=="/>
    <d v="2017-02-22T09:49:47"/>
    <s v="DARS-NIC-58974-T3M1M-v0"/>
    <s v="John Sanderson"/>
    <x v="41"/>
    <s v="With Customer"/>
    <x v="0"/>
    <m/>
    <s v=""/>
    <s v="1c Application In Progress"/>
    <x v="0"/>
    <s v="DARS-NIC-58974-T3M1M-v0.1"/>
    <s v="No"/>
    <s v="No"/>
    <x v="0"/>
    <x v="0"/>
    <x v="0"/>
    <s v="No"/>
    <x v="1"/>
    <s v=""/>
    <s v="DARS Online"/>
    <s v="DARS Online"/>
    <s v="Yes"/>
    <s v="Emma Russell"/>
    <d v="2017-02-22T09:49:47"/>
    <d v="2017-02-20T14:32:52"/>
    <m/>
    <s v=""/>
    <m/>
    <x v="0"/>
  </r>
  <r>
    <s v="3d5b8eae-a621-43db-bfb9-57a70da2b547"/>
    <s v="6a9O+banOugmH3iYPBDOdtiuBRxfGzZf+4SvOBG8CePh8sHtlXdbYKVh8atuupeAh7oeqALWbErYniyoRtnOIA=="/>
    <d v="2017-03-22T11:31:57"/>
    <s v="DARS-NIC-58974-T3M1M-v0"/>
    <s v="John Sanderson"/>
    <x v="41"/>
    <s v="With Customer"/>
    <x v="0"/>
    <m/>
    <s v=""/>
    <s v="1c Application In Progress"/>
    <x v="4"/>
    <s v="DARS-NIC-58974-T3M1M-v0.2"/>
    <s v="Yes"/>
    <s v="No"/>
    <x v="0"/>
    <x v="0"/>
    <x v="0"/>
    <s v="No"/>
    <x v="1"/>
    <s v=""/>
    <s v="DARS Online"/>
    <s v="DARS Online"/>
    <s v="Yes"/>
    <s v="Emma Russell"/>
    <d v="2017-03-22T11:31:57"/>
    <d v="2017-02-22T09:49:33"/>
    <m/>
    <s v=""/>
    <m/>
    <x v="0"/>
  </r>
  <r>
    <s v="6074d3da-99b8-4250-bbb1-d1fd275f67f3"/>
    <s v="kSVIGtjGrJn4atuUrp3JBFRpOnVh0MmHFOBGRieMI/bon1DN7M5rHKd1ioPaMCE9Np3ohIsXLx6UXLBRrWEs0g=="/>
    <d v="2017-05-02T13:16:14"/>
    <s v="DARS-NIC-58999-K6P8B-v0"/>
    <s v="Fernando Exposto"/>
    <x v="130"/>
    <s v="With Customer"/>
    <x v="0"/>
    <m/>
    <s v=""/>
    <s v="4e With Customer To Sign DSA"/>
    <x v="0"/>
    <s v="DARS-NIC-58999-K6P8B-v0.0"/>
    <s v="No"/>
    <s v="No"/>
    <x v="0"/>
    <x v="0"/>
    <x v="0"/>
    <s v="No"/>
    <x v="3"/>
    <s v=""/>
    <s v="DARS Online"/>
    <s v="DARS Online"/>
    <s v="Yes"/>
    <s v="Alexandra Day"/>
    <d v="2017-05-02T13:16:14"/>
    <d v="2016-09-02T09:25:27"/>
    <m/>
    <s v=""/>
    <d v="2016-09-20T00:00:00"/>
    <x v="0"/>
  </r>
  <r>
    <s v="3bbe3c0b-30ea-424c-8a46-487f8d681618"/>
    <s v="siDCJKG+wPemZVN3374VxWF/kUDHmZ2cFPfOesWuMiHnfg/Qz15BG6x559rrfcb7PbyJWciGHr+XRmzOALUZbQ=="/>
    <d v="2017-05-02T13:16:14"/>
    <s v="DARS-NIC-58999-K6P8B-v0"/>
    <s v="Fernando Exposto"/>
    <x v="130"/>
    <s v="With Customer"/>
    <x v="0"/>
    <m/>
    <s v="2c Initial Assessment"/>
    <s v="4e With Customer To Sign DSA"/>
    <x v="0"/>
    <s v="DARS-NIC-58999-K6P8B-v0.1"/>
    <s v="No"/>
    <s v="No"/>
    <x v="0"/>
    <x v="47"/>
    <x v="0"/>
    <s v="No"/>
    <x v="3"/>
    <s v=""/>
    <s v="Richard Webster"/>
    <s v="Gaynor Dalton"/>
    <s v="Yes"/>
    <s v="Alexandra Day"/>
    <d v="2017-05-02T13:16:14"/>
    <d v="2016-09-14T14:44:50"/>
    <m/>
    <s v=""/>
    <d v="2016-09-20T00:00:00"/>
    <x v="0"/>
  </r>
  <r>
    <s v="d0c9cc9a-36ba-4e4f-86e4-bb60441ecd1b"/>
    <s v="KzXedHP6DzKbCkJJ5ibMpVg25jPLZISHqIjCv4zHCCXbN5aYBPKwJA94SziHr8OeB7u4fFwxe5HZFw5g6XetFQ=="/>
    <d v="2017-05-02T13:16:14"/>
    <s v="DARS-NIC-58999-K6P8B-v0"/>
    <s v="Fernando Exposto"/>
    <x v="130"/>
    <s v="With Customer"/>
    <x v="0"/>
    <m/>
    <s v="2c Initial Assessment"/>
    <s v="4e With Customer To Sign DSA"/>
    <x v="0"/>
    <s v="DARS-NIC-58999-K6P8B-v0.2"/>
    <s v="No"/>
    <s v="No"/>
    <x v="0"/>
    <x v="47"/>
    <x v="0"/>
    <s v="No"/>
    <x v="3"/>
    <s v=""/>
    <s v="Richard Webster"/>
    <s v="Gaynor Dalton"/>
    <s v="Yes"/>
    <s v="Alexandra Day"/>
    <d v="2017-05-02T13:16:14"/>
    <d v="2016-10-04T11:25:32"/>
    <m/>
    <s v=""/>
    <d v="2016-09-20T00:00:00"/>
    <x v="0"/>
  </r>
  <r>
    <s v="82e4e4bb-df2e-4029-86a5-c1ecb7f32fc1"/>
    <s v="lSPHFrPUNJgU+R2YsEh7SxSlp+NtJcd9f4wtLNY0Cd3+QCChp/zmzGWVuD13VeBzs3CXwVIGag75m2Y+CtYs3g=="/>
    <d v="2017-05-02T13:16:14"/>
    <s v="DARS-NIC-58999-K6P8B-v0"/>
    <s v="Fernando Exposto"/>
    <x v="130"/>
    <s v="With Customer"/>
    <x v="0"/>
    <m/>
    <s v="2c Initial Assessment"/>
    <s v="4e With Customer To Sign DSA"/>
    <x v="0"/>
    <s v="DARS-NIC-58999-K6P8B-v0.3"/>
    <s v="No"/>
    <s v="No"/>
    <x v="0"/>
    <x v="47"/>
    <x v="0"/>
    <s v="No"/>
    <x v="3"/>
    <s v=""/>
    <s v="Richard Webster"/>
    <s v="Gaynor Dalton"/>
    <s v="Yes"/>
    <s v="Alexandra Day"/>
    <d v="2017-05-02T13:16:14"/>
    <d v="2016-10-10T10:18:57"/>
    <m/>
    <s v=""/>
    <d v="2016-09-20T00:00:00"/>
    <x v="0"/>
  </r>
  <r>
    <s v="6e1929a5-1ada-4466-ad40-3701ca3906e7"/>
    <s v="jfIQtc/RAkBnbk+Z++vyyDbJSNCW//7Op+SKQHqOmsg7iuySZ7U6JtZuB06/Kra1D/ohQZhpVb401sgxXg/LWA=="/>
    <d v="2017-05-02T13:16:13"/>
    <s v="DARS-NIC-58999-K6P8B-v0"/>
    <s v="Harvey Jenner"/>
    <x v="130"/>
    <s v="With Customer"/>
    <x v="0"/>
    <d v="2017-12-31T00:00:00"/>
    <s v="2c Initial Assessment"/>
    <s v="4e With Customer To Sign DSA"/>
    <x v="0"/>
    <s v="DARS-NIC-58999-K6P8B-v0.4"/>
    <s v="No"/>
    <s v="No"/>
    <x v="0"/>
    <x v="47"/>
    <x v="0"/>
    <s v="No"/>
    <x v="3"/>
    <s v=""/>
    <s v="Richard Webster"/>
    <s v="Gaynor Dalton"/>
    <s v="Yes"/>
    <s v="Alexandra Day"/>
    <d v="2017-05-02T13:16:13"/>
    <d v="2016-12-28T10:54:06"/>
    <m/>
    <s v=""/>
    <d v="2016-09-20T00:00:00"/>
    <x v="0"/>
  </r>
  <r>
    <s v="f76622bb-5876-48f0-9b0e-d8b34750568c"/>
    <s v="6nftD8DUOQfj+lv5Fyxl2GKUW1uhTPO6eV97dFeng/oRHFHT6VFCi/PT/+ZInsPuSJDldr+JZvX60aEDEYVp2A=="/>
    <d v="2017-05-02T13:16:14"/>
    <s v="DARS-NIC-58999-K6P8B-v0"/>
    <s v="Harvey Jenner"/>
    <x v="130"/>
    <s v="With Customer"/>
    <x v="0"/>
    <d v="2017-12-31T00:00:00"/>
    <s v="1c Application In Progress"/>
    <s v="4e With Customer To Sign DSA"/>
    <x v="0"/>
    <s v="DARS-NIC-58999-K6P8B-v0.5"/>
    <s v="No"/>
    <s v="No"/>
    <x v="0"/>
    <x v="47"/>
    <x v="0"/>
    <s v="No"/>
    <x v="3"/>
    <s v=""/>
    <s v="Richard Webster"/>
    <s v="Gaynor Dalton"/>
    <s v="Yes"/>
    <s v="Alexandra Day"/>
    <d v="2017-05-02T13:16:14"/>
    <d v="2017-01-09T12:45:05"/>
    <m/>
    <s v=""/>
    <d v="2016-09-20T00:00:00"/>
    <x v="0"/>
  </r>
  <r>
    <s v="32f0ccfc-a0d6-46d3-a38d-02d8c134722a"/>
    <s v="dOKdYmiowuzopbHDU1JPvolE0dWLLuF/jPcY2qubhqcRpdLkFaTb74N2kAlLQZ7pGcb1m5sUKScl55Jo7vBEIg=="/>
    <d v="2017-05-02T13:16:13"/>
    <s v="DARS-NIC-58999-K6P8B-v0"/>
    <s v="Harvey Jenner"/>
    <x v="130"/>
    <s v="With Customer"/>
    <x v="0"/>
    <d v="2017-12-31T00:00:00"/>
    <s v="2c Initial Assessment"/>
    <s v="4e With Customer To Sign DSA"/>
    <x v="0"/>
    <s v="DARS-NIC-58999-K6P8B-v0.6"/>
    <s v="No"/>
    <s v="No"/>
    <x v="0"/>
    <x v="47"/>
    <x v="0"/>
    <s v="No"/>
    <x v="3"/>
    <s v=""/>
    <s v="Richard Webster"/>
    <s v="Gaynor Dalton"/>
    <s v="Yes"/>
    <s v="Alexandra Day"/>
    <d v="2017-05-02T13:16:13"/>
    <d v="2017-01-25T13:14:58"/>
    <m/>
    <s v=""/>
    <d v="2016-09-20T00:00:00"/>
    <x v="0"/>
  </r>
  <r>
    <s v="ea5b204d-46f8-4730-b9e8-c3f32f643fa6"/>
    <s v="YQrUsWt9pVelArbyl7R54EzJHGmMt2tM0q+CAdG97SZl3v4fsBbDZmXk5nMU/c3wgHNoRai3b2rBGtjIo2d5EA=="/>
    <d v="2017-05-02T13:16:14"/>
    <s v="DARS-NIC-58999-K6P8B-v0"/>
    <s v="Harvey Jenner"/>
    <x v="130"/>
    <s v="With Customer"/>
    <x v="0"/>
    <d v="2017-12-31T00:00:00"/>
    <s v="2c Initial Assessment"/>
    <s v="4e With Customer To Sign DSA"/>
    <x v="0"/>
    <s v="DARS-NIC-58999-K6P8B-v0.7"/>
    <s v="No"/>
    <s v="No"/>
    <x v="0"/>
    <x v="47"/>
    <x v="0"/>
    <s v="No"/>
    <x v="3"/>
    <s v=""/>
    <s v="Richard Webster"/>
    <s v="Gaynor Dalton"/>
    <s v="Yes"/>
    <s v="Alexandra Day"/>
    <d v="2017-05-02T13:16:14"/>
    <d v="2017-01-31T14:47:55"/>
    <m/>
    <s v=""/>
    <d v="2016-09-20T00:00:00"/>
    <x v="0"/>
  </r>
  <r>
    <s v="1eef90b6-0423-45b3-9479-f87eb4f155ba"/>
    <s v="Kl2UFdgx4TQGa86kVUEjaOfATK0HlxYzeMUAO0bMUyhAPFEhEvwE0QNLHRQhxCbYLx1eOIvzUxfInCHVu3lzxQ=="/>
    <d v="2017-05-02T13:16:14"/>
    <s v="DARS-NIC-58999-K6P8B-v0"/>
    <s v="Harvey Jenner"/>
    <x v="130"/>
    <s v="With Customer"/>
    <x v="0"/>
    <d v="2018-03-31T00:00:00"/>
    <s v="2c Initial Assessment"/>
    <s v="4e With Customer To Sign DSA"/>
    <x v="0"/>
    <s v="DARS-NIC-58999-K6P8B-v0.8"/>
    <s v="No"/>
    <s v="No"/>
    <x v="0"/>
    <x v="47"/>
    <x v="0"/>
    <s v="No"/>
    <x v="3"/>
    <s v=""/>
    <s v="Richard Webster"/>
    <s v="Gaynor Dalton"/>
    <s v="Yes"/>
    <s v="Alexandra Day"/>
    <d v="2017-05-02T13:16:14"/>
    <d v="2017-04-06T10:21:53"/>
    <m/>
    <s v=""/>
    <d v="2016-09-20T00:00:00"/>
    <x v="0"/>
  </r>
  <r>
    <s v="ec2e773c-c296-41f7-b10d-1d1ba396b867"/>
    <s v="cmggyR2Z0jTkKBkkivFZuC0II9+pSx1ZnJPpPntJ/O0XLV/emlDoMc6bsOyExz/m1z+vz84oKRM4ueRqbhNtjA=="/>
    <d v="2017-05-02T13:21:44"/>
    <s v="DARS-NIC-58999-K6P8B-v0"/>
    <s v="Harvey Jenner"/>
    <x v="130"/>
    <s v="With Customer"/>
    <x v="0"/>
    <d v="2018-03-31T00:00:00"/>
    <s v="4e With Customer To Sign DSA"/>
    <s v="4e With Customer To Sign DSA"/>
    <x v="4"/>
    <s v="DARS-NIC-58999-K6P8B-v0.9"/>
    <s v="Yes"/>
    <s v="No"/>
    <x v="0"/>
    <x v="47"/>
    <x v="0"/>
    <s v="No"/>
    <x v="3"/>
    <s v=""/>
    <s v="Richard Webster"/>
    <s v="Gaynor Dalton"/>
    <s v="Yes"/>
    <s v="Alexandra Day"/>
    <d v="2017-05-02T13:21:44"/>
    <d v="2017-04-06T13:24:39"/>
    <m/>
    <s v=""/>
    <d v="2016-09-20T00:00:00"/>
    <x v="0"/>
  </r>
  <r>
    <s v="f8b78aab-9e8c-4127-bf02-cd4d8fbb9329"/>
    <s v="d4FAyUoZkJuCP5t8p8TP59KStqqP5US2xYsFtxr2DxsILpXiwK6QaFRZEGJyRRmQc2VQSWS/x8QNIm/nzMfNNw=="/>
    <d v="2016-11-09T16:42:34"/>
    <s v="DARS-NIC-59026-C9H4Z-v0"/>
    <s v="Helen Buckels"/>
    <x v="18"/>
    <s v="With Customer"/>
    <x v="0"/>
    <m/>
    <s v=""/>
    <s v="1c Application In Progress"/>
    <x v="5"/>
    <s v="DARS-NIC-59026-C9H4Z-v0.0"/>
    <s v="Yes"/>
    <s v="No"/>
    <x v="0"/>
    <x v="0"/>
    <x v="0"/>
    <s v="Yes"/>
    <x v="6"/>
    <s v=""/>
    <s v="DARS Online"/>
    <s v="DARS Online"/>
    <s v="Yes"/>
    <s v=""/>
    <d v="2016-11-09T16:42:34"/>
    <d v="2016-09-02T10:07:40"/>
    <d v="2016-11-09T00:00:00"/>
    <s v=""/>
    <m/>
    <x v="0"/>
  </r>
  <r>
    <s v="05f0e4ad-f6e1-e511-80f7-3863bb357fa0"/>
    <s v="r7ipKTfOPIhF+p3fUO3txOjqzYCoRltPqZ+gH2NQ6E6/9AVJCPT/BT8qvyTUbxbCm4Ww9YJwUaNFLwaKnlgV2g=="/>
    <d v="2016-10-31T15:54:29"/>
    <s v="DARS-NIC-59428-LQT9T-v0"/>
    <s v="Gary Taylor"/>
    <x v="233"/>
    <s v="With HSCIC"/>
    <x v="1"/>
    <m/>
    <s v=""/>
    <s v="1a Enquiry"/>
    <x v="0"/>
    <s v="DARS-NIC-59428-LQT9T-v0.0"/>
    <s v=""/>
    <s v="Yes"/>
    <x v="1"/>
    <x v="0"/>
    <x v="0"/>
    <s v="No"/>
    <x v="4"/>
    <s v=""/>
    <s v=""/>
    <s v=""/>
    <s v="Yes"/>
    <s v=""/>
    <d v="2016-10-31T15:54:29"/>
    <d v="2016-03-04T10:48:56"/>
    <m/>
    <s v=""/>
    <m/>
    <x v="0"/>
  </r>
  <r>
    <s v="53f3b5aa-ce78-e611-80f1-5065f38bf2f1"/>
    <s v="sXcoCW8oWFiorkDXfv4N9VJUQkmS3+XrgTO4aN43EaKywyznSiLPL6YdXwZ0lKHn5SrwnjSn2mG94M62GgsAdw=="/>
    <d v="2016-12-05T10:13:51"/>
    <s v="DARS-NIC-59459-Q2W7Y-v0"/>
    <s v="Andreas Norgren"/>
    <x v="475"/>
    <s v="With Customer"/>
    <x v="0"/>
    <m/>
    <s v="1c Application In Progress"/>
    <s v="1c Application In Progress"/>
    <x v="0"/>
    <s v="DARS-NIC-59459-Q2W7Y-v0"/>
    <s v="No"/>
    <s v="No"/>
    <x v="0"/>
    <x v="0"/>
    <x v="0"/>
    <s v="No"/>
    <x v="6"/>
    <s v=""/>
    <s v=""/>
    <s v=""/>
    <s v="Yes"/>
    <s v="Alexandra Day"/>
    <d v="2016-12-05T10:13:51"/>
    <d v="2016-09-12T09:52:59"/>
    <m/>
    <s v=""/>
    <m/>
    <x v="0"/>
  </r>
  <r>
    <s v="c7e2b2cd-c7ff-40cf-818c-9f8809ec8175"/>
    <s v="bDe22AkwG2Oqsn9KyOeMKOgkQyThk6jfUkn6lyyLAcsr6CFtnUBUtPVSNvoldPeAXRJ5SvA3wQBzmllc8GtoWw=="/>
    <d v="2016-12-05T10:14:10"/>
    <s v="DARS-NIC-59459-Q2W7Y-v0"/>
    <s v="Andreas Norgren"/>
    <x v="475"/>
    <s v="With Customer"/>
    <x v="0"/>
    <m/>
    <s v="1c Application In Progress"/>
    <s v="1c Application In Progress"/>
    <x v="0"/>
    <s v="DARS-NIC-59459-Q2W7Y-v0.1"/>
    <s v="No"/>
    <s v="No"/>
    <x v="0"/>
    <x v="0"/>
    <x v="0"/>
    <s v="No"/>
    <x v="6"/>
    <s v=""/>
    <s v=""/>
    <s v=""/>
    <s v="Yes"/>
    <s v="Alexandra Day"/>
    <d v="2016-12-05T10:14:10"/>
    <d v="2016-11-23T11:07:58"/>
    <m/>
    <s v=""/>
    <m/>
    <x v="0"/>
  </r>
  <r>
    <s v="18ba2545-abfa-46ef-a7b2-28402049f747"/>
    <s v="O5+R2ZMWPx0paHnQxUP6R69mlKJ0BD76KArHzWujjV6nHRWM+oqBE42ZsPizWQ4m+JW0/1fmvQYIhibbC8Z+4w=="/>
    <d v="2016-12-05T10:14:10"/>
    <s v="DARS-NIC-59459-Q2W7Y-v0"/>
    <s v="Andreas Norgren"/>
    <x v="475"/>
    <s v="With Customer"/>
    <x v="0"/>
    <m/>
    <s v="1c Application In Progress"/>
    <s v="1c Application In Progress"/>
    <x v="4"/>
    <s v="DARS-NIC-59459-Q2W7Y-v0.2"/>
    <s v="Yes"/>
    <s v="No"/>
    <x v="0"/>
    <x v="0"/>
    <x v="0"/>
    <s v="No"/>
    <x v="6"/>
    <s v=""/>
    <s v=""/>
    <s v=""/>
    <s v="Yes"/>
    <s v="Alexandra Day"/>
    <d v="2016-12-05T10:14:10"/>
    <d v="2016-12-05T10:13:55"/>
    <m/>
    <s v=""/>
    <m/>
    <x v="0"/>
  </r>
  <r>
    <s v="710283d2-37d2-4955-a21b-fa9dd7d5b3e9"/>
    <s v="IkkxCSP34TOEgGSNYMRRsnt+FA8f5u1gewiqO6PmI+EkcsCPeIF4BqxCp+Mtql5n15eOCQh0gPIDxE+/IT0mSQ=="/>
    <d v="2016-09-06T14:58:31"/>
    <s v="DARS-NIC-59669-F6Y3W-v0"/>
    <s v="Sam Waton"/>
    <x v="205"/>
    <s v="With Customer"/>
    <x v="0"/>
    <m/>
    <s v=""/>
    <s v="1c Application In Progress"/>
    <x v="4"/>
    <s v="DARS-NIC-59669-F6Y3W-v0.0"/>
    <s v="Yes"/>
    <s v="No"/>
    <x v="0"/>
    <x v="0"/>
    <x v="0"/>
    <s v="No"/>
    <x v="1"/>
    <s v=""/>
    <s v="DARS Online"/>
    <s v="DARS Online"/>
    <s v="Yes"/>
    <s v=""/>
    <d v="2016-09-06T14:58:31"/>
    <d v="2016-09-06T14:56:59"/>
    <m/>
    <s v=""/>
    <m/>
    <x v="0"/>
  </r>
  <r>
    <s v="7cd178a0-3d7f-e611-80f3-5065f38bf4e1"/>
    <s v="21cDxl+HViQjJrhojG+h6q7Ll5ir2IaCUKIq2ue6PclhmXbCp4HzK0w7cEOC/Ij2v3j1PyImjdrhu74RVc0m5Q=="/>
    <d v="2016-09-28T15:11:20"/>
    <s v="DARS-NIC-59689-M0L2W-v0"/>
    <s v="Sue Nowak"/>
    <x v="63"/>
    <s v="With Customer"/>
    <x v="0"/>
    <m/>
    <s v="1c Application In Progress"/>
    <s v="1c Application In Progress"/>
    <x v="4"/>
    <s v="DARS-NIC-59689-M0L2W-v0"/>
    <s v="Yes"/>
    <s v="No"/>
    <x v="0"/>
    <x v="0"/>
    <x v="0"/>
    <s v="No"/>
    <x v="6"/>
    <s v=""/>
    <s v=""/>
    <s v=""/>
    <s v="Yes"/>
    <s v="Alexandra Day"/>
    <d v="2016-09-28T15:11:20"/>
    <d v="2016-09-20T14:22:19"/>
    <m/>
    <s v=""/>
    <m/>
    <x v="0"/>
  </r>
  <r>
    <s v="41ead0cb-f386-e611-80f4-5065f38bf2f1"/>
    <s v="38YjUfdGSeTxr4FFVrhXmVpj0NO8J8j09j0rGzdetDSX1A1nL8lZ0MLKd2e0skigWG6umGdXotqERqjnwoJTGg=="/>
    <d v="2016-10-13T13:35:25"/>
    <s v="DARS-NIC-59771-K6H7Y-v0"/>
    <s v="Paul Smith"/>
    <x v="476"/>
    <s v="With Customer"/>
    <x v="0"/>
    <m/>
    <s v="1c Application In Progress"/>
    <s v="1c Application In Progress"/>
    <x v="4"/>
    <s v="DARS-NIC-59771-K6H7Y-v0"/>
    <s v="Yes"/>
    <s v="No"/>
    <x v="0"/>
    <x v="0"/>
    <x v="0"/>
    <s v="No"/>
    <x v="2"/>
    <s v=""/>
    <s v=""/>
    <s v=""/>
    <s v="Yes"/>
    <s v="Emma Russell"/>
    <d v="2016-10-13T13:35:25"/>
    <d v="2016-09-30T09:53:58"/>
    <m/>
    <s v=""/>
    <m/>
    <x v="0"/>
  </r>
  <r>
    <s v="c9e190b5-4f7b-e611-80f2-5065f38bf2f1"/>
    <s v="56Uuq+p640VgCP2HFLplUMXI0LFrXQ5+fJlCx8j1PlxDw5JICdztuhQXRFrSBHIH/PzEyhKh4c372PwnFb4bYQ=="/>
    <d v="2016-09-15T14:21:45"/>
    <s v="DARS-NIC-59864-R1C0V-v0"/>
    <s v="Mike Saunders"/>
    <x v="477"/>
    <s v="With Customer"/>
    <x v="0"/>
    <m/>
    <s v="1c Application In Progress"/>
    <s v="1c Application In Progress"/>
    <x v="4"/>
    <s v="DARS-NIC-59864-R1C0V-v0"/>
    <s v="Yes"/>
    <s v="No"/>
    <x v="0"/>
    <x v="0"/>
    <x v="0"/>
    <s v="No"/>
    <x v="5"/>
    <s v=""/>
    <s v=""/>
    <s v=""/>
    <s v="Yes"/>
    <s v="Alexandra Day"/>
    <d v="2016-09-15T14:21:45"/>
    <d v="2016-09-15T14:21:39"/>
    <m/>
    <s v=""/>
    <m/>
    <x v="0"/>
  </r>
  <r>
    <s v="012252f0-f396-49d7-9ada-69cba6e2dc0e"/>
    <s v="PrcG32lTaU12W0JAr36O9RevuDm7OWNMLGLMlbslF33TT+hmskBIrvBbsdADYXjlPX+DHOQf47SJv6A1bPTitQ=="/>
    <d v="2016-09-14T09:26:55"/>
    <s v="DARS-NIC-59873-D8C6G-v0"/>
    <s v="Dipa Noor"/>
    <x v="261"/>
    <s v="With Customer"/>
    <x v="0"/>
    <m/>
    <s v=""/>
    <s v="1c Application In Progress"/>
    <x v="4"/>
    <s v="DARS-NIC-59873-D8C6G-v0.0"/>
    <s v="Yes"/>
    <s v="No"/>
    <x v="0"/>
    <x v="0"/>
    <x v="0"/>
    <s v="No"/>
    <x v="1"/>
    <s v=""/>
    <s v="DARS Online"/>
    <s v="DARS Online"/>
    <s v="Yes"/>
    <s v=""/>
    <d v="2016-09-14T09:26:55"/>
    <d v="2016-09-07T14:37:25"/>
    <m/>
    <s v=""/>
    <m/>
    <x v="0"/>
  </r>
  <r>
    <s v="a6969a89-184c-4897-bf5c-eedf04d8ab7e"/>
    <s v="/a+dxsOUVeBLViMn3n7QTBm0JMNBa8/quOJhGJBDuW+fM+PNdzSocdGesEBKxMrrM7SYzHqvePmYhQxENyyMRg=="/>
    <d v="2017-04-21T07:41:57"/>
    <s v="DARS-NIC-59915-R9T8P-v0"/>
    <s v="Cher Cartwright"/>
    <x v="18"/>
    <s v="With HSCIC"/>
    <x v="0"/>
    <m/>
    <s v=""/>
    <s v="5a DSA Active"/>
    <x v="0"/>
    <s v="DARS-NIC-59915-R9T8P-v0.0"/>
    <s v="No"/>
    <s v="No"/>
    <x v="0"/>
    <x v="0"/>
    <x v="0"/>
    <s v="No"/>
    <x v="6"/>
    <s v=""/>
    <s v="DARS Online"/>
    <s v="DARS Online"/>
    <s v="Yes"/>
    <s v=""/>
    <d v="2017-04-21T07:41:57"/>
    <d v="2016-09-07T20:14:51"/>
    <m/>
    <s v=""/>
    <d v="2016-09-20T00:00:00"/>
    <x v="0"/>
  </r>
  <r>
    <s v="e885877f-a5aa-4124-a5be-9432a85efad9"/>
    <s v="0gGa9SVnU3IQ5mLVIGDvay1MT6Fl68r2V1VLnXXhBbYJdjiZLyb7lCy1q1bqlple214ZIz7BHmfjv8/5O4RFtw=="/>
    <d v="2017-04-21T07:41:56"/>
    <s v="DARS-NIC-59915-R9T8P-v0"/>
    <s v="Cher Cartwright"/>
    <x v="18"/>
    <s v="With HSCIC"/>
    <x v="0"/>
    <m/>
    <s v="2c Initial Assessment"/>
    <s v="5a DSA Active"/>
    <x v="0"/>
    <s v="DARS-NIC-59915-R9T8P-v0.1"/>
    <s v="No"/>
    <s v="No"/>
    <x v="0"/>
    <x v="47"/>
    <x v="0"/>
    <s v="No"/>
    <x v="6"/>
    <s v=""/>
    <s v="Carla Howgate"/>
    <s v="Louise Dunn"/>
    <s v="Yes"/>
    <s v=""/>
    <d v="2017-04-21T07:41:56"/>
    <d v="2016-09-14T12:01:16"/>
    <m/>
    <s v=""/>
    <d v="2016-09-20T00:00:00"/>
    <x v="0"/>
  </r>
  <r>
    <s v="9c0a429d-85ab-4ed8-9de9-046f975368fe"/>
    <s v="NemuROMVsvx6xSzpfxxgq8kA1zmDgM2wbm3+Mzo0Kt6qpHf53Y8ef08gLy2bzVtzEcHJdUOpC6rOEN3QmOiSNA=="/>
    <d v="2017-04-21T07:41:56"/>
    <s v="DARS-NIC-59915-R9T8P-v0"/>
    <s v="Julie Michalowski"/>
    <x v="18"/>
    <s v="With HSCIC"/>
    <x v="0"/>
    <d v="2017-11-10T00:00:00"/>
    <s v="2c Initial Assessment"/>
    <s v="5a DSA Active"/>
    <x v="0"/>
    <s v="DARS-NIC-59915-R9T8P-v0.10"/>
    <s v="No"/>
    <s v="No"/>
    <x v="0"/>
    <x v="47"/>
    <x v="0"/>
    <s v="No"/>
    <x v="6"/>
    <s v="Complex"/>
    <s v="Nicola Bootland"/>
    <s v="Louise Dunn"/>
    <s v="Yes"/>
    <s v=""/>
    <d v="2017-04-21T07:41:56"/>
    <d v="2016-12-14T11:11:29"/>
    <m/>
    <s v=""/>
    <d v="2016-09-20T00:00:00"/>
    <x v="0"/>
  </r>
  <r>
    <s v="8158398f-4b2e-4932-af6b-7e370035b0d1"/>
    <s v="Nr6evRY41rLvPhB2276GiIw643NQDrugh8XIxC7//xJaWbMNgNOQwZoC5s4AbVWdXbnO4VsLH4nnUC7tUC3tEQ=="/>
    <d v="2017-04-21T07:41:56"/>
    <s v="DARS-NIC-59915-R9T8P-v0"/>
    <s v="Julie Michalowski"/>
    <x v="18"/>
    <s v="With HSCIC"/>
    <x v="0"/>
    <d v="2017-11-10T00:00:00"/>
    <s v="2c Initial Assessment"/>
    <s v="5a DSA Active"/>
    <x v="0"/>
    <s v="DARS-NIC-59915-R9T8P-v0.11"/>
    <s v="No"/>
    <s v="No"/>
    <x v="0"/>
    <x v="47"/>
    <x v="0"/>
    <s v="No"/>
    <x v="6"/>
    <s v="Complex"/>
    <s v="Nicola Bootland"/>
    <s v="Louise Dunn"/>
    <s v="Yes"/>
    <s v=""/>
    <d v="2017-04-21T07:41:56"/>
    <d v="2016-12-19T10:44:15"/>
    <m/>
    <s v=""/>
    <d v="2016-09-20T00:00:00"/>
    <x v="0"/>
  </r>
  <r>
    <s v="8dd37444-b76b-43ee-b373-7e51886bdc95"/>
    <s v="HPBwYakIVBZI1AvAfldk9HTbmpRF7NtWtJga+YmWp9W7WTzEJcmxsJlyQ3XaJuKqqwY1dk0D4BszZEmBpWCWoA=="/>
    <d v="2017-04-21T07:41:56"/>
    <s v="DARS-NIC-59915-R9T8P-v0"/>
    <s v="Julie Michalowski"/>
    <x v="18"/>
    <s v="With HSCIC"/>
    <x v="0"/>
    <d v="2017-11-10T00:00:00"/>
    <s v="2d Action Plan Active"/>
    <s v="5a DSA Active"/>
    <x v="0"/>
    <s v="DARS-NIC-59915-R9T8P-v0.12"/>
    <s v="No"/>
    <s v="No"/>
    <x v="0"/>
    <x v="47"/>
    <x v="0"/>
    <s v="No"/>
    <x v="6"/>
    <s v="Complex"/>
    <s v="Nicola Bootland"/>
    <s v="Louise Dunn"/>
    <s v="Yes"/>
    <s v=""/>
    <d v="2017-04-21T07:41:56"/>
    <d v="2016-12-20T16:58:02"/>
    <m/>
    <s v=""/>
    <d v="2016-09-20T00:00:00"/>
    <x v="0"/>
  </r>
  <r>
    <s v="cd746e73-6bfc-4b3d-947a-bb93e0cd950b"/>
    <s v="ahw3JnHN+vO9o7/rWqUFtOj1N/FN9/HDnCuh3kn45l+59gtRWz+Qqqn229Fyy/c1mFlzA6ItcK4tBe3grw3/Qw=="/>
    <d v="2017-04-21T07:41:57"/>
    <s v="DARS-NIC-59915-R9T8P-v0"/>
    <s v="Julie Michalowski"/>
    <x v="18"/>
    <s v="With HSCIC"/>
    <x v="0"/>
    <d v="2018-02-28T00:00:00"/>
    <s v="2c Initial Assessment"/>
    <s v="5a DSA Active"/>
    <x v="0"/>
    <s v="DARS-NIC-59915-R9T8P-v0.13"/>
    <s v="No"/>
    <s v="No"/>
    <x v="0"/>
    <x v="47"/>
    <x v="0"/>
    <s v="No"/>
    <x v="6"/>
    <s v="Complex"/>
    <s v="Nicola Bootland"/>
    <s v="Louise Dunn"/>
    <s v="Yes"/>
    <s v=""/>
    <d v="2017-04-21T07:41:57"/>
    <d v="2017-02-07T15:37:54"/>
    <m/>
    <s v=""/>
    <d v="2016-09-20T00:00:00"/>
    <x v="0"/>
  </r>
  <r>
    <s v="c60b1085-2d40-4a63-adef-b6bc4126e8dd"/>
    <s v="yItu8lS9PmtjWNfZQ1z0sqI9HLAojsgV7JzHy9Me072Pqr7MRDATErm2mrRg6Vfr4cXxAmLZjdVqVVkmWPXFdg=="/>
    <d v="2017-04-21T07:41:56"/>
    <s v="DARS-NIC-59915-R9T8P-v0"/>
    <s v="Julie Michalowski"/>
    <x v="18"/>
    <s v="With HSCIC"/>
    <x v="0"/>
    <d v="2018-02-28T00:00:00"/>
    <s v="2c Initial Assessment"/>
    <s v="5a DSA Active"/>
    <x v="0"/>
    <s v="DARS-NIC-59915-R9T8P-v0.14"/>
    <s v="No"/>
    <s v="No"/>
    <x v="0"/>
    <x v="47"/>
    <x v="0"/>
    <s v="No"/>
    <x v="6"/>
    <s v="Complex"/>
    <s v="Nicola Bootland"/>
    <s v="Louise Dunn"/>
    <s v="Yes"/>
    <s v=""/>
    <d v="2017-04-21T07:41:56"/>
    <d v="2017-02-23T15:27:28"/>
    <d v="2017-03-07T00:00:00"/>
    <s v=""/>
    <d v="2016-09-20T00:00:00"/>
    <x v="0"/>
  </r>
  <r>
    <s v="d9345b0e-0d7b-43b6-aa61-1dec9b631feb"/>
    <s v="RAzr9JFs9sOWpwxeKDIdeogt1R6NBEUvPQL3469aGIT8bAWNgqcJZ6IeqNFL8KeNfAJOf4acPlTSrIJPpNF7bQ=="/>
    <d v="2017-04-21T07:41:56"/>
    <s v="DARS-NIC-59915-R9T8P-v0"/>
    <s v="Julie Michalowski"/>
    <x v="18"/>
    <s v="With HSCIC"/>
    <x v="0"/>
    <d v="2018-02-28T00:00:00"/>
    <s v="2c Initial Assessment"/>
    <s v="5a DSA Active"/>
    <x v="0"/>
    <s v="DARS-NIC-59915-R9T8P-v0.15"/>
    <s v="No"/>
    <s v="No"/>
    <x v="0"/>
    <x v="47"/>
    <x v="0"/>
    <s v="No"/>
    <x v="6"/>
    <s v="Complex"/>
    <s v="Nicola Bootland"/>
    <s v="Louise Dunn"/>
    <s v="Yes"/>
    <s v=""/>
    <d v="2017-04-21T07:41:56"/>
    <d v="2017-03-28T10:51:38"/>
    <d v="2017-03-07T00:00:00"/>
    <s v=""/>
    <d v="2016-09-20T00:00:00"/>
    <x v="0"/>
  </r>
  <r>
    <s v="dd96390e-aebb-41a6-b56b-b5dc5b582c4d"/>
    <s v="sbxF4VpiCjt6uC07gePQI1BX6pN6vS6S/OkLb5pJ5vqDsMylxCp0OC5/Uipmq+UyuU4MZCDmoWoPJeNeaBvbdw=="/>
    <d v="2017-04-21T07:41:56"/>
    <s v="DARS-NIC-59915-R9T8P-v0"/>
    <s v="Julie Michalowski"/>
    <x v="18"/>
    <s v="With HSCIC"/>
    <x v="0"/>
    <d v="2018-02-28T00:00:00"/>
    <s v="2c Initial Assessment"/>
    <s v="5a DSA Active"/>
    <x v="0"/>
    <s v="DARS-NIC-59915-R9T8P-v0.16"/>
    <s v="No"/>
    <s v="No"/>
    <x v="0"/>
    <x v="47"/>
    <x v="0"/>
    <s v="No"/>
    <x v="6"/>
    <s v="Complex"/>
    <s v="Nicola Bootland"/>
    <s v="Louise Dunn"/>
    <s v="Yes"/>
    <s v=""/>
    <d v="2017-04-21T07:41:56"/>
    <d v="2017-03-28T13:16:21"/>
    <d v="2017-03-07T00:00:00"/>
    <s v=""/>
    <d v="2016-09-20T00:00:00"/>
    <x v="0"/>
  </r>
  <r>
    <s v="c64f3198-f6b0-4cad-aedc-67e21779b9de"/>
    <s v="o9iPjMR05n2rNV58Dg92QTjWgAGNjajPT67sNsWLopQ0RCFFG1kGjCuJ1Rt89tG+SHskl0lwJg0tLtKvVt3M9g=="/>
    <d v="2017-04-21T07:41:56"/>
    <s v="DARS-NIC-59915-R9T8P-v0"/>
    <s v="Julie Michalowski"/>
    <x v="18"/>
    <s v="With HSCIC"/>
    <x v="0"/>
    <d v="2018-02-28T00:00:00"/>
    <s v="2c Initial Assessment"/>
    <s v="5a DSA Active"/>
    <x v="0"/>
    <s v="DARS-NIC-59915-R9T8P-v0.17"/>
    <s v="No"/>
    <s v="No"/>
    <x v="0"/>
    <x v="47"/>
    <x v="0"/>
    <s v="No"/>
    <x v="6"/>
    <s v="Complex"/>
    <s v="Nicola Bootland"/>
    <s v="Louise Dunn"/>
    <s v="Yes"/>
    <s v=""/>
    <d v="2017-04-21T07:41:56"/>
    <d v="2017-03-28T13:18:20"/>
    <d v="2017-03-07T00:00:00"/>
    <s v=""/>
    <d v="2016-09-20T00:00:00"/>
    <x v="0"/>
  </r>
  <r>
    <s v="052e9b5f-134c-4479-9318-15fb8b15367c"/>
    <s v="w6MCe71ThAW+jECyLmq/uUoaQgmYwfPTwyKBPc44UiX84MbZ/yA0RN4OFwa+DblKrnt7vquZIAhw652bog/mCw=="/>
    <d v="2017-04-21T07:41:56"/>
    <s v="DARS-NIC-59915-R9T8P-v0"/>
    <s v="Julie Michalowski"/>
    <x v="18"/>
    <s v="With HSCIC"/>
    <x v="0"/>
    <d v="2018-02-28T00:00:00"/>
    <s v="2c Initial Assessment"/>
    <s v="5a DSA Active"/>
    <x v="0"/>
    <s v="DARS-NIC-59915-R9T8P-v0.18"/>
    <s v="No"/>
    <s v="No"/>
    <x v="0"/>
    <x v="47"/>
    <x v="0"/>
    <s v="No"/>
    <x v="6"/>
    <s v="Complex"/>
    <s v="Nicola Bootland"/>
    <s v="Louise Dunn"/>
    <s v="Yes"/>
    <s v=""/>
    <d v="2017-04-21T07:41:56"/>
    <d v="2017-03-28T15:28:26"/>
    <d v="2017-03-07T00:00:00"/>
    <s v=""/>
    <d v="2016-09-20T00:00:00"/>
    <x v="0"/>
  </r>
  <r>
    <s v="3b514da9-1116-4847-ac8e-38cd7691de59"/>
    <s v="jEV3OSOD5eCA03fTDvlsU3rj7AHPhV/R1YBpZNBqKS5F/uWTFfKIUo0muOKSbir2dUWTYO/8ZIFeIrd0FOnO/g=="/>
    <d v="2017-04-21T07:42:22"/>
    <s v="DARS-NIC-59915-R9T8P-v0"/>
    <s v="Julie Michalowski"/>
    <x v="18"/>
    <s v="With HSCIC"/>
    <x v="0"/>
    <d v="2018-02-28T00:00:00"/>
    <s v="5a DSA Active"/>
    <s v="5a DSA Active"/>
    <x v="2"/>
    <s v="DARS-NIC-59915-R9T8P-v0.19"/>
    <s v="Yes"/>
    <s v="No"/>
    <x v="0"/>
    <x v="47"/>
    <x v="37"/>
    <s v="No"/>
    <x v="6"/>
    <s v="Complex"/>
    <s v="Nicola Bootland"/>
    <s v="Louise Dunn"/>
    <s v="Yes"/>
    <s v=""/>
    <d v="2017-04-21T07:42:22"/>
    <d v="2017-03-28T16:09:01"/>
    <d v="2017-04-21T00:00:00"/>
    <s v=""/>
    <d v="2016-09-20T00:00:00"/>
    <x v="1"/>
  </r>
  <r>
    <s v="ab263725-f83c-4130-8d34-0c8fbf10f10c"/>
    <s v="sJFnx9aev6Q5YhcUWiU+K/8sDXwkhG0TjZs5dAFdFlsLrDnzIZdtzjU/X5d5cnRLqEX3Y12nKRkYgnFIyRbH8g=="/>
    <d v="2017-04-21T07:41:56"/>
    <s v="DARS-NIC-59915-R9T8P-v0"/>
    <s v="Julie Michalowski"/>
    <x v="18"/>
    <s v="With HSCIC"/>
    <x v="0"/>
    <m/>
    <s v="2c Initial Assessment"/>
    <s v="5a DSA Active"/>
    <x v="0"/>
    <s v="DARS-NIC-59915-R9T8P-v0.2"/>
    <s v="No"/>
    <s v="No"/>
    <x v="0"/>
    <x v="47"/>
    <x v="0"/>
    <s v="No"/>
    <x v="6"/>
    <s v=""/>
    <s v="Carla Howgate"/>
    <s v="Louise Dunn"/>
    <s v="Yes"/>
    <s v=""/>
    <d v="2017-04-21T07:41:56"/>
    <d v="2016-09-27T15:17:05"/>
    <m/>
    <s v=""/>
    <d v="2016-09-20T00:00:00"/>
    <x v="0"/>
  </r>
  <r>
    <s v="2472e7bd-7bff-4ae6-aa63-993bae6d9157"/>
    <s v="htPE8hMQR/h01p+xD0Oxy8mZqCvPnjDEUr3LXFWWiL/Ev1A5ZQXCdif4bbxDSRL3BxUyyw2Qn69qG4fzQLmXpw=="/>
    <d v="2017-04-21T07:41:56"/>
    <s v="DARS-NIC-59915-R9T8P-v0"/>
    <s v="Julie Michalowski"/>
    <x v="18"/>
    <s v="With HSCIC"/>
    <x v="0"/>
    <m/>
    <s v="2c Initial Assessment"/>
    <s v="5a DSA Active"/>
    <x v="0"/>
    <s v="DARS-NIC-59915-R9T8P-v0.3"/>
    <s v="No"/>
    <s v="No"/>
    <x v="0"/>
    <x v="47"/>
    <x v="0"/>
    <s v="No"/>
    <x v="6"/>
    <s v=""/>
    <s v="Carla Howgate"/>
    <s v="Louise Dunn"/>
    <s v="Yes"/>
    <s v=""/>
    <d v="2017-04-21T07:41:56"/>
    <d v="2016-10-04T11:43:18"/>
    <m/>
    <s v=""/>
    <d v="2016-09-20T00:00:00"/>
    <x v="0"/>
  </r>
  <r>
    <s v="16c402f5-1c7e-4e41-a884-a2ae5c8a5968"/>
    <s v="TLSH7akb7iiQUqnsDGojNEbTIGnfARjeo/mwJY+QhJIqf3si4SS/ZYvtaqtyBaNv3eN7Fp8CP8qzzlPBWtsB9Q=="/>
    <d v="2017-04-21T07:41:56"/>
    <s v="DARS-NIC-59915-R9T8P-v0"/>
    <s v="Julie Michalowski"/>
    <x v="18"/>
    <s v="With HSCIC"/>
    <x v="0"/>
    <m/>
    <s v="2c Initial Assessment"/>
    <s v="5a DSA Active"/>
    <x v="0"/>
    <s v="DARS-NIC-59915-R9T8P-v0.4"/>
    <s v="No"/>
    <s v="No"/>
    <x v="0"/>
    <x v="47"/>
    <x v="0"/>
    <s v="No"/>
    <x v="6"/>
    <s v=""/>
    <s v="Carla Howgate"/>
    <s v="Louise Dunn"/>
    <s v="Yes"/>
    <s v=""/>
    <d v="2017-04-21T07:41:56"/>
    <d v="2016-10-07T10:53:52"/>
    <m/>
    <s v=""/>
    <d v="2016-09-20T00:00:00"/>
    <x v="0"/>
  </r>
  <r>
    <s v="9090e1a0-30fa-4241-a99f-0e51a8353007"/>
    <s v="C1SRmhntOJlukt2/fQMHkWSjledFF7+BfbzsZ1eWDmTOhiE/1PhQU0KOqfFeUaLUnrSMBB+VrCdeP42481n2gQ=="/>
    <d v="2017-04-21T07:41:56"/>
    <s v="DARS-NIC-59915-R9T8P-v0"/>
    <s v="Julie Michalowski"/>
    <x v="18"/>
    <s v="With HSCIC"/>
    <x v="0"/>
    <d v="2017-11-10T00:00:00"/>
    <s v="2c Initial Assessment"/>
    <s v="5a DSA Active"/>
    <x v="0"/>
    <s v="DARS-NIC-59915-R9T8P-v0.5"/>
    <s v="No"/>
    <s v="No"/>
    <x v="0"/>
    <x v="47"/>
    <x v="0"/>
    <s v="No"/>
    <x v="6"/>
    <s v=""/>
    <s v="Carla Howgate"/>
    <s v="Louise Dunn"/>
    <s v="Yes"/>
    <s v=""/>
    <d v="2017-04-21T07:41:56"/>
    <d v="2016-10-26T08:58:34"/>
    <m/>
    <s v=""/>
    <d v="2016-09-20T00:00:00"/>
    <x v="0"/>
  </r>
  <r>
    <s v="2eec81f1-da95-48de-a5c3-4a929e8e1388"/>
    <s v="tUcDBnL2KvYNLxHiTeUq5dNoGDZ8HCtujv5xhVNejNhkFAQ74A4oCkjz2TmE6VJgExyrJRJQnLtKjz/pBaeNrQ=="/>
    <d v="2017-04-21T07:41:56"/>
    <s v="DARS-NIC-59915-R9T8P-v0"/>
    <s v="Julie Michalowski"/>
    <x v="18"/>
    <s v="With HSCIC"/>
    <x v="0"/>
    <d v="2017-11-10T00:00:00"/>
    <s v="2c Initial Assessment"/>
    <s v="5a DSA Active"/>
    <x v="0"/>
    <s v="DARS-NIC-59915-R9T8P-v0.6"/>
    <s v="No"/>
    <s v="No"/>
    <x v="0"/>
    <x v="47"/>
    <x v="0"/>
    <s v="No"/>
    <x v="6"/>
    <s v="Complex"/>
    <s v="Nicola Bootland"/>
    <s v="Louise Dunn"/>
    <s v="Yes"/>
    <s v=""/>
    <d v="2017-04-21T07:41:56"/>
    <d v="2016-11-09T11:13:29"/>
    <m/>
    <s v=""/>
    <d v="2016-09-20T00:00:00"/>
    <x v="0"/>
  </r>
  <r>
    <s v="fb86bfe6-053a-48bd-bca5-7ecc7f4db6c3"/>
    <s v="GuruIODq+e0MONRz9sz8eizyp/J6GFaK8cmwCk0Z+h3SWcEuYQxxUmCyJ4WEFgvhwgnSGLtMEGmvur1Hp5Cngg=="/>
    <d v="2017-04-21T07:41:56"/>
    <s v="DARS-NIC-59915-R9T8P-v0"/>
    <s v="Julie Michalowski"/>
    <x v="18"/>
    <s v="With HSCIC"/>
    <x v="0"/>
    <d v="2017-11-10T00:00:00"/>
    <s v="2c Initial Assessment"/>
    <s v="5a DSA Active"/>
    <x v="0"/>
    <s v="DARS-NIC-59915-R9T8P-v0.7"/>
    <s v="No"/>
    <s v="No"/>
    <x v="0"/>
    <x v="47"/>
    <x v="0"/>
    <s v="No"/>
    <x v="6"/>
    <s v="Complex"/>
    <s v="Nicola Bootland"/>
    <s v="Louise Dunn"/>
    <s v="Yes"/>
    <s v=""/>
    <d v="2017-04-21T07:41:56"/>
    <d v="2016-11-28T11:16:17"/>
    <m/>
    <s v=""/>
    <d v="2016-09-20T00:00:00"/>
    <x v="0"/>
  </r>
  <r>
    <s v="4bc9b8e9-7de1-446d-b533-d5f79df54732"/>
    <s v="Oe1W4TLBzab/Pob3qBi/6L+yy3YsL+evmUxooTn7O8Hf/doAPpQkdW5OocVeuo9peN2hKdm0Cd26FPjwqqO/IA=="/>
    <d v="2017-04-21T07:41:57"/>
    <s v="DARS-NIC-59915-R9T8P-v0"/>
    <s v="Julie Michalowski"/>
    <x v="18"/>
    <s v="With HSCIC"/>
    <x v="0"/>
    <d v="2017-11-10T00:00:00"/>
    <s v="2c Initial Assessment"/>
    <s v="5a DSA Active"/>
    <x v="0"/>
    <s v="DARS-NIC-59915-R9T8P-v0.8"/>
    <s v="No"/>
    <s v="No"/>
    <x v="0"/>
    <x v="47"/>
    <x v="0"/>
    <s v="No"/>
    <x v="6"/>
    <s v="Complex"/>
    <s v="Nicola Bootland"/>
    <s v="Louise Dunn"/>
    <s v="Yes"/>
    <s v=""/>
    <d v="2017-04-21T07:41:57"/>
    <d v="2016-12-07T11:17:01"/>
    <m/>
    <s v=""/>
    <d v="2016-09-20T00:00:00"/>
    <x v="0"/>
  </r>
  <r>
    <s v="cf9bdb7c-648f-4806-a587-2b2c3e360413"/>
    <s v="kRsmd+270nMzt6LCGEwdqd4iVzymmffep+Q5nXDyS/DLDvSrRngsfnA7W17kBFZj0zT2iDWpuMXFDznAEjB6Lw=="/>
    <d v="2017-04-21T07:41:56"/>
    <s v="DARS-NIC-59915-R9T8P-v0"/>
    <s v="Julie Michalowski"/>
    <x v="18"/>
    <s v="With HSCIC"/>
    <x v="0"/>
    <d v="2017-11-10T00:00:00"/>
    <s v="2c Initial Assessment"/>
    <s v="5a DSA Active"/>
    <x v="0"/>
    <s v="DARS-NIC-59915-R9T8P-v0.9"/>
    <s v="No"/>
    <s v="No"/>
    <x v="0"/>
    <x v="47"/>
    <x v="0"/>
    <s v="No"/>
    <x v="6"/>
    <s v="Complex"/>
    <s v="Nicola Bootland"/>
    <s v="Louise Dunn"/>
    <s v="Yes"/>
    <s v=""/>
    <d v="2017-04-21T07:41:56"/>
    <d v="2016-12-13T09:57:07"/>
    <m/>
    <s v=""/>
    <d v="2016-09-20T00:00:00"/>
    <x v="0"/>
  </r>
  <r>
    <s v="92dfd40b-9279-e611-80f1-5065f38bf2f1"/>
    <s v="qGmukjixjFHt9nPjVmc+eitZHhYO4+yVmrQCqU66xnqS6mI0jzvIdvDS6/Yl5itTmJwFgjcm1USSlK/eXtZUwA=="/>
    <d v="2016-09-13T09:18:46"/>
    <s v="DARS-NIC-59969-P7Y2N-v0"/>
    <s v="Joanna Rose"/>
    <x v="18"/>
    <s v="With HSCIC"/>
    <x v="0"/>
    <m/>
    <s v="1c Application In Progress"/>
    <s v="5a DSA Active"/>
    <x v="0"/>
    <s v="DARS-NIC-59969-P7Y2N-v0"/>
    <s v="No"/>
    <s v="No"/>
    <x v="0"/>
    <x v="0"/>
    <x v="0"/>
    <s v="No"/>
    <x v="6"/>
    <s v=""/>
    <s v=""/>
    <s v=""/>
    <s v="Yes"/>
    <s v="Joanna Rose"/>
    <d v="2016-09-13T09:18:46"/>
    <d v="2016-09-13T09:11:26"/>
    <m/>
    <s v=""/>
    <d v="2016-09-12T00:00:00"/>
    <x v="0"/>
  </r>
  <r>
    <s v="04024e09-cbae-4c72-8656-25a18a844cd5"/>
    <s v="cE0G/OdlEGur7Tu/pS+PEJLXRaGMSaft5E+ljG5dlvzZ5OcSWsnQNRMLVmckiJtZHtPulwNWBpYkyqb7gdJ0yA=="/>
    <d v="2016-09-13T09:18:45"/>
    <s v="DARS-NIC-59969-P7Y2N-v0"/>
    <s v="Joanna Rose"/>
    <x v="18"/>
    <s v="With HSCIC"/>
    <x v="0"/>
    <d v="2016-09-12T00:00:00"/>
    <s v="2c Initial Assessment"/>
    <s v="5a DSA Active"/>
    <x v="0"/>
    <s v="DARS-NIC-59969-P7Y2N-v0.1"/>
    <s v="No"/>
    <s v="No"/>
    <x v="0"/>
    <x v="227"/>
    <x v="0"/>
    <s v="No"/>
    <x v="6"/>
    <s v=""/>
    <s v="Joanna Rose"/>
    <s v="Gaynor Dalton"/>
    <s v="Yes"/>
    <s v="Joanna Rose"/>
    <d v="2016-09-13T09:18:45"/>
    <d v="2016-09-13T09:12:12"/>
    <m/>
    <s v=""/>
    <d v="2016-09-12T00:00:00"/>
    <x v="0"/>
  </r>
  <r>
    <s v="741c1afa-d83f-4cf1-81ea-4cf89b152f08"/>
    <s v="jZI6ddppDXsob7Egw+xPcuJ5fQwHYbBV3WZ8wg8pvc32ILD8Or7oEDssT1POAmONENDbX9pcIS5oNKYj8m7BvA=="/>
    <d v="2016-09-14T10:39:39"/>
    <s v="DARS-NIC-59969-P7Y2N-v0"/>
    <s v="Joanna Rose"/>
    <x v="18"/>
    <s v="With HSCIC"/>
    <x v="0"/>
    <d v="2016-09-12T00:00:00"/>
    <s v="5a DSA Active"/>
    <s v="5a DSA Active"/>
    <x v="3"/>
    <s v="DARS-NIC-59969-P7Y2N-v0.2"/>
    <s v="Yes"/>
    <s v="No"/>
    <x v="0"/>
    <x v="313"/>
    <x v="87"/>
    <s v="No"/>
    <x v="6"/>
    <s v=""/>
    <s v="Joanna Rose"/>
    <s v="Gaynor Dalton"/>
    <s v="Yes"/>
    <s v="Joanna Rose"/>
    <d v="2016-09-14T10:39:39"/>
    <d v="2016-09-13T09:13:26"/>
    <d v="2016-09-13T00:00:00"/>
    <s v=""/>
    <d v="2016-09-12T00:00:00"/>
    <x v="1"/>
  </r>
  <r>
    <s v="b56ec120-5394-e611-80f3-5065f38b05d1"/>
    <s v="BTmXsRgl2ebm8glAwfQu30DRbL+noQrPX6Y8bQuA6uukZfalQafLQfuYWvXn4VdiXcEXGUSBUUwnXvLXeRO4AQ=="/>
    <d v="2016-10-17T11:00:33"/>
    <s v="DARS-NIC-60003-F0L9V-v0"/>
    <s v="Christine Wright"/>
    <x v="478"/>
    <s v="With Customer"/>
    <x v="0"/>
    <m/>
    <s v="1c Application In Progress"/>
    <s v="1c Application In Progress"/>
    <x v="0"/>
    <s v="DARS-NIC-60003-F0L9V-v0"/>
    <s v="No"/>
    <s v="No"/>
    <x v="0"/>
    <x v="0"/>
    <x v="0"/>
    <s v="No"/>
    <x v="16"/>
    <s v=""/>
    <s v=""/>
    <s v=""/>
    <s v="Yes"/>
    <s v="Emma Russell"/>
    <d v="2016-10-17T11:00:33"/>
    <d v="2016-10-17T10:19:13"/>
    <m/>
    <s v=""/>
    <m/>
    <x v="0"/>
  </r>
  <r>
    <s v="2dd315f2-8300-4741-bafd-64c3e876e76c"/>
    <s v="noQswfZN/dW6HEQmV9kqgmwm97DsrNGGYzUC1MMJI+d43X9p8H5ujwsh3Q9M0xGQHtqhy+5qOBCeXhQuRcxbkQ=="/>
    <d v="2016-10-17T11:00:46"/>
    <s v="DARS-NIC-60003-F0L9V-v0"/>
    <s v="Christine Wright"/>
    <x v="478"/>
    <s v="With Customer"/>
    <x v="0"/>
    <m/>
    <s v="1c Application In Progress"/>
    <s v="1c Application In Progress"/>
    <x v="0"/>
    <s v="DARS-NIC-60003-F0L9V-v0.1"/>
    <s v="No"/>
    <s v="No"/>
    <x v="0"/>
    <x v="0"/>
    <x v="0"/>
    <s v="No"/>
    <x v="16"/>
    <s v=""/>
    <s v=""/>
    <s v=""/>
    <s v="Yes"/>
    <s v="Emma Russell"/>
    <d v="2016-10-17T11:00:46"/>
    <d v="2016-10-17T10:40:03"/>
    <m/>
    <s v=""/>
    <m/>
    <x v="0"/>
  </r>
  <r>
    <s v="828dc3e6-0027-4763-b692-0563721dc9bb"/>
    <s v="RclQXdLva3DnEC3IpaHU9REIm67xoFH88NgOxfBGLSBvK9JFSBvSxMjxBW8DJd7YuHaZR1XJgPKNDp4YWibOgQ=="/>
    <d v="2016-10-17T11:00:46"/>
    <s v="DARS-NIC-60003-F0L9V-v0"/>
    <s v="Christine Wright"/>
    <x v="478"/>
    <s v="With Customer"/>
    <x v="0"/>
    <m/>
    <s v="1c Application In Progress"/>
    <s v="1c Application In Progress"/>
    <x v="4"/>
    <s v="DARS-NIC-60003-F0L9V-v0.2"/>
    <s v="Yes"/>
    <s v="No"/>
    <x v="0"/>
    <x v="0"/>
    <x v="0"/>
    <s v="No"/>
    <x v="16"/>
    <s v=""/>
    <s v=""/>
    <s v=""/>
    <s v="Yes"/>
    <s v="Emma Russell"/>
    <d v="2016-10-17T11:00:46"/>
    <d v="2016-10-17T11:00:37"/>
    <m/>
    <s v=""/>
    <m/>
    <x v="0"/>
  </r>
  <r>
    <s v="004960fa-4a7f-e611-80f3-5065f38bf4e1"/>
    <s v="2niqclG4ksYI5twWo51ceQXAQU7dT6V0RGltbOlOiH5Vr4x7qQ0PnbfLiD+/BHgvlAbxTkPNVMprxLxH4qIglA=="/>
    <d v="2016-10-04T12:32:49"/>
    <s v="DARS-NIC-60078-L4G7F-v0"/>
    <s v="Hadrian Coulton"/>
    <x v="479"/>
    <s v="With Customer"/>
    <x v="0"/>
    <m/>
    <s v="1c Application In Progress"/>
    <s v="2d Action Plan Active"/>
    <x v="0"/>
    <s v="DARS-NIC-60078-L4G7F-v0"/>
    <s v="No"/>
    <s v="No"/>
    <x v="0"/>
    <x v="0"/>
    <x v="0"/>
    <s v="No"/>
    <x v="11"/>
    <s v=""/>
    <s v=""/>
    <s v=""/>
    <s v="Yes"/>
    <s v="Emma Russell"/>
    <d v="2016-10-04T12:32:49"/>
    <d v="2016-09-20T15:57:54"/>
    <m/>
    <s v=""/>
    <d v="2016-10-04T00:00:00"/>
    <x v="0"/>
  </r>
  <r>
    <s v="0efc4efb-02d5-4393-96a1-a7d383268097"/>
    <s v="rgRRyWuRuGastJUlR/NA65rlhtD6k2m8wc0JpHWBChbN7DVchRFj0bpYll0PhbAonROZnSaMnlFjYlYQmAFLhQ=="/>
    <d v="2016-10-04T12:32:51"/>
    <s v="DARS-NIC-60078-L4G7F-v0"/>
    <s v="Hadrian Coulton"/>
    <x v="479"/>
    <s v="With Customer"/>
    <x v="0"/>
    <m/>
    <s v="2c Initial Assessment"/>
    <s v="2d Action Plan Active"/>
    <x v="0"/>
    <s v="DARS-NIC-60078-L4G7F-v0.1"/>
    <s v="No"/>
    <s v="No"/>
    <x v="0"/>
    <x v="25"/>
    <x v="0"/>
    <s v="No"/>
    <x v="11"/>
    <s v=""/>
    <s v="Amanda Parkin"/>
    <s v="Gaynor Dalton"/>
    <s v="Yes"/>
    <s v="Emma Russell"/>
    <d v="2016-10-04T12:32:51"/>
    <d v="2016-10-03T14:38:44"/>
    <m/>
    <s v=""/>
    <d v="2016-10-04T00:00:00"/>
    <x v="0"/>
  </r>
  <r>
    <s v="47b339d2-602c-4db1-b356-bbe337bf64b0"/>
    <s v="4nz7SzsQ1VUM0plB9Mq+Y0XlAKOOOkhcMYNptiRdZkvdohJpP7nnCABU96unoZP2nauRhI2qxbNtiZ9D42/Ulg=="/>
    <d v="2017-03-27T11:35:46"/>
    <s v="DARS-NIC-60078-L4G7F-v0"/>
    <s v="Hadrian Coulton"/>
    <x v="479"/>
    <s v="With Customer"/>
    <x v="0"/>
    <m/>
    <s v="2c Initial Assessment"/>
    <s v="2d Action Plan Active"/>
    <x v="4"/>
    <s v="DARS-NIC-60078-L4G7F-v0.2"/>
    <s v="Yes"/>
    <s v="No"/>
    <x v="0"/>
    <x v="25"/>
    <x v="0"/>
    <s v="No"/>
    <x v="11"/>
    <s v=""/>
    <s v="Amanda Parkin"/>
    <s v="Duncan Easton"/>
    <s v="Yes"/>
    <s v="Emma Russell"/>
    <d v="2017-03-27T11:35:46"/>
    <d v="2016-10-04T12:32:50"/>
    <m/>
    <s v=""/>
    <d v="2016-10-04T00:00:00"/>
    <x v="0"/>
  </r>
  <r>
    <s v="e5ebb025-d4c1-4ff6-965b-d489106b7a30"/>
    <s v="cLjmSfnHfEcQH/mHZl72/6rWEgdb9DmEcn/MJ9jElhE3kT+k0gzCflu5NmZP6CtL7bc5+QLKXDrw7lJZzs7cEQ=="/>
    <d v="2017-03-24T18:14:37"/>
    <s v="DARS-NIC-60215-F1S2G-v1"/>
    <s v="Tracy Taylor"/>
    <x v="103"/>
    <s v="With Customer"/>
    <x v="0"/>
    <m/>
    <s v="1c Application In Progress"/>
    <s v="1c Application In Progress"/>
    <x v="0"/>
    <s v="DARS-NIC-60215-F1S2G-v0.0"/>
    <s v="No"/>
    <s v="No"/>
    <x v="0"/>
    <x v="0"/>
    <x v="0"/>
    <s v="No"/>
    <x v="0"/>
    <s v="Medium"/>
    <s v=""/>
    <s v=""/>
    <s v="Yes"/>
    <s v="Tracy Taylor"/>
    <d v="2017-03-24T18:14:37"/>
    <d v="2017-01-03T15:56:26"/>
    <m/>
    <s v=""/>
    <m/>
    <x v="0"/>
  </r>
  <r>
    <s v="34bdda35-347f-4419-9e40-2113dd4c9f02"/>
    <s v="MF0PCLEIMSbF1+oB5rwKqDiQuklBhzAgYHrCOnTW7tKMtdU88dooT3IySPX3CW2AFbPqU+Je/HmEsaxfllZXKg=="/>
    <d v="2017-03-24T18:14:37"/>
    <s v="DARS-NIC-60215-F1S2G-v1"/>
    <s v="Jill Oakley"/>
    <x v="103"/>
    <s v="With Customer"/>
    <x v="0"/>
    <d v="2017-05-31T00:00:00"/>
    <s v="2c Initial Assessment"/>
    <s v="1c Application In Progress"/>
    <x v="0"/>
    <s v="DARS-NIC-60215-F1S2G-v0.1"/>
    <s v="No"/>
    <s v="No"/>
    <x v="0"/>
    <x v="55"/>
    <x v="0"/>
    <s v="No"/>
    <x v="0"/>
    <s v="Medium"/>
    <s v="Emma Russell"/>
    <s v="Robyn Wilson"/>
    <s v="Yes"/>
    <s v="Tracy Taylor"/>
    <d v="2017-03-24T18:14:37"/>
    <d v="2017-01-07T09:07:28"/>
    <m/>
    <s v=""/>
    <m/>
    <x v="0"/>
  </r>
  <r>
    <s v="13778235-7893-4c3d-a01d-7d4ed16e05db"/>
    <s v="2WI5ejSJyJor7jxDNyNlBYQmUqHWPyi0oE4RigFBjQj6KCjAqHIllZGftL593t295OAjjjGaybo75voKHepMzw=="/>
    <d v="2017-03-24T18:14:51"/>
    <s v="DARS-NIC-60215-F1S2G-v1"/>
    <s v="Jill Oakley"/>
    <x v="103"/>
    <s v="With Customer"/>
    <x v="0"/>
    <d v="2017-05-31T00:00:00"/>
    <s v="5a DSA Active"/>
    <s v="1c Application In Progress"/>
    <x v="2"/>
    <s v="DARS-NIC-60215-F1S2G-v0.2"/>
    <s v="No"/>
    <s v="No"/>
    <x v="0"/>
    <x v="262"/>
    <x v="100"/>
    <s v="No"/>
    <x v="0"/>
    <s v="Medium"/>
    <s v="Emma Russell"/>
    <s v="Robyn Wilson"/>
    <s v="Yes"/>
    <s v="Tracy Taylor"/>
    <d v="2017-03-24T18:14:51"/>
    <d v="2017-01-07T09:31:16"/>
    <d v="2017-01-23T00:00:00"/>
    <s v=""/>
    <m/>
    <x v="1"/>
  </r>
  <r>
    <s v="2a6d1d8b-c7f5-4e6b-9981-0afae036e1ce"/>
    <s v="JS8ovXM+VywF29TNNILSI9AQzIQrDCKiwwzeEuI/VKMuS+GghMy9GAd9/KGtgfsaaRQ9m52FjUfdO8eleUocDQ=="/>
    <d v="2017-03-24T18:14:51"/>
    <s v="DARS-NIC-60215-F1S2G-v1"/>
    <s v="Jill Oakley"/>
    <x v="103"/>
    <s v="With Customer"/>
    <x v="0"/>
    <m/>
    <s v="1c Application In Progress"/>
    <s v="1c Application In Progress"/>
    <x v="4"/>
    <s v="DARS-NIC-60215-F1S2G-v1.0"/>
    <s v="Yes"/>
    <s v="No"/>
    <x v="0"/>
    <x v="262"/>
    <x v="0"/>
    <s v="No"/>
    <x v="0"/>
    <s v="Medium"/>
    <s v="Emma Russell"/>
    <s v="Robyn Wilson"/>
    <s v="Yes"/>
    <s v="Tracy Taylor"/>
    <d v="2017-03-24T18:14:51"/>
    <d v="2017-03-24T18:14:28"/>
    <m/>
    <s v=""/>
    <m/>
    <x v="0"/>
  </r>
  <r>
    <s v="7f7b4ddb-887a-e611-80f2-5065f38bf4e1"/>
    <s v="enJSPc9apjGmhN+oFsyx72aUX3jsLeUYywtF3b6p3WXtwTf4uN6V0GLvwW5YZbXNU4jZHtKWvIxkczEsEVzzDQ=="/>
    <d v="2016-09-14T14:38:31"/>
    <s v="DARS-NIC-60363-P8W5L-v0"/>
    <s v="Lina Nashef"/>
    <x v="75"/>
    <s v="With Customer"/>
    <x v="0"/>
    <m/>
    <s v="1c Application In Progress"/>
    <s v="1c Application In Progress"/>
    <x v="4"/>
    <s v="DARS-NIC-60363-P8W5L-v0"/>
    <s v="Yes"/>
    <s v="No"/>
    <x v="0"/>
    <x v="0"/>
    <x v="0"/>
    <s v="No"/>
    <x v="5"/>
    <s v=""/>
    <s v=""/>
    <s v=""/>
    <s v="Yes"/>
    <s v="Alexandra Day"/>
    <d v="2016-09-14T14:38:31"/>
    <d v="2016-09-14T14:38:19"/>
    <m/>
    <s v=""/>
    <m/>
    <x v="0"/>
  </r>
  <r>
    <s v="c45b993e-1d0f-45e6-aa6f-1dba3bed066e"/>
    <s v="o3JX2msCe279m4Sxl1d+1Cejo2eLRlmC0Q1fgDhOt1yJGsEwsGNblNLJWCd5MKyn32xf/XxFW/hgzUZokk6F2g=="/>
    <d v="2016-09-19T10:46:31"/>
    <s v="DARS-NIC-60394-F3P3B-v0"/>
    <s v="Stephen Patterson"/>
    <x v="102"/>
    <s v="With Customer"/>
    <x v="0"/>
    <m/>
    <s v=""/>
    <s v="2d Action Plan Active"/>
    <x v="0"/>
    <s v="DARS-NIC-60394-F3P3B-v0.0"/>
    <s v="No"/>
    <s v="No"/>
    <x v="0"/>
    <x v="0"/>
    <x v="0"/>
    <s v="No"/>
    <x v="0"/>
    <s v=""/>
    <s v="DARS Online"/>
    <s v="DARS Online"/>
    <s v="Yes"/>
    <s v="Alexandra Day"/>
    <d v="2016-09-19T10:46:31"/>
    <d v="2016-09-12T08:59:27"/>
    <m/>
    <s v=""/>
    <d v="2016-09-15T00:00:00"/>
    <x v="0"/>
  </r>
  <r>
    <s v="0a1af676-46dc-421f-8d28-197cf29644de"/>
    <s v="jD3GbQFVK7HQ2K7P+OCyRIru/A8iXwZWdC+LADDZvKIg+FNkxaDB6cn5CfQgEvGaFFBzZpWzfPbnOdvNdCLw0g=="/>
    <d v="2016-09-19T10:46:42"/>
    <s v="DARS-NIC-60394-F3P3B-v0"/>
    <s v="Stephen Patterson"/>
    <x v="102"/>
    <s v="With Customer"/>
    <x v="0"/>
    <m/>
    <s v="2c Initial Assessment"/>
    <s v="2d Action Plan Active"/>
    <x v="0"/>
    <s v="DARS-NIC-60394-F3P3B-v0.1"/>
    <s v="No"/>
    <s v="No"/>
    <x v="0"/>
    <x v="110"/>
    <x v="0"/>
    <s v="No"/>
    <x v="0"/>
    <s v=""/>
    <s v="Dan Goodwin"/>
    <s v="Dave Cronin"/>
    <s v="Yes"/>
    <s v="Alexandra Day"/>
    <d v="2016-09-19T10:46:42"/>
    <d v="2016-09-12T09:48:13"/>
    <m/>
    <s v=""/>
    <d v="2016-09-15T00:00:00"/>
    <x v="0"/>
  </r>
  <r>
    <s v="f7c0a27a-e4b7-4a8a-82f7-1776c078abc9"/>
    <s v="JJn3XLI3VHs3+3LPWet+xW7ES8xj7+4+u7sn60jgmoonfc07pItZDG6VvZ27oXcPUt2XhKbJKM2TIIgUPD4yFQ=="/>
    <d v="2016-10-05T07:25:41"/>
    <s v="DARS-NIC-60394-F3P3B-v0"/>
    <s v="Stephen Patterson"/>
    <x v="102"/>
    <s v="With Customer"/>
    <x v="0"/>
    <m/>
    <s v="2c Initial Assessment"/>
    <s v="2d Action Plan Active"/>
    <x v="6"/>
    <s v="DARS-NIC-60394-F3P3B-v0.2"/>
    <s v="Yes"/>
    <s v="No"/>
    <x v="0"/>
    <x v="110"/>
    <x v="0"/>
    <s v="No"/>
    <x v="0"/>
    <s v=""/>
    <s v="Dan Goodwin"/>
    <s v="Netta Hollings"/>
    <s v="Yes"/>
    <s v="Alexandra Day"/>
    <d v="2016-10-05T07:25:41"/>
    <d v="2016-09-19T10:46:32"/>
    <d v="2016-10-05T00:00:00"/>
    <s v=""/>
    <d v="2016-09-15T00:00:00"/>
    <x v="0"/>
  </r>
  <r>
    <s v="8e580fa6-f67f-e611-80f2-5065f38bf2f1"/>
    <s v="mntyKFx/oSaJa4lbCdWVMaDT8VTyiCbfPS9uFEkNcCaAVqZlU4gLXV2e25AQMcHATgvqey4pywqfFGgggXSSfA=="/>
    <d v="2016-09-21T12:27:42"/>
    <s v="DARS-NIC-60546-N4Z8W-v0"/>
    <s v="Zoe Nicholas"/>
    <x v="89"/>
    <s v="With Customer"/>
    <x v="0"/>
    <m/>
    <s v="1c Application In Progress"/>
    <s v="1c Application In Progress"/>
    <x v="0"/>
    <s v="DARS-NIC-60546-N4Z8W-v0"/>
    <s v="No"/>
    <s v="No"/>
    <x v="0"/>
    <x v="0"/>
    <x v="0"/>
    <s v="No"/>
    <x v="5"/>
    <s v=""/>
    <s v=""/>
    <s v=""/>
    <s v="Yes"/>
    <s v="Emma Russell"/>
    <d v="2016-09-21T12:27:42"/>
    <d v="2016-09-21T12:26:50"/>
    <m/>
    <s v=""/>
    <m/>
    <x v="0"/>
  </r>
  <r>
    <s v="f37aba87-1c8e-400d-ae8b-ede0ec57a702"/>
    <s v="2N2QtLRpKo32ZwZHhN/NJpnaxEg6rw0kI7QB4jeMZwCXyJ2KcJ7tOIEWNRaCnw7tOxYU5VwFaJqV6IiV09JN+A=="/>
    <d v="2016-09-21T12:27:45"/>
    <s v="DARS-NIC-60546-N4Z8W-v0"/>
    <s v="Zoe Nicholas"/>
    <x v="89"/>
    <s v="With Customer"/>
    <x v="0"/>
    <m/>
    <s v="1c Application In Progress"/>
    <s v="1c Application In Progress"/>
    <x v="0"/>
    <s v="DARS-NIC-60546-N4Z8W-v0.1"/>
    <s v="No"/>
    <s v="No"/>
    <x v="0"/>
    <x v="0"/>
    <x v="0"/>
    <s v="No"/>
    <x v="5"/>
    <s v=""/>
    <s v=""/>
    <s v=""/>
    <s v="Yes"/>
    <s v="Emma Russell"/>
    <d v="2016-09-21T12:27:45"/>
    <d v="2016-09-21T12:27:38"/>
    <m/>
    <s v=""/>
    <m/>
    <x v="0"/>
  </r>
  <r>
    <s v="23a24ee6-f81f-4af2-83a3-d1b1ba3a9288"/>
    <s v="Eq8Q7uKdeQxkhWU532u4veOgO0UjHA5r7RKnIw4NUfVyN7FXkfCcBb8NtXtd3jO34SScW0/CNRDTpVHnN7Zy0A=="/>
    <d v="2016-09-21T12:27:45"/>
    <s v="DARS-NIC-60546-N4Z8W-v0"/>
    <s v="Zoe Nicholas"/>
    <x v="89"/>
    <s v="With Customer"/>
    <x v="0"/>
    <m/>
    <s v="1c Application In Progress"/>
    <s v="1c Application In Progress"/>
    <x v="4"/>
    <s v="DARS-NIC-60546-N4Z8W-v0.2"/>
    <s v="Yes"/>
    <s v="No"/>
    <x v="0"/>
    <x v="0"/>
    <x v="0"/>
    <s v="No"/>
    <x v="5"/>
    <s v=""/>
    <s v=""/>
    <s v=""/>
    <s v="Yes"/>
    <s v="Emma Russell"/>
    <d v="2016-09-21T12:27:45"/>
    <d v="2016-09-21T12:27:44"/>
    <m/>
    <s v=""/>
    <m/>
    <x v="0"/>
  </r>
  <r>
    <s v="38e90cf4-f46a-48df-a73b-01935d1ab631"/>
    <s v="O0mi+KpooZ8obRD+kZOG/T8TpA4BEvc0NASpF3H6kAMnqG12StxX+T5NlZyTlTkge+dTuAFVSv1G6j7Jd19dJw=="/>
    <d v="2017-03-08T11:20:39"/>
    <s v="DARS-NIC-60574-J4C7M-v0"/>
    <s v="Mark Evans"/>
    <x v="28"/>
    <s v="With HSCIC"/>
    <x v="0"/>
    <m/>
    <s v="1b Enquiry Answered"/>
    <s v="1b Enquiry Answered"/>
    <x v="4"/>
    <s v="DARS-NIC-60574-J4C7M-v0.0"/>
    <s v="Yes"/>
    <s v="No"/>
    <x v="0"/>
    <x v="0"/>
    <x v="0"/>
    <s v="No"/>
    <x v="3"/>
    <s v=""/>
    <s v="DARS Online"/>
    <s v="DARS Online"/>
    <s v="Yes"/>
    <s v=""/>
    <d v="2017-03-08T11:20:39"/>
    <d v="2016-09-12T15:41:22"/>
    <m/>
    <s v=""/>
    <m/>
    <x v="0"/>
  </r>
  <r>
    <s v="b451d163-d3a3-4b35-8920-152a42b7bf55"/>
    <s v="0hzBE0hbJpSCpN1oitN2AabMoETbJ53XwrUI1/zJV69AmwNzCvhS+eq1DDYzj0uFcYWpNgC4gI3x+KLTf05WZw=="/>
    <d v="2017-05-02T11:48:05"/>
    <s v="DARS-NIC-60624-B1R2Q-v0"/>
    <s v="Fernando Exposto"/>
    <x v="130"/>
    <s v="With HSCIC"/>
    <x v="0"/>
    <m/>
    <s v=""/>
    <s v="5a DSA Active"/>
    <x v="0"/>
    <s v="DARS-NIC-60624-B1R2Q-v0.0"/>
    <s v="No"/>
    <s v="No"/>
    <x v="0"/>
    <x v="0"/>
    <x v="0"/>
    <s v="No"/>
    <x v="3"/>
    <s v=""/>
    <s v="DARS Online"/>
    <s v="DARS Online"/>
    <s v="Yes"/>
    <s v="Emma Russell"/>
    <d v="2017-05-02T11:48:05"/>
    <d v="2016-09-13T08:51:10"/>
    <m/>
    <s v=""/>
    <d v="2017-01-30T00:00:00"/>
    <x v="0"/>
  </r>
  <r>
    <s v="ccd079df-549e-4cad-8997-36a38b704aa4"/>
    <s v="GrX5wjKIJJkOSIAJyKyJEzRcTDOLnSKnQ825rDnYoCs0rmB/5ruIVuPjsnmXQG2qvCHVdsj7KrzvD20JR8YARA=="/>
    <d v="2017-05-02T11:48:05"/>
    <s v="DARS-NIC-60624-B1R2Q-v0"/>
    <s v="Fernando Exposto"/>
    <x v="130"/>
    <s v="With HSCIC"/>
    <x v="0"/>
    <m/>
    <s v="2c Initial Assessment"/>
    <s v="5a DSA Active"/>
    <x v="0"/>
    <s v="DARS-NIC-60624-B1R2Q-v0.1"/>
    <s v="No"/>
    <s v="No"/>
    <x v="0"/>
    <x v="134"/>
    <x v="0"/>
    <s v="No"/>
    <x v="3"/>
    <s v=""/>
    <s v="Dan Goodwin"/>
    <s v="Dave Cronin"/>
    <s v="Yes"/>
    <s v="Emma Russell"/>
    <d v="2017-05-02T11:48:05"/>
    <d v="2016-09-16T15:16:16"/>
    <m/>
    <s v="Release 2.3"/>
    <d v="2017-01-30T00:00:00"/>
    <x v="0"/>
  </r>
  <r>
    <s v="ccade935-bc09-4526-812d-844cfb374792"/>
    <s v="g/Ka4YgvQQfV4O1/xhzEO7a/hsWI1mLuzgJUIKjialqWJywW0n/PZuhUAQsQWMXxPrfDDHE9arr1OvGR25Ly8A=="/>
    <d v="2017-05-02T11:48:05"/>
    <s v="DARS-NIC-60624-B1R2Q-v0"/>
    <s v="Harvey Jenner"/>
    <x v="130"/>
    <s v="With HSCIC"/>
    <x v="0"/>
    <d v="2018-03-31T00:00:00"/>
    <s v="2c Initial Assessment"/>
    <s v="5a DSA Active"/>
    <x v="0"/>
    <s v="DARS-NIC-60624-B1R2Q-v0.10"/>
    <s v="No"/>
    <s v="No"/>
    <x v="0"/>
    <x v="56"/>
    <x v="0"/>
    <s v="No"/>
    <x v="3"/>
    <s v="Complex"/>
    <s v="Richard Webster"/>
    <s v="Gaynor Dalton"/>
    <s v="Yes"/>
    <s v="Emma Russell"/>
    <d v="2017-05-02T11:48:05"/>
    <d v="2017-04-06T10:17:23"/>
    <m/>
    <s v=""/>
    <d v="2017-01-30T00:00:00"/>
    <x v="0"/>
  </r>
  <r>
    <s v="bdf77fc6-fd5b-496d-982a-6e28021a0d4a"/>
    <s v="TAHuwczJmqLAy71P9mF7bHCEr9ksXDiynEJBB6TzGEy4OAQkY89i/v6EAk6HSFZront9anuQUrYhciB55MIdPA=="/>
    <d v="2017-05-02T13:37:50"/>
    <s v="DARS-NIC-60624-B1R2Q-v0"/>
    <s v="Harvey Jenner"/>
    <x v="130"/>
    <s v="With HSCIC"/>
    <x v="0"/>
    <d v="2018-03-31T00:00:00"/>
    <s v="5a DSA Active"/>
    <s v="5a DSA Active"/>
    <x v="2"/>
    <s v="DARS-NIC-60624-B1R2Q-v0.11"/>
    <s v="Yes"/>
    <s v="No"/>
    <x v="0"/>
    <x v="56"/>
    <x v="46"/>
    <s v="No"/>
    <x v="3"/>
    <s v="Complex"/>
    <s v="Richard Webster"/>
    <s v="Gaynor Dalton"/>
    <s v="Yes"/>
    <s v="Emma Russell"/>
    <d v="2017-05-02T13:37:50"/>
    <d v="2017-04-06T13:22:35"/>
    <d v="2017-05-02T00:00:00"/>
    <s v=""/>
    <d v="2017-01-30T00:00:00"/>
    <x v="0"/>
  </r>
  <r>
    <s v="198aa978-bad7-4897-845b-fd9f7754b661"/>
    <s v="z8bCHr5H2UQA4CAAfqDwG+rluArcJMHGVx3xUfr37KSLb1LkpEjxNKU+qt6cVHR5TeNE1rOpXpPxqiaOfOnReA=="/>
    <d v="2017-05-02T11:48:06"/>
    <s v="DARS-NIC-60624-B1R2Q-v0"/>
    <s v="Fernando Exposto"/>
    <x v="130"/>
    <s v="With HSCIC"/>
    <x v="0"/>
    <d v="2018-11-30T00:00:00"/>
    <s v="2c Initial Assessment"/>
    <s v="5a DSA Active"/>
    <x v="0"/>
    <s v="DARS-NIC-60624-B1R2Q-v0.2"/>
    <s v="No"/>
    <s v="No"/>
    <x v="0"/>
    <x v="134"/>
    <x v="0"/>
    <s v="No"/>
    <x v="3"/>
    <s v="Complex"/>
    <s v="Dan Goodwin"/>
    <s v="Dave Cronin"/>
    <s v="Yes"/>
    <s v="Emma Russell"/>
    <d v="2017-05-02T11:48:06"/>
    <d v="2016-10-27T13:31:25"/>
    <m/>
    <s v="Release 2.3"/>
    <d v="2017-01-30T00:00:00"/>
    <x v="0"/>
  </r>
  <r>
    <s v="28830870-0a5e-41dd-a2cb-da37e9caebac"/>
    <s v="StnsmpHJauAe2uHv75vsqU90E5dktbKJcABdQdXHsQMQCx2vlPcwPuSwOAUTivYWJ2tOjzu3rL540AOmf3dDlA=="/>
    <d v="2017-05-02T11:48:06"/>
    <s v="DARS-NIC-60624-B1R2Q-v0"/>
    <s v="Harvey Jenner"/>
    <x v="130"/>
    <s v="With HSCIC"/>
    <x v="0"/>
    <d v="2018-12-31T00:00:00"/>
    <s v="2c Initial Assessment"/>
    <s v="5a DSA Active"/>
    <x v="0"/>
    <s v="DARS-NIC-60624-B1R2Q-v0.3"/>
    <s v="No"/>
    <s v="No"/>
    <x v="0"/>
    <x v="134"/>
    <x v="0"/>
    <s v="No"/>
    <x v="3"/>
    <s v="Complex"/>
    <s v="Dan Goodwin"/>
    <s v="Dave Cronin"/>
    <s v="Yes"/>
    <s v="Emma Russell"/>
    <d v="2017-05-02T11:48:06"/>
    <d v="2016-11-15T14:52:35"/>
    <m/>
    <s v="Release 2.3"/>
    <d v="2017-01-30T00:00:00"/>
    <x v="0"/>
  </r>
  <r>
    <s v="bfb7b4ac-b233-4cf9-8e56-c36b1276488c"/>
    <s v="+1yjW3gS/qT01DVr+kHqGGmgpxS9n6bUjZRuCoazoxgP0FJs2b6cHttbk8Q4FZ/UkGw/egLAx6j4M+MT970ciA=="/>
    <d v="2017-05-02T11:48:05"/>
    <s v="DARS-NIC-60624-B1R2Q-v0"/>
    <s v="Harvey Jenner"/>
    <x v="130"/>
    <s v="With HSCIC"/>
    <x v="0"/>
    <d v="2017-12-31T00:00:00"/>
    <s v="1c Application In Progress"/>
    <s v="5a DSA Active"/>
    <x v="0"/>
    <s v="DARS-NIC-60624-B1R2Q-v0.4"/>
    <s v="No"/>
    <s v="No"/>
    <x v="0"/>
    <x v="134"/>
    <x v="0"/>
    <s v="No"/>
    <x v="3"/>
    <s v="Complex"/>
    <s v="Dan Goodwin"/>
    <s v="Dave Cronin"/>
    <s v="Yes"/>
    <s v="Emma Russell"/>
    <d v="2017-05-02T11:48:05"/>
    <d v="2016-12-22T10:08:44"/>
    <m/>
    <s v="Release 2.3"/>
    <d v="2017-01-30T00:00:00"/>
    <x v="0"/>
  </r>
  <r>
    <s v="49f7ec22-143a-4a79-b096-87687e2ba9f3"/>
    <s v="w/g23K0Ta7H2xWpgDL5CF+8faEcTz0gv/HZdQMJTUUm82b1O7V0kZrMVI9DDaqi38H06Bv6alyoo4LbI2vIqvg=="/>
    <d v="2017-05-02T11:48:05"/>
    <s v="DARS-NIC-60624-B1R2Q-v0"/>
    <s v="Harvey Jenner"/>
    <x v="130"/>
    <s v="With HSCIC"/>
    <x v="0"/>
    <d v="2017-12-31T00:00:00"/>
    <s v="2c Initial Assessment"/>
    <s v="5a DSA Active"/>
    <x v="0"/>
    <s v="DARS-NIC-60624-B1R2Q-v0.5"/>
    <s v="No"/>
    <s v="No"/>
    <x v="0"/>
    <x v="56"/>
    <x v="0"/>
    <s v="No"/>
    <x v="3"/>
    <s v="Complex"/>
    <s v="Dan Goodwin"/>
    <s v="Dave Cronin"/>
    <s v="Yes"/>
    <s v="Emma Russell"/>
    <d v="2017-05-02T11:48:05"/>
    <d v="2017-01-25T13:30:32"/>
    <m/>
    <s v="Release 2.3"/>
    <d v="2017-01-30T00:00:00"/>
    <x v="0"/>
  </r>
  <r>
    <s v="df2b9c12-9643-41ce-9a51-d9546f329fa3"/>
    <s v="03gJmkKEYvjHWlsnkLgvYRgw4STTS5ktUgq9K29wWZ5d9Gfagbi2eeGHqs5WxMUf+gL87aCKxXW6x6+wdqI9mg=="/>
    <d v="2017-05-02T11:48:05"/>
    <s v="DARS-NIC-60624-B1R2Q-v0"/>
    <s v="Harvey Jenner"/>
    <x v="130"/>
    <s v="With HSCIC"/>
    <x v="0"/>
    <d v="2018-02-12T00:00:00"/>
    <s v="2c Initial Assessment"/>
    <s v="5a DSA Active"/>
    <x v="0"/>
    <s v="DARS-NIC-60624-B1R2Q-v0.6"/>
    <s v="No"/>
    <s v="No"/>
    <x v="0"/>
    <x v="56"/>
    <x v="0"/>
    <s v="No"/>
    <x v="3"/>
    <s v="Complex"/>
    <s v="Dan Goodwin"/>
    <s v="Dave Cronin"/>
    <s v="Yes"/>
    <s v="Emma Russell"/>
    <d v="2017-05-02T11:48:05"/>
    <d v="2017-01-30T13:27:03"/>
    <m/>
    <s v="Release 2.3"/>
    <d v="2017-01-30T00:00:00"/>
    <x v="0"/>
  </r>
  <r>
    <s v="974372dc-427f-4e1f-9f3f-d4f2e047e7e3"/>
    <s v="WbxDLp9LLQcsd9Nl6zy1+PrH95KxidPDSzA/vxGBYHwLXkXj3eHb/IyrjosHHAER+m5hTapbANxsg0Tf2HvqYg=="/>
    <d v="2017-05-02T11:48:05"/>
    <s v="DARS-NIC-60624-B1R2Q-v0"/>
    <s v="Harvey Jenner"/>
    <x v="130"/>
    <s v="With HSCIC"/>
    <x v="0"/>
    <d v="2018-02-12T00:00:00"/>
    <s v="2c Initial Assessment"/>
    <s v="5a DSA Active"/>
    <x v="0"/>
    <s v="DARS-NIC-60624-B1R2Q-v0.7"/>
    <s v="No"/>
    <s v="No"/>
    <x v="0"/>
    <x v="56"/>
    <x v="0"/>
    <s v="No"/>
    <x v="3"/>
    <s v="Complex"/>
    <s v="Dan Goodwin"/>
    <s v="Gaynor Dalton"/>
    <s v="Yes"/>
    <s v="Emma Russell"/>
    <d v="2017-05-02T11:48:05"/>
    <d v="2017-02-27T08:43:25"/>
    <m/>
    <s v="Release 2.3"/>
    <d v="2017-01-30T00:00:00"/>
    <x v="0"/>
  </r>
  <r>
    <s v="0dc2f28f-0083-48a0-9f4c-2a4fdfc2d7f2"/>
    <s v="BkF/Mys+HFqPZG2WqMD7BRfnnXgvRg6PDtp3p+vi/WdJYqEj5FytiY9ZY7SgJ9lOYdqloozhrzj3uBAhyenHDw=="/>
    <d v="2017-05-02T11:48:05"/>
    <s v="DARS-NIC-60624-B1R2Q-v0"/>
    <s v="Harvey Jenner"/>
    <x v="130"/>
    <s v="With HSCIC"/>
    <x v="0"/>
    <d v="2018-04-12T00:00:00"/>
    <s v="2c Initial Assessment"/>
    <s v="5a DSA Active"/>
    <x v="0"/>
    <s v="DARS-NIC-60624-B1R2Q-v0.8"/>
    <s v="No"/>
    <s v="No"/>
    <x v="0"/>
    <x v="56"/>
    <x v="0"/>
    <s v="No"/>
    <x v="3"/>
    <s v="Complex"/>
    <s v="Dan Goodwin"/>
    <s v="Gaynor Dalton"/>
    <s v="Yes"/>
    <s v="Emma Russell"/>
    <d v="2017-05-02T11:48:05"/>
    <d v="2017-03-30T10:43:59"/>
    <m/>
    <s v=""/>
    <d v="2017-01-30T00:00:00"/>
    <x v="0"/>
  </r>
  <r>
    <s v="7661ca4e-b628-4f21-a843-f4ccf6fd4ef1"/>
    <s v="Vk4yXs0i1OZro0swaIRDAllaH46sqVB/Q6i3JmSobcfA2YurAHoYuLPBwhF6vighpmPQ8LkpAdYY6dDah6lzbg=="/>
    <d v="2017-05-02T11:48:06"/>
    <s v="DARS-NIC-60624-B1R2Q-v0"/>
    <s v="Harvey Jenner"/>
    <x v="130"/>
    <s v="With HSCIC"/>
    <x v="0"/>
    <d v="2018-04-12T00:00:00"/>
    <s v="2c Initial Assessment"/>
    <s v="5a DSA Active"/>
    <x v="0"/>
    <s v="DARS-NIC-60624-B1R2Q-v0.9"/>
    <s v="No"/>
    <s v="No"/>
    <x v="0"/>
    <x v="56"/>
    <x v="0"/>
    <s v="No"/>
    <x v="3"/>
    <s v="Complex"/>
    <s v="Dan Goodwin"/>
    <s v="Gaynor Dalton"/>
    <s v="Yes"/>
    <s v="Emma Russell"/>
    <d v="2017-05-02T11:48:06"/>
    <d v="2017-04-03T13:39:47"/>
    <m/>
    <s v=""/>
    <d v="2017-01-30T00:00:00"/>
    <x v="0"/>
  </r>
  <r>
    <s v="bb3237e5-1ed4-e611-80fe-5065f38bf4e1"/>
    <s v="nqowHYP6mnQfHanQe8haN3CUh0WpzKoRLgel69ZRca5TgyOaenM6Pgf2OaAG/u71iYH5kDh5Kc0+ZAEFpeRxbQ=="/>
    <d v="2017-04-20T12:25:59"/>
    <s v="DARS-NIC-60714-M4T1M-v0"/>
    <s v="Mark Edwards"/>
    <x v="89"/>
    <s v="With HSCIC"/>
    <x v="0"/>
    <m/>
    <s v=""/>
    <s v="2b Case Officer Check"/>
    <x v="0"/>
    <s v="DARS-NIC-60714-M4T1M-v0"/>
    <s v="No"/>
    <s v="No"/>
    <x v="0"/>
    <x v="0"/>
    <x v="0"/>
    <s v="No"/>
    <x v="5"/>
    <s v=""/>
    <s v=""/>
    <s v=""/>
    <s v="Yes"/>
    <s v="Emma Russell"/>
    <d v="2017-04-20T12:25:59"/>
    <d v="2017-01-06T14:46:34"/>
    <m/>
    <s v=""/>
    <d v="2017-04-28T00:00:00"/>
    <x v="0"/>
  </r>
  <r>
    <s v="278e99ff-dc3e-4924-b51a-a5b73515d770"/>
    <s v="XUBAfaPbnFOVu2EHXv0pcr1jl4X3udYMlq+7FCDavJd73x7gAsNiL0HszTZdK1hmcT9suC+BXQAxnMXIh7RaOw=="/>
    <d v="2017-04-20T12:25:59"/>
    <s v="DARS-NIC-60714-M4T1M-v0"/>
    <s v="Mark Edwards"/>
    <x v="89"/>
    <s v="With HSCIC"/>
    <x v="0"/>
    <m/>
    <s v="2c Initial Assessment"/>
    <s v="2b Case Officer Check"/>
    <x v="0"/>
    <s v="DARS-NIC-60714-M4T1M-v0.1"/>
    <s v="No"/>
    <s v="No"/>
    <x v="0"/>
    <x v="92"/>
    <x v="0"/>
    <s v="No"/>
    <x v="5"/>
    <s v="Medium"/>
    <s v="Elizabeth Flaherty"/>
    <s v="Kimberley Watson"/>
    <s v="Yes"/>
    <s v="Emma Russell"/>
    <d v="2017-04-20T12:25:59"/>
    <d v="2017-03-02T14:52:16"/>
    <m/>
    <s v=""/>
    <d v="2017-04-28T00:00:00"/>
    <x v="0"/>
  </r>
  <r>
    <s v="0ccec2a9-9c78-42bc-bbbe-76eae72edf0d"/>
    <s v="na3FnvB5oToFzMgavRrjjypvgwoGg2ua1D60poXdUQ9ucOUYjxknhibN1ev09eOv80u8zPudSNQrfwKRoaANZw=="/>
    <d v="2017-04-20T12:25:59"/>
    <s v="DARS-NIC-60714-M4T1M-v0"/>
    <s v="Mark Edwards"/>
    <x v="89"/>
    <s v="With HSCIC"/>
    <x v="0"/>
    <m/>
    <s v="2c Initial Assessment"/>
    <s v="2b Case Officer Check"/>
    <x v="0"/>
    <s v="DARS-NIC-60714-M4T1M-v0.2"/>
    <s v="No"/>
    <s v="No"/>
    <x v="0"/>
    <x v="92"/>
    <x v="0"/>
    <s v="No"/>
    <x v="5"/>
    <s v="Medium"/>
    <s v="Elizabeth Flaherty"/>
    <s v="Kimberley Watson"/>
    <s v="Yes"/>
    <s v="Emma Russell"/>
    <d v="2017-04-20T12:25:59"/>
    <d v="2017-03-14T15:30:39"/>
    <m/>
    <s v=""/>
    <d v="2017-04-28T00:00:00"/>
    <x v="0"/>
  </r>
  <r>
    <s v="3a807f44-80c8-42ef-aff6-a83dadf0417a"/>
    <s v="6PXMaU1oJZmON8RCrIvzY5m/sAtOpIxLC9tOCJILfCTSVQVhmud+BSDNFjeEK9Xi51NpAutfGTcKorbiXqHXMA=="/>
    <d v="2017-04-20T12:25:59"/>
    <s v="DARS-NIC-60714-M4T1M-v0"/>
    <s v="Mark Edwards"/>
    <x v="89"/>
    <s v="With HSCIC"/>
    <x v="0"/>
    <m/>
    <s v="2a Case Admin Check"/>
    <s v="2b Case Officer Check"/>
    <x v="0"/>
    <s v="DARS-NIC-60714-M4T1M-v0.3"/>
    <s v="No"/>
    <s v="No"/>
    <x v="0"/>
    <x v="92"/>
    <x v="0"/>
    <s v="No"/>
    <x v="5"/>
    <s v="Medium"/>
    <s v="Elizabeth Flaherty"/>
    <s v="Kimberley Watson"/>
    <s v="Yes"/>
    <s v="Emma Russell"/>
    <d v="2017-04-20T12:25:59"/>
    <d v="2017-03-14T15:35:00"/>
    <m/>
    <s v=""/>
    <d v="2017-04-28T00:00:00"/>
    <x v="0"/>
  </r>
  <r>
    <s v="62d44273-cd44-41e8-bac9-cf934aa01b7e"/>
    <s v="+DlgkSNx3bSXZbMGknNOqa8uiik4m87KpGpwdgfHmV1GOj26+eqh5fB9HOdDNh8Na7zvN4I7fZxNOugA4hntqA=="/>
    <d v="2017-04-20T12:26:34"/>
    <s v="DARS-NIC-60714-M4T1M-v0"/>
    <s v="Mark Edwards"/>
    <x v="89"/>
    <s v="With HSCIC"/>
    <x v="0"/>
    <m/>
    <s v="2a Case Admin Check"/>
    <s v="2b Case Officer Check"/>
    <x v="0"/>
    <s v="DARS-NIC-60714-M4T1M-v0.4"/>
    <s v="No"/>
    <s v="No"/>
    <x v="0"/>
    <x v="92"/>
    <x v="0"/>
    <s v="No"/>
    <x v="5"/>
    <s v="Medium"/>
    <s v="Elizabeth Flaherty"/>
    <s v="Kimberley Watson"/>
    <s v="Yes"/>
    <s v="Emma Russell"/>
    <d v="2017-04-20T12:26:34"/>
    <d v="2017-04-06T13:30:54"/>
    <m/>
    <s v=""/>
    <d v="2017-04-28T00:00:00"/>
    <x v="0"/>
  </r>
  <r>
    <s v="29479c71-4fc4-4e1b-ad25-b4a12e5c8a1d"/>
    <s v="dgh6nqufUQVOiARkiHkKABSMfodbfLXea2uSxzfTXwIig8MFrb+ia4G3LPp3LM3Rfb3PnYPegnwrBZ4XhDe3bg=="/>
    <d v="2017-04-28T09:08:23"/>
    <s v="DARS-NIC-60714-M4T1M-v0"/>
    <s v="Mark Edwards"/>
    <x v="89"/>
    <s v="With HSCIC"/>
    <x v="0"/>
    <m/>
    <s v="2b Case Officer Check"/>
    <s v="2b Case Officer Check"/>
    <x v="4"/>
    <s v="DARS-NIC-60714-M4T1M-v0.5"/>
    <s v="Yes"/>
    <s v="No"/>
    <x v="0"/>
    <x v="162"/>
    <x v="0"/>
    <s v="No"/>
    <x v="5"/>
    <s v="Complex"/>
    <s v="Richard Langley"/>
    <s v="Kimberley Watson"/>
    <s v="Yes"/>
    <s v="Emma Russell"/>
    <d v="2017-04-28T09:08:23"/>
    <d v="2017-04-20T12:25:50"/>
    <m/>
    <s v=""/>
    <d v="2017-04-28T00:00:00"/>
    <x v="0"/>
  </r>
  <r>
    <s v="326cd11e-0080-e611-80f2-5065f38bf2f1"/>
    <s v="HrpZ76MUfFjI7zogeKxYQpkSbS7yE48zfZ7BM2XezRKslYpSPtt9j4JG53yXo/tzt7R5iNJbF1KDo3irL+AV/Q=="/>
    <d v="2017-01-05T13:55:03"/>
    <s v="DARS-NIC-60749-R5V3B-v0"/>
    <s v="Sonia Mangan"/>
    <x v="468"/>
    <s v="With Customer"/>
    <x v="0"/>
    <m/>
    <s v="1c Application In Progress"/>
    <s v="1c Application In Progress"/>
    <x v="0"/>
    <s v="DARS-NIC-60749-R5V3B-v0"/>
    <s v="No"/>
    <s v="No"/>
    <x v="0"/>
    <x v="0"/>
    <x v="0"/>
    <s v="No"/>
    <x v="11"/>
    <s v=""/>
    <s v=""/>
    <s v=""/>
    <s v="Yes"/>
    <s v="Emma Russell"/>
    <d v="2017-01-05T13:55:03"/>
    <d v="2016-09-21T13:34:34"/>
    <m/>
    <s v=""/>
    <m/>
    <x v="0"/>
  </r>
  <r>
    <s v="983729e0-7a51-4efc-939f-3d704752fe46"/>
    <s v="1tUkSsqYOEFgkuTyJhY9TYTfmrzomj61fmlZpHwqHIcUk51yYY5zCPmqQSDdBjI+ghAjEP3M9CPsizGUd2Ig1Q=="/>
    <d v="2017-01-05T13:55:28"/>
    <s v="DARS-NIC-60749-R5V3B-v0"/>
    <s v="Sonia Mangan"/>
    <x v="468"/>
    <s v="With Customer"/>
    <x v="0"/>
    <m/>
    <s v="1c Application In Progress"/>
    <s v="1c Application In Progress"/>
    <x v="0"/>
    <s v="DARS-NIC-60749-R5V3B-v0.1"/>
    <s v="No"/>
    <s v="No"/>
    <x v="0"/>
    <x v="0"/>
    <x v="0"/>
    <s v="No"/>
    <x v="11"/>
    <s v=""/>
    <s v=""/>
    <s v=""/>
    <s v="Yes"/>
    <s v="Emma Russell"/>
    <d v="2017-01-05T13:55:28"/>
    <d v="2017-01-04T13:53:11"/>
    <m/>
    <s v=""/>
    <m/>
    <x v="0"/>
  </r>
  <r>
    <s v="4e336f1d-cc33-461a-9f9a-8ae1ea5a61c9"/>
    <s v="uYfmAcc8WsMsxG/iVyC84yH8/FZnh7IgnTBqnfLVqKhlWbQvE+J93LbNSwjTVgrVk5fD/TFas3ukHjlXrxlKGQ=="/>
    <d v="2017-01-05T13:55:28"/>
    <s v="DARS-NIC-60749-R5V3B-v0"/>
    <s v="Sonia Mangan"/>
    <x v="468"/>
    <s v="With Customer"/>
    <x v="0"/>
    <m/>
    <s v="1c Application In Progress"/>
    <s v="1c Application In Progress"/>
    <x v="4"/>
    <s v="DARS-NIC-60749-R5V3B-v0.2"/>
    <s v="Yes"/>
    <s v="No"/>
    <x v="0"/>
    <x v="0"/>
    <x v="0"/>
    <s v="No"/>
    <x v="11"/>
    <s v=""/>
    <s v=""/>
    <s v=""/>
    <s v="Yes"/>
    <s v="Emma Russell"/>
    <d v="2017-01-05T13:55:28"/>
    <d v="2017-01-05T13:55:07"/>
    <m/>
    <s v=""/>
    <m/>
    <x v="0"/>
  </r>
  <r>
    <s v="832c7fa0-7656-4d18-a866-29772588f8e9"/>
    <s v="xlcR+jHmwKPkq2k4YPM0GW8YScuKRW/OyBwcRSbqDTtHQy4SOcXfdUf/ZakoYH5GmDBvI3ofzP8EOVjoQJz3+Q=="/>
    <d v="2017-04-13T14:22:18"/>
    <s v="DARS-NIC-61042-K9Q3G-v0"/>
    <s v="Carl Marincowitz"/>
    <x v="267"/>
    <s v="With Customer"/>
    <x v="0"/>
    <m/>
    <s v=""/>
    <s v="1c Application In Progress"/>
    <x v="0"/>
    <s v="DARS-NIC-61042-K9Q3G-v0.0"/>
    <s v="No"/>
    <s v="No"/>
    <x v="0"/>
    <x v="0"/>
    <x v="0"/>
    <s v="No"/>
    <x v="1"/>
    <s v=""/>
    <s v="DARS Online"/>
    <s v="DARS Online"/>
    <s v="Yes"/>
    <s v="Emma Russell"/>
    <d v="2017-04-13T14:22:18"/>
    <d v="2016-09-14T14:40:16"/>
    <m/>
    <s v=""/>
    <m/>
    <x v="0"/>
  </r>
  <r>
    <s v="fabf9c25-bb1a-45f4-aebd-e35ec00f9ff6"/>
    <s v="40Z2xj37zdTNbmE32AM1Egj4yswH6mBrLEOCSdd7+Yd7pk6a8KiLiHTvrt7mAmt2KxZ+gfWhSFZm5qly1kphDg=="/>
    <d v="2017-04-13T14:22:19"/>
    <s v="DARS-NIC-61042-K9Q3G-v0"/>
    <s v="Carl Marincowitz"/>
    <x v="267"/>
    <s v="With Customer"/>
    <x v="0"/>
    <d v="2017-11-30T00:00:00"/>
    <s v="2c Initial Assessment"/>
    <s v="1c Application In Progress"/>
    <x v="0"/>
    <s v="DARS-NIC-61042-K9Q3G-v0.1"/>
    <s v="No"/>
    <s v="No"/>
    <x v="0"/>
    <x v="147"/>
    <x v="0"/>
    <s v="No"/>
    <x v="1"/>
    <s v="Complex"/>
    <s v="Nicola Bootland"/>
    <s v="Richard Langley"/>
    <s v="Yes"/>
    <s v="Emma Russell"/>
    <d v="2017-04-13T14:22:19"/>
    <d v="2016-11-04T09:43:57"/>
    <m/>
    <s v=""/>
    <m/>
    <x v="0"/>
  </r>
  <r>
    <s v="581687ae-8254-4dc0-9d45-d1d61f9eb19f"/>
    <s v="sIxccYyd8qkq88xyL1S4diuRurv3Ovlu4aN4Ec6/+2zK5dCTWpoNZec6QD6gM9/5fYWR20dovhI+cD/QQDljxA=="/>
    <d v="2017-04-13T14:22:19"/>
    <s v="DARS-NIC-61042-K9Q3G-v0"/>
    <s v="Carl Marincowitz"/>
    <x v="480"/>
    <s v="With Customer"/>
    <x v="0"/>
    <d v="2017-12-31T00:00:00"/>
    <s v="2c Initial Assessment"/>
    <s v="1c Application In Progress"/>
    <x v="0"/>
    <s v="DARS-NIC-61042-K9Q3G-v0.2"/>
    <s v="No"/>
    <s v="No"/>
    <x v="0"/>
    <x v="147"/>
    <x v="0"/>
    <s v="No"/>
    <x v="1"/>
    <s v="Complex"/>
    <s v="Nicola Bootland"/>
    <s v="Richard Langley"/>
    <s v="Yes"/>
    <s v="Emma Russell"/>
    <d v="2017-04-13T14:22:19"/>
    <d v="2016-11-24T16:25:32"/>
    <m/>
    <s v=""/>
    <m/>
    <x v="0"/>
  </r>
  <r>
    <s v="f77faaa3-f089-4026-ba50-87ce6c2f2138"/>
    <s v="Moq3X5nNwLu/AwbjI7NCNFMsey5Pxus2OjTbtJZjQLlKyWCFVBHFjV3sUIC/obHSpM5KIE9uG34LE6e5whobQg=="/>
    <d v="2017-04-13T14:22:18"/>
    <s v="DARS-NIC-61042-K9Q3G-v0"/>
    <s v="Carl Marincowitz"/>
    <x v="480"/>
    <s v="With Customer"/>
    <x v="0"/>
    <d v="2018-01-31T00:00:00"/>
    <s v="2c Initial Assessment"/>
    <s v="1c Application In Progress"/>
    <x v="0"/>
    <s v="DARS-NIC-61042-K9Q3G-v0.3"/>
    <s v="No"/>
    <s v="No"/>
    <x v="0"/>
    <x v="147"/>
    <x v="0"/>
    <s v="No"/>
    <x v="1"/>
    <s v="Complex"/>
    <s v="Nicola Bootland"/>
    <s v="Richard Langley"/>
    <s v="Yes"/>
    <s v="Emma Russell"/>
    <d v="2017-04-13T14:22:18"/>
    <d v="2016-12-06T16:45:31"/>
    <m/>
    <s v=""/>
    <m/>
    <x v="0"/>
  </r>
  <r>
    <s v="ccea667b-d4a3-47e8-a5a0-71f41bd0a107"/>
    <s v="5WHKtfwcoB85x247oJgB8cuzBJqTdMjrp1nyGIvqg43ojrzjs1QF4IyvwkixDf5YTnuxo8Zajq2ODkrnXuUvIQ=="/>
    <d v="2017-04-13T14:22:18"/>
    <s v="DARS-NIC-61042-K9Q3G-v0"/>
    <s v="Carl Marincowitz"/>
    <x v="480"/>
    <s v="With Customer"/>
    <x v="0"/>
    <d v="2018-01-31T00:00:00"/>
    <s v="2a Case Admin Check"/>
    <s v="1c Application In Progress"/>
    <x v="0"/>
    <s v="DARS-NIC-61042-K9Q3G-v0.4"/>
    <s v="No"/>
    <s v="No"/>
    <x v="0"/>
    <x v="147"/>
    <x v="0"/>
    <s v="No"/>
    <x v="1"/>
    <s v="Complex"/>
    <s v="Nicola Bootland"/>
    <s v="Richard Langley"/>
    <s v="Yes"/>
    <s v="Emma Russell"/>
    <d v="2017-04-13T14:22:18"/>
    <d v="2017-01-12T15:56:57"/>
    <m/>
    <s v=""/>
    <m/>
    <x v="0"/>
  </r>
  <r>
    <s v="2f7b6fc5-7848-4458-81b2-ca2dfc432558"/>
    <s v="oc+Dyln0Or/rXVnRVGby62eNXQ5JlhD8a9cg+aHqhzqt8yo1XAB02DR5qpsqbK9hUmOrz+8eyV2iuV6sWMxr6g=="/>
    <d v="2017-04-13T14:22:19"/>
    <s v="DARS-NIC-61042-K9Q3G-v0"/>
    <s v="Carl Marincowitz"/>
    <x v="480"/>
    <s v="With Customer"/>
    <x v="0"/>
    <m/>
    <s v="2a Case Admin Check"/>
    <s v="1c Application In Progress"/>
    <x v="0"/>
    <s v="DARS-NIC-61042-K9Q3G-v0.5"/>
    <s v="No"/>
    <s v="No"/>
    <x v="0"/>
    <x v="147"/>
    <x v="0"/>
    <s v="No"/>
    <x v="1"/>
    <s v="Complex"/>
    <s v="Nicola Bootland"/>
    <s v="Richard Langley"/>
    <s v="Yes"/>
    <s v="Emma Russell"/>
    <d v="2017-04-13T14:22:19"/>
    <d v="2017-03-29T13:29:34"/>
    <m/>
    <s v=""/>
    <m/>
    <x v="0"/>
  </r>
  <r>
    <s v="66feef3b-3268-4390-b212-9c7ab756aabe"/>
    <s v="jSmqn9jd5mP9PyanyySj2ascy7pOx/1Jr5x88Drq+lkEPmiZ69ddARapHt1+djlhfwhKgQxamSl41VZk38ymAQ=="/>
    <d v="2017-04-13T14:23:23"/>
    <s v="DARS-NIC-61042-K9Q3G-v0"/>
    <s v="Carl Marincowitz"/>
    <x v="480"/>
    <s v="With Customer"/>
    <x v="0"/>
    <m/>
    <s v="2a Case Admin Check"/>
    <s v="1c Application In Progress"/>
    <x v="0"/>
    <s v="DARS-NIC-61042-K9Q3G-v0.6"/>
    <s v="No"/>
    <s v="No"/>
    <x v="0"/>
    <x v="147"/>
    <x v="0"/>
    <s v="No"/>
    <x v="1"/>
    <s v="Complex"/>
    <s v="Nicola Bootland"/>
    <s v="Richard Langley"/>
    <s v="Yes"/>
    <s v="Emma Russell"/>
    <d v="2017-04-13T14:23:23"/>
    <d v="2017-04-12T09:31:43"/>
    <m/>
    <s v=""/>
    <m/>
    <x v="0"/>
  </r>
  <r>
    <s v="c22f09fb-5d55-436e-9e56-cd464e23a14a"/>
    <s v="4+nPLxpnBFNNNy+5LYQUlHKF2ks4lQK1rgFfrXCKfMm7Yn4hE5MZJAS/Z+YQQBfF3+NScnop/VRL8Xm8G8o4bQ=="/>
    <d v="2017-04-13T14:23:23"/>
    <s v="DARS-NIC-61042-K9Q3G-v0"/>
    <s v="Carl Marincowitz"/>
    <x v="480"/>
    <s v="With Customer"/>
    <x v="0"/>
    <m/>
    <s v="2a Case Admin Check"/>
    <s v="1c Application In Progress"/>
    <x v="4"/>
    <s v="DARS-NIC-61042-K9Q3G-v0.7"/>
    <s v="Yes"/>
    <s v="No"/>
    <x v="0"/>
    <x v="147"/>
    <x v="0"/>
    <s v="No"/>
    <x v="1"/>
    <s v="Complex"/>
    <s v="Nicola Bootland"/>
    <s v="Richard Langley"/>
    <s v="Yes"/>
    <s v="Emma Russell"/>
    <d v="2017-04-13T14:23:23"/>
    <d v="2017-04-13T14:22:06"/>
    <m/>
    <s v=""/>
    <m/>
    <x v="0"/>
  </r>
  <r>
    <s v="34a7d1fa-8231-474e-a37a-188810803b60"/>
    <s v="HfFXVH0MFGn3jDGPbbBQHGVKsBTK5E5u6xpBVYPjgk5WESH6vt3+MTKsb0uJXtpTAjy2DLKoDO2MotTnAmOKvA=="/>
    <d v="2017-02-08T12:20:48"/>
    <s v="DARS-NIC-61090-T9Y0G-v0"/>
    <s v="David Metcalfe"/>
    <x v="267"/>
    <s v="With HSCIC"/>
    <x v="0"/>
    <m/>
    <s v=""/>
    <s v="2b Case Officer Check"/>
    <x v="0"/>
    <s v="DARS-NIC-61090-T9Y0G-v0.0"/>
    <s v="No"/>
    <s v="No"/>
    <x v="0"/>
    <x v="0"/>
    <x v="0"/>
    <s v="No"/>
    <x v="1"/>
    <s v=""/>
    <s v="DARS Online"/>
    <s v="DARS Online"/>
    <s v="Yes"/>
    <s v="Emma Russell"/>
    <d v="2017-02-08T12:20:48"/>
    <d v="2016-09-14T20:50:12"/>
    <m/>
    <s v=""/>
    <d v="2017-04-21T00:00:00"/>
    <x v="0"/>
  </r>
  <r>
    <s v="735efa82-e283-4410-956d-bf267a692715"/>
    <s v="47ibe6AJrdiu5pPs4CnxbIYufSgSivqoEDaL/aIllIjIHKzka25WNgWU7z2L/lwzz7oERSONIJjkFuEsJn+L0w=="/>
    <d v="2017-02-08T12:20:48"/>
    <s v="DARS-NIC-61090-T9Y0G-v0"/>
    <s v="David Metcalfe"/>
    <x v="57"/>
    <s v="With HSCIC"/>
    <x v="0"/>
    <m/>
    <s v="2c Initial Assessment"/>
    <s v="2b Case Officer Check"/>
    <x v="0"/>
    <s v="DARS-NIC-61090-T9Y0G-v0.1"/>
    <s v="No"/>
    <s v="No"/>
    <x v="0"/>
    <x v="103"/>
    <x v="0"/>
    <s v="No"/>
    <x v="1"/>
    <s v="Complex"/>
    <s v="Richard Webster"/>
    <s v="Gaynor Dalton"/>
    <s v="Yes"/>
    <s v="Emma Russell"/>
    <d v="2017-02-08T12:20:48"/>
    <d v="2016-11-17T22:18:41"/>
    <m/>
    <s v=""/>
    <d v="2017-04-21T00:00:00"/>
    <x v="0"/>
  </r>
  <r>
    <s v="a05d4d30-95d8-4079-b3d6-7d54156c8ae0"/>
    <s v="aVuaf/D1Z+9Ojg+6BE5ECcRtkJKEDoeeiGu3VyA6iJvID+jWXNOOdLXtqQqEvqc8+oZRaGrsDBpj/mVarH/GNw=="/>
    <d v="2017-02-08T12:20:48"/>
    <s v="DARS-NIC-61090-T9Y0G-v0"/>
    <s v="David Metcalfe"/>
    <x v="57"/>
    <s v="With HSCIC"/>
    <x v="0"/>
    <m/>
    <s v="2c Initial Assessment"/>
    <s v="2b Case Officer Check"/>
    <x v="0"/>
    <s v="DARS-NIC-61090-T9Y0G-v0.2"/>
    <s v="No"/>
    <s v="No"/>
    <x v="0"/>
    <x v="103"/>
    <x v="0"/>
    <s v="No"/>
    <x v="1"/>
    <s v="Complex"/>
    <s v="Richard Webster"/>
    <s v="Gaynor Dalton"/>
    <s v="Yes"/>
    <s v="Emma Russell"/>
    <d v="2017-02-08T12:20:48"/>
    <d v="2016-11-29T11:44:27"/>
    <m/>
    <s v=""/>
    <d v="2017-04-21T00:00:00"/>
    <x v="0"/>
  </r>
  <r>
    <s v="aa0aac10-d06d-46cd-88bc-376af5bab2ca"/>
    <s v="KO2MuWkTAbcUaOQ86n1pqqQLrKNFDC5CD9nrNi3H0EFG5p5XyZ+Iu/hdgfI1u4ok8AlQiu3yOhjRLuzGzLwufQ=="/>
    <d v="2017-04-21T01:22:01"/>
    <s v="DARS-NIC-61090-T9Y0G-v0"/>
    <s v="David Metcalfe"/>
    <x v="57"/>
    <s v="With HSCIC"/>
    <x v="0"/>
    <m/>
    <s v="1c Application In Progress"/>
    <s v="2b Case Officer Check"/>
    <x v="0"/>
    <s v="DARS-NIC-61090-T9Y0G-v0.3"/>
    <s v="No"/>
    <s v="No"/>
    <x v="0"/>
    <x v="103"/>
    <x v="0"/>
    <s v="No"/>
    <x v="1"/>
    <s v="Complex"/>
    <s v="Richard Webster"/>
    <s v="Gaynor Dalton"/>
    <s v="Yes"/>
    <s v="Emma Russell"/>
    <d v="2017-04-21T01:22:01"/>
    <d v="2017-01-31T16:42:33"/>
    <m/>
    <s v=""/>
    <d v="2017-04-21T00:00:00"/>
    <x v="0"/>
  </r>
  <r>
    <s v="bdf16588-6976-4130-94db-c180d1ae7130"/>
    <s v="dq2f9Eeeucv7F79Bg574EGIFUUUC6UZr3rYgirilfnkW/DBLPtwMroEfmr8kfbB/4h4+35MgbJPB5i5VEqPfAA=="/>
    <d v="2017-04-26T15:53:31"/>
    <s v="DARS-NIC-61090-T9Y0G-v0"/>
    <s v="David Metcalfe"/>
    <x v="57"/>
    <s v="With HSCIC"/>
    <x v="0"/>
    <m/>
    <s v="2b Case Officer Check"/>
    <s v="2b Case Officer Check"/>
    <x v="4"/>
    <s v="DARS-NIC-61090-T9Y0G-v0.4"/>
    <s v="Yes"/>
    <s v="No"/>
    <x v="0"/>
    <x v="323"/>
    <x v="0"/>
    <s v="No"/>
    <x v="1"/>
    <s v="Complex"/>
    <s v="Matilda Koroveshi"/>
    <s v="Kimberley Watson"/>
    <s v="Yes"/>
    <s v="Emma Russell"/>
    <d v="2017-04-26T15:53:31"/>
    <d v="2017-04-21T01:21:01"/>
    <m/>
    <s v=""/>
    <d v="2017-04-21T00:00:00"/>
    <x v="0"/>
  </r>
  <r>
    <s v="29833147-fcb2-e611-80f9-5065f38bf2f1"/>
    <s v="w4U90jWPtg+XiNFT2rnhNG0jAN04eRToWsK5a5D4JmZSJrhfFSTL/kV8jzel8vmENYJtPcA5IXrimia+DkXNpA=="/>
    <d v="2016-11-25T10:45:40"/>
    <s v="DARS-NIC-61125-X1N9N-v0"/>
    <s v="Krish Thiru"/>
    <x v="428"/>
    <s v="With Customer"/>
    <x v="0"/>
    <m/>
    <s v="1c Application In Progress"/>
    <s v="1c Application In Progress"/>
    <x v="4"/>
    <s v="DARS-NIC-61125-X1N9N-v0"/>
    <s v="Yes"/>
    <s v="No"/>
    <x v="0"/>
    <x v="0"/>
    <x v="0"/>
    <s v="No"/>
    <x v="0"/>
    <s v=""/>
    <s v=""/>
    <s v=""/>
    <s v="Yes"/>
    <s v="Emma Russell"/>
    <d v="2016-11-25T10:45:40"/>
    <d v="2016-11-25T10:45:29"/>
    <m/>
    <s v=""/>
    <m/>
    <x v="0"/>
  </r>
  <r>
    <s v="0745538a-9980-e611-80f3-5065f38bf4e1"/>
    <s v="5tI1rpParyBVqoDex21hoBbwAOdaqFkPLAq4lQIrWu6veOZx3HKic/run60D8zaOUM/l9YtFA4QBDmytnjuQbg=="/>
    <d v="2016-09-22T07:52:58"/>
    <s v="DARS-NIC-61197-T6P4P-v0"/>
    <s v="Mohamed Barkat"/>
    <x v="481"/>
    <s v="With Customer"/>
    <x v="0"/>
    <m/>
    <s v="1c Application In Progress"/>
    <s v="1c Application In Progress"/>
    <x v="4"/>
    <s v="DARS-NIC-61197-T6P4P-v0"/>
    <s v="Yes"/>
    <s v="No"/>
    <x v="0"/>
    <x v="0"/>
    <x v="0"/>
    <s v="No"/>
    <x v="15"/>
    <s v=""/>
    <s v=""/>
    <s v=""/>
    <s v="Yes"/>
    <s v="Emma Russell"/>
    <d v="2016-09-22T07:52:58"/>
    <d v="2016-09-22T07:52:50"/>
    <m/>
    <s v=""/>
    <m/>
    <x v="0"/>
  </r>
  <r>
    <s v="b83f2712-9c80-e611-80f3-5065f38bf4e1"/>
    <s v="AwXnw7rPU23bqedZJLcVOyWsHIlqRVpICfWvcArTBilz2c1fAgT4B42fbO4f9dy7BC7ekcDpmGcjZSqapEi/Ug=="/>
    <d v="2016-10-22T09:14:30"/>
    <s v="DARS-NIC-61204-M5D9L-v0"/>
    <s v="Nicholas Birch"/>
    <x v="482"/>
    <s v="With Customer"/>
    <x v="0"/>
    <m/>
    <s v="1c Application In Progress"/>
    <s v="1c Application In Progress"/>
    <x v="4"/>
    <s v="DARS-NIC-61204-M5D9L-v0"/>
    <s v="Yes"/>
    <s v="No"/>
    <x v="0"/>
    <x v="0"/>
    <x v="0"/>
    <s v="No"/>
    <x v="16"/>
    <s v=""/>
    <s v=""/>
    <s v=""/>
    <s v="Yes"/>
    <s v="Emma Russell"/>
    <d v="2016-10-22T09:14:30"/>
    <d v="2016-09-22T08:10:57"/>
    <m/>
    <s v=""/>
    <m/>
    <x v="0"/>
  </r>
  <r>
    <s v="45039b68-9780-e611-80f3-5065f38bf4e1"/>
    <s v="OyMfd+0G1U9h0JFVo5j80v7WshzY5728HHwur5UrrhtrUUECmN1aZ7GJvJk+rADlK1gDiahHSouQmaBs/9Xv5Q=="/>
    <d v="2016-09-22T07:37:40"/>
    <s v="DARS-NIC-61241-Y0W0Q-v0"/>
    <s v="Richard Jackson"/>
    <x v="190"/>
    <s v="With Customer"/>
    <x v="0"/>
    <m/>
    <s v="1c Application In Progress"/>
    <s v="1c Application In Progress"/>
    <x v="4"/>
    <s v="DARS-NIC-61241-Y0W0Q-v0"/>
    <s v="Yes"/>
    <s v="No"/>
    <x v="0"/>
    <x v="0"/>
    <x v="0"/>
    <s v="No"/>
    <x v="11"/>
    <s v=""/>
    <s v=""/>
    <s v=""/>
    <s v="Yes"/>
    <s v="Emma Russell"/>
    <d v="2016-09-22T07:37:40"/>
    <d v="2016-09-22T07:37:28"/>
    <m/>
    <s v=""/>
    <m/>
    <x v="0"/>
  </r>
  <r>
    <s v="a371b48a-6390-4c44-994e-dc281de0f1c1"/>
    <s v="LtHM64xl2XDqcXbpoZYsOj9JiCGgyIjC4Yi+le8LxAHXWyefRzmR8WNoiO4bl31vvgOio++bxwEatlTDjnGXiA=="/>
    <d v="2017-03-31T08:29:16"/>
    <s v="DARS-NIC-61265-Q4L9V-v0"/>
    <s v="Alexandra Day"/>
    <x v="14"/>
    <s v="With HSCIC"/>
    <x v="0"/>
    <m/>
    <s v="1c Application In Progress"/>
    <s v="5a DSA Active"/>
    <x v="0"/>
    <s v="DARS-NIC-61265-Q4L9V-v0.0"/>
    <s v="No"/>
    <s v="No"/>
    <x v="0"/>
    <x v="0"/>
    <x v="0"/>
    <s v="No"/>
    <x v="0"/>
    <s v=""/>
    <s v=""/>
    <s v=""/>
    <s v="Yes"/>
    <s v="Tracy Taylor"/>
    <d v="2017-03-31T08:29:16"/>
    <d v="2017-03-02T13:03:52"/>
    <m/>
    <s v=""/>
    <d v="2017-03-02T00:00:00"/>
    <x v="0"/>
  </r>
  <r>
    <s v="eb1cff1f-c213-48d4-957f-a397b8175385"/>
    <s v="XS55JOGROgN1RKFYd9xaeHIFp+XD57KUp+Wy6lvCLEojn7EvVTy952GS1llsJLDntosTpyUe1YlCD9je05cVOw=="/>
    <d v="2017-03-31T08:29:16"/>
    <s v="DARS-NIC-61265-Q4L9V-v0"/>
    <s v="Robbie Minshall"/>
    <x v="14"/>
    <s v="With HSCIC"/>
    <x v="0"/>
    <d v="2017-05-31T00:00:00"/>
    <s v="2c Initial Assessment"/>
    <s v="5a DSA Active"/>
    <x v="0"/>
    <s v="DARS-NIC-61265-Q4L9V-v0.1"/>
    <s v="No"/>
    <s v="No"/>
    <x v="0"/>
    <x v="318"/>
    <x v="0"/>
    <s v="No"/>
    <x v="0"/>
    <s v=""/>
    <s v="Alexandra Day"/>
    <s v="Robyn Wilson"/>
    <s v="Yes"/>
    <s v="Tracy Taylor"/>
    <d v="2017-03-31T08:29:16"/>
    <d v="2017-03-02T13:27:33"/>
    <m/>
    <s v=""/>
    <d v="2017-03-02T00:00:00"/>
    <x v="0"/>
  </r>
  <r>
    <s v="0c19ff63-3293-43ea-81e2-c2b182895140"/>
    <s v="tEXUe7TwKr0CK98FifKYm39E9YeEm0SLg/f3FkiJ9j6swUJqJMmvVbIrh0HTpJuDZAKkxzui6T9j7ywz6TSdDA=="/>
    <d v="2017-03-31T08:29:36"/>
    <s v="DARS-NIC-61265-Q4L9V-v0"/>
    <s v="Robbie Minshall"/>
    <x v="14"/>
    <s v="With HSCIC"/>
    <x v="0"/>
    <d v="2017-05-31T00:00:00"/>
    <s v="5a DSA Active"/>
    <s v="5a DSA Active"/>
    <x v="2"/>
    <s v="DARS-NIC-61265-Q4L9V-v0.2"/>
    <s v="Yes"/>
    <s v="No"/>
    <x v="0"/>
    <x v="318"/>
    <x v="252"/>
    <s v="No"/>
    <x v="0"/>
    <s v=""/>
    <s v="Alexandra Day"/>
    <s v="Robyn Wilson"/>
    <s v="Yes"/>
    <s v="Tracy Taylor"/>
    <d v="2017-03-31T08:29:36"/>
    <d v="2017-03-02T13:56:29"/>
    <d v="2017-03-31T00:00:00"/>
    <s v=""/>
    <d v="2017-03-02T00:00:00"/>
    <x v="1"/>
  </r>
  <r>
    <s v="959fed1d-7c38-4cab-b50c-0d313b8f1b86"/>
    <s v="mYV1y4GbObYXapqdqxPv0vPbbww7ybdsdqs595ZyWMTw6SBC++CrSQT3HAb9tgpu7kqe5y/F+3MbozexnY2kCw=="/>
    <d v="2016-11-11T10:12:43"/>
    <s v="DARS-NIC-61278-J1W8V-v0"/>
    <s v="Ramón Launa Garcés"/>
    <x v="83"/>
    <s v="With Customer"/>
    <x v="0"/>
    <m/>
    <s v=""/>
    <s v="1c Application In Progress"/>
    <x v="0"/>
    <s v="DARS-NIC-61278-J1W8V-v0.0"/>
    <s v="No"/>
    <s v="No"/>
    <x v="0"/>
    <x v="0"/>
    <x v="0"/>
    <s v="No"/>
    <x v="13"/>
    <s v=""/>
    <s v="DARS Online"/>
    <s v="DARS Online"/>
    <s v="Yes"/>
    <s v="Emma Russell"/>
    <d v="2016-11-11T10:12:43"/>
    <d v="2016-09-15T14:35:17"/>
    <m/>
    <s v=""/>
    <m/>
    <x v="0"/>
  </r>
  <r>
    <s v="0b3d48cf-713b-4ca2-a2c4-8cdf9d4d5584"/>
    <s v="Nf3+Ju9iR6jdrhUIFRz7uSLNR112jnOsWcW6RSVIjuKogU9I+Ogj7+wmS28KQJxgOZGQ3ifG4GkYwkFSvE82Bw=="/>
    <d v="2016-11-11T10:13:36"/>
    <s v="DARS-NIC-61278-J1W8V-v0"/>
    <s v="Ramón Launa Garcés"/>
    <x v="83"/>
    <s v="With Customer"/>
    <x v="0"/>
    <m/>
    <s v=""/>
    <s v="1c Application In Progress"/>
    <x v="0"/>
    <s v="DARS-NIC-61278-J1W8V-v0.1"/>
    <s v="No"/>
    <s v="No"/>
    <x v="0"/>
    <x v="0"/>
    <x v="0"/>
    <s v="No"/>
    <x v="13"/>
    <s v=""/>
    <s v="DARS Online"/>
    <s v="DARS Online"/>
    <s v="Yes"/>
    <s v="Emma Russell"/>
    <d v="2016-11-11T10:13:36"/>
    <d v="2016-11-07T16:18:13"/>
    <m/>
    <s v=""/>
    <m/>
    <x v="0"/>
  </r>
  <r>
    <s v="c2cf9c7d-06b4-4e0f-ae60-d8dc59d35f57"/>
    <s v="88lgpY00CKnGQx3nASEb529eYgrPo/OrZxTN7pkUn6N3J5Bu/yst+NUg6S4ZrdB2+3CNG1n60Jc7+uXLuetwag=="/>
    <d v="2017-01-27T10:42:31"/>
    <s v="DARS-NIC-61278-J1W8V-v0"/>
    <s v="Ramón Launa Garcés"/>
    <x v="83"/>
    <s v="With Customer"/>
    <x v="0"/>
    <m/>
    <s v=""/>
    <s v="1c Application In Progress"/>
    <x v="4"/>
    <s v="DARS-NIC-61278-J1W8V-v0.2"/>
    <s v="Yes"/>
    <s v="No"/>
    <x v="0"/>
    <x v="0"/>
    <x v="0"/>
    <s v="No"/>
    <x v="13"/>
    <s v=""/>
    <s v="DARS Online"/>
    <s v="DARS Online"/>
    <s v="Yes"/>
    <s v="Emma Russell"/>
    <d v="2017-01-27T10:42:31"/>
    <d v="2016-11-11T10:12:57"/>
    <m/>
    <s v=""/>
    <m/>
    <x v="0"/>
  </r>
  <r>
    <s v="80fba7ee-6781-e611-80f1-5065f38b05d1"/>
    <s v="gCz4vd2bb6OdaunMVS8MekRucHWaVxjoZ3jz7lvxuScow7TF8jYwYGba+XGHkzXF+84wYI48Pvf5hf0GIFH0jw=="/>
    <d v="2016-09-23T08:30:22"/>
    <s v="DARS-NIC-61329-Z3Z9X-v0"/>
    <s v="Anthony McWilliams"/>
    <x v="483"/>
    <s v="With Customer"/>
    <x v="0"/>
    <m/>
    <s v="1c Application In Progress"/>
    <s v="1c Application In Progress"/>
    <x v="4"/>
    <s v="DARS-NIC-61329-Z3Z9X-v0"/>
    <s v="Yes"/>
    <s v="No"/>
    <x v="0"/>
    <x v="0"/>
    <x v="0"/>
    <s v="No"/>
    <x v="5"/>
    <s v=""/>
    <s v=""/>
    <s v=""/>
    <s v="Yes"/>
    <s v="Emma Russell"/>
    <d v="2016-09-23T08:30:22"/>
    <d v="2016-09-23T08:30:13"/>
    <m/>
    <s v=""/>
    <m/>
    <x v="0"/>
  </r>
  <r>
    <s v="d365af3f-6412-4347-84ee-25de64aeabd2"/>
    <s v="nI59mODtnX/11n2Slu/5ddER5A2r0tlyKZ8fcpWZZzaF/40wGRZpc5pdD0h47z3C4ELAHsj1M3G1Qq92qvbOVQ=="/>
    <d v="2016-09-16T13:41:28"/>
    <s v="DARS-NIC-61469-M1H1M-v0"/>
    <s v="Clare Walsha"/>
    <x v="63"/>
    <s v="With Customer"/>
    <x v="0"/>
    <m/>
    <s v=""/>
    <s v="1c Application In Progress"/>
    <x v="4"/>
    <s v="DARS-NIC-61469-M1H1M-v0.0"/>
    <s v="Yes"/>
    <s v="No"/>
    <x v="0"/>
    <x v="0"/>
    <x v="0"/>
    <s v="No"/>
    <x v="6"/>
    <s v=""/>
    <s v="DARS Online"/>
    <s v="DARS Online"/>
    <s v="Yes"/>
    <s v=""/>
    <d v="2016-09-16T13:41:28"/>
    <d v="2016-09-16T13:12:48"/>
    <m/>
    <s v=""/>
    <m/>
    <x v="0"/>
  </r>
  <r>
    <s v="bc805b9c-aa96-e611-80f4-5065f38b05d1"/>
    <s v="xi2x6enLs/G7nQEuB+biSZFcSmtSExZ9CbP6ERgIQFH7QBpAzgkjxmHl2lyjTFs+DcAwlzHd5tO6Q5zceqdD5g=="/>
    <d v="2017-02-16T10:00:43"/>
    <s v="DARS-NIC-61504-N0L1J-v0"/>
    <s v="Ruth Clarke"/>
    <x v="484"/>
    <s v="With Customer"/>
    <x v="0"/>
    <m/>
    <s v="1c Application In Progress"/>
    <s v="1c Application In Progress"/>
    <x v="0"/>
    <s v="DARS-NIC-61504-N0L1J-v0"/>
    <s v="No"/>
    <s v="No"/>
    <x v="0"/>
    <x v="0"/>
    <x v="0"/>
    <s v="Yes"/>
    <x v="4"/>
    <s v=""/>
    <s v=""/>
    <s v=""/>
    <s v="Yes"/>
    <s v="Alexandra Day"/>
    <d v="2017-02-16T10:00:43"/>
    <d v="2016-10-20T09:50:25"/>
    <m/>
    <s v=""/>
    <d v="2016-10-20T00:00:00"/>
    <x v="0"/>
  </r>
  <r>
    <s v="5852bd66-2565-49a4-a475-40f830eb997b"/>
    <s v="kOeX9tOggl/gRItWH3TMzusddRihlQdyDUDQBNXNw+BPC0+gdjtXtaChHCWODMmOBG2vx2UjwuGaqdjPDMxfog=="/>
    <d v="2017-02-16T10:00:43"/>
    <s v="DARS-NIC-61504-N0L1J-v0"/>
    <s v="Ruth Clarke"/>
    <x v="484"/>
    <s v="With Customer"/>
    <x v="0"/>
    <m/>
    <s v="2c Initial Assessment"/>
    <s v="1c Application In Progress"/>
    <x v="0"/>
    <s v="DARS-NIC-61504-N0L1J-v0.1"/>
    <s v="No"/>
    <s v="No"/>
    <x v="0"/>
    <x v="168"/>
    <x v="0"/>
    <s v="Yes"/>
    <x v="4"/>
    <s v="Medium"/>
    <s v="Richard Webster"/>
    <s v="Gaynor Dalton"/>
    <s v="Yes"/>
    <s v="Alexandra Day"/>
    <d v="2017-02-16T10:00:43"/>
    <d v="2016-10-20T09:50:50"/>
    <m/>
    <s v=""/>
    <d v="2016-10-20T00:00:00"/>
    <x v="0"/>
  </r>
  <r>
    <s v="bf4ca88f-f3dc-46f4-9802-27fecda84b24"/>
    <s v="jMe42tFGWJjCMY9pF3an4MYK5yS5h+C8TW+aHVLOHyVPqHQlHk4PelKUmlZ40oynCV0667lukB8EveBIa1mSsQ=="/>
    <d v="2017-02-16T10:00:47"/>
    <s v="DARS-NIC-61504-N0L1J-v0"/>
    <s v="Ruth Clarke"/>
    <x v="484"/>
    <s v="With Customer"/>
    <x v="0"/>
    <m/>
    <s v="1c Application In Progress"/>
    <s v="1c Application In Progress"/>
    <x v="5"/>
    <s v="DARS-NIC-61504-N0L1J-v0.2"/>
    <s v="Yes"/>
    <s v="No"/>
    <x v="0"/>
    <x v="168"/>
    <x v="0"/>
    <s v="Yes"/>
    <x v="4"/>
    <s v="Medium"/>
    <s v="Richard Webster"/>
    <s v="Gaynor Dalton"/>
    <s v="Yes"/>
    <s v="Alexandra Day"/>
    <d v="2017-02-16T10:00:47"/>
    <d v="2016-11-23T16:08:33"/>
    <d v="2017-02-16T00:00:00"/>
    <s v=""/>
    <d v="2016-10-20T00:00:00"/>
    <x v="0"/>
  </r>
  <r>
    <s v="8bc81e71-c971-43f7-92e7-e1a4dacd73bf"/>
    <s v="aj3Nto8BqYy4YUx4wNXnwZ0ZtpbNgmQWY/9jQE8iQU4Maui3teQx9gI/FFUXllox0pEsRMlPSE8CZi7o92e3VQ=="/>
    <d v="2016-09-22T11:12:22"/>
    <s v="DARS-NIC-61556-X4D7Y-v0"/>
    <s v="Jessica Richardson"/>
    <x v="34"/>
    <s v="With HSCIC"/>
    <x v="0"/>
    <m/>
    <s v=""/>
    <s v="2a Case Admin Check"/>
    <x v="0"/>
    <s v="DARS-NIC-61556-X4D7Y-v0.0"/>
    <s v="No"/>
    <s v="No"/>
    <x v="0"/>
    <x v="0"/>
    <x v="0"/>
    <s v="Yes"/>
    <x v="5"/>
    <s v=""/>
    <s v="DARS Online"/>
    <s v="DARS Online"/>
    <s v="Yes"/>
    <s v=""/>
    <d v="2016-09-22T11:12:22"/>
    <d v="2016-09-19T07:14:02"/>
    <m/>
    <s v=""/>
    <m/>
    <x v="0"/>
  </r>
  <r>
    <s v="00c3002a-a4ee-44bf-95d1-3725a7ac90c7"/>
    <s v="TeGjdatcvE5ijbAokvisw4LDqhvKZIg/wrAxWWaPaOe5ChqzJslX78HQZzfg+g9HwFSLr3FFuDtypFrpVhq1dw=="/>
    <d v="2016-09-22T11:12:56"/>
    <s v="DARS-NIC-61556-X4D7Y-v0"/>
    <s v="Jessica Richardson"/>
    <x v="34"/>
    <s v="With HSCIC"/>
    <x v="0"/>
    <m/>
    <s v=""/>
    <s v="2a Case Admin Check"/>
    <x v="5"/>
    <s v="DARS-NIC-61556-X4D7Y-v0.1"/>
    <s v="Yes"/>
    <s v="No"/>
    <x v="0"/>
    <x v="0"/>
    <x v="0"/>
    <s v="Yes"/>
    <x v="5"/>
    <s v=""/>
    <s v="DARS Online"/>
    <s v="DARS Online"/>
    <s v="Yes"/>
    <s v=""/>
    <d v="2016-09-22T11:12:56"/>
    <d v="2016-09-22T11:12:20"/>
    <d v="2016-09-22T00:00:00"/>
    <s v=""/>
    <m/>
    <x v="0"/>
  </r>
  <r>
    <s v="d22e0bec-a280-e611-80f3-5065f38bf4e1"/>
    <s v="JPQADaM4m6GskaogQWTlhauvb3NcWUdzqBM5VJwx5hSaQ4an7pm2tVll5Sh6V9Gt+BK6AYOfbOwUVSOL2dqjnQ=="/>
    <d v="2016-09-28T21:19:30"/>
    <s v="DARS-NIC-61594-Q3H6N-v0"/>
    <s v="Smitha Honnesh"/>
    <x v="311"/>
    <s v="With Customer"/>
    <x v="0"/>
    <m/>
    <s v="1c Application In Progress"/>
    <s v="1c Application In Progress"/>
    <x v="4"/>
    <s v="DARS-NIC-61594-Q3H6N-v0"/>
    <s v="Yes"/>
    <s v="No"/>
    <x v="0"/>
    <x v="0"/>
    <x v="0"/>
    <s v="No"/>
    <x v="5"/>
    <s v=""/>
    <s v=""/>
    <s v=""/>
    <s v="Yes"/>
    <s v="Emma Russell"/>
    <d v="2016-09-28T21:19:30"/>
    <d v="2016-09-22T09:00:01"/>
    <m/>
    <s v=""/>
    <m/>
    <x v="0"/>
  </r>
  <r>
    <s v="a55ba281-509c-e611-80f5-5065f38b05d1"/>
    <s v="mmaJvNCYBDtfyI3I/Pcz03Jl1Z4iUxph4NGYNJ2g0u3nIRdMozMYrBBZj11N2miJVzA2P3dKrIivShxMIwE8cQ=="/>
    <d v="2017-04-12T12:24:51"/>
    <s v="DARS-NIC-61864-C6X2R-v0"/>
    <s v="Alexandra Day"/>
    <x v="436"/>
    <s v="With Customer"/>
    <x v="0"/>
    <m/>
    <s v="1c Application In Progress"/>
    <s v="1c Application In Progress"/>
    <x v="4"/>
    <s v="DARS-NIC-61864-C6X2R-v0"/>
    <s v="Yes"/>
    <s v="No"/>
    <x v="0"/>
    <x v="0"/>
    <x v="0"/>
    <s v="No"/>
    <x v="0"/>
    <s v=""/>
    <s v=""/>
    <s v=""/>
    <s v="Yes"/>
    <s v="Alexandra Day"/>
    <d v="2017-04-12T12:24:51"/>
    <d v="2016-10-27T14:20:37"/>
    <m/>
    <s v=""/>
    <m/>
    <x v="0"/>
  </r>
  <r>
    <s v="873b0676-a980-e611-80f3-5065f38bf4e1"/>
    <s v="3rJaMYqCK9X0bfxuD70HC2/vwZvXlHXvUGm2MyOziCqJh/wVpypE/6s82WHPiCppcE5OCPUsErwn9gnTx/QLAA=="/>
    <d v="2016-09-22T09:47:23"/>
    <s v="DARS-NIC-61970-Z2Z4Q-v0"/>
    <s v="Tim Kirkpatrick"/>
    <x v="209"/>
    <s v="With Customer"/>
    <x v="0"/>
    <m/>
    <s v="1c Application In Progress"/>
    <s v="1c Application In Progress"/>
    <x v="4"/>
    <s v="DARS-NIC-61970-Z2Z4Q-v0"/>
    <s v="Yes"/>
    <s v="No"/>
    <x v="0"/>
    <x v="0"/>
    <x v="0"/>
    <s v="No"/>
    <x v="1"/>
    <s v=""/>
    <s v=""/>
    <s v=""/>
    <s v="Yes"/>
    <s v="Emma Russell"/>
    <d v="2016-09-22T09:47:23"/>
    <d v="2016-09-22T09:46:41"/>
    <m/>
    <s v=""/>
    <m/>
    <x v="0"/>
  </r>
  <r>
    <s v="b823759b-ca4f-4be6-aa1e-520b4014e344"/>
    <s v="eRhnk/c1beoELPNxEPriss/0lmEKCuOqH5OuwFTViYSs14Zve7bY256v1BnzerZAQ1qiQ94nwgIJEdssGlKkcA=="/>
    <d v="2016-09-20T15:59:18"/>
    <s v="DARS-NIC-62036-Z7S9P-v0"/>
    <s v="Ed McIntosh"/>
    <x v="472"/>
    <s v="With Customer"/>
    <x v="0"/>
    <m/>
    <s v=""/>
    <s v="1c Application In Progress"/>
    <x v="4"/>
    <s v="DARS-NIC-62036-Z7S9P-v0.0"/>
    <s v="Yes"/>
    <s v="No"/>
    <x v="0"/>
    <x v="0"/>
    <x v="0"/>
    <s v="No"/>
    <x v="2"/>
    <s v=""/>
    <s v="DARS Online"/>
    <s v="DARS Online"/>
    <s v="Yes"/>
    <s v=""/>
    <d v="2016-09-20T15:59:18"/>
    <d v="2016-09-20T15:59:17"/>
    <m/>
    <s v=""/>
    <m/>
    <x v="0"/>
  </r>
  <r>
    <s v="c8239145-41a9-46fb-af20-983087382f33"/>
    <s v="FvgHdM4HRT3bd+6OFDEOXafZ0h3+ee0ZMKUH6+mmq6zqg+ORc1iXbeYwX2BlczxYKzuxHvT0v8tD/ZAnZ2sXrg=="/>
    <d v="2016-09-21T09:40:14"/>
    <s v="DARS-NIC-62114-Q0Z2G-v0"/>
    <s v="Nicola Higgins"/>
    <x v="35"/>
    <s v="With Customer"/>
    <x v="0"/>
    <m/>
    <s v=""/>
    <s v="1c Application In Progress"/>
    <x v="4"/>
    <s v="DARS-NIC-62114-Q0Z2G-v0.0"/>
    <s v="Yes"/>
    <s v="No"/>
    <x v="0"/>
    <x v="0"/>
    <x v="0"/>
    <s v="No"/>
    <x v="0"/>
    <s v=""/>
    <s v="DARS Online"/>
    <s v="DARS Online"/>
    <s v="Yes"/>
    <s v=""/>
    <d v="2016-09-21T09:40:14"/>
    <d v="2016-09-21T09:38:56"/>
    <m/>
    <s v=""/>
    <m/>
    <x v="0"/>
  </r>
  <r>
    <s v="3d007c8c-d783-e611-80f5-5065f38bd5b1"/>
    <s v="7cmQPCnYZtpyFv6Ne4sC+zNCrHY9wbkijrFfWk7ez5q1C5q1kwxNdFvJ4FMTHSz3OW8I4ghOCmU0BQH4qtdRvQ=="/>
    <d v="2016-09-26T10:54:20"/>
    <s v="DARS-NIC-62304-F7C0Z-v0"/>
    <s v="Joanne Pybis"/>
    <x v="485"/>
    <s v="With Customer"/>
    <x v="0"/>
    <m/>
    <s v="1c Application In Progress"/>
    <s v="1c Application In Progress"/>
    <x v="4"/>
    <s v="DARS-NIC-62304-F7C0Z-v0"/>
    <s v="Yes"/>
    <s v="No"/>
    <x v="0"/>
    <x v="0"/>
    <x v="0"/>
    <s v="No"/>
    <x v="11"/>
    <s v=""/>
    <s v=""/>
    <s v=""/>
    <s v="Yes"/>
    <s v="Emma Russell"/>
    <d v="2016-09-26T10:54:20"/>
    <d v="2016-09-26T10:54:11"/>
    <m/>
    <s v=""/>
    <m/>
    <x v="0"/>
  </r>
  <r>
    <s v="d2890f76-cb80-e611-80f3-5065f38bf4e1"/>
    <s v="5EQqvY3brvdKz8+/AJ2W5eBq+ElrIqDJKQYPh6rIcXGoiVPPqF/0aLNWr/Kb1C07tX4yA+76rJBrus4KdAteYA=="/>
    <d v="2017-04-13T08:24:42"/>
    <s v="DARS-NIC-62448-Z8K5T-v0"/>
    <s v="Olubukola Otesile"/>
    <x v="53"/>
    <s v="With Customer"/>
    <x v="0"/>
    <m/>
    <s v="1c Application In Progress"/>
    <s v="2d Action Plan Active"/>
    <x v="0"/>
    <s v="DARS-NIC-62448-Z8K5T-v0"/>
    <s v="No"/>
    <s v="No"/>
    <x v="0"/>
    <x v="0"/>
    <x v="0"/>
    <s v="No"/>
    <x v="1"/>
    <s v=""/>
    <s v=""/>
    <s v=""/>
    <s v="Yes"/>
    <s v="Emma Russell"/>
    <d v="2017-04-13T08:24:42"/>
    <d v="2016-09-22T13:50:12"/>
    <m/>
    <s v=""/>
    <d v="2016-11-14T00:00:00"/>
    <x v="0"/>
  </r>
  <r>
    <s v="c628da82-998c-498f-bd66-32d0e2a45417"/>
    <s v="fXPQnjT4jaHMBNErww1RGQGkK2P3K0wN2smT+WJeAaZlcZmqs1BGoYfUGEuE/fdtfPvuUFTXut4QCA1SRR80uw=="/>
    <d v="2017-04-13T08:24:42"/>
    <s v="DARS-NIC-62448-Z8K5T-v0"/>
    <s v="Olubukola Otesile"/>
    <x v="53"/>
    <s v="With Customer"/>
    <x v="0"/>
    <m/>
    <s v="2c Initial Assessment"/>
    <s v="2d Action Plan Active"/>
    <x v="0"/>
    <s v="DARS-NIC-62448-Z8K5T-v0.1"/>
    <s v="No"/>
    <s v="No"/>
    <x v="0"/>
    <x v="147"/>
    <x v="0"/>
    <s v="No"/>
    <x v="1"/>
    <s v="Medium"/>
    <s v="Amanda Parkin"/>
    <s v="Richard Langley"/>
    <s v="Yes"/>
    <s v="Emma Russell"/>
    <d v="2017-04-13T08:24:42"/>
    <d v="2016-11-09T10:26:15"/>
    <m/>
    <s v=""/>
    <d v="2016-11-14T00:00:00"/>
    <x v="0"/>
  </r>
  <r>
    <s v="dd4c8592-5353-4778-b813-7e0e86ba417d"/>
    <s v="XOGTs0tLm6op/2Haz6/dlUnocrZVzQBvWO/3AOZCTBBWQzfDemIEvmQ+lHPjQC151NXVLeLz/9tz9DkDyvOuzw=="/>
    <d v="2017-04-13T08:24:42"/>
    <s v="DARS-NIC-62448-Z8K5T-v0"/>
    <s v="Olubukola Otesile"/>
    <x v="53"/>
    <s v="With Customer"/>
    <x v="0"/>
    <m/>
    <s v="2c Initial Assessment"/>
    <s v="2d Action Plan Active"/>
    <x v="0"/>
    <s v="DARS-NIC-62448-Z8K5T-v0.2"/>
    <s v="No"/>
    <s v="No"/>
    <x v="0"/>
    <x v="147"/>
    <x v="0"/>
    <s v="No"/>
    <x v="1"/>
    <s v="Medium"/>
    <s v="Amanda Parkin"/>
    <s v="Richard Langley"/>
    <s v="Yes"/>
    <s v="Emma Russell"/>
    <d v="2017-04-13T08:24:42"/>
    <d v="2017-01-19T15:57:34"/>
    <m/>
    <s v=""/>
    <d v="2016-11-14T00:00:00"/>
    <x v="0"/>
  </r>
  <r>
    <s v="a043a06f-4dde-4cd1-a82f-60f574136da8"/>
    <s v="6k+ZxPYWf3ff7FZ2E12oILYbmbb5uis1bAvBCx1rIyCtbgjktKrP7hMcfivgzmpoj/VT7mCSgiZTttX6nweVcA=="/>
    <d v="2017-04-13T08:24:51"/>
    <s v="DARS-NIC-62448-Z8K5T-v0"/>
    <s v="Olubukola Otesile"/>
    <x v="53"/>
    <s v="With Customer"/>
    <x v="0"/>
    <m/>
    <s v="2d Action Plan Active"/>
    <s v="2d Action Plan Active"/>
    <x v="4"/>
    <s v="DARS-NIC-62448-Z8K5T-v0.3"/>
    <s v="Yes"/>
    <s v="No"/>
    <x v="0"/>
    <x v="147"/>
    <x v="0"/>
    <s v="No"/>
    <x v="1"/>
    <s v="Complex"/>
    <s v="Amanda Parkin"/>
    <s v="Richard Langley"/>
    <s v="Yes"/>
    <s v="Emma Russell"/>
    <d v="2017-04-13T08:24:51"/>
    <d v="2017-03-06T14:46:58"/>
    <m/>
    <s v=""/>
    <d v="2016-11-14T00:00:00"/>
    <x v="0"/>
  </r>
  <r>
    <s v="b6cdbee7-c1a0-42cc-88c8-7bbc9382ecf9"/>
    <s v="0JlvN2iOFabjpG3/z4VbGiUyVrkrD+Hu+0qksJ2CRHYG71CfjNYfZUZnoxqPqZvZTkUtAkCqQp4bOnjBTKNwBA=="/>
    <d v="2016-09-22T14:31:45"/>
    <s v="DARS-NIC-62559-J9G9X-v0"/>
    <s v="Ioannis Laliotis"/>
    <x v="241"/>
    <s v="With Customer"/>
    <x v="0"/>
    <m/>
    <s v=""/>
    <s v="1c Application In Progress"/>
    <x v="4"/>
    <s v="DARS-NIC-62559-J9G9X-v0.0"/>
    <s v="Yes"/>
    <s v="No"/>
    <x v="0"/>
    <x v="0"/>
    <x v="0"/>
    <s v="No"/>
    <x v="1"/>
    <s v=""/>
    <s v="DARS Online"/>
    <s v="DARS Online"/>
    <s v="Yes"/>
    <s v=""/>
    <d v="2016-09-22T14:31:45"/>
    <d v="2016-09-22T14:31:02"/>
    <m/>
    <s v=""/>
    <m/>
    <x v="0"/>
  </r>
  <r>
    <s v="4bff0297-bd8f-e611-80f3-5065f38b05d1"/>
    <s v="Uv1/twBbzt3mhaOfYGaUry7RnASD2i2p60TyeIR8R5bjzdM4fxiuSRUX0y6a7Dh0EDIW0D97vHXkiPOxzo3ZYQ=="/>
    <d v="2016-10-11T14:18:49"/>
    <s v="DARS-NIC-62589-Y8N0F-v0"/>
    <s v="Ioannis Laliotis"/>
    <x v="241"/>
    <s v="With Customer"/>
    <x v="0"/>
    <m/>
    <s v="1c Application In Progress"/>
    <s v="1c Application In Progress"/>
    <x v="4"/>
    <s v="DARS-NIC-62589-Y8N0F-v0"/>
    <s v="Yes"/>
    <s v="No"/>
    <x v="0"/>
    <x v="0"/>
    <x v="0"/>
    <s v="No"/>
    <x v="1"/>
    <s v=""/>
    <s v=""/>
    <s v=""/>
    <s v="Yes"/>
    <s v="Emma Russell"/>
    <d v="2016-10-11T14:18:49"/>
    <d v="2016-10-11T14:18:41"/>
    <m/>
    <s v=""/>
    <m/>
    <x v="0"/>
  </r>
  <r>
    <s v="bbf296d1-309c-e611-80f6-5065f38bf2f1"/>
    <s v="ZrhkAYLcuw5mxL3CLBc3wF989m9qfAsk73VgfbIkYdGMX+KU09jhJ+4iywKw7mdgEdocL3GlyzB0zUh6JkOvVQ=="/>
    <d v="2017-03-06T11:13:46"/>
    <s v="DARS-NIC-62598-D1R2M-v0"/>
    <s v="Paul McNamara"/>
    <x v="77"/>
    <s v="With Customer"/>
    <x v="0"/>
    <m/>
    <s v="1c Application In Progress"/>
    <s v="1c Application In Progress"/>
    <x v="4"/>
    <s v="DARS-NIC-62598-D1R2M-v0"/>
    <s v="Yes"/>
    <s v="No"/>
    <x v="0"/>
    <x v="0"/>
    <x v="0"/>
    <s v="No"/>
    <x v="1"/>
    <s v=""/>
    <s v=""/>
    <s v=""/>
    <s v="Yes"/>
    <s v="Emma Russell"/>
    <d v="2017-03-06T11:13:46"/>
    <d v="2016-10-27T10:33:44"/>
    <m/>
    <s v=""/>
    <m/>
    <x v="0"/>
  </r>
  <r>
    <s v="42b5bd51-d883-e611-80f5-5065f38bd5b1"/>
    <s v="x8FPikCPhKX8ji5+zu9/ucqqV46xX5ntMO7DxaZKiioBtKZVRwD4LT0HoMRKiAjrbhxFB0ZN/MoijdDSkLADrg=="/>
    <d v="2016-09-26T10:59:52"/>
    <s v="DARS-NIC-62658-C1B8R-v0"/>
    <s v="Adam Flinton"/>
    <x v="486"/>
    <s v="With Customer"/>
    <x v="0"/>
    <m/>
    <s v="1c Application In Progress"/>
    <s v="1c Application In Progress"/>
    <x v="4"/>
    <s v="DARS-NIC-62658-C1B8R-v0"/>
    <s v="Yes"/>
    <s v="No"/>
    <x v="0"/>
    <x v="0"/>
    <x v="0"/>
    <s v="No"/>
    <x v="9"/>
    <s v=""/>
    <s v=""/>
    <s v=""/>
    <s v="Yes"/>
    <s v="Emma Russell"/>
    <d v="2016-09-26T10:59:52"/>
    <d v="2016-09-26T10:59:46"/>
    <m/>
    <s v=""/>
    <m/>
    <x v="0"/>
  </r>
  <r>
    <s v="34fce770-4a83-477e-8293-3af2743ad22f"/>
    <s v="SoqWhc30mAf5EfUb9uafswyOXNRe5SFSci7EJ7zTWNwmyrdtJh4gH+0zTPFNZt1ZesUYLjZtV9yWlJH5b+FxLQ=="/>
    <d v="2016-09-27T13:47:33"/>
    <s v="DARS-NIC-62773-K2P9G-v0"/>
    <s v="George Stoye"/>
    <x v="226"/>
    <s v="With Customer"/>
    <x v="0"/>
    <m/>
    <s v=""/>
    <s v="1c Application In Progress"/>
    <x v="0"/>
    <s v="DARS-NIC-62773-K2P9G-v0.0"/>
    <s v="No"/>
    <s v="No"/>
    <x v="0"/>
    <x v="0"/>
    <x v="0"/>
    <s v="No"/>
    <x v="9"/>
    <s v=""/>
    <s v="DARS Online"/>
    <s v="DARS Online"/>
    <s v="Yes"/>
    <s v="Emma Russell"/>
    <d v="2016-09-27T13:47:33"/>
    <d v="2016-09-23T13:56:16"/>
    <m/>
    <s v=""/>
    <m/>
    <x v="0"/>
  </r>
  <r>
    <s v="f3f5bee0-d57c-43f1-9d09-12f582a9cf21"/>
    <s v="1FZYsvqSmh9gyLk5XEWBfKtrRpT24pzaALCWeTLSvMIXC7UK83icdVwMjKlOuLGUr7u5nYVqwmb/NUhd6fBggw=="/>
    <d v="2016-09-27T13:47:42"/>
    <s v="DARS-NIC-62773-K2P9G-v0"/>
    <s v="George Stoye"/>
    <x v="226"/>
    <s v="With Customer"/>
    <x v="0"/>
    <m/>
    <s v=""/>
    <s v="1c Application In Progress"/>
    <x v="0"/>
    <s v="DARS-NIC-62773-K2P9G-v0.1"/>
    <s v="No"/>
    <s v="No"/>
    <x v="0"/>
    <x v="0"/>
    <x v="0"/>
    <s v="No"/>
    <x v="9"/>
    <s v=""/>
    <s v="DARS Online"/>
    <s v="DARS Online"/>
    <s v="Yes"/>
    <s v="Emma Russell"/>
    <d v="2016-09-27T13:47:42"/>
    <d v="2016-09-23T15:40:29"/>
    <m/>
    <s v=""/>
    <m/>
    <x v="0"/>
  </r>
  <r>
    <s v="5b597cd2-47a3-4d31-8c24-42332f6f6aa1"/>
    <s v="oMGdp6gkMzwECOW/gcVxS3GgK6UO1oPydXeMKqB2SXh/OZUawb7DxF73IIOc5bkJI3gt2aE5ZIcq1RBlKZcn4Q=="/>
    <d v="2016-11-21T08:39:22"/>
    <s v="DARS-NIC-62773-K2P9G-v0"/>
    <s v="George Stoye"/>
    <x v="226"/>
    <s v="With Customer"/>
    <x v="0"/>
    <m/>
    <s v=""/>
    <s v="1c Application In Progress"/>
    <x v="4"/>
    <s v="DARS-NIC-62773-K2P9G-v0.2"/>
    <s v="Yes"/>
    <s v="No"/>
    <x v="0"/>
    <x v="0"/>
    <x v="0"/>
    <s v="No"/>
    <x v="9"/>
    <s v=""/>
    <s v="DARS Online"/>
    <s v="DARS Online"/>
    <s v="Yes"/>
    <s v="Emma Russell"/>
    <d v="2016-11-21T08:39:22"/>
    <d v="2016-09-27T13:47:35"/>
    <m/>
    <s v=""/>
    <m/>
    <x v="0"/>
  </r>
  <r>
    <s v="ef829279-2986-e611-80f5-5065f38bd5b1"/>
    <s v="eI95aJZ1+9JCKgUVuU+V7yZJrkLJWa4lU4ixDfrlpq/ZrmXKvjh0fM4KBaOsYA9chBZRrMzf3FLJ53VzwsKdmg=="/>
    <d v="2016-09-29T10:18:52"/>
    <s v="DARS-NIC-62979-Z4G8B-v0"/>
    <s v="Chris Brook"/>
    <x v="487"/>
    <s v="With Customer"/>
    <x v="0"/>
    <m/>
    <s v="1c Application In Progress"/>
    <s v="1c Application In Progress"/>
    <x v="4"/>
    <s v="DARS-NIC-62979-Z4G8B-v0"/>
    <s v="Yes"/>
    <s v="No"/>
    <x v="0"/>
    <x v="0"/>
    <x v="0"/>
    <s v="No"/>
    <x v="1"/>
    <s v=""/>
    <s v=""/>
    <s v=""/>
    <s v="Yes"/>
    <s v="Emma Russell"/>
    <d v="2016-09-29T10:18:52"/>
    <d v="2016-09-29T09:45:41"/>
    <m/>
    <s v=""/>
    <m/>
    <x v="0"/>
  </r>
  <r>
    <s v="7c6368dc-f783-e611-80f2-5065f38b05d1"/>
    <s v="sugoUZQHU1sAGHqAgXhKuK982xVSXUd9Cw/18E1Asr4arLcaqbM4l33l4fxVp8QXoD8x7bsS4rWdCbZ1kG4oPQ=="/>
    <d v="2016-10-03T16:14:22"/>
    <s v="DARS-NIC-63089-K9X3Z-v0"/>
    <s v="Adrian Parry-Jones"/>
    <x v="36"/>
    <s v="With HSCIC"/>
    <x v="0"/>
    <m/>
    <s v="1c Application In Progress"/>
    <s v="5a DSA Active"/>
    <x v="0"/>
    <s v="DARS-NIC-63089-K9X3Z-v0"/>
    <s v="No"/>
    <s v="No"/>
    <x v="0"/>
    <x v="0"/>
    <x v="0"/>
    <s v="No"/>
    <x v="5"/>
    <s v=""/>
    <s v=""/>
    <s v=""/>
    <s v="Yes"/>
    <s v="Vicki Hartley"/>
    <d v="2016-10-03T16:14:22"/>
    <d v="2016-09-26T14:45:30"/>
    <m/>
    <s v=""/>
    <d v="2016-09-26T00:00:00"/>
    <x v="0"/>
  </r>
  <r>
    <s v="bfa69756-1dc7-4e98-9b4d-7a1400198913"/>
    <s v="z1RQg+cP7yHLZQ6oFU4HWTS6m7j+9b96YSfVTnMujnatfCOfUn0/t/RHhfarCCPQjbcwfK2cEaYdSPBG2cnt8w=="/>
    <d v="2016-10-03T16:14:22"/>
    <s v="DARS-NIC-63089-K9X3Z-v0"/>
    <s v="Adrian Parry-Jones"/>
    <x v="36"/>
    <s v="With HSCIC"/>
    <x v="0"/>
    <d v="2016-08-30T00:00:00"/>
    <s v="2c Initial Assessment"/>
    <s v="5a DSA Active"/>
    <x v="0"/>
    <s v="DARS-NIC-63089-K9X3Z-v0.1"/>
    <s v="No"/>
    <s v="No"/>
    <x v="0"/>
    <x v="136"/>
    <x v="0"/>
    <s v="No"/>
    <x v="5"/>
    <s v=""/>
    <s v="Vicki Hartley"/>
    <s v="Dave Cronin"/>
    <s v="Yes"/>
    <s v="Vicki Hartley"/>
    <d v="2016-10-03T16:14:22"/>
    <d v="2016-09-26T15:22:22"/>
    <m/>
    <s v=""/>
    <d v="2016-09-26T00:00:00"/>
    <x v="0"/>
  </r>
  <r>
    <s v="d595cdd9-e5b2-4894-ad8d-4d1d46cfad61"/>
    <s v="Gnp4RyfXDE8+kvRi+lhYf8jwuWtvaiQR5VdxFsJAb5tHkjuy2WUsY1IqbfpDbWchff+A34CtzpGGOn8ygLgaKw=="/>
    <d v="2017-01-09T15:01:44"/>
    <s v="DARS-NIC-63089-K9X3Z-v0"/>
    <s v="Adrian Parry-Jones"/>
    <x v="36"/>
    <s v="With HSCIC"/>
    <x v="0"/>
    <d v="2016-08-30T00:00:00"/>
    <s v="5a DSA Active"/>
    <s v="5a DSA Active"/>
    <x v="3"/>
    <s v="DARS-NIC-63089-K9X3Z-v0.2"/>
    <s v="Yes"/>
    <s v="No"/>
    <x v="0"/>
    <x v="136"/>
    <x v="2"/>
    <s v="No"/>
    <x v="5"/>
    <s v=""/>
    <s v="Vicki Hartley"/>
    <s v="Dave Cronin"/>
    <s v="Yes"/>
    <s v="Vicki Hartley"/>
    <d v="2017-01-09T15:01:44"/>
    <d v="2016-09-26T15:25:41"/>
    <d v="2016-10-03T00:00:00"/>
    <s v=""/>
    <d v="2016-09-26T00:00:00"/>
    <x v="1"/>
  </r>
  <r>
    <s v="64f33e71-544a-4e83-b217-e2d3ed28823d"/>
    <s v="dV9HziCNiO1F3iNFCXopxIcTa7fOrUpCEThlctx6WqohWDWN5rOGmGUd2o2XiVeP2BY0OjqtcN//wPTfXIBrSw=="/>
    <d v="2017-04-03T16:59:18"/>
    <s v="DARS-NIC-63312-B7G2N-v0"/>
    <s v="Paul Dickinson"/>
    <x v="18"/>
    <s v="With Customer"/>
    <x v="0"/>
    <m/>
    <s v=""/>
    <s v="1c Application In Progress"/>
    <x v="4"/>
    <s v="DARS-NIC-63312-B7G2N-v0.0"/>
    <s v="Yes"/>
    <s v="No"/>
    <x v="0"/>
    <x v="0"/>
    <x v="0"/>
    <s v="No"/>
    <x v="6"/>
    <s v=""/>
    <s v="DARS Online"/>
    <s v="DARS Online"/>
    <s v="Yes"/>
    <s v=""/>
    <d v="2017-04-03T16:59:18"/>
    <d v="2016-09-27T12:51:51"/>
    <m/>
    <s v=""/>
    <m/>
    <x v="0"/>
  </r>
  <r>
    <s v="69c77008-7994-e611-80f3-5065f38b05d1"/>
    <s v="A96sriwVotdHnQNrDDYd7NshAseKKeY3MSROAGsuZ/Xma3cGa5FCHzWU04NbjGgotKdg1f8R+bQbwcOBlTxS9Q=="/>
    <d v="2017-04-25T11:49:17"/>
    <s v="DARS-NIC-63345-L7D3D-v0"/>
    <s v="Esther Kwong"/>
    <x v="87"/>
    <s v="With HSCIC"/>
    <x v="0"/>
    <m/>
    <s v=""/>
    <s v="2b Case Officer Check"/>
    <x v="0"/>
    <s v="DARS-NIC-63345-L7D3D-v0"/>
    <s v="No"/>
    <s v="No"/>
    <x v="0"/>
    <x v="0"/>
    <x v="0"/>
    <s v="No"/>
    <x v="9"/>
    <s v=""/>
    <s v=""/>
    <s v=""/>
    <s v="Yes"/>
    <s v="Emma Russell"/>
    <d v="2017-04-25T11:49:17"/>
    <d v="2016-10-17T14:50:26"/>
    <m/>
    <s v=""/>
    <d v="2017-03-07T00:00:00"/>
    <x v="0"/>
  </r>
  <r>
    <s v="9c488615-7658-45bd-950d-701ff4186cca"/>
    <s v="yLus7Rgd11hL85gvRVlwTR0ExKXhTgw7SEjrJwT9gZ2vXOOXOIkwSVynLBlEOPB5O5Q0yHMk2aTEjjrjczvBWw=="/>
    <d v="2017-04-25T11:49:18"/>
    <s v="DARS-NIC-63345-L7D3D-v0"/>
    <s v="Esther Kwong"/>
    <x v="87"/>
    <s v="With HSCIC"/>
    <x v="0"/>
    <d v="2001-01-01T00:00:00"/>
    <s v="2c Initial Assessment"/>
    <s v="2b Case Officer Check"/>
    <x v="0"/>
    <s v="DARS-NIC-63345-L7D3D-v0.1"/>
    <s v="No"/>
    <s v="No"/>
    <x v="0"/>
    <x v="168"/>
    <x v="0"/>
    <s v="No"/>
    <x v="9"/>
    <s v=""/>
    <s v="Nicola Bootland"/>
    <s v="Louise Dunn"/>
    <s v="Yes"/>
    <s v="Emma Russell"/>
    <d v="2017-04-25T11:49:18"/>
    <d v="2016-10-18T10:48:32"/>
    <m/>
    <s v=""/>
    <d v="2017-03-07T00:00:00"/>
    <x v="0"/>
  </r>
  <r>
    <s v="09047157-c5ca-49b7-ae2f-9a65e525565c"/>
    <s v="LVQ22GignqZ7umRDd05xUFOjmUwcfl8Qf+qsfCV6AnlhEkkJ/l/g/JmPF+ygMHvNx8hKdIJb+lQo/B1Pam/UuA=="/>
    <d v="2017-04-25T11:49:18"/>
    <s v="DARS-NIC-63345-L7D3D-v0"/>
    <s v="Esther Kwong"/>
    <x v="87"/>
    <s v="With HSCIC"/>
    <x v="0"/>
    <d v="2018-05-31T00:00:00"/>
    <s v="2c Initial Assessment"/>
    <s v="2b Case Officer Check"/>
    <x v="0"/>
    <s v="DARS-NIC-63345-L7D3D-v0.10"/>
    <s v="No"/>
    <s v="No"/>
    <x v="0"/>
    <x v="92"/>
    <x v="0"/>
    <s v="No"/>
    <x v="9"/>
    <s v="Complex"/>
    <s v="Malgorzata Bartkowska"/>
    <s v="Louise Dunn"/>
    <s v="Yes"/>
    <s v="Emma Russell"/>
    <d v="2017-04-25T11:49:18"/>
    <d v="2017-04-18T08:54:47"/>
    <m/>
    <s v=""/>
    <d v="2017-03-07T00:00:00"/>
    <x v="0"/>
  </r>
  <r>
    <s v="9b4b8a5e-9a7e-483b-8fe8-61cd436dc6a8"/>
    <s v="cpLHEzKhDZxfAn5/6YudlDcnRde4xOf9iE6RUS13Z98G9hpThqC7PmdVSHLNdIdpquC20PNHqVcr3gF3PHqtyw=="/>
    <d v="2017-04-25T11:49:18"/>
    <s v="DARS-NIC-63345-L7D3D-v0"/>
    <s v="Esther Kwong"/>
    <x v="87"/>
    <s v="With HSCIC"/>
    <x v="0"/>
    <d v="2018-05-31T00:00:00"/>
    <s v="2c Initial Assessment"/>
    <s v="2b Case Officer Check"/>
    <x v="0"/>
    <s v="DARS-NIC-63345-L7D3D-v0.11"/>
    <s v="No"/>
    <s v="No"/>
    <x v="0"/>
    <x v="92"/>
    <x v="0"/>
    <s v="No"/>
    <x v="9"/>
    <s v="Complex"/>
    <s v="Malgorzata Bartkowska"/>
    <s v="Louise Dunn"/>
    <s v="Yes"/>
    <s v="Emma Russell"/>
    <d v="2017-04-25T11:49:18"/>
    <d v="2017-04-19T11:28:01"/>
    <m/>
    <s v=""/>
    <d v="2017-03-07T00:00:00"/>
    <x v="0"/>
  </r>
  <r>
    <s v="2c13e875-59e9-4c6f-a79c-6a91c9d9bd82"/>
    <s v="k08M1RKfEsCYo8ipw9SKAextKU6gMiPBcCVClm2hpISgo0QSYV/LOG3FZG2XT7mV45hIgOMmA5mGM1sXKhkkFw=="/>
    <d v="2017-05-02T10:50:46"/>
    <s v="DARS-NIC-63345-L7D3D-v0"/>
    <s v="Esther Kwong"/>
    <x v="87"/>
    <s v="With HSCIC"/>
    <x v="0"/>
    <d v="2018-05-31T00:00:00"/>
    <s v="2b Case Officer Check"/>
    <s v="2b Case Officer Check"/>
    <x v="4"/>
    <s v="DARS-NIC-63345-L7D3D-v0.12"/>
    <s v="Yes"/>
    <s v="No"/>
    <x v="0"/>
    <x v="92"/>
    <x v="0"/>
    <s v="No"/>
    <x v="9"/>
    <s v="Complex"/>
    <s v="Malgorzata Bartkowska"/>
    <s v="Louise Dunn"/>
    <s v="Yes"/>
    <s v="Emma Russell"/>
    <d v="2017-05-02T10:50:46"/>
    <d v="2017-04-25T11:48:52"/>
    <m/>
    <s v=""/>
    <d v="2017-03-07T00:00:00"/>
    <x v="0"/>
  </r>
  <r>
    <s v="34d75692-7c0f-413f-be66-b31749a18852"/>
    <s v="0VwPxgi2Capihlyhl8BN8BEY+i+m8o5aM9feNScVd2zx8lOy7rQwdxSVtRhu1U13hA2fFKv5CnkN+OMBS+hycg=="/>
    <d v="2017-04-25T11:49:18"/>
    <s v="DARS-NIC-63345-L7D3D-v0"/>
    <s v="Esther Kwong"/>
    <x v="87"/>
    <s v="With HSCIC"/>
    <x v="0"/>
    <d v="2001-01-01T00:00:00"/>
    <s v="1c Application In Progress"/>
    <s v="2b Case Officer Check"/>
    <x v="0"/>
    <s v="DARS-NIC-63345-L7D3D-v0.2"/>
    <s v="No"/>
    <s v="No"/>
    <x v="0"/>
    <x v="168"/>
    <x v="0"/>
    <s v="No"/>
    <x v="9"/>
    <s v=""/>
    <s v="Nicola Bootland"/>
    <s v="Louise Dunn"/>
    <s v="Yes"/>
    <s v="Emma Russell"/>
    <d v="2017-04-25T11:49:18"/>
    <d v="2016-11-01T15:16:36"/>
    <m/>
    <s v=""/>
    <d v="2017-03-07T00:00:00"/>
    <x v="0"/>
  </r>
  <r>
    <s v="64fc761a-bc6c-489b-9dd0-042fd1d4b6ed"/>
    <s v="RfXzFAUurP0T2JIaHqckmR77O4ipimB1K9PPt9bO+LItqcyvKQ2rvDrX/SRXaaQZYp32x/1u0aSMTAIX+mYexA=="/>
    <d v="2017-04-25T11:49:17"/>
    <s v="DARS-NIC-63345-L7D3D-v0"/>
    <s v="Esther Kwong"/>
    <x v="87"/>
    <s v="With HSCIC"/>
    <x v="0"/>
    <d v="2001-01-01T00:00:00"/>
    <s v="1c Application In Progress"/>
    <s v="2b Case Officer Check"/>
    <x v="0"/>
    <s v="DARS-NIC-63345-L7D3D-v0.3"/>
    <s v="No"/>
    <s v="No"/>
    <x v="0"/>
    <x v="168"/>
    <x v="0"/>
    <s v="No"/>
    <x v="9"/>
    <s v=""/>
    <s v="Nicola Bootland"/>
    <s v="Louise Dunn"/>
    <s v="Yes"/>
    <s v="Emma Russell"/>
    <d v="2017-04-25T11:49:17"/>
    <d v="2017-02-14T13:06:16"/>
    <m/>
    <s v=""/>
    <d v="2017-03-07T00:00:00"/>
    <x v="0"/>
  </r>
  <r>
    <s v="7ae094e6-a930-437a-ab53-5e22a3d7897b"/>
    <s v="SsuAZ18dnhO95DcjxI/oMn0gbHoR5Ll5coeaIlVdtHoWcJu3a6v2WdzqtcPYvOiGBkZiEnrqM+kcgyYgbgNTEQ=="/>
    <d v="2017-04-25T11:49:18"/>
    <s v="DARS-NIC-63345-L7D3D-v0"/>
    <s v="Esther Kwong"/>
    <x v="87"/>
    <s v="With HSCIC"/>
    <x v="0"/>
    <d v="2001-01-01T00:00:00"/>
    <s v="1c Application In Progress"/>
    <s v="2b Case Officer Check"/>
    <x v="0"/>
    <s v="DARS-NIC-63345-L7D3D-v0.4"/>
    <s v="No"/>
    <s v="No"/>
    <x v="0"/>
    <x v="168"/>
    <x v="0"/>
    <s v="No"/>
    <x v="9"/>
    <s v=""/>
    <s v="Nicola Bootland"/>
    <s v="Louise Dunn"/>
    <s v="Yes"/>
    <s v="Emma Russell"/>
    <d v="2017-04-25T11:49:18"/>
    <d v="2017-02-20T09:40:18"/>
    <m/>
    <s v=""/>
    <d v="2017-03-07T00:00:00"/>
    <x v="0"/>
  </r>
  <r>
    <s v="844744c0-6630-4d33-b173-4ddb4570ac79"/>
    <s v="zzmwpeMIEMuu15PJUlA7x2bf0jxOxEM32WgkxE1tAVsmvIPR7hO5+6ivg9JXO0C6N+2w9bxu4hZP2JJTfht87w=="/>
    <d v="2017-04-25T11:49:17"/>
    <s v="DARS-NIC-63345-L7D3D-v0"/>
    <s v="Esther Kwong"/>
    <x v="87"/>
    <s v="With HSCIC"/>
    <x v="0"/>
    <d v="2001-01-01T00:00:00"/>
    <s v="1c Application In Progress"/>
    <s v="2b Case Officer Check"/>
    <x v="0"/>
    <s v="DARS-NIC-63345-L7D3D-v0.5"/>
    <s v="No"/>
    <s v="No"/>
    <x v="0"/>
    <x v="168"/>
    <x v="0"/>
    <s v="No"/>
    <x v="9"/>
    <s v=""/>
    <s v="Nicola Bootland"/>
    <s v="Louise Dunn"/>
    <s v="Yes"/>
    <s v="Emma Russell"/>
    <d v="2017-04-25T11:49:17"/>
    <d v="2017-02-20T16:21:49"/>
    <m/>
    <s v=""/>
    <d v="2017-03-07T00:00:00"/>
    <x v="0"/>
  </r>
  <r>
    <s v="96279bda-e1a1-4ce5-88f8-5f9d89000d18"/>
    <s v="1WERTRrPG1H/z9Y9wbD/ZtY2nZMeqHEjiXaCZzzElRvzmNOr3ac2lRMfo4fTLAmQ+908JUj4tYyWibf6Rxf4kQ=="/>
    <d v="2017-04-25T11:49:18"/>
    <s v="DARS-NIC-63345-L7D3D-v0"/>
    <s v="Esther Kwong"/>
    <x v="87"/>
    <s v="With HSCIC"/>
    <x v="0"/>
    <d v="2001-01-01T00:00:00"/>
    <s v="1c Application In Progress"/>
    <s v="2b Case Officer Check"/>
    <x v="0"/>
    <s v="DARS-NIC-63345-L7D3D-v0.6"/>
    <s v="No"/>
    <s v="No"/>
    <x v="0"/>
    <x v="168"/>
    <x v="0"/>
    <s v="No"/>
    <x v="9"/>
    <s v=""/>
    <s v="Nicola Bootland"/>
    <s v="Louise Dunn"/>
    <s v="Yes"/>
    <s v="Emma Russell"/>
    <d v="2017-04-25T11:49:18"/>
    <d v="2017-02-22T10:43:31"/>
    <m/>
    <s v=""/>
    <d v="2017-03-07T00:00:00"/>
    <x v="0"/>
  </r>
  <r>
    <s v="f20518d9-ef42-4ddf-9dd6-4f6817a6b40f"/>
    <s v="olHr1cxoRq6z7th8YwTm/8Q0KKuAkQAoy1cRvKFJDqlyzBnVpJOkk6ESBrgF6gj+4XcnEyOV8Jzy+SqTOoUZRA=="/>
    <d v="2017-04-25T11:49:17"/>
    <s v="DARS-NIC-63345-L7D3D-v0"/>
    <s v="Esther Kwong"/>
    <x v="87"/>
    <s v="With HSCIC"/>
    <x v="0"/>
    <d v="2018-05-31T00:00:00"/>
    <s v="2c Initial Assessment"/>
    <s v="2b Case Officer Check"/>
    <x v="0"/>
    <s v="DARS-NIC-63345-L7D3D-v0.7"/>
    <s v="No"/>
    <s v="No"/>
    <x v="0"/>
    <x v="92"/>
    <x v="0"/>
    <s v="No"/>
    <x v="9"/>
    <s v="Complex"/>
    <s v="Malgorzata Bartkowska"/>
    <s v="Louise Dunn"/>
    <s v="Yes"/>
    <s v="Emma Russell"/>
    <d v="2017-04-25T11:49:17"/>
    <d v="2017-02-28T09:09:49"/>
    <m/>
    <s v=""/>
    <d v="2017-03-07T00:00:00"/>
    <x v="0"/>
  </r>
  <r>
    <s v="fd9440fb-2dec-4a37-958f-716bea9561fa"/>
    <s v="n6NXZ0RO/heLIxFrV9jHKQVBS2HTKEApJdM07B8dy4zVMdAcfBUhh6YXrOw5jmkRqCo6SAUTXT/HIY0saeOLFA=="/>
    <d v="2017-04-25T11:49:18"/>
    <s v="DARS-NIC-63345-L7D3D-v0"/>
    <s v="Esther Kwong"/>
    <x v="87"/>
    <s v="With HSCIC"/>
    <x v="0"/>
    <d v="2018-05-31T00:00:00"/>
    <s v="2c Initial Assessment"/>
    <s v="2b Case Officer Check"/>
    <x v="0"/>
    <s v="DARS-NIC-63345-L7D3D-v0.8"/>
    <s v="No"/>
    <s v="No"/>
    <x v="0"/>
    <x v="92"/>
    <x v="0"/>
    <s v="No"/>
    <x v="9"/>
    <s v="Complex"/>
    <s v="Malgorzata Bartkowska"/>
    <s v="Louise Dunn"/>
    <s v="Yes"/>
    <s v="Emma Russell"/>
    <d v="2017-04-25T11:49:18"/>
    <d v="2017-03-28T11:18:57"/>
    <m/>
    <s v=""/>
    <d v="2017-03-07T00:00:00"/>
    <x v="0"/>
  </r>
  <r>
    <s v="95c582a6-74ed-433d-9293-6ff5e15d4f5a"/>
    <s v="1gyoz4ikAxKwmAfGH5Be15J5CUpHkUboKnDRv8eCA3pV5/aPLMVSbbJnTGSZ9OfGGh3tDsN3PxoDs1ia5PJ8OA=="/>
    <d v="2017-04-25T11:49:18"/>
    <s v="DARS-NIC-63345-L7D3D-v0"/>
    <s v="Esther Kwong"/>
    <x v="87"/>
    <s v="With HSCIC"/>
    <x v="0"/>
    <d v="2018-05-31T00:00:00"/>
    <s v="2c Initial Assessment"/>
    <s v="2b Case Officer Check"/>
    <x v="0"/>
    <s v="DARS-NIC-63345-L7D3D-v0.9"/>
    <s v="No"/>
    <s v="No"/>
    <x v="0"/>
    <x v="92"/>
    <x v="0"/>
    <s v="No"/>
    <x v="9"/>
    <s v="Complex"/>
    <s v="Malgorzata Bartkowska"/>
    <s v="Louise Dunn"/>
    <s v="Yes"/>
    <s v="Emma Russell"/>
    <d v="2017-04-25T11:49:18"/>
    <d v="2017-04-13T15:17:35"/>
    <m/>
    <s v=""/>
    <d v="2017-03-07T00:00:00"/>
    <x v="0"/>
  </r>
  <r>
    <s v="45c20761-3b8a-e611-80f3-5065f38b05d1"/>
    <s v="MDoFkLxpAhSpxmDjB3B/m8DPIQ3yJ1r7ZDsdgPLWdvNyzfRtKbh/ms+BusK0t7PV8C43NXcx+9gOCp7v/qlniQ=="/>
    <d v="2017-03-03T15:38:10"/>
    <s v="DARS-NIC-63347-R8J2M-v0"/>
    <s v="James Bedford"/>
    <x v="318"/>
    <s v="With Customer"/>
    <x v="0"/>
    <m/>
    <s v="1c Application In Progress"/>
    <s v="2d Action Plan Active"/>
    <x v="0"/>
    <s v="DARS-NIC-63347-R8J2M-v0"/>
    <s v="No"/>
    <s v="No"/>
    <x v="0"/>
    <x v="0"/>
    <x v="0"/>
    <s v="No"/>
    <x v="1"/>
    <s v=""/>
    <s v=""/>
    <s v=""/>
    <s v="Yes"/>
    <s v="Emma Russell"/>
    <d v="2017-03-03T15:38:10"/>
    <d v="2016-10-04T14:03:54"/>
    <m/>
    <s v=""/>
    <d v="2017-02-21T00:00:00"/>
    <x v="0"/>
  </r>
  <r>
    <s v="225271b1-e505-4e4c-84a8-d72d217470db"/>
    <s v="DwVMiUvn+IxvBejL6MQvgMcydv15EBNcupWGkf39q20A1tGATZ2iZ+BT8akWu8rxfaeE5RJdydmklwMxYkRsTQ=="/>
    <d v="2017-03-03T15:38:11"/>
    <s v="DARS-NIC-63347-R8J2M-v0"/>
    <s v="James Bedford"/>
    <x v="318"/>
    <s v="With Customer"/>
    <x v="0"/>
    <m/>
    <s v="1c Application In Progress"/>
    <s v="2d Action Plan Active"/>
    <x v="0"/>
    <s v="DARS-NIC-63347-R8J2M-v0.1"/>
    <s v="No"/>
    <s v="No"/>
    <x v="0"/>
    <x v="0"/>
    <x v="0"/>
    <s v="No"/>
    <x v="1"/>
    <s v=""/>
    <s v=""/>
    <s v=""/>
    <s v="Yes"/>
    <s v="Emma Russell"/>
    <d v="2017-03-03T15:38:11"/>
    <d v="2016-12-16T14:50:46"/>
    <m/>
    <s v=""/>
    <d v="2017-02-21T00:00:00"/>
    <x v="0"/>
  </r>
  <r>
    <s v="72769166-aa85-4c0f-8f8c-3fee6e2714b1"/>
    <s v="l7bzAGyMZUNm+vcme9kmMG5PKqsxJqpw8aIhrZtP23237VAb8ar4cTIjZko7sR7ZYAqCKoSkMB7VIgUqzlmL6w=="/>
    <d v="2017-03-03T15:38:10"/>
    <s v="DARS-NIC-63347-R8J2M-v0"/>
    <s v="James Bedford"/>
    <x v="318"/>
    <s v="With Customer"/>
    <x v="0"/>
    <m/>
    <s v="1c Application In Progress"/>
    <s v="2d Action Plan Active"/>
    <x v="0"/>
    <s v="DARS-NIC-63347-R8J2M-v0.2"/>
    <s v="No"/>
    <s v="No"/>
    <x v="0"/>
    <x v="0"/>
    <x v="0"/>
    <s v="No"/>
    <x v="1"/>
    <s v=""/>
    <s v=""/>
    <s v=""/>
    <s v="Yes"/>
    <s v="Emma Russell"/>
    <d v="2017-03-03T15:38:10"/>
    <d v="2016-12-20T11:35:36"/>
    <m/>
    <s v=""/>
    <d v="2017-02-21T00:00:00"/>
    <x v="0"/>
  </r>
  <r>
    <s v="c2d96fe4-8b88-436e-8db6-5278dbdf06a0"/>
    <s v="UeX3fT0IY2iK2UA8m7UHAtAaeZlLp/2f2A+PW64mNABbd6n0SpDOlHKe6OS8KeS3bQa6AkywZz9fEUiD7AXHxw=="/>
    <d v="2017-03-03T15:38:54"/>
    <s v="DARS-NIC-63347-R8J2M-v0"/>
    <s v="James Bedford"/>
    <x v="318"/>
    <s v="With Customer"/>
    <x v="0"/>
    <m/>
    <s v="2c Initial Assessment"/>
    <s v="2d Action Plan Active"/>
    <x v="0"/>
    <s v="DARS-NIC-63347-R8J2M-v0.3"/>
    <s v="No"/>
    <s v="No"/>
    <x v="0"/>
    <x v="247"/>
    <x v="0"/>
    <s v="No"/>
    <x v="1"/>
    <s v="Complex"/>
    <s v="Georgina Platt"/>
    <s v="Kimberley Watson"/>
    <s v="Yes"/>
    <s v="Emma Russell"/>
    <d v="2017-03-03T15:38:54"/>
    <d v="2017-02-17T11:12:31"/>
    <m/>
    <s v=""/>
    <d v="2017-02-21T00:00:00"/>
    <x v="0"/>
  </r>
  <r>
    <s v="d5f0fa15-9c21-42fd-9aa6-3d35faee43d1"/>
    <s v="RrtA4IKV+Ublow4MkZc9xxNzgf8hRjVePWdSY4MT+ecTsx2tAMBbYY27AbPmBBpTZFqVKsI9Gdv0360nx9EeOA=="/>
    <d v="2017-04-28T08:47:08"/>
    <s v="DARS-NIC-63347-R8J2M-v0"/>
    <s v="James Bedford"/>
    <x v="318"/>
    <s v="With Customer"/>
    <x v="0"/>
    <m/>
    <s v="2c Initial Assessment"/>
    <s v="2d Action Plan Active"/>
    <x v="4"/>
    <s v="DARS-NIC-63347-R8J2M-v0.4"/>
    <s v="Yes"/>
    <s v="No"/>
    <x v="0"/>
    <x v="247"/>
    <x v="0"/>
    <s v="No"/>
    <x v="1"/>
    <s v="Complex"/>
    <s v="Georgina Platt"/>
    <s v="Kimberley Watson"/>
    <s v="Yes"/>
    <s v="Emma Russell"/>
    <d v="2017-04-28T08:47:08"/>
    <d v="2017-03-03T15:38:19"/>
    <m/>
    <s v=""/>
    <d v="2017-02-21T00:00:00"/>
    <x v="0"/>
  </r>
  <r>
    <s v="d2b00e84-2991-e611-80f5-5065f38bf4e1"/>
    <s v="iYNGVlCHnijjJfqCLBBAdi2dzI4GEM4i6wB/y3dJWdx+cBoSURNb/RlmJhuOA4RrJdt/VUwx+perYkYJy5D50A=="/>
    <d v="2016-10-13T09:43:55"/>
    <s v="DARS-NIC-63420-Q3Y1S-v0"/>
    <s v="Fiona McLaughlin"/>
    <x v="21"/>
    <s v="With Customer"/>
    <x v="0"/>
    <m/>
    <s v="1c Application In Progress"/>
    <s v="1c Application In Progress"/>
    <x v="4"/>
    <s v="DARS-NIC-63420-Q3Y1S-v0"/>
    <s v="Yes"/>
    <s v="No"/>
    <x v="0"/>
    <x v="0"/>
    <x v="0"/>
    <s v="No"/>
    <x v="1"/>
    <s v=""/>
    <s v=""/>
    <s v=""/>
    <s v="Yes"/>
    <s v="Emma Russell"/>
    <d v="2016-10-13T09:43:55"/>
    <d v="2016-10-13T09:43:39"/>
    <m/>
    <s v=""/>
    <m/>
    <x v="0"/>
  </r>
  <r>
    <s v="ce5fab9a-6d94-e611-80f3-5065f38b05d1"/>
    <s v="XFT12KWddSzzhKYEUpqTFXWr9yVLOB9v/B/Mt0Ho/zdYIoZDaTBvyVegeeLFFGRRALRVTWojOqLJ7i0CudEnMw=="/>
    <d v="2017-04-19T07:21:03"/>
    <s v="DARS-NIC-63736-Z7D2Z-v1"/>
    <s v="Owen Richardson"/>
    <x v="424"/>
    <s v="With Customer"/>
    <x v="0"/>
    <m/>
    <s v="1c Application In Progress"/>
    <s v="4e With Customer To Sign DSA"/>
    <x v="0"/>
    <s v="DARS-NIC-63736-Z7D2Z-v0"/>
    <s v="No"/>
    <s v="No"/>
    <x v="0"/>
    <x v="0"/>
    <x v="0"/>
    <s v="No"/>
    <x v="0"/>
    <s v=""/>
    <s v=""/>
    <s v=""/>
    <s v="Yes"/>
    <s v="Emma Russell"/>
    <d v="2017-04-19T07:21:03"/>
    <d v="2016-10-17T13:28:42"/>
    <m/>
    <s v=""/>
    <d v="2017-03-09T00:00:00"/>
    <x v="0"/>
  </r>
  <r>
    <s v="73d8639c-b937-46e7-b862-2a7c37fc999d"/>
    <s v="XEzCYa7tQS8FacGvk4vTdKrkOwgbdKJ7Ykw2o5gDkzgwmXkXt1CG+gt2GyQEFHbhHahFt2yfCm0QzgN8Y7DL+Q=="/>
    <d v="2017-04-19T07:21:03"/>
    <s v="DARS-NIC-63736-Z7D2Z-v1"/>
    <s v="Owen Richardson"/>
    <x v="424"/>
    <s v="With Customer"/>
    <x v="0"/>
    <m/>
    <s v="1c Application In Progress"/>
    <s v="4e With Customer To Sign DSA"/>
    <x v="0"/>
    <s v="DARS-NIC-63736-Z7D2Z-v0.1"/>
    <s v="No"/>
    <s v="No"/>
    <x v="0"/>
    <x v="0"/>
    <x v="0"/>
    <s v="No"/>
    <x v="0"/>
    <s v=""/>
    <s v=""/>
    <s v=""/>
    <s v="Yes"/>
    <s v="Emma Russell"/>
    <d v="2017-04-19T07:21:03"/>
    <d v="2016-10-17T14:17:50"/>
    <m/>
    <s v=""/>
    <d v="2017-03-09T00:00:00"/>
    <x v="0"/>
  </r>
  <r>
    <s v="fa641c71-fe76-4d2d-806c-2dab71dd7bc7"/>
    <s v="GD/i2KL54+Lp1yDqqbd3bbTDMmjXcnJzOF5QoD912/wCXqvp6p38wxmw8U7DosIsvACDcfIBbEcLQRKRgAXI3g=="/>
    <d v="2017-04-19T07:21:03"/>
    <s v="DARS-NIC-63736-Z7D2Z-v1"/>
    <s v="Owen Richardson"/>
    <x v="424"/>
    <s v="With Customer"/>
    <x v="0"/>
    <m/>
    <s v="1c Application In Progress"/>
    <s v="4e With Customer To Sign DSA"/>
    <x v="0"/>
    <s v="DARS-NIC-63736-Z7D2Z-v0.2"/>
    <s v="No"/>
    <s v="No"/>
    <x v="0"/>
    <x v="0"/>
    <x v="0"/>
    <s v="No"/>
    <x v="0"/>
    <s v=""/>
    <s v=""/>
    <s v=""/>
    <s v="Yes"/>
    <s v="Emma Russell"/>
    <d v="2017-04-19T07:21:03"/>
    <d v="2016-10-17T14:20:40"/>
    <m/>
    <s v=""/>
    <d v="2017-03-09T00:00:00"/>
    <x v="0"/>
  </r>
  <r>
    <s v="f1c7ec54-5ea4-4a36-8b1a-68910a36a733"/>
    <s v="4KZHyjJImqb0nw9VGhzeVaukpbXWXLwrzAjVQP7f55a4CscA1JQIJVgIxOrMcLWiSRQ+MGAKypzjOw4hMHm2Iw=="/>
    <d v="2017-04-19T07:21:03"/>
    <s v="DARS-NIC-63736-Z7D2Z-v1"/>
    <s v="Owen Richardson"/>
    <x v="424"/>
    <s v="With Customer"/>
    <x v="0"/>
    <d v="2017-03-31T00:00:00"/>
    <s v="2c Initial Assessment"/>
    <s v="4e With Customer To Sign DSA"/>
    <x v="0"/>
    <s v="DARS-NIC-63736-Z7D2Z-v0.3"/>
    <s v="No"/>
    <s v="No"/>
    <x v="0"/>
    <x v="174"/>
    <x v="0"/>
    <s v="No"/>
    <x v="0"/>
    <s v="Medium"/>
    <s v="Adam Grindrod"/>
    <s v="Richard Langley"/>
    <s v="Yes"/>
    <s v="Emma Russell"/>
    <d v="2017-04-19T07:21:03"/>
    <d v="2016-11-02T13:44:36"/>
    <m/>
    <s v=""/>
    <d v="2017-03-09T00:00:00"/>
    <x v="0"/>
  </r>
  <r>
    <s v="c4629c1c-a168-43b7-918d-60b369a271f3"/>
    <s v="T9KCDdHctLCCAsNyKDClFL1RB+p3F4S0DgYbi0xRRe/8Kmpiww8SYiN2OPd0gDu/bSvJ7zdBuFNEtPwFSvT52A=="/>
    <d v="2017-04-19T07:21:03"/>
    <s v="DARS-NIC-63736-Z7D2Z-v1"/>
    <s v="Owen Richardson"/>
    <x v="424"/>
    <s v="With Customer"/>
    <x v="0"/>
    <d v="2017-03-31T00:00:00"/>
    <s v="2c Initial Assessment"/>
    <s v="4e With Customer To Sign DSA"/>
    <x v="0"/>
    <s v="DARS-NIC-63736-Z7D2Z-v0.4"/>
    <s v="No"/>
    <s v="No"/>
    <x v="0"/>
    <x v="174"/>
    <x v="0"/>
    <s v="No"/>
    <x v="0"/>
    <s v="Medium"/>
    <s v="Adam Grindrod"/>
    <s v="Richard Langley"/>
    <s v="Yes"/>
    <s v="Emma Russell"/>
    <d v="2017-04-19T07:21:03"/>
    <d v="2016-11-09T14:21:44"/>
    <m/>
    <s v=""/>
    <d v="2017-03-09T00:00:00"/>
    <x v="0"/>
  </r>
  <r>
    <s v="077a4ee4-7ee9-45ea-9bf7-daab0723f3dc"/>
    <s v="Y7ByOypKYdN8Ui0Pm6I01AkW/gluYWmkScqUcayL1sJblOrSFXRP4eA+aOJPrLb6yZJfc0oqexTiaThZ0viOYw=="/>
    <d v="2017-04-19T07:21:04"/>
    <s v="DARS-NIC-63736-Z7D2Z-v1"/>
    <s v="Owen Richardson"/>
    <x v="424"/>
    <s v="With Customer"/>
    <x v="0"/>
    <d v="2017-03-31T00:00:00"/>
    <s v="2c Initial Assessment"/>
    <s v="4e With Customer To Sign DSA"/>
    <x v="0"/>
    <s v="DARS-NIC-63736-Z7D2Z-v0.5"/>
    <s v="No"/>
    <s v="No"/>
    <x v="0"/>
    <x v="174"/>
    <x v="0"/>
    <s v="No"/>
    <x v="0"/>
    <s v="Medium"/>
    <s v="Adam Grindrod"/>
    <s v="Richard Langley"/>
    <s v="Yes"/>
    <s v="Emma Russell"/>
    <d v="2017-04-19T07:21:04"/>
    <d v="2016-11-23T08:51:45"/>
    <m/>
    <s v=""/>
    <d v="2017-03-09T00:00:00"/>
    <x v="0"/>
  </r>
  <r>
    <s v="4def2f8f-f1c5-40d1-80dc-d5d054e8f4ec"/>
    <s v="RpIXJ2Zqc74c0ovJ+i+ht4RZDXe7uYNH+6W3o6yB9n7/PlYui8EdbEpKbA/Uiv6acyO2W5IbnGRs+m+99npW3g=="/>
    <d v="2017-04-19T07:21:03"/>
    <s v="DARS-NIC-63736-Z7D2Z-v1"/>
    <s v="Owen Richardson"/>
    <x v="424"/>
    <s v="With Customer"/>
    <x v="0"/>
    <d v="2017-03-31T00:00:00"/>
    <s v="5a DSA Active"/>
    <s v="4e With Customer To Sign DSA"/>
    <x v="3"/>
    <s v="DARS-NIC-63736-Z7D2Z-v0.6"/>
    <s v="No"/>
    <s v="No"/>
    <x v="0"/>
    <x v="174"/>
    <x v="167"/>
    <s v="No"/>
    <x v="0"/>
    <s v="Medium"/>
    <s v="Vicki Hartley"/>
    <s v="Richard Langley"/>
    <s v="Yes"/>
    <s v="Emma Russell"/>
    <d v="2017-04-19T07:21:03"/>
    <d v="2016-12-05T13:39:03"/>
    <d v="2017-02-14T00:00:00"/>
    <s v=""/>
    <d v="2017-03-09T00:00:00"/>
    <x v="1"/>
  </r>
  <r>
    <s v="17f164cb-ab26-4c5d-981e-2b6f251dba16"/>
    <s v="yO7QopMOvZZ+9UiU6LncTR+N6z2P1/jRHu+dt1aNQXC7tKtZCsVSuT01CCyNccYe3WkQktCj22ha7iO/tx9iLg=="/>
    <d v="2017-04-19T07:21:03"/>
    <s v="DARS-NIC-63736-Z7D2Z-v1"/>
    <s v="Owen Richardson"/>
    <x v="424"/>
    <s v="With Customer"/>
    <x v="0"/>
    <m/>
    <s v="1c Application In Progress"/>
    <s v="4e With Customer To Sign DSA"/>
    <x v="0"/>
    <s v="DARS-NIC-63736-Z7D2Z-v1.0"/>
    <s v="No"/>
    <s v="No"/>
    <x v="0"/>
    <x v="174"/>
    <x v="0"/>
    <s v="No"/>
    <x v="0"/>
    <s v="Medium"/>
    <s v="Vicki Hartley"/>
    <s v="Richard Langley"/>
    <s v="Yes"/>
    <s v="Emma Russell"/>
    <d v="2017-04-19T07:21:03"/>
    <d v="2017-03-01T16:14:48"/>
    <m/>
    <s v=""/>
    <d v="2017-03-09T00:00:00"/>
    <x v="0"/>
  </r>
  <r>
    <s v="643fc257-36ca-42f6-a637-bff5eaad78ed"/>
    <s v="D65qmZZHXtrnqIDrGiLODPd/5XTAYPBOc6KCGvM0r8oZmEX2wjTaXM172oXbVLRE/gR0qWzYFr78R9j4nFuj+g=="/>
    <d v="2017-04-19T07:21:03"/>
    <s v="DARS-NIC-63736-Z7D2Z-v1"/>
    <s v="Owen Richardson"/>
    <x v="424"/>
    <s v="With Customer"/>
    <x v="0"/>
    <d v="2018-03-31T00:00:00"/>
    <s v="2c Initial Assessment"/>
    <s v="4e With Customer To Sign DSA"/>
    <x v="0"/>
    <s v="DARS-NIC-63736-Z7D2Z-v1.1"/>
    <s v="No"/>
    <s v="No"/>
    <x v="0"/>
    <x v="3"/>
    <x v="0"/>
    <s v="No"/>
    <x v="0"/>
    <s v="Medium"/>
    <s v="Alexandra Day"/>
    <s v="Duncan Easton"/>
    <s v="Yes"/>
    <s v="Emma Russell"/>
    <d v="2017-04-19T07:21:03"/>
    <d v="2017-03-08T10:01:48"/>
    <m/>
    <s v=""/>
    <d v="2017-03-09T00:00:00"/>
    <x v="0"/>
  </r>
  <r>
    <s v="b130d9ef-e8de-4a11-954d-de5c5cbad42b"/>
    <s v="GAr+3xuVh+DfUT2izxNYitCs6n5xP4L5JaR98EY/7FvoDAGPnWhsY5+NuaK0KyL5424L/YO8XcVohNLXMVSH+w=="/>
    <d v="2017-04-19T07:21:41"/>
    <s v="DARS-NIC-63736-Z7D2Z-v1"/>
    <s v="Owen Richardson"/>
    <x v="424"/>
    <s v="With Customer"/>
    <x v="0"/>
    <d v="2018-03-31T00:00:00"/>
    <s v="4e With Customer To Sign DSA"/>
    <s v="4e With Customer To Sign DSA"/>
    <x v="4"/>
    <s v="DARS-NIC-63736-Z7D2Z-v1.2"/>
    <s v="Yes"/>
    <s v="No"/>
    <x v="0"/>
    <x v="3"/>
    <x v="0"/>
    <s v="No"/>
    <x v="0"/>
    <s v="Medium"/>
    <s v="Alexandra Day"/>
    <s v="Duncan Easton"/>
    <s v="Yes"/>
    <s v="Emma Russell"/>
    <d v="2017-04-19T07:21:41"/>
    <d v="2017-04-13T11:05:09"/>
    <m/>
    <s v=""/>
    <d v="2017-03-09T00:00:00"/>
    <x v="0"/>
  </r>
  <r>
    <s v="4414a641-6794-e611-80f3-5065f38b05d1"/>
    <s v="YEego9DjQ3Ol/9JAolYvS1Rxg7nSVMG8kpaCzkMz9+WiF50AIq6gOoJCOK5hub4ykfqfOf7j+nIE8QC2yn/7lQ=="/>
    <d v="2017-04-25T15:31:28"/>
    <s v="DARS-NIC-63798-B9T0B-v1"/>
    <s v="Clare Lyons-Amos"/>
    <x v="222"/>
    <s v="With HSCIC"/>
    <x v="0"/>
    <m/>
    <s v="1c Application In Progress"/>
    <s v="5a DSA Active"/>
    <x v="0"/>
    <s v="DARS-NIC-63798-B9T0B-v0"/>
    <s v="No"/>
    <s v="No"/>
    <x v="0"/>
    <x v="0"/>
    <x v="0"/>
    <s v="No"/>
    <x v="0"/>
    <s v=""/>
    <s v=""/>
    <s v=""/>
    <s v="Yes"/>
    <s v="Gillian Wright"/>
    <d v="2017-04-25T15:31:28"/>
    <d v="2016-10-17T12:43:09"/>
    <m/>
    <s v=""/>
    <d v="2017-04-18T00:00:00"/>
    <x v="0"/>
  </r>
  <r>
    <s v="66c6b21d-add2-47e8-a1b2-4c37380f5344"/>
    <s v="NFFh3uF4yEg36qBXWDMzhuZfAvCifITQ8YWR8Ttda0zZSxZTdrYQKscix7MnbeNkeDXr05IhwblFBhOF8XkTXw=="/>
    <d v="2017-04-25T15:31:28"/>
    <s v="DARS-NIC-63798-B9T0B-v1"/>
    <s v="Clare Lyons-Amos"/>
    <x v="222"/>
    <s v="With HSCIC"/>
    <x v="0"/>
    <m/>
    <s v="1c Application In Progress"/>
    <s v="5a DSA Active"/>
    <x v="0"/>
    <s v="DARS-NIC-63798-B9T0B-v0.1"/>
    <s v="No"/>
    <s v="No"/>
    <x v="0"/>
    <x v="0"/>
    <x v="0"/>
    <s v="No"/>
    <x v="0"/>
    <s v=""/>
    <s v=""/>
    <s v=""/>
    <s v="Yes"/>
    <s v="Gillian Wright"/>
    <d v="2017-04-25T15:31:28"/>
    <d v="2016-10-17T13:16:24"/>
    <m/>
    <s v=""/>
    <d v="2017-04-18T00:00:00"/>
    <x v="0"/>
  </r>
  <r>
    <s v="e96f01ec-a62f-4a83-9e65-74e654054456"/>
    <s v="b/BJslx3il5WNUSrt8SlYPLW54uduYcHuWgqoVNagz0h1YAaOT9JO8KwfYdb+NRITjHjSX55C/2WPRtbReO+5g=="/>
    <d v="2017-04-25T15:31:28"/>
    <s v="DARS-NIC-63798-B9T0B-v1"/>
    <s v="Clare Lyons-Amos"/>
    <x v="222"/>
    <s v="With HSCIC"/>
    <x v="0"/>
    <m/>
    <s v="1c Application In Progress"/>
    <s v="5a DSA Active"/>
    <x v="0"/>
    <s v="DARS-NIC-63798-B9T0B-v0.2"/>
    <s v="No"/>
    <s v="No"/>
    <x v="0"/>
    <x v="0"/>
    <x v="0"/>
    <s v="No"/>
    <x v="0"/>
    <s v=""/>
    <s v=""/>
    <s v=""/>
    <s v="Yes"/>
    <s v="Gillian Wright"/>
    <d v="2017-04-25T15:31:28"/>
    <d v="2016-10-17T13:25:15"/>
    <m/>
    <s v=""/>
    <d v="2017-04-18T00:00:00"/>
    <x v="0"/>
  </r>
  <r>
    <s v="6cb74dbc-dc27-4fba-b473-411ea54c9045"/>
    <s v="X6Zs651U2u7Ux+cO7bp8utMZ/2QyUPbtl9zEPYIU6GoyxPLco+DcXijhwA7BHUoJ3EK4hc9GDQ5SApLQN71LWQ=="/>
    <d v="2017-04-25T15:31:28"/>
    <s v="DARS-NIC-63798-B9T0B-v1"/>
    <s v="Clare Lyons-Amos"/>
    <x v="222"/>
    <s v="With HSCIC"/>
    <x v="0"/>
    <d v="2017-03-31T00:00:00"/>
    <s v="2c Initial Assessment"/>
    <s v="5a DSA Active"/>
    <x v="0"/>
    <s v="DARS-NIC-63798-B9T0B-v0.3"/>
    <s v="No"/>
    <s v="No"/>
    <x v="0"/>
    <x v="147"/>
    <x v="0"/>
    <s v="No"/>
    <x v="0"/>
    <s v="Medium"/>
    <s v="Georgina Platt"/>
    <s v="Louise Dunn"/>
    <s v="Yes"/>
    <s v="Gillian Wright"/>
    <d v="2017-04-25T15:31:28"/>
    <d v="2016-11-09T15:26:52"/>
    <m/>
    <s v=""/>
    <d v="2017-04-18T00:00:00"/>
    <x v="0"/>
  </r>
  <r>
    <s v="0287420d-288b-425b-96ec-65f3fce2d752"/>
    <s v="HPvLiiS0Rq1zJHXJu50f7MEnHdWqPLS3cfyXq1Iz9DDFeny4hx4dAhsNKe4rzARUgMCL7RfowaMfEUAUGJ4NoA=="/>
    <d v="2017-04-25T15:31:19"/>
    <s v="DARS-NIC-63798-B9T0B-v1"/>
    <s v="Clare Lyons-Amos"/>
    <x v="222"/>
    <s v="With HSCIC"/>
    <x v="0"/>
    <d v="2017-03-31T00:00:00"/>
    <s v="5a DSA Active"/>
    <s v="5a DSA Active"/>
    <x v="1"/>
    <s v="DARS-NIC-63798-B9T0B-v0.4"/>
    <s v="No"/>
    <s v="No"/>
    <x v="0"/>
    <x v="147"/>
    <x v="253"/>
    <s v="No"/>
    <x v="0"/>
    <s v="Medium"/>
    <s v="Georgina Platt"/>
    <s v="Louise Dunn"/>
    <s v="Yes"/>
    <s v="Gillian Wright"/>
    <d v="2017-04-25T15:31:19"/>
    <d v="2016-12-02T13:08:31"/>
    <d v="2017-04-25T00:00:00"/>
    <s v=""/>
    <d v="2017-04-18T00:00:00"/>
    <x v="1"/>
  </r>
  <r>
    <s v="6be49579-9d4a-4817-9592-1792e623f8c2"/>
    <s v="74LFoLNI4uglq1F+46gvu9JpQDowFtV2nc71ASxH1oRP4xnYL8/1RFxhbcboW7R7jW9sww3kCjJukiZwS0ihbw=="/>
    <d v="2017-04-25T15:31:28"/>
    <s v="DARS-NIC-63798-B9T0B-v1"/>
    <s v="Clare Lyons-Amos"/>
    <x v="222"/>
    <s v="With HSCIC"/>
    <x v="0"/>
    <m/>
    <s v="1c Application In Progress"/>
    <s v="5a DSA Active"/>
    <x v="0"/>
    <s v="DARS-NIC-63798-B9T0B-v1.0"/>
    <s v="No"/>
    <s v="No"/>
    <x v="0"/>
    <x v="147"/>
    <x v="0"/>
    <s v="No"/>
    <x v="0"/>
    <s v="Medium"/>
    <s v="Georgina Platt"/>
    <s v="Louise Dunn"/>
    <s v="Yes"/>
    <s v="Gillian Wright"/>
    <d v="2017-04-25T15:31:28"/>
    <d v="2017-03-22T13:13:50"/>
    <m/>
    <s v=""/>
    <d v="2017-04-18T00:00:00"/>
    <x v="0"/>
  </r>
  <r>
    <s v="f1ce3637-cc41-4ed5-90be-5663af28d9e3"/>
    <s v="jJPGu/jRdT+KsrR61IbwhJ+7eYW99IFWAdWP14/RznUTvc6VZVAFFWyodxrjiLWk9JJknJhCIEOmXXglbua5qQ=="/>
    <d v="2017-04-25T15:31:28"/>
    <s v="DARS-NIC-63798-B9T0B-v1"/>
    <s v="Clare Lyons-Amos"/>
    <x v="222"/>
    <s v="With HSCIC"/>
    <x v="0"/>
    <d v="2018-03-31T00:00:00"/>
    <s v="2c Initial Assessment"/>
    <s v="5a DSA Active"/>
    <x v="0"/>
    <s v="DARS-NIC-63798-B9T0B-v1.1"/>
    <s v="No"/>
    <s v="No"/>
    <x v="0"/>
    <x v="85"/>
    <x v="0"/>
    <s v="No"/>
    <x v="0"/>
    <s v="Medium"/>
    <s v="Alexandra Day"/>
    <s v="Duncan Easton"/>
    <s v="Yes"/>
    <s v="Gillian Wright"/>
    <d v="2017-04-25T15:31:28"/>
    <d v="2017-04-13T14:53:35"/>
    <m/>
    <s v=""/>
    <d v="2017-04-18T00:00:00"/>
    <x v="0"/>
  </r>
  <r>
    <s v="ef99943c-07f9-42bc-a7c4-0c344e0424dc"/>
    <s v="UqsKbfa7GRzGrJCkoX9mMyDt1u6VgIvkQ1CyaYH3BHLFVxa9b7J9QoG/SdV+FFzhA9p3+h5bQb0DAd4bKCHAcw=="/>
    <d v="2017-04-25T15:31:49"/>
    <s v="DARS-NIC-63798-B9T0B-v1"/>
    <s v="Clare Lyons-Amos"/>
    <x v="222"/>
    <s v="With HSCIC"/>
    <x v="0"/>
    <d v="2018-03-31T00:00:00"/>
    <s v="5a DSA Active"/>
    <s v="5a DSA Active"/>
    <x v="2"/>
    <s v="DARS-NIC-63798-B9T0B-v1.2"/>
    <s v="Yes"/>
    <s v="No"/>
    <x v="0"/>
    <x v="85"/>
    <x v="236"/>
    <s v="No"/>
    <x v="0"/>
    <s v="Medium"/>
    <s v="Alexandra Day"/>
    <s v="Duncan Easton"/>
    <s v="Yes"/>
    <s v="Gillian Wright"/>
    <d v="2017-04-25T15:31:49"/>
    <d v="2017-04-20T13:59:46"/>
    <d v="2017-04-25T00:00:00"/>
    <s v=""/>
    <d v="2017-04-18T00:00:00"/>
    <x v="1"/>
  </r>
  <r>
    <s v="08206b5a-ec31-45c4-a68d-33f293f74a59"/>
    <s v="AfgACPuLP9AIvjwhkNRo4XU4C51ki92BCpTCHufKBhMfhJGgMLV3Avdpp37IlInOks1nZH0amBvCuL1pUdpoag=="/>
    <d v="2017-04-12T12:35:03"/>
    <s v="DARS-NIC-63904-J1W4Y-v0"/>
    <s v="Gemma Young"/>
    <x v="92"/>
    <s v="With Customer"/>
    <x v="0"/>
    <m/>
    <s v=""/>
    <s v="1c Application In Progress"/>
    <x v="4"/>
    <s v="DARS-NIC-63904-J1W4Y-v0.0"/>
    <s v="Yes"/>
    <s v="No"/>
    <x v="0"/>
    <x v="0"/>
    <x v="0"/>
    <s v="No"/>
    <x v="9"/>
    <s v=""/>
    <s v="DARS Online"/>
    <s v="DARS Online"/>
    <s v="Yes"/>
    <s v=""/>
    <d v="2017-04-12T12:35:03"/>
    <d v="2016-09-29T11:39:45"/>
    <m/>
    <s v=""/>
    <m/>
    <x v="0"/>
  </r>
  <r>
    <s v="a609bd11-6732-4a57-b644-97371ce123ec"/>
    <s v="EkXh7yWJSxg8UAVEBO+UND9XidepQugIKGBRRBLYyAHEITwb7G09fqtM9IR2P24tVEWAGNNp/JN0wF0J3ss7Lw=="/>
    <d v="2017-04-25T10:58:51"/>
    <s v="DARS-NIC-63997-N3N7R-v0"/>
    <s v="Tracy Taylor"/>
    <x v="474"/>
    <s v="With HSCIC"/>
    <x v="0"/>
    <m/>
    <s v="1c Application In Progress"/>
    <s v="5a DSA Active"/>
    <x v="0"/>
    <s v="DARS-NIC-63997-N3N7R-v0.0"/>
    <s v="No"/>
    <s v="No"/>
    <x v="0"/>
    <x v="0"/>
    <x v="0"/>
    <s v="No"/>
    <x v="0"/>
    <s v="Medium"/>
    <s v=""/>
    <s v=""/>
    <s v="Yes"/>
    <s v="Tracy Taylor"/>
    <d v="2017-04-25T10:58:51"/>
    <d v="2017-01-03T16:03:01"/>
    <m/>
    <s v=""/>
    <d v="2017-01-07T00:00:00"/>
    <x v="0"/>
  </r>
  <r>
    <s v="068b4d1b-d69a-4ebb-8650-0c0472efcb94"/>
    <s v="UDocJR3gqGiMiUbD7WBSN6+l/IJ1HGWXQQqHup0gfOemjwY7zJXmKP3/617dL1u2YX/MHymyq0CipehryoPhgg=="/>
    <d v="2017-04-25T10:58:51"/>
    <s v="DARS-NIC-63997-N3N7R-v0"/>
    <s v="Sue Todd"/>
    <x v="474"/>
    <s v="With HSCIC"/>
    <x v="0"/>
    <d v="2017-05-31T00:00:00"/>
    <s v="2c Initial Assessment"/>
    <s v="5a DSA Active"/>
    <x v="0"/>
    <s v="DARS-NIC-63997-N3N7R-v0.1"/>
    <s v="No"/>
    <s v="No"/>
    <x v="0"/>
    <x v="262"/>
    <x v="0"/>
    <s v="No"/>
    <x v="0"/>
    <s v="Medium"/>
    <s v="Emma Russell"/>
    <s v="Robyn Wilson"/>
    <s v="Yes"/>
    <s v="Tracy Taylor"/>
    <d v="2017-04-25T10:58:51"/>
    <d v="2017-01-07T09:56:02"/>
    <m/>
    <s v=""/>
    <d v="2017-01-07T00:00:00"/>
    <x v="0"/>
  </r>
  <r>
    <s v="cb95c6fe-ac0d-43a8-b52c-a6ee2ffc3489"/>
    <s v="4f+tQdEYLlWfJVlpGT0CdeYHUd0DlyFItux3maTDCEmAXtjPETf+MMqHDEubLdmoOKyccgRWqLvHw5BcdGrhig=="/>
    <d v="2017-04-25T10:59:07"/>
    <s v="DARS-NIC-63997-N3N7R-v0"/>
    <s v="Sue Todd"/>
    <x v="474"/>
    <s v="With HSCIC"/>
    <x v="0"/>
    <d v="2017-05-31T00:00:00"/>
    <s v="5a DSA Active"/>
    <s v="5a DSA Active"/>
    <x v="2"/>
    <s v="DARS-NIC-63997-N3N7R-v0.2"/>
    <s v="Yes"/>
    <s v="No"/>
    <x v="0"/>
    <x v="262"/>
    <x v="236"/>
    <s v="No"/>
    <x v="0"/>
    <s v="Medium"/>
    <s v="Emma Russell"/>
    <s v="Robyn Wilson"/>
    <s v="Yes"/>
    <s v="Tracy Taylor"/>
    <d v="2017-04-25T10:59:07"/>
    <d v="2017-01-07T10:18:13"/>
    <d v="2017-04-25T00:00:00"/>
    <s v=""/>
    <d v="2017-01-07T00:00:00"/>
    <x v="1"/>
  </r>
  <r>
    <s v="3f5a4b5e-42d6-43c3-aaa2-b95852d2d4f7"/>
    <s v="ONQ5oIk81l7VdEuNvb983TT3Gqs3BNT9uIHGdn+J3HdV56OTaIkNJ/WFCXP9K9BfdzP5RFwjLOFoso7MZd8g1g=="/>
    <d v="2016-09-30T13:46:19"/>
    <s v="DARS-NIC-64300-N1P2K-v0"/>
    <s v="Andy Field"/>
    <x v="488"/>
    <s v="With Customer"/>
    <x v="0"/>
    <m/>
    <s v=""/>
    <s v="1c Application In Progress"/>
    <x v="4"/>
    <s v="DARS-NIC-64300-N1P2K-v0.0"/>
    <s v="Yes"/>
    <s v="No"/>
    <x v="0"/>
    <x v="0"/>
    <x v="0"/>
    <s v="No"/>
    <x v="16"/>
    <s v=""/>
    <s v="DARS Online"/>
    <s v="DARS Online"/>
    <s v="Yes"/>
    <s v=""/>
    <d v="2016-09-30T13:46:19"/>
    <d v="2016-09-30T13:46:18"/>
    <m/>
    <s v=""/>
    <m/>
    <x v="0"/>
  </r>
  <r>
    <s v="6e09273c-e395-e611-80f4-5065f38bf2f1"/>
    <s v="S/4TJDpmRyEv/DTMlA961T9dUMTRX4RN2gAV1A8MJV+6HBLKd3X2FJuBbihUxnpGXi6apHmt4EmiDgMNI7Bq5Q=="/>
    <d v="2017-04-05T08:51:25"/>
    <s v="DARS-NIC-64474-V4B2D-v0"/>
    <s v="Joan Morris"/>
    <x v="81"/>
    <s v="With HSCIC"/>
    <x v="0"/>
    <m/>
    <s v="1c Application In Progress"/>
    <s v="1c Application In Progress"/>
    <x v="0"/>
    <s v="DARS-NIC-64474-V4B2D-v0"/>
    <s v="No"/>
    <s v="No"/>
    <x v="0"/>
    <x v="0"/>
    <x v="0"/>
    <s v="No"/>
    <x v="1"/>
    <s v=""/>
    <s v=""/>
    <s v=""/>
    <s v="Yes"/>
    <s v="Emma Russell"/>
    <d v="2017-04-05T08:51:25"/>
    <d v="2016-10-19T10:03:16"/>
    <m/>
    <s v=""/>
    <m/>
    <x v="0"/>
  </r>
  <r>
    <s v="78907239-7764-4528-a120-62935af87854"/>
    <s v="d9xcOYozQqh2ixTbJaxzxKupvU4Di5fCsKuzGxIAJL6uNAM9wdlJjVNybx4LFPwrQq/Oha5rYV7gXP66ILd8Lg=="/>
    <d v="2017-04-05T08:51:54"/>
    <s v="DARS-NIC-64474-V4B2D-v0"/>
    <s v="Joan Morris"/>
    <x v="81"/>
    <s v="With HSCIC"/>
    <x v="0"/>
    <m/>
    <s v="1c Application In Progress"/>
    <s v="1c Application In Progress"/>
    <x v="0"/>
    <s v="DARS-NIC-64474-V4B2D-v0.1"/>
    <s v="No"/>
    <s v="No"/>
    <x v="0"/>
    <x v="0"/>
    <x v="0"/>
    <s v="No"/>
    <x v="1"/>
    <s v=""/>
    <s v=""/>
    <s v=""/>
    <s v="Yes"/>
    <s v="Emma Russell"/>
    <d v="2017-04-05T08:51:54"/>
    <d v="2017-04-03T13:19:15"/>
    <m/>
    <s v=""/>
    <m/>
    <x v="0"/>
  </r>
  <r>
    <s v="dd758452-ad01-469e-9522-95f66cfcdb00"/>
    <s v="VSK7AvVd8RDeoHBFTo7UddRfV0V2iTgd4n8fPefGzG+zxYsPzhzc2s9Bz7ZJZQd4ITeS4SbyOMKevN7tVKs0Zw=="/>
    <d v="2017-04-05T08:51:54"/>
    <s v="DARS-NIC-64474-V4B2D-v0"/>
    <s v="Joan Morris"/>
    <x v="81"/>
    <s v="With HSCIC"/>
    <x v="0"/>
    <m/>
    <s v="1c Application In Progress"/>
    <s v="1c Application In Progress"/>
    <x v="4"/>
    <s v="DARS-NIC-64474-V4B2D-v0.2"/>
    <s v="Yes"/>
    <s v="No"/>
    <x v="0"/>
    <x v="0"/>
    <x v="0"/>
    <s v="No"/>
    <x v="1"/>
    <s v=""/>
    <s v=""/>
    <s v=""/>
    <s v="Yes"/>
    <s v="Emma Russell"/>
    <d v="2017-04-05T08:51:54"/>
    <d v="2017-04-05T08:49:40"/>
    <m/>
    <s v=""/>
    <m/>
    <x v="0"/>
  </r>
  <r>
    <s v="08d5f648-df21-4282-a87f-b61edb8d599d"/>
    <s v="ES6wlSRLOiAZXtbPqA1hCPmBPuKw3WsyWoIxB8oWRqHG09g+liNT3yrT00YeNkB82vEH1GKkyW0h2Agnv36RkA=="/>
    <d v="2017-02-09T17:52:27"/>
    <s v="DARS-NIC-64572-X0Q4D-v0"/>
    <s v="Kathleen Reinoga"/>
    <x v="268"/>
    <s v="With HSCIC"/>
    <x v="0"/>
    <m/>
    <s v=""/>
    <s v="5a DSA Active"/>
    <x v="0"/>
    <s v="DARS-NIC-64572-X0Q4D-v0.0"/>
    <s v="No"/>
    <s v="No"/>
    <x v="0"/>
    <x v="0"/>
    <x v="0"/>
    <s v="No"/>
    <x v="1"/>
    <s v=""/>
    <s v="DARS Online"/>
    <s v="DARS Online"/>
    <s v="Yes"/>
    <s v="Emma Russell"/>
    <d v="2017-02-09T17:52:27"/>
    <d v="2016-10-03T11:23:13"/>
    <m/>
    <s v=""/>
    <d v="2016-10-20T00:00:00"/>
    <x v="0"/>
  </r>
  <r>
    <s v="1bcdb578-6a3e-45c7-aaf6-e2bc56dff135"/>
    <s v="LiFi8gRcy16HVjTRPR5ekg1b5EspYnVj3FZ4uSj4kKlOQqjEBZBKuQsuVgegpgoIN4jcdGZAztlHom/zBbh2EA=="/>
    <d v="2017-02-09T17:52:27"/>
    <s v="DARS-NIC-64572-X0Q4D-v0"/>
    <s v="Kathleen Reinoga"/>
    <x v="268"/>
    <s v="With HSCIC"/>
    <x v="0"/>
    <d v="2017-09-30T00:00:00"/>
    <s v="2c Initial Assessment"/>
    <s v="5a DSA Active"/>
    <x v="0"/>
    <s v="DARS-NIC-64572-X0Q4D-v0.1"/>
    <s v="No"/>
    <s v="No"/>
    <x v="0"/>
    <x v="168"/>
    <x v="0"/>
    <s v="No"/>
    <x v="1"/>
    <s v="Complex"/>
    <s v="Tracy Taylor"/>
    <s v="Jennifer Donald"/>
    <s v="Yes"/>
    <s v="Emma Russell"/>
    <d v="2017-02-09T17:52:27"/>
    <d v="2016-10-12T09:07:10"/>
    <m/>
    <s v=""/>
    <d v="2016-10-20T00:00:00"/>
    <x v="0"/>
  </r>
  <r>
    <s v="e7c2bb5f-e148-499e-86f7-869783354d78"/>
    <s v="FD47bOTfghOj5vWp3GCDDgSgbviZDm3HVQ51G04njG0VH3+Rk4Sr8/yLlCHGn5INpgTD129jam9MTCclLQwsDg=="/>
    <d v="2017-02-09T17:52:31"/>
    <s v="DARS-NIC-64572-X0Q4D-v0"/>
    <s v="Kathleen Reinoga"/>
    <x v="268"/>
    <s v="With HSCIC"/>
    <x v="0"/>
    <d v="2017-09-30T00:00:00"/>
    <s v="5a DSA Active"/>
    <s v="5a DSA Active"/>
    <x v="2"/>
    <s v="DARS-NIC-64572-X0Q4D-v0.2"/>
    <s v="Yes"/>
    <s v="No"/>
    <x v="0"/>
    <x v="168"/>
    <x v="212"/>
    <s v="No"/>
    <x v="1"/>
    <s v="Complex"/>
    <s v="Tracy Taylor"/>
    <s v="Jennifer Donald"/>
    <s v="Yes"/>
    <s v="Emma Russell"/>
    <d v="2017-02-09T17:52:31"/>
    <d v="2016-11-21T15:34:10"/>
    <d v="2017-02-09T00:00:00"/>
    <s v=""/>
    <d v="2016-10-20T00:00:00"/>
    <x v="1"/>
  </r>
  <r>
    <s v="8689345f-adb9-40c3-8543-102df374866a"/>
    <s v="5WS4d4uvrfaw27tF4N+7Z+DEpqO4cSTB5jEkUbgnguFr+g9beSzydAqpP2rzD6rW+wBUdgWCFisnaNTg5GwaVA=="/>
    <d v="2016-11-28T14:15:51"/>
    <s v="DARS-NIC-65011-H9N7W-v0"/>
    <s v="Viktoria McMillan"/>
    <x v="82"/>
    <s v="With Customer"/>
    <x v="0"/>
    <m/>
    <s v=""/>
    <s v="1c Application In Progress"/>
    <x v="0"/>
    <s v="DARS-NIC-65011-H9N7W-v0.0"/>
    <s v="No"/>
    <s v="No"/>
    <x v="0"/>
    <x v="0"/>
    <x v="0"/>
    <s v="No"/>
    <x v="1"/>
    <s v=""/>
    <s v="DARS Online"/>
    <s v="DARS Online"/>
    <s v="Yes"/>
    <s v="Emma Russell"/>
    <d v="2016-11-28T14:15:51"/>
    <d v="2016-10-04T10:06:24"/>
    <m/>
    <s v=""/>
    <m/>
    <x v="0"/>
  </r>
  <r>
    <s v="118bce67-9a21-48f6-be62-66cc1cc4dd07"/>
    <s v="2sH5XXAdDKucQukzISOMEA+mpGgn/xxf0GyUEU5xz84IK9LDzYqhOMq0d2uKdLRfZhooZ0GXQ5abIr2JUJilsQ=="/>
    <d v="2016-11-28T14:15:51"/>
    <s v="DARS-NIC-65011-H9N7W-v0"/>
    <s v="Viktoria McMillan"/>
    <x v="82"/>
    <s v="With Customer"/>
    <x v="0"/>
    <m/>
    <s v=""/>
    <s v="1c Application In Progress"/>
    <x v="0"/>
    <s v="DARS-NIC-65011-H9N7W-v0.1"/>
    <s v="No"/>
    <s v="No"/>
    <x v="0"/>
    <x v="0"/>
    <x v="0"/>
    <s v="No"/>
    <x v="1"/>
    <s v=""/>
    <s v="DARS Online"/>
    <s v="DARS Online"/>
    <s v="Yes"/>
    <s v="Emma Russell"/>
    <d v="2016-11-28T14:15:51"/>
    <d v="2016-10-04T11:45:06"/>
    <m/>
    <s v=""/>
    <m/>
    <x v="0"/>
  </r>
  <r>
    <s v="648b41e6-076d-4715-9318-48657f3d66aa"/>
    <s v="Qmk1QWGg2ClUaG8tR8o9rjMs3UE0X9J9R1HH4PqYXicag7GlIu871D9kv+kRt0GT++i5DfQ1rY2WY8Pjn+A1ow=="/>
    <d v="2016-11-28T14:15:51"/>
    <s v="DARS-NIC-65011-H9N7W-v0"/>
    <s v="Viktoria McMillan"/>
    <x v="82"/>
    <s v="With Customer"/>
    <x v="0"/>
    <m/>
    <s v=""/>
    <s v="1c Application In Progress"/>
    <x v="0"/>
    <s v="DARS-NIC-65011-H9N7W-v0.2"/>
    <s v="No"/>
    <s v="No"/>
    <x v="0"/>
    <x v="0"/>
    <x v="0"/>
    <s v="No"/>
    <x v="1"/>
    <s v=""/>
    <s v="DARS Online"/>
    <s v="DARS Online"/>
    <s v="Yes"/>
    <s v="Emma Russell"/>
    <d v="2016-11-28T14:15:51"/>
    <d v="2016-10-07T08:52:56"/>
    <m/>
    <s v=""/>
    <m/>
    <x v="0"/>
  </r>
  <r>
    <s v="169bde64-83d0-4278-b123-d95d406de5dd"/>
    <s v="a7xil4Bl/veP5O7gzYkIJ13imrRTaIAiKGVlHL4OtAU4GVV/gfUPJKI4XdJss0GYUSoGyEvb63rJezbLprkx5Q=="/>
    <d v="2016-11-28T14:15:51"/>
    <s v="DARS-NIC-65011-H9N7W-v0"/>
    <s v="Viktoria McMillan"/>
    <x v="82"/>
    <s v="With Customer"/>
    <x v="0"/>
    <m/>
    <s v="2c Initial Assessment"/>
    <s v="1c Application In Progress"/>
    <x v="0"/>
    <s v="DARS-NIC-65011-H9N7W-v0.3"/>
    <s v="No"/>
    <s v="No"/>
    <x v="0"/>
    <x v="275"/>
    <x v="0"/>
    <s v="No"/>
    <x v="1"/>
    <s v=""/>
    <s v="Richard Webster"/>
    <s v="DARS Online"/>
    <s v="Yes"/>
    <s v="Emma Russell"/>
    <d v="2016-11-28T14:15:51"/>
    <d v="2016-10-10T15:37:27"/>
    <m/>
    <s v=""/>
    <m/>
    <x v="0"/>
  </r>
  <r>
    <s v="fda0434c-6aaa-448e-ae6c-fd2ae7323006"/>
    <s v="JHBee/tn7gqcpF5ud9LXWF04IW9wvVPdUmSF4BVSEEaQtXgO8DB+FkqGZEKFEDGEPlB4zjTUhSBocS9lDeh4/g=="/>
    <d v="2016-11-28T14:16:21"/>
    <s v="DARS-NIC-65011-H9N7W-v0"/>
    <s v="Viktoria McMillan"/>
    <x v="82"/>
    <s v="With Customer"/>
    <x v="0"/>
    <m/>
    <s v="2c Initial Assessment"/>
    <s v="1c Application In Progress"/>
    <x v="0"/>
    <s v="DARS-NIC-65011-H9N7W-v0.4"/>
    <s v="No"/>
    <s v="No"/>
    <x v="0"/>
    <x v="275"/>
    <x v="0"/>
    <s v="No"/>
    <x v="1"/>
    <s v=""/>
    <s v="Richard Webster"/>
    <s v="DARS Online"/>
    <s v="Yes"/>
    <s v="Emma Russell"/>
    <d v="2016-11-28T14:16:21"/>
    <d v="2016-11-09T17:00:44"/>
    <m/>
    <s v=""/>
    <m/>
    <x v="0"/>
  </r>
  <r>
    <s v="1e10038a-85a7-4f40-87a5-09c414f46072"/>
    <s v="xIwJwDnkl3n0b/Pjl4wea9t/g/SUwp9Tj/2EaSEGjIfGARXNlbe1Aq3y3tgngyy75wAglGFlVfFoHsP4rB3RtQ=="/>
    <d v="2016-11-28T14:16:21"/>
    <s v="DARS-NIC-65011-H9N7W-v0"/>
    <s v="Viktoria McMillan"/>
    <x v="82"/>
    <s v="With Customer"/>
    <x v="0"/>
    <m/>
    <s v="2c Initial Assessment"/>
    <s v="1c Application In Progress"/>
    <x v="4"/>
    <s v="DARS-NIC-65011-H9N7W-v0.5"/>
    <s v="Yes"/>
    <s v="No"/>
    <x v="0"/>
    <x v="275"/>
    <x v="0"/>
    <s v="No"/>
    <x v="1"/>
    <s v=""/>
    <s v="Richard Webster"/>
    <s v="DARS Online"/>
    <s v="Yes"/>
    <s v="Emma Russell"/>
    <d v="2016-11-28T14:16:21"/>
    <d v="2016-11-28T14:16:02"/>
    <m/>
    <s v=""/>
    <m/>
    <x v="0"/>
  </r>
  <r>
    <s v="3d631127-c08b-e611-80f3-5065f38b05d1"/>
    <s v="XSi0NUbFssSeKwz0zI56wNHkA6p2wSLPpnMmwh1XtHeQr7v7G5vU0Ibu+7MuYz0wX10OQiUKBpkUGJcUx2Xf8w=="/>
    <d v="2016-10-06T12:27:31"/>
    <s v="DARS-NIC-65374-R2X4M-v0"/>
    <s v="Adam Fearing"/>
    <x v="489"/>
    <s v="With Customer"/>
    <x v="0"/>
    <m/>
    <s v="1c Application In Progress"/>
    <s v="1c Application In Progress"/>
    <x v="4"/>
    <s v="DARS-NIC-65374-R2X4M-v0"/>
    <s v="Yes"/>
    <s v="No"/>
    <x v="0"/>
    <x v="0"/>
    <x v="0"/>
    <s v="No"/>
    <x v="24"/>
    <s v=""/>
    <s v=""/>
    <s v=""/>
    <s v="Yes"/>
    <s v="Joanna Rose"/>
    <d v="2016-10-06T12:27:31"/>
    <d v="2016-10-06T12:26:50"/>
    <m/>
    <s v=""/>
    <m/>
    <x v="0"/>
  </r>
  <r>
    <s v="403dd9f3-5094-e611-80f3-5065f38b05d1"/>
    <s v="N876QllThwTL0KLkFqr22CZS2133hXsJ7YD0ICDR3QsYXBl14nQnKvLa+j3jUTxL3XXesPXkFf2u3Ex6gewNVA=="/>
    <d v="2017-04-26T15:36:19"/>
    <s v="DARS-NIC-65715-N3P5G-v0"/>
    <s v="John Woodside"/>
    <x v="1"/>
    <s v="With HSCIC"/>
    <x v="0"/>
    <m/>
    <s v="1c Application In Progress"/>
    <s v="2a Case Admin Check"/>
    <x v="0"/>
    <s v="DARS-NIC-65715-N3P5G-v0"/>
    <s v="No"/>
    <s v="No"/>
    <x v="0"/>
    <x v="0"/>
    <x v="0"/>
    <s v="No"/>
    <x v="1"/>
    <s v=""/>
    <s v=""/>
    <s v=""/>
    <s v="Yes"/>
    <s v="Emma Russell"/>
    <d v="2017-04-26T15:36:19"/>
    <d v="2016-10-17T10:03:30"/>
    <m/>
    <s v=""/>
    <m/>
    <x v="0"/>
  </r>
  <r>
    <s v="4db513ef-7d6d-4c6e-9c92-c18f4a17a200"/>
    <s v="UYQRwLa55r7SdYaEo0x64mYIYcW2yDq8pKdLHkVDfA4udSUuNM3f4qXE3O3FXid1mguT5tOKO9KlkMqJCvlXuA=="/>
    <d v="2017-04-26T15:36:19"/>
    <s v="DARS-NIC-65715-N3P5G-v0"/>
    <s v="John Woodside"/>
    <x v="1"/>
    <s v="With HSCIC"/>
    <x v="0"/>
    <m/>
    <s v="1c Application In Progress"/>
    <s v="2a Case Admin Check"/>
    <x v="0"/>
    <s v="DARS-NIC-65715-N3P5G-v0.1"/>
    <s v="No"/>
    <s v="No"/>
    <x v="0"/>
    <x v="0"/>
    <x v="0"/>
    <s v="No"/>
    <x v="1"/>
    <s v=""/>
    <s v=""/>
    <s v=""/>
    <s v="Yes"/>
    <s v="Emma Russell"/>
    <d v="2017-04-26T15:36:19"/>
    <d v="2017-04-24T12:53:03"/>
    <m/>
    <s v=""/>
    <m/>
    <x v="0"/>
  </r>
  <r>
    <s v="9ab62d3a-ad00-4a67-8a6a-2ffd2fe8a59d"/>
    <s v="kBqtr+lovmhv8mz0AzEBddkeamDtp8ONP8xnr7VSAVDhq7UdyWtFLik1jlYLjdOci637EPfP5F+S/pMIMcmN8g=="/>
    <d v="2017-04-26T15:36:32"/>
    <s v="DARS-NIC-65715-N3P5G-v0"/>
    <s v="John Woodside"/>
    <x v="1"/>
    <s v="With HSCIC"/>
    <x v="0"/>
    <m/>
    <s v="1c Application In Progress"/>
    <s v="2a Case Admin Check"/>
    <x v="0"/>
    <s v="DARS-NIC-65715-N3P5G-v0.2"/>
    <s v="No"/>
    <s v="No"/>
    <x v="0"/>
    <x v="0"/>
    <x v="0"/>
    <s v="No"/>
    <x v="1"/>
    <s v=""/>
    <s v=""/>
    <s v=""/>
    <s v="Yes"/>
    <s v="Emma Russell"/>
    <d v="2017-04-26T15:36:32"/>
    <d v="2017-04-25T14:30:18"/>
    <m/>
    <s v=""/>
    <m/>
    <x v="0"/>
  </r>
  <r>
    <s v="5fc22cda-5a75-49ec-b9ae-bddb7acc3d46"/>
    <s v="qxidbXdpT4HPAc5lc46aVqzx4bAOImnWq8mDgdsGFR/Fw1ZSYi+OQBjUcimT7ynTfHmX4DUs7yD7bFwmsLxoFg=="/>
    <d v="2017-04-26T15:36:35"/>
    <s v="DARS-NIC-65715-N3P5G-v0"/>
    <s v="John Woodside"/>
    <x v="1"/>
    <s v="With HSCIC"/>
    <x v="0"/>
    <m/>
    <s v="1c Application In Progress"/>
    <s v="2a Case Admin Check"/>
    <x v="4"/>
    <s v="DARS-NIC-65715-N3P5G-v0.3"/>
    <s v="Yes"/>
    <s v="No"/>
    <x v="0"/>
    <x v="0"/>
    <x v="0"/>
    <s v="No"/>
    <x v="1"/>
    <s v=""/>
    <s v=""/>
    <s v=""/>
    <s v="Yes"/>
    <s v="Emma Russell"/>
    <d v="2017-04-26T15:36:35"/>
    <d v="2017-04-26T15:36:10"/>
    <m/>
    <s v=""/>
    <m/>
    <x v="0"/>
  </r>
  <r>
    <s v="1af6fb25-6b4c-4456-a7ef-e79326d86e06"/>
    <s v="iNYyunPYE94hw6EjNfZZOUI0r95Ggiq0MY28WVCmYwK3NBA49sQNGj9ACohCJxu5C7s/R1jh1rFIAHC9P1uhAQ=="/>
    <d v="2016-10-12T12:27:07"/>
    <s v="DARS-NIC-65736-T6X5T-v0"/>
    <s v="John Mcgeagh"/>
    <x v="76"/>
    <s v="With Customer"/>
    <x v="0"/>
    <m/>
    <s v=""/>
    <s v="1c Application In Progress"/>
    <x v="4"/>
    <s v="DARS-NIC-65736-T6X5T-v0.0"/>
    <s v="Yes"/>
    <s v="No"/>
    <x v="0"/>
    <x v="0"/>
    <x v="0"/>
    <s v="No"/>
    <x v="8"/>
    <s v=""/>
    <s v="DARS Online"/>
    <s v="DARS Online"/>
    <s v="Yes"/>
    <s v=""/>
    <d v="2016-10-12T12:27:07"/>
    <d v="2016-10-06T08:38:05"/>
    <m/>
    <s v=""/>
    <m/>
    <x v="0"/>
  </r>
  <r>
    <s v="4465bc38-6890-e611-80f3-5065f38b05d1"/>
    <s v="ZlyIcUoF2q66sH6ABatx+s/Fg7smFQ24ZszADA5mxh0DMa/WfEDP+3rmLleLx/hlrSfQJRsk6D/ltOn1gofP/Q=="/>
    <d v="2016-10-19T10:15:26"/>
    <s v="DARS-NIC-65929-W0T6N-v0"/>
    <s v="John Mcgeagh"/>
    <x v="76"/>
    <s v="With Customer"/>
    <x v="0"/>
    <m/>
    <s v="1c Application In Progress"/>
    <s v="1c Application In Progress"/>
    <x v="0"/>
    <s v="DARS-NIC-65929-W0T6N-v0"/>
    <s v="No"/>
    <s v="No"/>
    <x v="0"/>
    <x v="0"/>
    <x v="0"/>
    <s v="No"/>
    <x v="8"/>
    <s v=""/>
    <s v=""/>
    <s v=""/>
    <s v="Yes"/>
    <s v="Emma Russell"/>
    <d v="2016-10-19T10:15:26"/>
    <d v="2016-10-12T10:40:01"/>
    <m/>
    <s v=""/>
    <m/>
    <x v="0"/>
  </r>
  <r>
    <s v="f6caba29-884c-4b28-a154-e2ae228eb7b9"/>
    <s v="phTCdAHGUX6WwwnIMXOvZIZRilkYevQCBEvddJVlpoz3QZaRjSi89PjsE+PiujybzkQZHiGhdTY+0HrIJ4SxIQ=="/>
    <d v="2016-10-19T10:15:43"/>
    <s v="DARS-NIC-65929-W0T6N-v0"/>
    <s v="John Mcgeagh"/>
    <x v="76"/>
    <s v="With Customer"/>
    <x v="0"/>
    <m/>
    <s v="1c Application In Progress"/>
    <s v="1c Application In Progress"/>
    <x v="0"/>
    <s v="DARS-NIC-65929-W0T6N-v0.1"/>
    <s v="No"/>
    <s v="No"/>
    <x v="0"/>
    <x v="0"/>
    <x v="0"/>
    <s v="No"/>
    <x v="8"/>
    <s v=""/>
    <s v=""/>
    <s v=""/>
    <s v="Yes"/>
    <s v="Emma Russell"/>
    <d v="2016-10-19T10:15:43"/>
    <d v="2016-10-17T15:08:14"/>
    <m/>
    <s v=""/>
    <m/>
    <x v="0"/>
  </r>
  <r>
    <s v="efee1008-e386-4330-9f5d-f09462a4574c"/>
    <s v="o9EHQJwzh08d9FNu+P2kOHvSA0VteFWZaRPo+hlBr8bElAsUHv2fC9X7vvfyrUji4lc43wtMXLzTpScWcgRV7Q=="/>
    <d v="2016-11-01T09:19:00"/>
    <s v="DARS-NIC-65929-W0T6N-v0"/>
    <s v="John Mcgeagh"/>
    <x v="76"/>
    <s v="With Customer"/>
    <x v="0"/>
    <m/>
    <s v="1c Application In Progress"/>
    <s v="1c Application In Progress"/>
    <x v="4"/>
    <s v="DARS-NIC-65929-W0T6N-v0.2"/>
    <s v="Yes"/>
    <s v="No"/>
    <x v="0"/>
    <x v="0"/>
    <x v="0"/>
    <s v="No"/>
    <x v="8"/>
    <s v=""/>
    <s v=""/>
    <s v=""/>
    <s v="Yes"/>
    <s v="Emma Russell"/>
    <d v="2016-11-01T09:19:00"/>
    <d v="2016-10-19T10:15:28"/>
    <m/>
    <s v=""/>
    <m/>
    <x v="0"/>
  </r>
  <r>
    <s v="192a9309-2e0e-4bdb-a007-b2de3a5090f3"/>
    <s v="D04uU8+sfXRiRXOv1gwccIEDrSFIEy4LHAZ+PgIAYo5xlwn8l8PTNr3+VOmw/84nNjKGgGzD6iZfVrGcYvoReQ=="/>
    <d v="2016-10-31T15:54:29"/>
    <s v="DARS-NIC-65951-V5L4N-v0"/>
    <s v="Muhammad Saleem Khan"/>
    <x v="82"/>
    <s v="With HSCIC"/>
    <x v="1"/>
    <m/>
    <s v="1b Enquiry Answered"/>
    <s v="1b Enquiry Answered"/>
    <x v="4"/>
    <s v="DARS-NIC-65951-V5L4N-v0.0"/>
    <s v="Yes"/>
    <s v="No"/>
    <x v="1"/>
    <x v="0"/>
    <x v="0"/>
    <s v="No"/>
    <x v="1"/>
    <s v=""/>
    <s v="DARS Online"/>
    <s v="DARS Online"/>
    <s v="Yes"/>
    <s v=""/>
    <d v="2016-10-31T15:54:29"/>
    <d v="2016-10-06T14:04:05"/>
    <m/>
    <s v=""/>
    <m/>
    <x v="0"/>
  </r>
  <r>
    <s v="e08a3c1c-f091-e611-80f4-5065f38bf2f1"/>
    <s v="tFPMxgEpmESGbkrx2FmaB8TLH7DXvRIzFnG5PylBxETGLjdzpeNIEnLPqRxyA9ftBCkp6EoWK3n3AS8x2qKXtg=="/>
    <d v="2017-01-17T15:14:49"/>
    <s v="DARS-NIC-65995-S3L4V-v0"/>
    <s v="Catia Nicodemo"/>
    <x v="309"/>
    <s v="With Customer"/>
    <x v="0"/>
    <m/>
    <s v="1c Application In Progress"/>
    <s v="1c Application In Progress"/>
    <x v="0"/>
    <s v="DARS-NIC-65995-S3L4V-v0"/>
    <s v="No"/>
    <s v="No"/>
    <x v="0"/>
    <x v="0"/>
    <x v="0"/>
    <s v="Yes"/>
    <x v="9"/>
    <s v=""/>
    <s v=""/>
    <s v=""/>
    <s v="Yes"/>
    <s v="Emma Russell"/>
    <d v="2017-01-17T15:14:49"/>
    <d v="2016-10-14T09:25:16"/>
    <m/>
    <s v=""/>
    <d v="2016-10-17T00:00:00"/>
    <x v="0"/>
  </r>
  <r>
    <s v="9b2b8112-e979-4331-8c57-b5abdbd27ffd"/>
    <s v="qi2UAWHgk41ia0TOE6p/KmqstmvPr+XI8EJQrEAO0t0QbYkdqMiUVIYTsMtR+/LowuiOykXclHMahgPrxO+jhw=="/>
    <d v="2017-01-17T15:14:49"/>
    <s v="DARS-NIC-65995-S3L4V-v0"/>
    <s v="Catia Nicodemo"/>
    <x v="309"/>
    <s v="With Customer"/>
    <x v="0"/>
    <m/>
    <s v="2c Initial Assessment"/>
    <s v="1c Application In Progress"/>
    <x v="0"/>
    <s v="DARS-NIC-65995-S3L4V-v0.1"/>
    <s v="No"/>
    <s v="No"/>
    <x v="0"/>
    <x v="277"/>
    <x v="0"/>
    <s v="Yes"/>
    <x v="9"/>
    <s v=""/>
    <s v="Amanda Parkin"/>
    <s v="Richard Langley"/>
    <s v="Yes"/>
    <s v="Emma Russell"/>
    <d v="2017-01-17T15:14:49"/>
    <d v="2016-10-14T15:09:00"/>
    <m/>
    <s v=""/>
    <d v="2016-10-17T00:00:00"/>
    <x v="0"/>
  </r>
  <r>
    <s v="87c207da-dc6e-40fb-aa50-4398df2e17a0"/>
    <s v="fw+qelTybSL/9R57XkdJx7uB1fF0W37BWPf0pYF7J8NT8tAMNTN96yHOZxf4M8265Dz2R7alS/08LM6Gk86ZaQ=="/>
    <d v="2017-01-17T15:14:53"/>
    <s v="DARS-NIC-65995-S3L4V-v0"/>
    <s v="Catia Nicodemo"/>
    <x v="309"/>
    <s v="With Customer"/>
    <x v="0"/>
    <d v="2017-12-08T00:00:00"/>
    <s v="1c Application In Progress"/>
    <s v="1c Application In Progress"/>
    <x v="5"/>
    <s v="DARS-NIC-65995-S3L4V-v0.2"/>
    <s v="Yes"/>
    <s v="No"/>
    <x v="0"/>
    <x v="277"/>
    <x v="0"/>
    <s v="Yes"/>
    <x v="9"/>
    <s v=""/>
    <s v="Amanda Parkin"/>
    <s v="Richard Langley"/>
    <s v="Yes"/>
    <s v="Emma Russell"/>
    <d v="2017-01-17T15:14:53"/>
    <d v="2016-10-21T10:27:50"/>
    <d v="2017-01-17T00:00:00"/>
    <s v=""/>
    <d v="2016-10-17T00:00:00"/>
    <x v="0"/>
  </r>
  <r>
    <s v="92efbc77-9a0b-4618-baab-0a18f76a3d0f"/>
    <s v="P7nJt9Y6MjxdfUAiekxhfZyhz+eLL7Ljf2uIivzI3XqJi1DbXLKR40DdojLzDghJoqr++Lb1KH/artn45MRbWA=="/>
    <d v="2017-01-27T16:42:09"/>
    <s v="DARS-NIC-66034-M7B8W-v0"/>
    <s v="Josephine Exley"/>
    <x v="37"/>
    <s v="With Customer"/>
    <x v="0"/>
    <m/>
    <s v=""/>
    <s v="2d Action Plan Active"/>
    <x v="0"/>
    <s v="DARS-NIC-66034-M7B8W-v0.0"/>
    <s v="No"/>
    <s v="No"/>
    <x v="0"/>
    <x v="0"/>
    <x v="0"/>
    <s v="No"/>
    <x v="9"/>
    <s v=""/>
    <s v="DARS Online"/>
    <s v="DARS Online"/>
    <s v="Yes"/>
    <s v="Emma Russell"/>
    <d v="2017-01-27T16:42:09"/>
    <d v="2016-10-06T15:57:06"/>
    <m/>
    <s v=""/>
    <d v="2016-12-22T00:00:00"/>
    <x v="0"/>
  </r>
  <r>
    <s v="6f83c310-b24c-4b26-b804-09f8490d05d0"/>
    <s v="4setDzNonrkqZvVxdLDlw/PzKGK0gxcX4BRcGUq2+Sm8ZdzIk5xzB4ez74zwBsOanYxm5TodPRKoZeTAiRlqfg=="/>
    <d v="2017-01-27T16:42:32"/>
    <s v="DARS-NIC-66034-M7B8W-v0"/>
    <s v="Josephine Exley"/>
    <x v="37"/>
    <s v="With Customer"/>
    <x v="0"/>
    <m/>
    <s v="2c Initial Assessment"/>
    <s v="2d Action Plan Active"/>
    <x v="0"/>
    <s v="DARS-NIC-66034-M7B8W-v0.1"/>
    <s v="No"/>
    <s v="No"/>
    <x v="0"/>
    <x v="68"/>
    <x v="0"/>
    <s v="No"/>
    <x v="9"/>
    <s v="Complex"/>
    <s v="Georgina Platt"/>
    <s v="Louise Dunn"/>
    <s v="Yes"/>
    <s v="Emma Russell"/>
    <d v="2017-01-27T16:42:32"/>
    <d v="2016-12-19T11:39:03"/>
    <m/>
    <s v=""/>
    <d v="2016-12-22T00:00:00"/>
    <x v="0"/>
  </r>
  <r>
    <s v="aa2c0fb2-6436-4320-85bb-f27ddd49094b"/>
    <s v="Cq0jLzb5Y5GnrJ2A1/yobxDSWzCJWOFeOI0reSGj2MA/N/Ia96Kx3Z1YrOuvzLQxfac3pjL3xd2NzeI1U36K2g=="/>
    <d v="2017-03-13T17:10:57"/>
    <s v="DARS-NIC-66034-M7B8W-v0"/>
    <s v="Josephine Exley"/>
    <x v="37"/>
    <s v="With Customer"/>
    <x v="0"/>
    <m/>
    <s v="2c Initial Assessment"/>
    <s v="2d Action Plan Active"/>
    <x v="4"/>
    <s v="DARS-NIC-66034-M7B8W-v0.2"/>
    <s v="Yes"/>
    <s v="No"/>
    <x v="0"/>
    <x v="68"/>
    <x v="0"/>
    <s v="No"/>
    <x v="9"/>
    <s v="Complex"/>
    <s v="Georgina Platt"/>
    <s v="Louise Dunn"/>
    <s v="Yes"/>
    <s v="Emma Russell"/>
    <d v="2017-03-13T17:10:57"/>
    <d v="2017-01-27T16:42:12"/>
    <m/>
    <s v=""/>
    <d v="2016-12-22T00:00:00"/>
    <x v="0"/>
  </r>
  <r>
    <s v="1356262f-26a0-e611-80f9-5065f38bd5b1"/>
    <s v="e/etPXxNjFNND+gKzSzBFW4Dh0QmRFafR5/1/Q/a9NNoyFKuDd2b+A9kQJBN4cnxQr1yPTXFr5LXBPJo/890ag=="/>
    <d v="2017-03-07T09:45:51"/>
    <s v="DARS-NIC-66251-F4S7N-v0"/>
    <s v="Claire Nolan"/>
    <x v="147"/>
    <s v="With Customer"/>
    <x v="0"/>
    <m/>
    <s v=""/>
    <s v="1c Application In Progress"/>
    <x v="0"/>
    <s v="DARS-NIC-66251-F4S7N-v0"/>
    <s v="No"/>
    <s v="No"/>
    <x v="0"/>
    <x v="0"/>
    <x v="0"/>
    <s v="No"/>
    <x v="10"/>
    <s v=""/>
    <s v=""/>
    <s v=""/>
    <s v="Yes"/>
    <s v="Emma Russell"/>
    <d v="2017-03-07T09:45:51"/>
    <d v="2016-11-01T11:27:42"/>
    <m/>
    <s v=""/>
    <m/>
    <x v="0"/>
  </r>
  <r>
    <s v="63881c3c-04ac-422d-8ec6-09626db5f392"/>
    <s v="Cf7kcfkZsP0bSheEUj/tz3aK0PmgGad2USnfHeXokZwUXP1Dq1qzoYGhw4aBknOPbNMS1YZzesLGnfctd/MeGA=="/>
    <d v="2017-03-07T09:46:14"/>
    <s v="DARS-NIC-66251-F4S7N-v0"/>
    <s v="Claire Nolan"/>
    <x v="147"/>
    <s v="With Customer"/>
    <x v="0"/>
    <m/>
    <s v=""/>
    <s v="1c Application In Progress"/>
    <x v="0"/>
    <s v="DARS-NIC-66251-F4S7N-v0.1"/>
    <s v="No"/>
    <s v="No"/>
    <x v="0"/>
    <x v="0"/>
    <x v="0"/>
    <s v="No"/>
    <x v="10"/>
    <s v=""/>
    <s v=""/>
    <s v=""/>
    <s v="Yes"/>
    <s v="Emma Russell"/>
    <d v="2017-03-07T09:46:14"/>
    <d v="2017-03-03T15:02:09"/>
    <m/>
    <s v=""/>
    <m/>
    <x v="0"/>
  </r>
  <r>
    <s v="06ba58c6-cb24-413e-925e-ad2ed7fef252"/>
    <s v="ugviVIT1C5u6IR3EcI/ge94UpPAgaa3oLec6T9ITZuXCMs28GxA4H5R6R2BZRz9YLeiAQN/YxpU7XexxO/jF3A=="/>
    <d v="2017-03-07T09:46:14"/>
    <s v="DARS-NIC-66251-F4S7N-v0"/>
    <s v="Claire Nolan"/>
    <x v="147"/>
    <s v="With Customer"/>
    <x v="0"/>
    <m/>
    <s v=""/>
    <s v="1c Application In Progress"/>
    <x v="4"/>
    <s v="DARS-NIC-66251-F4S7N-v0.2"/>
    <s v="Yes"/>
    <s v="No"/>
    <x v="0"/>
    <x v="0"/>
    <x v="0"/>
    <s v="No"/>
    <x v="10"/>
    <s v=""/>
    <s v=""/>
    <s v=""/>
    <s v="Yes"/>
    <s v="Emma Russell"/>
    <d v="2017-03-07T09:46:14"/>
    <d v="2017-03-07T09:45:54"/>
    <m/>
    <s v=""/>
    <m/>
    <x v="0"/>
  </r>
  <r>
    <s v="3801c465-4409-42e0-a6a0-c8b3aa96ceda"/>
    <s v="6rxUrH4SpEBeCTMdUAUWh/EN+1raWCSMx2hDMwJxuTAA/th9JqPEVEOhZT5HsZijecG2GcTHDZubbPGM8Ov4Qw=="/>
    <d v="2016-10-14T12:38:28"/>
    <s v="DARS-NIC-66930-Q2R5C-v0"/>
    <s v="Gareth Summerfield"/>
    <x v="237"/>
    <s v="With Customer"/>
    <x v="0"/>
    <m/>
    <s v=""/>
    <s v="1c Application In Progress"/>
    <x v="4"/>
    <s v="DARS-NIC-66930-Q2R5C-v0.0"/>
    <s v="Yes"/>
    <s v="No"/>
    <x v="0"/>
    <x v="0"/>
    <x v="0"/>
    <s v="No"/>
    <x v="5"/>
    <s v=""/>
    <s v="DARS Online"/>
    <s v="DARS Online"/>
    <s v="Yes"/>
    <s v=""/>
    <d v="2016-10-14T12:38:28"/>
    <d v="2016-10-11T15:34:02"/>
    <m/>
    <s v=""/>
    <m/>
    <x v="0"/>
  </r>
  <r>
    <s v="fb147fe4-d6ba-e611-80fd-5065f38bd5b1"/>
    <s v="TxSYufL9H5srkNFqm0hjft2oIjkO3UWk5bz/o08rU/e1JrdiLq5QcMeBJg9tSpHaaONpUTcuFHccplFzQulnKg=="/>
    <d v="2016-12-14T10:41:30"/>
    <s v="DARS-NIC-67135-G7D9V-v0"/>
    <s v="Geraldine Mackle"/>
    <x v="171"/>
    <s v="With Customer"/>
    <x v="0"/>
    <m/>
    <s v="1c Application In Progress"/>
    <s v="1c Application In Progress"/>
    <x v="4"/>
    <s v="DARS-NIC-67135-G7D9V-v0"/>
    <s v="Yes"/>
    <s v="No"/>
    <x v="0"/>
    <x v="0"/>
    <x v="0"/>
    <s v="No"/>
    <x v="1"/>
    <s v=""/>
    <s v=""/>
    <s v=""/>
    <s v="Yes"/>
    <s v="Emma Russell"/>
    <d v="2016-12-14T10:41:30"/>
    <d v="2016-12-05T10:38:08"/>
    <m/>
    <s v=""/>
    <m/>
    <x v="0"/>
  </r>
  <r>
    <s v="8a10f067-5349-4f14-b3f3-f1e5392614bd"/>
    <s v="QclIiPRI4gHteJOMTSRKkPXeVopgHBh/2FsrbmKe+ZFPaMMhqcjJA7wpdtEfRwa1f9NiAJW66I1UO/kgnlqIgw=="/>
    <d v="2016-10-12T15:01:58"/>
    <s v="DARS-NIC-67223-V6P0S-v0"/>
    <s v="Roy Ruddle"/>
    <x v="21"/>
    <s v="With Customer"/>
    <x v="0"/>
    <m/>
    <s v=""/>
    <s v="1c Application In Progress"/>
    <x v="4"/>
    <s v="DARS-NIC-67223-V6P0S-v0.0"/>
    <s v="Yes"/>
    <s v="No"/>
    <x v="0"/>
    <x v="0"/>
    <x v="0"/>
    <s v="No"/>
    <x v="1"/>
    <s v=""/>
    <s v="DARS Online"/>
    <s v="DARS Online"/>
    <s v="Yes"/>
    <s v=""/>
    <d v="2016-10-12T15:01:58"/>
    <d v="2016-10-12T15:01:32"/>
    <m/>
    <s v=""/>
    <m/>
    <x v="0"/>
  </r>
  <r>
    <s v="361edf67-01ae-49bf-a0ab-4e85b902295b"/>
    <s v="4C8M/xAPBxdDNKMNOhQgA4UkjQxLpFtOEVSvYSsgLNKAUJdJTtlY9qT/n8gKf95jvVTG2bNekD9fzhE1I9R4cQ=="/>
    <d v="2016-10-31T15:54:29"/>
    <s v="DARS-NIC-67318-C0J0P-v0"/>
    <s v="Muhammad Saleem Khan"/>
    <x v="82"/>
    <s v="With HSCIC"/>
    <x v="1"/>
    <m/>
    <s v="1b Enquiry Answered"/>
    <s v="1b Enquiry Answered"/>
    <x v="4"/>
    <s v="DARS-NIC-67318-C0J0P-v0.0"/>
    <s v="Yes"/>
    <s v="No"/>
    <x v="1"/>
    <x v="0"/>
    <x v="0"/>
    <s v="No"/>
    <x v="1"/>
    <s v=""/>
    <s v="DARS Online"/>
    <s v="DARS Online"/>
    <s v="Yes"/>
    <s v=""/>
    <d v="2016-10-31T15:54:29"/>
    <d v="2016-10-13T08:48:00"/>
    <m/>
    <s v=""/>
    <m/>
    <x v="0"/>
  </r>
  <r>
    <s v="6e946687-b133-438b-b661-c6f6d5f7554a"/>
    <s v="a+eX3nRq+566WtnYcE9Lj4hQqz+p2Tf1vww0C9FlzjJ9ydJ/JIc5qmJe2f031sDc50nUnX1g1dxX9TxiHfcUtA=="/>
    <d v="2017-01-09T14:00:48"/>
    <s v="DARS-NIC-67375-N5B6P-v0"/>
    <s v="Sarah Blake"/>
    <x v="423"/>
    <s v="With Customer"/>
    <x v="0"/>
    <m/>
    <s v=""/>
    <s v="1c Application In Progress"/>
    <x v="0"/>
    <s v="DARS-NIC-67375-N5B6P-v0.0"/>
    <s v="No"/>
    <s v="No"/>
    <x v="0"/>
    <x v="0"/>
    <x v="0"/>
    <s v="No"/>
    <x v="5"/>
    <s v=""/>
    <s v="DARS Online"/>
    <s v="DARS Online"/>
    <s v="Yes"/>
    <s v="Emma Russell"/>
    <d v="2017-01-09T14:00:48"/>
    <d v="2016-10-13T10:15:56"/>
    <m/>
    <s v=""/>
    <m/>
    <x v="0"/>
  </r>
  <r>
    <s v="a9209e9d-b693-4a5e-8db3-a931fc3279e4"/>
    <s v="cFJnsiv4xbx/yhz9AWU2+SGLSvfsTrck03Ux8bY0wIrL072jseDxLUXp2J4lqaPSPA5nOiPN3pR2tZiQ0fhinw=="/>
    <d v="2017-01-09T14:00:48"/>
    <s v="DARS-NIC-67375-N5B6P-v0"/>
    <s v="Sarah Blake"/>
    <x v="423"/>
    <s v="With Customer"/>
    <x v="0"/>
    <m/>
    <s v=""/>
    <s v="1c Application In Progress"/>
    <x v="0"/>
    <s v="DARS-NIC-67375-N5B6P-v0.1"/>
    <s v="No"/>
    <s v="No"/>
    <x v="0"/>
    <x v="0"/>
    <x v="0"/>
    <s v="No"/>
    <x v="5"/>
    <s v=""/>
    <s v="DARS Online"/>
    <s v="DARS Online"/>
    <s v="Yes"/>
    <s v="Emma Russell"/>
    <d v="2017-01-09T14:00:48"/>
    <d v="2016-12-02T14:23:59"/>
    <m/>
    <s v=""/>
    <m/>
    <x v="0"/>
  </r>
  <r>
    <s v="d43c85c5-2ebc-49f0-bcc8-f62e0dfa5581"/>
    <s v="WVZsQnECTDRUGp+zIOa+In32MZ1K0RS7YWNeGKhd+TLHsU15hfThy2KxetIkL1KJur7+PuL9m20AaddIkZoQ2g=="/>
    <d v="2017-01-09T14:00:48"/>
    <s v="DARS-NIC-67375-N5B6P-v0"/>
    <s v="Sarah Blake"/>
    <x v="423"/>
    <s v="With Customer"/>
    <x v="0"/>
    <m/>
    <s v=""/>
    <s v="1c Application In Progress"/>
    <x v="0"/>
    <s v="DARS-NIC-67375-N5B6P-v0.2"/>
    <s v="No"/>
    <s v="No"/>
    <x v="0"/>
    <x v="0"/>
    <x v="0"/>
    <s v="No"/>
    <x v="5"/>
    <s v=""/>
    <s v="DARS Online"/>
    <s v="DARS Online"/>
    <s v="Yes"/>
    <s v="Emma Russell"/>
    <d v="2017-01-09T14:00:48"/>
    <d v="2016-12-09T15:09:46"/>
    <m/>
    <s v=""/>
    <m/>
    <x v="0"/>
  </r>
  <r>
    <s v="b3dd1083-1d2c-46e5-a234-3c4f95cb5ea5"/>
    <s v="gl8z8Xa2tGO9j+YzDa43G0zJmrIvXnw07wLV8/lr6+SB8042dyIVqGznEM3HDcBBq02w/Je6smpT0gB35oeRNg=="/>
    <d v="2017-01-09T14:00:48"/>
    <s v="DARS-NIC-67375-N5B6P-v0"/>
    <s v="Sarah Blake"/>
    <x v="423"/>
    <s v="With Customer"/>
    <x v="0"/>
    <m/>
    <s v=""/>
    <s v="1c Application In Progress"/>
    <x v="0"/>
    <s v="DARS-NIC-67375-N5B6P-v0.3"/>
    <s v="No"/>
    <s v="No"/>
    <x v="0"/>
    <x v="0"/>
    <x v="0"/>
    <s v="No"/>
    <x v="5"/>
    <s v=""/>
    <s v="DARS Online"/>
    <s v="DARS Online"/>
    <s v="Yes"/>
    <s v="Emma Russell"/>
    <d v="2017-01-09T14:00:48"/>
    <d v="2016-12-14T15:14:02"/>
    <m/>
    <s v=""/>
    <m/>
    <x v="0"/>
  </r>
  <r>
    <s v="42ab493d-3676-4a25-835e-2b2c82d5658a"/>
    <s v="vnTMk9endXpVajoZHqSMHpkrv6OPjbrubm1FliBiD/LV4VXLbTQPdZk8U1q+xbByBrkTVSG5dmV9ZO+HDa4pXw=="/>
    <d v="2017-01-09T14:00:48"/>
    <s v="DARS-NIC-67375-N5B6P-v0"/>
    <s v="Sarah Blake"/>
    <x v="423"/>
    <s v="With Customer"/>
    <x v="0"/>
    <m/>
    <s v=""/>
    <s v="1c Application In Progress"/>
    <x v="0"/>
    <s v="DARS-NIC-67375-N5B6P-v0.4"/>
    <s v="No"/>
    <s v="No"/>
    <x v="0"/>
    <x v="0"/>
    <x v="0"/>
    <s v="No"/>
    <x v="5"/>
    <s v=""/>
    <s v="DARS Online"/>
    <s v="DARS Online"/>
    <s v="Yes"/>
    <s v="Emma Russell"/>
    <d v="2017-01-09T14:00:48"/>
    <d v="2016-12-15T13:23:29"/>
    <m/>
    <s v=""/>
    <m/>
    <x v="0"/>
  </r>
  <r>
    <s v="383a2d15-9fe9-4b49-a460-9abf2f5b423a"/>
    <s v="CsSb+sjdbwnOrZcQms4BKvrVpORU6cD07PIJEu7Y5Nc95ZadGNhNiJRLKF/AlDd5GWxrZ7Zz0XDwrlXh2AZhQg=="/>
    <d v="2017-01-09T14:01:14"/>
    <s v="DARS-NIC-67375-N5B6P-v0"/>
    <s v="Sarah Blake"/>
    <x v="423"/>
    <s v="With Customer"/>
    <x v="0"/>
    <m/>
    <s v=""/>
    <s v="1c Application In Progress"/>
    <x v="0"/>
    <s v="DARS-NIC-67375-N5B6P-v0.5"/>
    <s v="No"/>
    <s v="No"/>
    <x v="0"/>
    <x v="0"/>
    <x v="0"/>
    <s v="No"/>
    <x v="5"/>
    <s v=""/>
    <s v="DARS Online"/>
    <s v="DARS Online"/>
    <s v="Yes"/>
    <s v="Emma Russell"/>
    <d v="2017-01-09T14:01:14"/>
    <d v="2017-01-04T13:47:49"/>
    <m/>
    <s v=""/>
    <m/>
    <x v="0"/>
  </r>
  <r>
    <s v="d2b86a19-890c-42e4-83db-004e85e1de90"/>
    <s v="bPfnc1IEMPChkVo9Yrvzq1MXCQLK7zuMUSc4ymtCGXbGcyNSAkDgpppkTe/JDec9pWutT2r52N6AwbAYryaGDQ=="/>
    <d v="2017-01-09T14:01:14"/>
    <s v="DARS-NIC-67375-N5B6P-v0"/>
    <s v="Sarah Blake"/>
    <x v="423"/>
    <s v="With Customer"/>
    <x v="0"/>
    <m/>
    <s v=""/>
    <s v="1c Application In Progress"/>
    <x v="4"/>
    <s v="DARS-NIC-67375-N5B6P-v0.6"/>
    <s v="Yes"/>
    <s v="No"/>
    <x v="0"/>
    <x v="0"/>
    <x v="0"/>
    <s v="No"/>
    <x v="5"/>
    <s v=""/>
    <s v="DARS Online"/>
    <s v="DARS Online"/>
    <s v="Yes"/>
    <s v="Emma Russell"/>
    <d v="2017-01-09T14:01:14"/>
    <d v="2017-01-09T14:00:54"/>
    <m/>
    <s v=""/>
    <m/>
    <x v="0"/>
  </r>
  <r>
    <s v="eb9390a1-c5c8-4d2f-9789-038333258982"/>
    <s v="ymEymR7ifeh5XdFvOKvyIGHQRZBDaFk1ObAdaJWjcinnE8YBc50+T98Y+HxgIcTT2yhycKdFWH87GjkiT7dQYA=="/>
    <d v="2017-05-02T05:09:47"/>
    <s v="DARS-NIC-67398-K2Y3T-v1"/>
    <s v="Dalton Coker"/>
    <x v="3"/>
    <s v="With Customer"/>
    <x v="0"/>
    <m/>
    <s v=""/>
    <s v="4e With Customer To Sign DSA"/>
    <x v="0"/>
    <s v="DARS-NIC-67398-K2Y3T-v0.0"/>
    <s v="No"/>
    <s v="No"/>
    <x v="0"/>
    <x v="0"/>
    <x v="0"/>
    <s v="No"/>
    <x v="1"/>
    <s v=""/>
    <s v="DARS Online"/>
    <s v="DARS Online"/>
    <s v="Yes"/>
    <s v=""/>
    <d v="2017-05-02T05:09:47"/>
    <d v="2016-10-13T10:40:12"/>
    <m/>
    <s v=""/>
    <d v="2017-04-20T00:00:00"/>
    <x v="0"/>
  </r>
  <r>
    <s v="3304cad6-5b41-4ab4-852b-46b0d6efe395"/>
    <s v="GI5z9GnsFQvcK5Ht7hrkR9TbCykyAc2DkM9IeKPc5yadpE/ifUQmI+4P3vV/Ny8S9BZe8q2C+wnxR/v2WN+VWQ=="/>
    <d v="2017-05-02T05:09:47"/>
    <s v="DARS-NIC-67398-K2Y3T-v1"/>
    <s v="Dalton Coker"/>
    <x v="3"/>
    <s v="With Customer"/>
    <x v="0"/>
    <m/>
    <s v=""/>
    <s v="4e With Customer To Sign DSA"/>
    <x v="0"/>
    <s v="DARS-NIC-67398-K2Y3T-v0.1"/>
    <s v="No"/>
    <s v="No"/>
    <x v="0"/>
    <x v="0"/>
    <x v="0"/>
    <s v="No"/>
    <x v="1"/>
    <s v=""/>
    <s v="DARS Online"/>
    <s v="DARS Online"/>
    <s v="Yes"/>
    <s v=""/>
    <d v="2017-05-02T05:09:47"/>
    <d v="2016-10-17T12:01:04"/>
    <m/>
    <s v=""/>
    <d v="2017-04-20T00:00:00"/>
    <x v="0"/>
  </r>
  <r>
    <s v="850d924b-3133-4c4f-a792-8893cb5040a8"/>
    <s v="/SobGs9gOQ61qXoIISGhY8gZaLG0lZClrqU4rLSkFH1ehRCGpYM2l2UzMBZmDcRbGxOi4gqtydr401g6FGc2Sg=="/>
    <d v="2017-05-02T05:09:47"/>
    <s v="DARS-NIC-67398-K2Y3T-v1"/>
    <s v="Dalton Coker"/>
    <x v="3"/>
    <s v="With Customer"/>
    <x v="0"/>
    <m/>
    <s v=""/>
    <s v="4e With Customer To Sign DSA"/>
    <x v="0"/>
    <s v="DARS-NIC-67398-K2Y3T-v0.2"/>
    <s v="No"/>
    <s v="No"/>
    <x v="0"/>
    <x v="0"/>
    <x v="0"/>
    <s v="No"/>
    <x v="1"/>
    <s v=""/>
    <s v="DARS Online"/>
    <s v="DARS Online"/>
    <s v="Yes"/>
    <s v=""/>
    <d v="2017-05-02T05:09:47"/>
    <d v="2016-10-19T09:52:30"/>
    <m/>
    <s v=""/>
    <d v="2017-04-20T00:00:00"/>
    <x v="0"/>
  </r>
  <r>
    <s v="ec9de91b-4590-499d-adfe-909c546ef8ce"/>
    <s v="gueP6J32kHG9RR4NwjXRL/Sv7W+zluXYUWchvK2fjbfkVhY85Evi3+iuMKQ8RGcpnKjpQiaqGLom/apEKTWe5g=="/>
    <d v="2017-05-02T05:09:47"/>
    <s v="DARS-NIC-67398-K2Y3T-v1"/>
    <s v="Dalton Coker"/>
    <x v="3"/>
    <s v="With Customer"/>
    <x v="0"/>
    <d v="2017-11-30T00:00:00"/>
    <s v="2c Initial Assessment"/>
    <s v="4e With Customer To Sign DSA"/>
    <x v="0"/>
    <s v="DARS-NIC-67398-K2Y3T-v0.3"/>
    <s v="No"/>
    <s v="No"/>
    <x v="0"/>
    <x v="267"/>
    <x v="0"/>
    <s v="No"/>
    <x v="1"/>
    <s v="Medium"/>
    <s v="Emma Lawler"/>
    <s v="Jennifer Donald"/>
    <s v="Yes"/>
    <s v=""/>
    <d v="2017-05-02T05:09:47"/>
    <d v="2016-11-15T16:19:41"/>
    <m/>
    <s v=""/>
    <d v="2017-04-20T00:00:00"/>
    <x v="0"/>
  </r>
  <r>
    <s v="6c758c42-15a5-4289-96a0-e4ca7f8f295f"/>
    <s v="UkZg8NEC6bAr6apr9ofmU3/zROjsP5nwmHPNHQa2fx1QxLiwXElWPxmUz1E9+uIDrcrUOGnbUOnnANrJFaJR/w=="/>
    <d v="2017-05-02T05:09:47"/>
    <s v="DARS-NIC-67398-K2Y3T-v1"/>
    <s v="Dalton Coker"/>
    <x v="3"/>
    <s v="With Customer"/>
    <x v="0"/>
    <d v="2017-11-30T00:00:00"/>
    <s v="2c Initial Assessment"/>
    <s v="4e With Customer To Sign DSA"/>
    <x v="0"/>
    <s v="DARS-NIC-67398-K2Y3T-v0.4"/>
    <s v="No"/>
    <s v="No"/>
    <x v="0"/>
    <x v="267"/>
    <x v="0"/>
    <s v="No"/>
    <x v="1"/>
    <s v="Medium"/>
    <s v="Emma Lawler"/>
    <s v="Jennifer Donald"/>
    <s v="Yes"/>
    <s v=""/>
    <d v="2017-05-02T05:09:47"/>
    <d v="2017-01-12T14:13:49"/>
    <m/>
    <s v=""/>
    <d v="2017-04-20T00:00:00"/>
    <x v="0"/>
  </r>
  <r>
    <s v="4fd2ad3c-3ace-431b-9f19-2243d60de4ff"/>
    <s v="bQuxuaspWEErq3Yxv2pInTdzmasEdMH5uZ2gyIve3jp5wwmC5jqiMBg9S78dXH4eLi3qAJrlP9OUotRmkvgvyQ=="/>
    <d v="2017-05-02T05:09:47"/>
    <s v="DARS-NIC-67398-K2Y3T-v1"/>
    <s v="Dalton Coker"/>
    <x v="3"/>
    <s v="With Customer"/>
    <x v="0"/>
    <d v="2018-01-31T00:00:00"/>
    <s v="2c Initial Assessment"/>
    <s v="4e With Customer To Sign DSA"/>
    <x v="0"/>
    <s v="DARS-NIC-67398-K2Y3T-v0.5"/>
    <s v="No"/>
    <s v="No"/>
    <x v="0"/>
    <x v="267"/>
    <x v="0"/>
    <s v="No"/>
    <x v="1"/>
    <s v="Medium"/>
    <s v="Emma Lawler"/>
    <s v="Jennifer Donald"/>
    <s v="Yes"/>
    <s v=""/>
    <d v="2017-05-02T05:09:47"/>
    <d v="2017-01-12T16:20:42"/>
    <m/>
    <s v=""/>
    <d v="2017-04-20T00:00:00"/>
    <x v="0"/>
  </r>
  <r>
    <s v="76ad43d1-e099-4f81-828e-fc8a1413024b"/>
    <s v="vZOzwTjdKFLKBoraJq8eiuVGjbOSd/Hw2+LQIE/P5Ai0QHjP2PBbXcdb5btzEh00QzAEU8+MocmzZf/1fF80FQ=="/>
    <d v="2017-05-02T05:09:48"/>
    <s v="DARS-NIC-67398-K2Y3T-v1"/>
    <s v="Dalton Coker"/>
    <x v="3"/>
    <s v="With Customer"/>
    <x v="0"/>
    <d v="2018-01-31T00:00:00"/>
    <s v="2c Initial Assessment"/>
    <s v="4e With Customer To Sign DSA"/>
    <x v="0"/>
    <s v="DARS-NIC-67398-K2Y3T-v0.6"/>
    <s v="No"/>
    <s v="No"/>
    <x v="0"/>
    <x v="267"/>
    <x v="0"/>
    <s v="No"/>
    <x v="1"/>
    <s v="Medium"/>
    <s v="Emma Lawler"/>
    <s v="Jennifer Donald"/>
    <s v="Yes"/>
    <s v=""/>
    <d v="2017-05-02T05:09:48"/>
    <d v="2017-01-17T15:09:26"/>
    <m/>
    <s v=""/>
    <d v="2017-04-20T00:00:00"/>
    <x v="0"/>
  </r>
  <r>
    <s v="200e5a50-475e-491b-bd30-9a121da9d02f"/>
    <s v="wx52+eQw+aH69oiWGOpbAFpsMbYGVQ9DFmzgQgUdqhBEHFGUvOqm4nvp5TX0ie44ND18JSNanbg2XZh+OxVKjQ=="/>
    <d v="2017-05-02T05:09:47"/>
    <s v="DARS-NIC-67398-K2Y3T-v1"/>
    <s v="Dalton Coker"/>
    <x v="3"/>
    <s v="With Customer"/>
    <x v="0"/>
    <d v="2018-01-31T00:00:00"/>
    <s v="2c Initial Assessment"/>
    <s v="4e With Customer To Sign DSA"/>
    <x v="0"/>
    <s v="DARS-NIC-67398-K2Y3T-v0.7"/>
    <s v="No"/>
    <s v="No"/>
    <x v="0"/>
    <x v="267"/>
    <x v="0"/>
    <s v="No"/>
    <x v="1"/>
    <s v="Medium"/>
    <s v="Emma Lawler"/>
    <s v="Jennifer Donald"/>
    <s v="Yes"/>
    <s v=""/>
    <d v="2017-05-02T05:09:47"/>
    <d v="2017-01-17T16:54:15"/>
    <m/>
    <s v=""/>
    <d v="2017-04-20T00:00:00"/>
    <x v="0"/>
  </r>
  <r>
    <s v="ee1188c1-16dc-4464-b663-68a25bd98003"/>
    <s v="jnqwzu/uhXCVjkggiEHcBhYnAbAUkGQOJHhZV0ft4doT4j8lVZBb/cvwpOzLbd2F+fVqPp2+Uc5uTjZlGNwAUQ=="/>
    <d v="2017-05-02T05:09:47"/>
    <s v="DARS-NIC-67398-K2Y3T-v1"/>
    <s v="Dalton Coker"/>
    <x v="3"/>
    <s v="With Customer"/>
    <x v="0"/>
    <d v="2020-01-31T00:00:00"/>
    <s v="5a DSA Active"/>
    <s v="4e With Customer To Sign DSA"/>
    <x v="2"/>
    <s v="DARS-NIC-67398-K2Y3T-v0.8"/>
    <s v="No"/>
    <s v="No"/>
    <x v="0"/>
    <x v="267"/>
    <x v="167"/>
    <s v="No"/>
    <x v="1"/>
    <s v="Medium"/>
    <s v="Emma Lawler"/>
    <s v="Jennifer Donald"/>
    <s v="Yes"/>
    <s v=""/>
    <d v="2017-05-02T05:09:47"/>
    <d v="2017-01-18T11:22:39"/>
    <d v="2017-02-14T00:00:00"/>
    <s v=""/>
    <d v="2017-04-20T00:00:00"/>
    <x v="1"/>
  </r>
  <r>
    <s v="6418a519-686c-4868-a8c4-71ca480c1a35"/>
    <s v="+pzZ+OPvGzm0JTuKue0xGyQwEM55ufK7d14DbrwaiDCBz3UzI9BAGA8RwjXAfM81eyC563otskpm26/bUCPakg=="/>
    <d v="2017-05-02T05:09:47"/>
    <s v="DARS-NIC-67398-K2Y3T-v1"/>
    <s v="Dalton Coker"/>
    <x v="3"/>
    <s v="With Customer"/>
    <x v="0"/>
    <m/>
    <s v="1c Application In Progress"/>
    <s v="4e With Customer To Sign DSA"/>
    <x v="0"/>
    <s v="DARS-NIC-67398-K2Y3T-v1.0"/>
    <s v="No"/>
    <s v="No"/>
    <x v="0"/>
    <x v="0"/>
    <x v="0"/>
    <s v="No"/>
    <x v="1"/>
    <s v="Medium"/>
    <s v=""/>
    <s v=""/>
    <s v="Yes"/>
    <s v=""/>
    <d v="2017-05-02T05:09:47"/>
    <d v="2017-04-20T14:34:57"/>
    <m/>
    <s v=""/>
    <d v="2017-04-20T00:00:00"/>
    <x v="0"/>
  </r>
  <r>
    <s v="9d846acd-50b0-4386-b1c7-f39a1b568388"/>
    <s v="JjRtBH+unALwcY9HoU0EjJ75PM2740fwuh+I8jE8IMQ5ha8Bft+HAkdHWQo4OI5O8r+f5a/+U9Q9skWH8eDz0w=="/>
    <d v="2017-05-02T05:09:47"/>
    <s v="DARS-NIC-67398-K2Y3T-v1"/>
    <s v="Dalton Coker"/>
    <x v="3"/>
    <s v="With Customer"/>
    <x v="0"/>
    <d v="2020-01-31T00:00:00"/>
    <s v="2c Initial Assessment"/>
    <s v="4e With Customer To Sign DSA"/>
    <x v="0"/>
    <s v="DARS-NIC-67398-K2Y3T-v1.1"/>
    <s v="No"/>
    <s v="No"/>
    <x v="0"/>
    <x v="72"/>
    <x v="0"/>
    <s v="No"/>
    <x v="1"/>
    <s v="Medium"/>
    <s v="Malgorzata Bartkowska"/>
    <s v="Jennifer Donald"/>
    <s v="Yes"/>
    <s v=""/>
    <d v="2017-05-02T05:09:47"/>
    <d v="2017-04-20T14:39:42"/>
    <m/>
    <s v=""/>
    <d v="2017-04-20T00:00:00"/>
    <x v="0"/>
  </r>
  <r>
    <s v="b5666d78-6503-417f-b8f1-9e6102d79a99"/>
    <s v="CDelldh7JsZ8iAOWsKz0pkRAp0MvxvOlI5uTISLWlKMyE8h5fOcYtWAqwU6+im/V5EAFb8SavVX6dl0zyVrusQ=="/>
    <d v="2017-05-02T05:09:47"/>
    <s v="DARS-NIC-67398-K2Y3T-v1"/>
    <s v="Dalton Coker"/>
    <x v="3"/>
    <s v="With Customer"/>
    <x v="0"/>
    <d v="2020-01-31T00:00:00"/>
    <s v="2c Initial Assessment"/>
    <s v="4e With Customer To Sign DSA"/>
    <x v="0"/>
    <s v="DARS-NIC-67398-K2Y3T-v1.2"/>
    <s v="No"/>
    <s v="No"/>
    <x v="0"/>
    <x v="72"/>
    <x v="0"/>
    <s v="No"/>
    <x v="1"/>
    <s v="Medium"/>
    <s v="Malgorzata Bartkowska"/>
    <s v="Jennifer Donald"/>
    <s v="Yes"/>
    <s v=""/>
    <d v="2017-05-02T05:09:47"/>
    <d v="2017-04-24T11:29:34"/>
    <m/>
    <s v=""/>
    <d v="2017-04-20T00:00:00"/>
    <x v="0"/>
  </r>
  <r>
    <s v="22b802a0-eb6a-45a1-872e-44f52b50d8d8"/>
    <s v="Yt6Uk/t/eZ/kOxv+1+GR/NmUiBFgRMJSIU0hANW6okmlkRyzpWUezkKMBThFVRi3JjAo3RBS3ZBeCAszNw/eDg=="/>
    <d v="2017-05-02T05:11:00"/>
    <s v="DARS-NIC-67398-K2Y3T-v1"/>
    <s v="Dalton Coker"/>
    <x v="3"/>
    <s v="With Customer"/>
    <x v="0"/>
    <d v="2020-01-31T00:00:00"/>
    <s v="4e With Customer To Sign DSA"/>
    <s v="4e With Customer To Sign DSA"/>
    <x v="4"/>
    <s v="DARS-NIC-67398-K2Y3T-v1.3"/>
    <s v="Yes"/>
    <s v="No"/>
    <x v="0"/>
    <x v="72"/>
    <x v="0"/>
    <s v="No"/>
    <x v="1"/>
    <s v="Medium"/>
    <s v="Malgorzata Bartkowska"/>
    <s v="Jennifer Donald"/>
    <s v="Yes"/>
    <s v=""/>
    <d v="2017-05-02T05:11:00"/>
    <d v="2017-04-25T09:36:55"/>
    <m/>
    <s v=""/>
    <d v="2017-04-20T00:00:00"/>
    <x v="0"/>
  </r>
  <r>
    <s v="eca86f94-65d8-40e8-a2cf-02792ce00e94"/>
    <s v="0/eoQZbaWtdzZcj0dCZ2qLrCdV9yrFAEju3VR4AKk35UfCrzNf77UmAmhGWNlanxfs9vSUxNdnUTHEiO6s7w7Q=="/>
    <d v="2017-03-28T15:10:24"/>
    <s v="DARS-NIC-67693-R7J5Y-v0"/>
    <s v="Tracy Taylor"/>
    <x v="246"/>
    <s v="With HSCIC"/>
    <x v="0"/>
    <m/>
    <s v="1c Application In Progress"/>
    <s v="5a DSA Active"/>
    <x v="0"/>
    <s v="DARS-NIC-67693-R7J5Y-v0.0"/>
    <s v="No"/>
    <s v="No"/>
    <x v="0"/>
    <x v="0"/>
    <x v="0"/>
    <s v="No"/>
    <x v="0"/>
    <s v="Medium"/>
    <s v=""/>
    <s v=""/>
    <s v="Yes"/>
    <s v="Tracy Taylor"/>
    <d v="2017-03-28T15:10:24"/>
    <d v="2017-01-03T16:09:28"/>
    <m/>
    <s v=""/>
    <d v="2017-01-07T00:00:00"/>
    <x v="0"/>
  </r>
  <r>
    <s v="ffe73a4b-ec4c-4c21-99ee-ef794f920818"/>
    <s v="koUx/Gzl94myBbm5RyVLKYwIpUjMrIxx4cXhGmVZ/VWYfHGuZKQCF6BooAOqbkPq8ldfVBR5khFDZaU+QplpMg=="/>
    <d v="2017-03-28T15:10:24"/>
    <s v="DARS-NIC-67693-R7J5Y-v0"/>
    <s v="Tristan Childs"/>
    <x v="246"/>
    <s v="With HSCIC"/>
    <x v="0"/>
    <d v="2017-05-31T00:00:00"/>
    <s v="2c Initial Assessment"/>
    <s v="5a DSA Active"/>
    <x v="0"/>
    <s v="DARS-NIC-67693-R7J5Y-v0.1"/>
    <s v="No"/>
    <s v="No"/>
    <x v="0"/>
    <x v="262"/>
    <x v="0"/>
    <s v="No"/>
    <x v="0"/>
    <s v="Medium"/>
    <s v="Emma Russell"/>
    <s v="Robyn Wilson"/>
    <s v="Yes"/>
    <s v="Tracy Taylor"/>
    <d v="2017-03-28T15:10:24"/>
    <d v="2017-01-07T11:38:58"/>
    <m/>
    <s v=""/>
    <d v="2017-01-07T00:00:00"/>
    <x v="0"/>
  </r>
  <r>
    <s v="aaec2cb3-82a2-468a-a341-ed030e08a15f"/>
    <s v="L65qqMsJ2g3TW/tAlquUaDD4+3q1To0dn2ZViUysTqo7XW1p3NNLBNlhoeO1yvQ/QR5msYlTjV8ER7wwzIzL7Q=="/>
    <d v="2017-03-28T15:10:46"/>
    <s v="DARS-NIC-67693-R7J5Y-v0"/>
    <s v="Tristan Childs"/>
    <x v="246"/>
    <s v="With HSCIC"/>
    <x v="0"/>
    <d v="2017-05-31T00:00:00"/>
    <s v="5a DSA Active"/>
    <s v="5a DSA Active"/>
    <x v="2"/>
    <s v="DARS-NIC-67693-R7J5Y-v0.2"/>
    <s v="Yes"/>
    <s v="No"/>
    <x v="0"/>
    <x v="262"/>
    <x v="210"/>
    <s v="No"/>
    <x v="0"/>
    <s v="Medium"/>
    <s v="Emma Russell"/>
    <s v="Robyn Wilson"/>
    <s v="Yes"/>
    <s v="Tracy Taylor"/>
    <d v="2017-03-28T15:10:46"/>
    <d v="2017-01-07T11:55:09"/>
    <d v="2017-03-28T00:00:00"/>
    <s v=""/>
    <d v="2017-01-07T00:00:00"/>
    <x v="1"/>
  </r>
  <r>
    <s v="278a18bc-08ac-e611-80fa-5065f38bd5b1"/>
    <s v="UBNjTB8UgW8hsut29FJ8sWCoSqEvlqDsEWPcQd6bvH//S8YrE84faZp66VHSj+oGIYLKVemz4bX9ntgYRo5dvA=="/>
    <d v="2016-11-24T12:55:52"/>
    <s v="DARS-NIC-67941-H7W0V-v0"/>
    <s v="Steve Huntley"/>
    <x v="490"/>
    <s v="With Customer"/>
    <x v="0"/>
    <m/>
    <s v="1c Application In Progress"/>
    <s v="1c Application In Progress"/>
    <x v="4"/>
    <s v="DARS-NIC-67941-H7W0V-v0"/>
    <s v="Yes"/>
    <s v="No"/>
    <x v="0"/>
    <x v="0"/>
    <x v="0"/>
    <s v="No"/>
    <x v="13"/>
    <s v=""/>
    <s v=""/>
    <s v=""/>
    <s v="Yes"/>
    <s v="Alexandra Day"/>
    <d v="2016-11-24T12:55:52"/>
    <d v="2016-11-16T14:27:05"/>
    <m/>
    <s v=""/>
    <m/>
    <x v="0"/>
  </r>
  <r>
    <s v="c979c97f-79ad-e611-80f7-5065f38b05d1"/>
    <s v="SK9hBzDAc6A+M71wNqIbw3M0eYKY40mBcMFEyRVjNlddp5I7rKlEBX7xQJAQfwYERGwt09dLAz+m2QxeqkYe8g=="/>
    <d v="2016-12-28T16:03:19"/>
    <s v="DARS-NIC-67974-G8K8L-v0"/>
    <s v="Lorraine Shipley"/>
    <x v="491"/>
    <s v="With Customer"/>
    <x v="0"/>
    <m/>
    <s v="1c Application In Progress"/>
    <s v="1c Application In Progress"/>
    <x v="4"/>
    <s v="DARS-NIC-67974-G8K8L-v0"/>
    <s v="Yes"/>
    <s v="No"/>
    <x v="0"/>
    <x v="0"/>
    <x v="0"/>
    <s v="No"/>
    <x v="10"/>
    <s v=""/>
    <s v=""/>
    <s v=""/>
    <s v="Yes"/>
    <s v="Emma Russell"/>
    <d v="2016-12-28T16:03:19"/>
    <d v="2016-11-18T10:26:47"/>
    <m/>
    <s v=""/>
    <m/>
    <x v="0"/>
  </r>
  <r>
    <s v="22173b62-de95-e611-80f5-5065f38bf4e1"/>
    <s v="XkC2gRC2cE9CzHUixyLFWJxPv9g1TrxTSNjpyhMd5V2KZ2KMgaBATUA+aGZn47b8Ow7indI8XD3Wq3SpNtB15g=="/>
    <d v="2017-02-17T14:04:19"/>
    <s v="DARS-NIC-68229-Y5J6V-v0"/>
    <s v="Rebecca Webb"/>
    <x v="13"/>
    <s v="With Customer"/>
    <x v="0"/>
    <m/>
    <s v="1c Application In Progress"/>
    <s v="1c Application In Progress"/>
    <x v="4"/>
    <s v="DARS-NIC-68229-Y5J6V-v0"/>
    <s v="Yes"/>
    <s v="No"/>
    <x v="0"/>
    <x v="0"/>
    <x v="0"/>
    <s v="No"/>
    <x v="1"/>
    <s v=""/>
    <s v=""/>
    <s v=""/>
    <s v="Yes"/>
    <s v="Alexandra Day"/>
    <d v="2017-02-17T14:04:19"/>
    <d v="2016-10-19T09:28:29"/>
    <m/>
    <s v=""/>
    <m/>
    <x v="0"/>
  </r>
  <r>
    <s v="c8df7065-0c96-e611-80f4-5065f38bf2f1"/>
    <s v="D3T+pwdU0O9evwFB9u9mMY4rH7gsNPPcYl+npjOjOQStvVrBAFzgB2wOn6b4OOS3iwZdw0Sby0JvFhO5IMehUg=="/>
    <d v="2016-11-30T14:17:16"/>
    <s v="DARS-NIC-68697-R6F1T-v0"/>
    <s v="Tim Palmer"/>
    <x v="327"/>
    <s v="With HSCIC"/>
    <x v="0"/>
    <m/>
    <s v="1c Application In Progress"/>
    <s v="5a DSA Active"/>
    <x v="0"/>
    <s v="DARS-NIC-68697-R6F1T-v0"/>
    <s v="No"/>
    <s v="No"/>
    <x v="0"/>
    <x v="0"/>
    <x v="0"/>
    <s v="No"/>
    <x v="3"/>
    <s v=""/>
    <s v=""/>
    <s v=""/>
    <s v="Yes"/>
    <s v="Emma Russell"/>
    <d v="2016-11-30T14:17:16"/>
    <d v="2016-10-19T14:57:53"/>
    <m/>
    <s v=""/>
    <d v="2016-10-26T00:00:00"/>
    <x v="0"/>
  </r>
  <r>
    <s v="d00622ee-8355-42b6-bc72-790f92d28ef4"/>
    <s v="Bwup+9EMxsFBbRFE+LtT1tsBn0zevI+377ZOmd1v2ld1+9qW2+t4Q83VkdnStNIpITQ1veqdVB83M1JEAU4yuw=="/>
    <d v="2016-11-30T14:17:16"/>
    <s v="DARS-NIC-68697-R6F1T-v0"/>
    <s v="Tim Palmer"/>
    <x v="327"/>
    <s v="With HSCIC"/>
    <x v="0"/>
    <d v="2017-10-01T00:00:00"/>
    <s v="2c Initial Assessment"/>
    <s v="5a DSA Active"/>
    <x v="0"/>
    <s v="DARS-NIC-68697-R6F1T-v0.1"/>
    <s v="No"/>
    <s v="No"/>
    <x v="0"/>
    <x v="184"/>
    <x v="0"/>
    <s v="No"/>
    <x v="3"/>
    <s v="Medium"/>
    <s v="Richard Webster"/>
    <s v="Louise Dunn"/>
    <s v="Yes"/>
    <s v="Emma Russell"/>
    <d v="2016-11-30T14:17:16"/>
    <d v="2016-10-19T15:54:46"/>
    <m/>
    <s v=""/>
    <d v="2016-10-26T00:00:00"/>
    <x v="0"/>
  </r>
  <r>
    <s v="0ebdfc30-73b9-41c4-85c2-ad2f5a2fe514"/>
    <s v="IqayBksnMH3gWhKKRMhxPdJrRnm1+RSsURiQ5W42CSBaTZA+VAS3NK4U6Ot4TCJsZbPYxi5wvf1Xv2wwFhQWPw=="/>
    <d v="2016-11-30T14:17:32"/>
    <s v="DARS-NIC-68697-R6F1T-v0"/>
    <s v="Tim Palmer"/>
    <x v="327"/>
    <s v="With HSCIC"/>
    <x v="0"/>
    <d v="2017-10-01T00:00:00"/>
    <s v="5a DSA Active"/>
    <s v="5a DSA Active"/>
    <x v="2"/>
    <s v="DARS-NIC-68697-R6F1T-v0.2"/>
    <s v="Yes"/>
    <s v="No"/>
    <x v="0"/>
    <x v="184"/>
    <x v="194"/>
    <s v="No"/>
    <x v="3"/>
    <s v="Medium"/>
    <s v="Richard Webster"/>
    <s v="Louise Dunn"/>
    <s v="Yes"/>
    <s v="Emma Russell"/>
    <d v="2016-11-30T14:17:32"/>
    <d v="2016-11-03T14:45:59"/>
    <d v="2016-11-30T00:00:00"/>
    <s v=""/>
    <d v="2016-10-26T00:00:00"/>
    <x v="1"/>
  </r>
  <r>
    <s v="e26396bf-a5a2-e611-80f7-5065f38b05d1"/>
    <s v="69b1I5TrggplPO3mtLIbVzXM0uoaJUk958AjoBo72L5MVTyMivCDH6lwiD/rZMg4KkL6FIOt1T1l/96wHQg8Dg=="/>
    <d v="2017-04-27T14:43:07"/>
    <s v="DARS-NIC-68703-R4Y6C-v0"/>
    <s v="Simon Abram"/>
    <x v="44"/>
    <s v="With Customer"/>
    <x v="0"/>
    <m/>
    <s v="1c Application In Progress"/>
    <s v="2d Action Plan Active"/>
    <x v="0"/>
    <s v="DARS-NIC-68703-R4Y6C-v0"/>
    <s v="No"/>
    <s v="No"/>
    <x v="0"/>
    <x v="0"/>
    <x v="0"/>
    <s v="No"/>
    <x v="10"/>
    <s v=""/>
    <s v=""/>
    <s v=""/>
    <s v="Yes"/>
    <s v="Alexandra Day"/>
    <d v="2017-04-27T14:43:07"/>
    <d v="2016-11-04T15:45:52"/>
    <m/>
    <s v=""/>
    <d v="2017-01-05T00:00:00"/>
    <x v="0"/>
  </r>
  <r>
    <s v="e17eba69-8e9c-446c-9be0-87ac6904f09f"/>
    <s v="utFRNwRDu6oTmGIJirac1Qcl/NN8T+dsQ+jRJtz2BwfVVqFeiFljQWczM9zWpoFC1YRypjsbqNSglBgG0T/DrA=="/>
    <d v="2017-04-27T14:43:07"/>
    <s v="DARS-NIC-68703-R4Y6C-v0"/>
    <s v="Simon Abram"/>
    <x v="44"/>
    <s v="With Customer"/>
    <x v="0"/>
    <m/>
    <s v="1c Application In Progress"/>
    <s v="2d Action Plan Active"/>
    <x v="0"/>
    <s v="DARS-NIC-68703-R4Y6C-v0.1"/>
    <s v="No"/>
    <s v="No"/>
    <x v="0"/>
    <x v="0"/>
    <x v="0"/>
    <s v="No"/>
    <x v="10"/>
    <s v=""/>
    <s v=""/>
    <s v=""/>
    <s v="Yes"/>
    <s v="Alexandra Day"/>
    <d v="2017-04-27T14:43:07"/>
    <d v="2016-12-19T13:13:58"/>
    <m/>
    <s v=""/>
    <d v="2017-01-05T00:00:00"/>
    <x v="0"/>
  </r>
  <r>
    <s v="0d9e4ea2-fb6f-4b12-9aae-3eda1cafdb1a"/>
    <s v="WE6HliZSjyPDqaI1zRozLGTtFmaybMaRtbx8jMireEEWxD/+Dba1Tjl9GPzZPnQjw57Gz3S+WFLl1oKHhxO46A=="/>
    <d v="2017-04-27T14:43:07"/>
    <s v="DARS-NIC-68703-R4Y6C-v0"/>
    <s v="Simon Abram"/>
    <x v="44"/>
    <s v="With Customer"/>
    <x v="0"/>
    <m/>
    <s v="1c Application In Progress"/>
    <s v="2d Action Plan Active"/>
    <x v="0"/>
    <s v="DARS-NIC-68703-R4Y6C-v0.2"/>
    <s v="No"/>
    <s v="No"/>
    <x v="0"/>
    <x v="0"/>
    <x v="0"/>
    <s v="No"/>
    <x v="10"/>
    <s v=""/>
    <s v=""/>
    <s v=""/>
    <s v="Yes"/>
    <s v="Alexandra Day"/>
    <d v="2017-04-27T14:43:07"/>
    <d v="2016-12-22T13:39:42"/>
    <m/>
    <s v=""/>
    <d v="2017-01-05T00:00:00"/>
    <x v="0"/>
  </r>
  <r>
    <s v="5d761a9a-590c-4245-afed-f463dae2a83b"/>
    <s v="eluCh0iBqBQemQMEjtdXRy28L19lB5TxSo07x6xcEMszFgJg34FmtIC6O3UnqQIRVPmXkhdcSWXeHgnJWHK3Kw=="/>
    <d v="2017-04-27T14:43:07"/>
    <s v="DARS-NIC-68703-R4Y6C-v0"/>
    <s v="Simon Abram"/>
    <x v="44"/>
    <s v="With Customer"/>
    <x v="0"/>
    <m/>
    <s v="1c Application In Progress"/>
    <s v="2d Action Plan Active"/>
    <x v="0"/>
    <s v="DARS-NIC-68703-R4Y6C-v0.3"/>
    <s v="No"/>
    <s v="No"/>
    <x v="0"/>
    <x v="0"/>
    <x v="0"/>
    <s v="No"/>
    <x v="10"/>
    <s v=""/>
    <s v=""/>
    <s v=""/>
    <s v="Yes"/>
    <s v="Alexandra Day"/>
    <d v="2017-04-27T14:43:07"/>
    <d v="2017-01-03T10:27:26"/>
    <m/>
    <s v=""/>
    <d v="2017-01-05T00:00:00"/>
    <x v="0"/>
  </r>
  <r>
    <s v="d039b5c9-f70d-4ec8-aacf-3130809c78bc"/>
    <s v="nSzGypAqeLpJnO0dRDdVTUvF+Vv6Y8eS84OydlZ+e3M6ToPGuUkvRgLOb3narfp0wZBXBVmEcCYJPr0+aVJPGg=="/>
    <d v="2017-04-27T14:43:07"/>
    <s v="DARS-NIC-68703-R4Y6C-v0"/>
    <s v="Simon Abram"/>
    <x v="44"/>
    <s v="With Customer"/>
    <x v="0"/>
    <m/>
    <s v="1c Application In Progress"/>
    <s v="2d Action Plan Active"/>
    <x v="0"/>
    <s v="DARS-NIC-68703-R4Y6C-v0.4"/>
    <s v="No"/>
    <s v="No"/>
    <x v="0"/>
    <x v="0"/>
    <x v="0"/>
    <s v="No"/>
    <x v="10"/>
    <s v=""/>
    <s v=""/>
    <s v=""/>
    <s v="Yes"/>
    <s v="Alexandra Day"/>
    <d v="2017-04-27T14:43:07"/>
    <d v="2017-01-04T16:27:42"/>
    <m/>
    <s v=""/>
    <d v="2017-01-05T00:00:00"/>
    <x v="0"/>
  </r>
  <r>
    <s v="4ae0c142-ee0c-4ec5-838e-fa552cf524c3"/>
    <s v="VdndmhcbQQmoHqEAw+FcXDbzS+hiamzTXjOp6Bc+fCgrd+uCS+lbQagUHnrQoodYdweLiFrWoioX9Asev0JIVQ=="/>
    <d v="2017-04-27T14:43:07"/>
    <s v="DARS-NIC-68703-R4Y6C-v0"/>
    <s v="Simon Abram"/>
    <x v="44"/>
    <s v="With Customer"/>
    <x v="0"/>
    <m/>
    <s v="2c Initial Assessment"/>
    <s v="2d Action Plan Active"/>
    <x v="0"/>
    <s v="DARS-NIC-68703-R4Y6C-v0.5"/>
    <s v="No"/>
    <s v="No"/>
    <x v="0"/>
    <x v="213"/>
    <x v="0"/>
    <s v="No"/>
    <x v="10"/>
    <s v="Complex"/>
    <s v="Georgina Platt"/>
    <s v="Louise Dunn"/>
    <s v="Yes"/>
    <s v="Alexandra Day"/>
    <d v="2017-04-27T14:43:07"/>
    <d v="2017-01-05T14:13:58"/>
    <m/>
    <s v=""/>
    <d v="2017-01-05T00:00:00"/>
    <x v="0"/>
  </r>
  <r>
    <s v="5139bd14-891b-4d12-8327-e236fb057700"/>
    <s v="F7G/8v8qWAv7QeqetNhhdUFvH1wzKTWxXfwpAZBs8FPkAXM8ncPbjMyTgjjpO+HvAmso6ljDPsxf/Sm0XMZGuw=="/>
    <d v="2017-04-27T14:43:07"/>
    <s v="DARS-NIC-68703-R4Y6C-v0"/>
    <s v="Simon Abram"/>
    <x v="44"/>
    <s v="With Customer"/>
    <x v="0"/>
    <d v="2018-03-13T00:00:00"/>
    <s v="2c Initial Assessment"/>
    <s v="2d Action Plan Active"/>
    <x v="0"/>
    <s v="DARS-NIC-68703-R4Y6C-v0.6"/>
    <s v="No"/>
    <s v="No"/>
    <x v="0"/>
    <x v="213"/>
    <x v="0"/>
    <s v="No"/>
    <x v="10"/>
    <s v="Complex"/>
    <s v="Georgina Platt"/>
    <s v="Louise Dunn"/>
    <s v="Yes"/>
    <s v="Alexandra Day"/>
    <d v="2017-04-27T14:43:07"/>
    <d v="2017-01-25T12:30:16"/>
    <m/>
    <s v=""/>
    <d v="2017-01-05T00:00:00"/>
    <x v="0"/>
  </r>
  <r>
    <s v="0a183aef-0da1-4a41-9c34-0dfa6aadd606"/>
    <s v="01PM3c5a92yUEGAmM8RtQ/h99luin4MFOyG9SU9Vggdr64aybx4onR42SPI21Uikgu6zgPoQEhqr/FwVqW18Gw=="/>
    <d v="2017-04-27T14:44:09"/>
    <s v="DARS-NIC-68703-R4Y6C-v0"/>
    <s v="Simon Abram"/>
    <x v="57"/>
    <s v="With Customer"/>
    <x v="0"/>
    <d v="2018-03-13T00:00:00"/>
    <s v="2c Initial Assessment"/>
    <s v="2d Action Plan Active"/>
    <x v="0"/>
    <s v="DARS-NIC-68703-R4Y6C-v0.7"/>
    <s v="No"/>
    <s v="No"/>
    <x v="0"/>
    <x v="213"/>
    <x v="0"/>
    <s v="No"/>
    <x v="1"/>
    <s v="Complex"/>
    <s v="Georgina Platt"/>
    <s v="Louise Dunn"/>
    <s v="Yes"/>
    <s v="Alexandra Day"/>
    <d v="2017-04-27T14:44:09"/>
    <d v="2017-03-09T12:27:00"/>
    <m/>
    <s v=""/>
    <d v="2017-01-05T00:00:00"/>
    <x v="0"/>
  </r>
  <r>
    <s v="a959d9ec-95a0-4ae1-b6ce-178d4986cc47"/>
    <s v="ElRkMhLtted/CsDsFyvEUyxQvVTIjg4Q7PV3jxf+ypjIG0w61Oz5umU3B4E1VKx62VIAYJHt4wq522/KwLKoAw=="/>
    <d v="2017-04-27T18:26:49"/>
    <s v="DARS-NIC-68703-R4Y6C-v0"/>
    <s v="Simon Abram"/>
    <x v="57"/>
    <s v="With Customer"/>
    <x v="0"/>
    <d v="2018-03-13T00:00:00"/>
    <s v="2c Initial Assessment"/>
    <s v="2d Action Plan Active"/>
    <x v="4"/>
    <s v="DARS-NIC-68703-R4Y6C-v0.8"/>
    <s v="Yes"/>
    <s v="No"/>
    <x v="0"/>
    <x v="213"/>
    <x v="0"/>
    <s v="No"/>
    <x v="1"/>
    <s v="Complex"/>
    <s v="Georgina Platt"/>
    <s v="Louise Dunn"/>
    <s v="Yes"/>
    <s v="Alexandra Day"/>
    <d v="2017-04-27T18:26:49"/>
    <d v="2017-04-27T14:42:52"/>
    <m/>
    <s v=""/>
    <d v="2017-01-05T00:00:00"/>
    <x v="0"/>
  </r>
  <r>
    <s v="a2714ef7-109d-e611-80f5-5065f38b05d1"/>
    <s v="jX0g1G9ibd/+tNqMzFZnqFp7nXHxGsZlClBP0A1IspV88FvqIGkO4fY00zspnlUJ1zb8GAx5IAdDBlO9byG7jw=="/>
    <d v="2017-01-17T14:07:33"/>
    <s v="DARS-NIC-68716-D7F2Q-v0"/>
    <s v="Alexandra Day"/>
    <x v="492"/>
    <s v="With Customer"/>
    <x v="0"/>
    <m/>
    <s v="1c Application In Progress"/>
    <s v="1c Application In Progress"/>
    <x v="0"/>
    <s v="DARS-NIC-68716-D7F2Q-v0"/>
    <s v="No"/>
    <s v="No"/>
    <x v="0"/>
    <x v="0"/>
    <x v="0"/>
    <s v="No"/>
    <x v="4"/>
    <s v=""/>
    <s v=""/>
    <s v=""/>
    <s v="Yes"/>
    <s v="Alexandra Day"/>
    <d v="2017-01-17T14:07:33"/>
    <d v="2016-10-28T13:18:12"/>
    <m/>
    <s v=""/>
    <d v="2016-10-31T00:00:00"/>
    <x v="0"/>
  </r>
  <r>
    <s v="2e6a6c7c-49c8-47c2-9e7b-68d31aa93e38"/>
    <s v="3swNsSedZkBXO3LDqQtnNILRycNAROezhem6s8znUh3Oc/WSzPP5y7RLfU3YbxZN8bcGUbJfpUIYzozYQx2/Ug=="/>
    <d v="2017-01-17T14:07:33"/>
    <s v="DARS-NIC-68716-D7F2Q-v0"/>
    <s v="Venanzio Vella"/>
    <x v="492"/>
    <s v="With Customer"/>
    <x v="0"/>
    <m/>
    <s v="2c Initial Assessment"/>
    <s v="1c Application In Progress"/>
    <x v="0"/>
    <s v="DARS-NIC-68716-D7F2Q-v0.1"/>
    <s v="No"/>
    <s v="No"/>
    <x v="0"/>
    <x v="88"/>
    <x v="0"/>
    <s v="No"/>
    <x v="4"/>
    <s v="Medium"/>
    <s v="Adam Grindrod"/>
    <s v="Louise Dunn"/>
    <s v="Yes"/>
    <s v="Alexandra Day"/>
    <d v="2017-01-17T14:07:33"/>
    <d v="2016-10-28T13:18:24"/>
    <m/>
    <s v=""/>
    <d v="2016-10-31T00:00:00"/>
    <x v="0"/>
  </r>
  <r>
    <s v="a25fee8f-99e3-415a-9fb9-a8716983647a"/>
    <s v="+yJtGd0O+zZbvxEbSKIZ0fNij63HCruLm4vniPlawTfP9J2ZlfNhveqQVTy+TmymkRI3bm+LCnqV1TP8YQsCGQ=="/>
    <d v="2017-04-27T13:56:53"/>
    <s v="DARS-NIC-68716-D7F2Q-v0"/>
    <s v="Venanzio Vella"/>
    <x v="492"/>
    <s v="With Customer"/>
    <x v="0"/>
    <m/>
    <s v="1c Application In Progress"/>
    <s v="1c Application In Progress"/>
    <x v="6"/>
    <s v="DARS-NIC-68716-D7F2Q-v0.2"/>
    <s v="Yes"/>
    <s v="No"/>
    <x v="0"/>
    <x v="88"/>
    <x v="0"/>
    <s v="No"/>
    <x v="4"/>
    <s v="Medium"/>
    <s v="Adam Grindrod"/>
    <s v="Louise Dunn"/>
    <s v="Yes"/>
    <s v="Alexandra Day"/>
    <d v="2017-04-27T13:56:53"/>
    <d v="2016-11-02T14:18:51"/>
    <d v="2017-04-27T00:00:00"/>
    <s v=""/>
    <d v="2016-10-31T00:00:00"/>
    <x v="0"/>
  </r>
  <r>
    <s v="47b77ed5-f6e1-e511-8100-3863bb358f90"/>
    <s v="4gq8aYl9Dua2YzxsABRQ5RZhbh5zQ6kcnuhsa8xsJRI62XXOKk4vnlajsdanRS8nxpCftnwxnGbdmwi+B08SXg=="/>
    <d v="2016-03-04T10:49:58"/>
    <s v="DARS-NIC-68718-SSGT2-v0"/>
    <s v="Petra Westlake"/>
    <x v="113"/>
    <s v="With HSCIC"/>
    <x v="0"/>
    <m/>
    <s v=""/>
    <s v="1a Enquiry"/>
    <x v="7"/>
    <s v="DARS-NIC-68718-SSGT2-v0.0"/>
    <s v=""/>
    <s v="Yes"/>
    <x v="1"/>
    <x v="0"/>
    <x v="0"/>
    <s v="No"/>
    <x v="6"/>
    <s v=""/>
    <s v=""/>
    <s v=""/>
    <s v="Yes"/>
    <s v=""/>
    <d v="2016-03-04T10:49:58"/>
    <d v="2016-03-04T10:49:58"/>
    <m/>
    <s v=""/>
    <m/>
    <x v="0"/>
  </r>
  <r>
    <s v="f5aa5c55-c296-e611-80f4-5065f38b05d1"/>
    <s v="C7wetfEetcAp1mIMZzSj9U5REl7W3oGxeqcqyeQLrb5gbM1Jt+U8P2aFdmJnsjZfv1nZXSgM2bGIFNNGc4v96w=="/>
    <d v="2017-05-02T12:26:49"/>
    <s v="DARS-NIC-68740-X7R2N-v0"/>
    <s v="Tom Abbott"/>
    <x v="81"/>
    <s v="With Customer"/>
    <x v="0"/>
    <m/>
    <s v="1c Application In Progress"/>
    <s v="2d Action Plan Active"/>
    <x v="0"/>
    <s v="DARS-NIC-68740-X7R2N-v0"/>
    <s v="No"/>
    <s v="No"/>
    <x v="0"/>
    <x v="0"/>
    <x v="0"/>
    <s v="No"/>
    <x v="1"/>
    <s v=""/>
    <s v=""/>
    <s v=""/>
    <s v="Yes"/>
    <s v="Emma Russell"/>
    <d v="2017-05-02T12:26:49"/>
    <d v="2016-10-20T12:40:17"/>
    <m/>
    <s v=""/>
    <d v="2017-01-31T00:00:00"/>
    <x v="0"/>
  </r>
  <r>
    <s v="14695606-5a48-466d-9d8d-a9eac63c5bc8"/>
    <s v="3gdZjebRzrHJdU6BAr67/GYpYqWXMMeRfSHUtSoGbjRkVTtxkFulVt0PW+F7KhExCsgeKE77VERtjSAINMV4WQ=="/>
    <d v="2017-05-02T12:26:49"/>
    <s v="DARS-NIC-68740-X7R2N-v0"/>
    <s v="Tom Abbott"/>
    <x v="81"/>
    <s v="With Customer"/>
    <x v="0"/>
    <m/>
    <s v="1c Application In Progress"/>
    <s v="2d Action Plan Active"/>
    <x v="0"/>
    <s v="DARS-NIC-68740-X7R2N-v0.1"/>
    <s v="No"/>
    <s v="No"/>
    <x v="0"/>
    <x v="0"/>
    <x v="0"/>
    <s v="No"/>
    <x v="1"/>
    <s v=""/>
    <s v=""/>
    <s v=""/>
    <s v="Yes"/>
    <s v="Emma Russell"/>
    <d v="2017-05-02T12:26:49"/>
    <d v="2017-01-13T16:37:45"/>
    <m/>
    <s v=""/>
    <d v="2017-01-31T00:00:00"/>
    <x v="0"/>
  </r>
  <r>
    <s v="96dfb9d7-ba98-4ec6-a274-68ac9a0e38c2"/>
    <s v="oKENffFXxNxUvjmJIyWs1fw+hX3I1vEw5hmyiFbJv9nUCnAjeYVdbqfS2vlmbpI8yeiPJ2FdCFI5QVB8BKVVLw=="/>
    <d v="2017-05-02T12:26:49"/>
    <s v="DARS-NIC-68740-X7R2N-v0"/>
    <s v="Tom Abbott"/>
    <x v="81"/>
    <s v="With Customer"/>
    <x v="0"/>
    <m/>
    <s v="1c Application In Progress"/>
    <s v="2d Action Plan Active"/>
    <x v="0"/>
    <s v="DARS-NIC-68740-X7R2N-v0.2"/>
    <s v="No"/>
    <s v="No"/>
    <x v="0"/>
    <x v="0"/>
    <x v="0"/>
    <s v="No"/>
    <x v="1"/>
    <s v=""/>
    <s v=""/>
    <s v=""/>
    <s v="Yes"/>
    <s v="Emma Russell"/>
    <d v="2017-05-02T12:26:49"/>
    <d v="2017-01-18T13:17:39"/>
    <m/>
    <s v=""/>
    <d v="2017-01-31T00:00:00"/>
    <x v="0"/>
  </r>
  <r>
    <s v="465dce2f-28f4-478b-ba3a-57d0ec5c3653"/>
    <s v="n0oBTxaRRdgr2Dd9waUYg6nK+ZWtYQMGvQxDuoqN93hNxjz6PEGMbYfxh5aov/mKOejYqOl18lIXIkEKa65s6A=="/>
    <d v="2017-05-02T12:26:49"/>
    <s v="DARS-NIC-68740-X7R2N-v0"/>
    <s v="Tom Abbott"/>
    <x v="81"/>
    <s v="With Customer"/>
    <x v="0"/>
    <d v="2017-02-28T00:00:00"/>
    <s v="2c Initial Assessment"/>
    <s v="2d Action Plan Active"/>
    <x v="0"/>
    <s v="DARS-NIC-68740-X7R2N-v0.3"/>
    <s v="No"/>
    <s v="No"/>
    <x v="0"/>
    <x v="127"/>
    <x v="0"/>
    <s v="No"/>
    <x v="1"/>
    <s v="Complex"/>
    <s v="Tracy Taylor"/>
    <s v="Louise Dunn"/>
    <s v="Yes"/>
    <s v="Emma Russell"/>
    <d v="2017-05-02T12:26:49"/>
    <d v="2017-01-25T11:59:41"/>
    <m/>
    <s v=""/>
    <d v="2017-01-31T00:00:00"/>
    <x v="0"/>
  </r>
  <r>
    <s v="7b739370-98c8-4b69-a2c9-c4620c6540cc"/>
    <s v="kJV3s/ayEF3T7jkZ8sPqHG80fTLg+hzpyUiQElKUPIDsTUPyC2YOC5ODlBqf3+vPU+aIWcO42ZXYSNalNuIS5A=="/>
    <d v="2017-05-02T12:26:49"/>
    <s v="DARS-NIC-68740-X7R2N-v0"/>
    <s v="Tom Abbott"/>
    <x v="81"/>
    <s v="With Customer"/>
    <x v="0"/>
    <d v="2017-02-28T00:00:00"/>
    <s v="2c Initial Assessment"/>
    <s v="2d Action Plan Active"/>
    <x v="0"/>
    <s v="DARS-NIC-68740-X7R2N-v0.4"/>
    <s v="No"/>
    <s v="No"/>
    <x v="0"/>
    <x v="127"/>
    <x v="0"/>
    <s v="No"/>
    <x v="1"/>
    <s v="Complex"/>
    <s v="Tracy Taylor"/>
    <s v="Louise Dunn"/>
    <s v="Yes"/>
    <s v="Emma Russell"/>
    <d v="2017-05-02T12:26:49"/>
    <d v="2017-02-02T15:26:07"/>
    <m/>
    <s v=""/>
    <d v="2017-01-31T00:00:00"/>
    <x v="0"/>
  </r>
  <r>
    <s v="21e9d365-d001-48a0-b1d8-e743d2a521b0"/>
    <s v="Qm5yWmbKnBHCM4znebp13py4/LtkhIHRrkyrmQK8ld8AvhN/j20fGE98k1HaT1g79MtxLhNHPwWA+2xPmbW9Yw=="/>
    <d v="2017-05-02T12:26:49"/>
    <s v="DARS-NIC-68740-X7R2N-v0"/>
    <s v="Tom Abbott"/>
    <x v="81"/>
    <s v="With Customer"/>
    <x v="0"/>
    <d v="2018-03-31T00:00:00"/>
    <s v="2c Initial Assessment"/>
    <s v="2d Action Plan Active"/>
    <x v="0"/>
    <s v="DARS-NIC-68740-X7R2N-v0.5"/>
    <s v="No"/>
    <s v="No"/>
    <x v="0"/>
    <x v="127"/>
    <x v="0"/>
    <s v="No"/>
    <x v="1"/>
    <s v="Complex"/>
    <s v="Tracy Taylor"/>
    <s v="Louise Dunn"/>
    <s v="Yes"/>
    <s v="Emma Russell"/>
    <d v="2017-05-02T12:26:49"/>
    <d v="2017-03-10T14:41:59"/>
    <m/>
    <s v=""/>
    <d v="2017-01-31T00:00:00"/>
    <x v="0"/>
  </r>
  <r>
    <s v="056efeae-17ce-4ff0-afb0-25409c10c6da"/>
    <s v="riUAsLp3nl6qhCTMH1oDPPbVUv7Ba+NBXPk7JNl/8CYOXmCMBE7AuufoDbVuiIgCuvcye2AEpSaB8kGC+02Nxw=="/>
    <d v="2017-05-02T12:26:49"/>
    <s v="DARS-NIC-68740-X7R2N-v0"/>
    <s v="Tom Abbott"/>
    <x v="81"/>
    <s v="With Customer"/>
    <x v="0"/>
    <d v="2018-03-31T00:00:00"/>
    <s v="2c Initial Assessment"/>
    <s v="2d Action Plan Active"/>
    <x v="0"/>
    <s v="DARS-NIC-68740-X7R2N-v0.6"/>
    <s v="No"/>
    <s v="No"/>
    <x v="0"/>
    <x v="127"/>
    <x v="0"/>
    <s v="No"/>
    <x v="1"/>
    <s v="Complex"/>
    <s v="Tracy Taylor"/>
    <s v="Louise Dunn"/>
    <s v="Yes"/>
    <s v="Emma Russell"/>
    <d v="2017-05-02T12:26:49"/>
    <d v="2017-03-22T15:56:43"/>
    <m/>
    <s v=""/>
    <d v="2017-01-31T00:00:00"/>
    <x v="0"/>
  </r>
  <r>
    <s v="f002a37b-c978-4f13-8c7c-784283747ee6"/>
    <s v="RUPMdBrHYIIE0IQDfYjcBUUPKV9dwt3s5qDJ+7HuSEjviJihagV6u8DNi3mUWFq+m3AHNBJW0YRE9MlrE62XtQ=="/>
    <d v="2017-05-02T12:26:49"/>
    <s v="DARS-NIC-68740-X7R2N-v0"/>
    <s v="Tom Abbott"/>
    <x v="81"/>
    <s v="With Customer"/>
    <x v="0"/>
    <d v="2018-05-31T00:00:00"/>
    <s v="2c Initial Assessment"/>
    <s v="2d Action Plan Active"/>
    <x v="0"/>
    <s v="DARS-NIC-68740-X7R2N-v0.7"/>
    <s v="No"/>
    <s v="No"/>
    <x v="0"/>
    <x v="127"/>
    <x v="0"/>
    <s v="No"/>
    <x v="1"/>
    <s v="Complex"/>
    <s v="Tracy Taylor"/>
    <s v="Louise Dunn"/>
    <s v="Yes"/>
    <s v="Emma Russell"/>
    <d v="2017-05-02T12:26:49"/>
    <d v="2017-03-29T10:01:17"/>
    <m/>
    <s v=""/>
    <d v="2017-01-31T00:00:00"/>
    <x v="0"/>
  </r>
  <r>
    <s v="80ca4f4d-4488-423d-b279-7858938e48b9"/>
    <s v="ZvgSTfGIS/xbkK+lx5uUrLMPJaZeOEJRgAIrt/D5s3u0u6PsuMvDkYCTC4LMh/p+1uHsuMjFxSrkcuF0GZkzZw=="/>
    <d v="2017-05-02T12:26:49"/>
    <s v="DARS-NIC-68740-X7R2N-v0"/>
    <s v="Tom Abbott"/>
    <x v="81"/>
    <s v="With Customer"/>
    <x v="0"/>
    <d v="2018-05-31T00:00:00"/>
    <s v="2d Action Plan Active"/>
    <s v="2d Action Plan Active"/>
    <x v="4"/>
    <s v="DARS-NIC-68740-X7R2N-v0.8"/>
    <s v="Yes"/>
    <s v="No"/>
    <x v="0"/>
    <x v="127"/>
    <x v="0"/>
    <s v="No"/>
    <x v="1"/>
    <s v="Complex"/>
    <s v="Tracy Taylor"/>
    <s v="Louise Dunn"/>
    <s v="Yes"/>
    <s v="Emma Russell"/>
    <d v="2017-05-02T12:26:49"/>
    <d v="2017-05-02T07:38:28"/>
    <m/>
    <s v=""/>
    <d v="2017-01-31T00:00:00"/>
    <x v="0"/>
  </r>
  <r>
    <s v="3395a987-ce63-4066-a736-5577105eeb64"/>
    <s v="X1SNTgmbsF5z/nmkAjoDQBxXg9nMcfssN5R+hph5grryHpqurY6SfDaMNvwak+L4ThWzjIU3sT63ZrgzvFAV6A=="/>
    <d v="2017-03-14T15:37:10"/>
    <s v="DARS-NIC-68774-M1W6Q-v0"/>
    <s v="Jenny Sumner"/>
    <x v="15"/>
    <s v="With Customer"/>
    <x v="0"/>
    <m/>
    <s v=""/>
    <s v="2d Action Plan Active"/>
    <x v="0"/>
    <s v="DARS-NIC-68774-M1W6Q-v0.0"/>
    <s v="No"/>
    <s v="No"/>
    <x v="0"/>
    <x v="0"/>
    <x v="0"/>
    <s v="No"/>
    <x v="1"/>
    <s v=""/>
    <s v="DARS Online"/>
    <s v="DARS Online"/>
    <s v="Yes"/>
    <s v="Emma Russell"/>
    <d v="2017-03-14T15:37:10"/>
    <d v="2016-10-20T01:22:28"/>
    <m/>
    <s v=""/>
    <d v="2016-11-07T00:00:00"/>
    <x v="0"/>
  </r>
  <r>
    <s v="471e657d-be2f-43f7-90e7-0a00c054aee6"/>
    <s v="6i/oWV6sRswhZheLxVTRCLibNFYuqJSTJTC2Fs2uAh1BzxIpLNTUeodv5tFF+77MRI+Sb1oxxcLddc3SvNnE+w=="/>
    <d v="2017-03-14T15:37:10"/>
    <s v="DARS-NIC-68774-M1W6Q-v0"/>
    <s v="Jenny Sumner"/>
    <x v="15"/>
    <s v="With Customer"/>
    <x v="0"/>
    <m/>
    <s v=""/>
    <s v="2d Action Plan Active"/>
    <x v="0"/>
    <s v="DARS-NIC-68774-M1W6Q-v0.1"/>
    <s v="No"/>
    <s v="No"/>
    <x v="0"/>
    <x v="0"/>
    <x v="0"/>
    <s v="No"/>
    <x v="1"/>
    <s v=""/>
    <s v="DARS Online"/>
    <s v="DARS Online"/>
    <s v="Yes"/>
    <s v="Emma Russell"/>
    <d v="2017-03-14T15:37:10"/>
    <d v="2016-10-21T08:58:16"/>
    <m/>
    <s v=""/>
    <d v="2016-11-07T00:00:00"/>
    <x v="0"/>
  </r>
  <r>
    <s v="5c22c570-67af-48e6-b091-3804bfc30f2f"/>
    <s v="kp+JxtXF6fSY7yruyIVihamjFJ3wFEKI2AV7OLq+l5xa9dj+GkrGYNRnaIyGaTCW7iSbN6cP4bNbpVR8mCe31w=="/>
    <d v="2017-03-14T15:37:10"/>
    <s v="DARS-NIC-68774-M1W6Q-v0"/>
    <s v="Jenny Sumner"/>
    <x v="15"/>
    <s v="With Customer"/>
    <x v="0"/>
    <m/>
    <s v=""/>
    <s v="2d Action Plan Active"/>
    <x v="0"/>
    <s v="DARS-NIC-68774-M1W6Q-v0.2"/>
    <s v="No"/>
    <s v="No"/>
    <x v="0"/>
    <x v="0"/>
    <x v="0"/>
    <s v="No"/>
    <x v="1"/>
    <s v=""/>
    <s v="DARS Online"/>
    <s v="DARS Online"/>
    <s v="Yes"/>
    <s v="Emma Russell"/>
    <d v="2017-03-14T15:37:10"/>
    <d v="2016-10-27T13:47:35"/>
    <m/>
    <s v=""/>
    <d v="2016-11-07T00:00:00"/>
    <x v="0"/>
  </r>
  <r>
    <s v="e13473da-b606-4728-a830-843614a8e77c"/>
    <s v="aY28PdBlubKi6FQXSsLVqaW0Lli6XcVENxrduEtnSD5v3nJPl9I+tPALTPVw0qvtV+tm7JP4R9r/9xHpCjfHKg=="/>
    <d v="2017-03-14T15:37:10"/>
    <s v="DARS-NIC-68774-M1W6Q-v0"/>
    <s v="Jenny Sumner"/>
    <x v="15"/>
    <s v="With Customer"/>
    <x v="0"/>
    <m/>
    <s v=""/>
    <s v="2d Action Plan Active"/>
    <x v="0"/>
    <s v="DARS-NIC-68774-M1W6Q-v0.3"/>
    <s v="No"/>
    <s v="No"/>
    <x v="0"/>
    <x v="0"/>
    <x v="0"/>
    <s v="No"/>
    <x v="1"/>
    <s v=""/>
    <s v="DARS Online"/>
    <s v="DARS Online"/>
    <s v="Yes"/>
    <s v="Emma Russell"/>
    <d v="2017-03-14T15:37:10"/>
    <d v="2016-11-02T08:29:17"/>
    <m/>
    <s v=""/>
    <d v="2016-11-07T00:00:00"/>
    <x v="0"/>
  </r>
  <r>
    <s v="b5817594-359e-4323-b2f0-72dab985c89e"/>
    <s v="boKqZ8O6BmFfwVmfxMZQB2Uxjc2mFEPEVwZNM3MhlFCIWjklBwaWD0ZnXBgB+wbpnZnEUvHC4RAZ6nnYLG0maQ=="/>
    <d v="2017-03-14T15:37:10"/>
    <s v="DARS-NIC-68774-M1W6Q-v0"/>
    <s v="Jenny Sumner"/>
    <x v="15"/>
    <s v="With Customer"/>
    <x v="0"/>
    <m/>
    <s v=""/>
    <s v="2d Action Plan Active"/>
    <x v="0"/>
    <s v="DARS-NIC-68774-M1W6Q-v0.4"/>
    <s v="No"/>
    <s v="No"/>
    <x v="0"/>
    <x v="0"/>
    <x v="0"/>
    <s v="No"/>
    <x v="1"/>
    <s v=""/>
    <s v="DARS Online"/>
    <s v="DARS Online"/>
    <s v="Yes"/>
    <s v="Emma Russell"/>
    <d v="2017-03-14T15:37:10"/>
    <d v="2016-11-04T16:05:03"/>
    <m/>
    <s v=""/>
    <d v="2016-11-07T00:00:00"/>
    <x v="0"/>
  </r>
  <r>
    <s v="18cbb263-1f19-4c1d-a9fe-3807ea21e269"/>
    <s v="B5ECk9AWB8Ft12EiweZgcbNlh3m7u/KYIamLrLTqLzZU2u1pwLrVrwnrvbB3v+OlIYYtpk4CcKispVnjIRwoOw=="/>
    <d v="2017-03-14T15:37:10"/>
    <s v="DARS-NIC-68774-M1W6Q-v0"/>
    <s v="Jenny Sumner"/>
    <x v="15"/>
    <s v="With Customer"/>
    <x v="0"/>
    <d v="2018-01-31T00:00:00"/>
    <s v="2c Initial Assessment"/>
    <s v="2d Action Plan Active"/>
    <x v="0"/>
    <s v="DARS-NIC-68774-M1W6Q-v0.5"/>
    <s v="No"/>
    <s v="No"/>
    <x v="0"/>
    <x v="48"/>
    <x v="0"/>
    <s v="No"/>
    <x v="1"/>
    <s v="Complex"/>
    <s v="Emma Lawler"/>
    <s v="Jennifer Donald"/>
    <s v="Yes"/>
    <s v="Emma Russell"/>
    <d v="2017-03-14T15:37:10"/>
    <d v="2016-11-07T05:47:23"/>
    <m/>
    <s v=""/>
    <d v="2016-11-07T00:00:00"/>
    <x v="0"/>
  </r>
  <r>
    <s v="60e23872-7c02-449d-9d92-7fe1b4b588d7"/>
    <s v="l6fOdD2LmiRtPGqXV83sbSjdWwvI7dtYxPpwKPR58FcadM7ycxuo8Pd3sWAHcNCWVi51KNGAIiuwfvy2Cte9Nw=="/>
    <d v="2017-03-14T15:37:33"/>
    <s v="DARS-NIC-68774-M1W6Q-v0"/>
    <s v="Jenny Sumner"/>
    <x v="15"/>
    <s v="With Customer"/>
    <x v="0"/>
    <d v="2018-01-31T00:00:00"/>
    <s v="2c Initial Assessment"/>
    <s v="2d Action Plan Active"/>
    <x v="0"/>
    <s v="DARS-NIC-68774-M1W6Q-v0.6"/>
    <s v="No"/>
    <s v="No"/>
    <x v="0"/>
    <x v="48"/>
    <x v="0"/>
    <s v="No"/>
    <x v="1"/>
    <s v="Complex"/>
    <s v="Alexandra Day"/>
    <s v="Jennifer Donald"/>
    <s v="Yes"/>
    <s v="Emma Russell"/>
    <d v="2017-03-14T15:37:33"/>
    <d v="2017-01-17T15:33:43"/>
    <m/>
    <s v=""/>
    <d v="2016-11-07T00:00:00"/>
    <x v="0"/>
  </r>
  <r>
    <s v="2242d2eb-6596-4331-ba5c-51da07b7f9ef"/>
    <s v="w+DxDlP6kexoHGWX3cfYsFKUOKl5+uJcEf4dVc/MU9qHz1/kT53SpNnqkUy8i22YU1Ipv97PmrDjQeACPFr/UA=="/>
    <d v="2017-03-21T02:44:23"/>
    <s v="DARS-NIC-68774-M1W6Q-v0"/>
    <s v="Jenny Sumner"/>
    <x v="15"/>
    <s v="With Customer"/>
    <x v="0"/>
    <d v="2018-01-31T00:00:00"/>
    <s v="2c Initial Assessment"/>
    <s v="2d Action Plan Active"/>
    <x v="4"/>
    <s v="DARS-NIC-68774-M1W6Q-v0.7"/>
    <s v="Yes"/>
    <s v="No"/>
    <x v="0"/>
    <x v="48"/>
    <x v="0"/>
    <s v="No"/>
    <x v="1"/>
    <s v="Complex"/>
    <s v="Alexandra Day"/>
    <s v="Jennifer Donald"/>
    <s v="Yes"/>
    <s v="Emma Russell"/>
    <d v="2017-03-21T02:44:23"/>
    <d v="2017-03-14T15:37:15"/>
    <m/>
    <s v=""/>
    <d v="2016-11-07T00:00:00"/>
    <x v="0"/>
  </r>
  <r>
    <s v="63f7ab07-ce9b-41bf-8e8c-b31d180db03c"/>
    <s v="X9Pv5q554pPg1pFKNzTNdVBcRPVR498OutqejFMbrYHp/Y2VOtzUJpepck7t+pv7r4k1ihx9ni3BrkjhgrEvkw=="/>
    <d v="2017-04-28T08:30:05"/>
    <s v="DARS-NIC-68954-T4M8B-v0"/>
    <s v="Ruth Simmons"/>
    <x v="49"/>
    <s v="With Customer"/>
    <x v="0"/>
    <m/>
    <s v=""/>
    <s v="1c Application In Progress"/>
    <x v="4"/>
    <s v="DARS-NIC-68954-T4M8B-v0.0"/>
    <s v="Yes"/>
    <s v="No"/>
    <x v="0"/>
    <x v="0"/>
    <x v="0"/>
    <s v="No"/>
    <x v="6"/>
    <s v=""/>
    <s v="DARS Online"/>
    <s v="DARS Online"/>
    <s v="Yes"/>
    <s v=""/>
    <d v="2017-04-28T08:30:05"/>
    <d v="2016-10-20T12:12:03"/>
    <m/>
    <s v=""/>
    <m/>
    <x v="0"/>
  </r>
  <r>
    <s v="04b6e84d-908f-4799-9839-1dd51e4a8b3e"/>
    <s v="Qp4caZ7nmL3iJMxa4NDJNamEpxO8Y82aEw1l5fGpMjILVdzKJmb44y35p7/s0bfmVcyf8O4XzX9fL2wLI3Ro5w=="/>
    <d v="2016-12-21T12:01:21"/>
    <s v="DARS-NIC-69076-Z1N0X-v0"/>
    <s v="Holly Robinson"/>
    <x v="303"/>
    <s v="With Customer"/>
    <x v="0"/>
    <m/>
    <s v=""/>
    <s v="2d Action Plan Active"/>
    <x v="0"/>
    <s v="DARS-NIC-69076-Z1N0X-v0.0"/>
    <s v="No"/>
    <s v="No"/>
    <x v="0"/>
    <x v="0"/>
    <x v="0"/>
    <s v="Yes"/>
    <x v="1"/>
    <s v=""/>
    <s v="DARS Online"/>
    <s v="DARS Online"/>
    <s v="Yes"/>
    <s v="Alexandra Day"/>
    <d v="2016-12-21T12:01:21"/>
    <d v="2016-10-20T15:29:07"/>
    <m/>
    <s v=""/>
    <d v="2016-11-21T00:00:00"/>
    <x v="0"/>
  </r>
  <r>
    <s v="15ef2c2b-e7b1-42de-87ed-13b62ee4b4de"/>
    <s v="+OfQ53lUCo4J7JZrpmUMB5wc8Es0e+13wzZK+XhRhf2P114IIv5eKYi3vE0tFUyP89P2i2rrRP8xUZTm7r5ZHA=="/>
    <d v="2016-12-21T12:01:38"/>
    <s v="DARS-NIC-69076-Z1N0X-v0"/>
    <s v="Holly Robinson"/>
    <x v="303"/>
    <s v="With Customer"/>
    <x v="0"/>
    <d v="2017-05-30T00:00:00"/>
    <s v="2c Initial Assessment"/>
    <s v="2d Action Plan Active"/>
    <x v="0"/>
    <s v="DARS-NIC-69076-Z1N0X-v0.1"/>
    <s v="No"/>
    <s v="No"/>
    <x v="0"/>
    <x v="103"/>
    <x v="0"/>
    <s v="Yes"/>
    <x v="1"/>
    <s v="Complex"/>
    <s v="Emma Lawler"/>
    <s v="Jennifer Donald"/>
    <s v="Yes"/>
    <s v="Alexandra Day"/>
    <d v="2016-12-21T12:01:38"/>
    <d v="2016-11-17T17:24:34"/>
    <m/>
    <s v=""/>
    <d v="2016-11-21T00:00:00"/>
    <x v="0"/>
  </r>
  <r>
    <s v="30c5e438-087c-4be2-bbd8-eefdf659bd23"/>
    <s v="rwPeB3IwP/SLRT5F/su0MSvrIiKctVn/UuRhi07hpk3iTngikUGWBMno+0q9zvSv1chAUMwcAyhnkTk1j7b3gg=="/>
    <d v="2017-01-17T13:55:21"/>
    <s v="DARS-NIC-69076-Z1N0X-v0"/>
    <s v="Holly Robinson"/>
    <x v="303"/>
    <s v="With Customer"/>
    <x v="0"/>
    <d v="2017-05-30T00:00:00"/>
    <s v="2c Initial Assessment"/>
    <s v="2d Action Plan Active"/>
    <x v="5"/>
    <s v="DARS-NIC-69076-Z1N0X-v0.2"/>
    <s v="Yes"/>
    <s v="No"/>
    <x v="0"/>
    <x v="103"/>
    <x v="0"/>
    <s v="Yes"/>
    <x v="1"/>
    <s v="Complex"/>
    <s v="Emma Lawler"/>
    <s v="Jennifer Donald"/>
    <s v="Yes"/>
    <s v="Alexandra Day"/>
    <d v="2017-01-17T13:55:21"/>
    <d v="2016-12-21T12:01:25"/>
    <d v="2017-01-17T00:00:00"/>
    <s v=""/>
    <d v="2016-11-21T00:00:00"/>
    <x v="0"/>
  </r>
  <r>
    <s v="3c8efad3-9b39-4b8b-8789-489a33ba341d"/>
    <s v="8lHquuyarkzZ+ulaG5g2LzUIQx3Y9WGyDe/jeBJg6/VJxOx7CROcguQPhYy/j/btEsK+jaaoAZsA2DuMhZd5KA=="/>
    <d v="2017-03-09T12:26:25"/>
    <s v="DARS-NIC-69095-B2T3V-v0"/>
    <s v="Darren Smith"/>
    <x v="322"/>
    <s v="With Customer"/>
    <x v="0"/>
    <m/>
    <s v=""/>
    <s v="1c Application In Progress"/>
    <x v="4"/>
    <s v="DARS-NIC-69095-B2T3V-v0.0"/>
    <s v="Yes"/>
    <s v="No"/>
    <x v="0"/>
    <x v="0"/>
    <x v="0"/>
    <s v="No"/>
    <x v="6"/>
    <s v=""/>
    <s v="DARS Online"/>
    <s v="DARS Online"/>
    <s v="Yes"/>
    <s v=""/>
    <d v="2017-03-09T12:26:25"/>
    <d v="2016-10-20T15:49:41"/>
    <m/>
    <s v=""/>
    <m/>
    <x v="0"/>
  </r>
  <r>
    <s v="ba2240cf-f199-e611-80f5-5065f38bf2f1"/>
    <s v="6/sxwaQ3GWR6j0om0keCLVQ1vsG/j0NTlXJDFT7owBbyddMnvhcpWoJXXEfFCwaP8yoLrRbZSr/NzX3A1JXCdQ=="/>
    <d v="2016-10-24T13:57:48"/>
    <s v="DARS-NIC-69175-Z2S1Y-v0"/>
    <s v="Katherine Woodcock"/>
    <x v="310"/>
    <s v="With Customer"/>
    <x v="0"/>
    <m/>
    <s v="1c Application In Progress"/>
    <s v="1c Application In Progress"/>
    <x v="4"/>
    <s v="DARS-NIC-69175-Z2S1Y-v0"/>
    <s v="Yes"/>
    <s v="No"/>
    <x v="0"/>
    <x v="0"/>
    <x v="0"/>
    <s v="No"/>
    <x v="0"/>
    <s v=""/>
    <s v=""/>
    <s v=""/>
    <s v="Yes"/>
    <s v="Alexandra Day"/>
    <d v="2016-10-24T13:57:48"/>
    <d v="2016-10-24T13:57:36"/>
    <m/>
    <s v=""/>
    <m/>
    <x v="0"/>
  </r>
  <r>
    <s v="d3aafd83-b1bb-403f-b099-72e973a1d63a"/>
    <s v="S3Q66jMHFMZ0eZMZvVh90Ce10AU3zHGzSmfr/71/t38F7UIb0H17L7wsPjmrJXVoB8meLrKsI9YBDAQ+Ea7mRQ=="/>
    <d v="2016-10-21T14:42:25"/>
    <s v="DARS-NIC-69360-D7Y8W-v0"/>
    <s v="Zoe Beer"/>
    <x v="493"/>
    <s v="With Customer"/>
    <x v="0"/>
    <m/>
    <s v=""/>
    <s v="1c Application In Progress"/>
    <x v="4"/>
    <s v="DARS-NIC-69360-D7Y8W-v0.0"/>
    <s v="Yes"/>
    <s v="No"/>
    <x v="0"/>
    <x v="0"/>
    <x v="0"/>
    <s v="No"/>
    <x v="10"/>
    <s v=""/>
    <s v="DARS Online"/>
    <s v="DARS Online"/>
    <s v="Yes"/>
    <s v=""/>
    <d v="2016-10-21T14:42:25"/>
    <d v="2016-10-21T14:41:47"/>
    <m/>
    <s v=""/>
    <m/>
    <x v="0"/>
  </r>
  <r>
    <s v="265a8cdf-7a9b-e611-80f5-5065f38bf2f1"/>
    <s v="Pwm8Q563eqBNozPLJVu+AzONuvz0tdsYXknmFYjEdBXtVVtRZuEEvjkzqwZlZWRHcR/caGHWq1Dy/mg4u20MoQ=="/>
    <d v="2017-02-13T13:59:00"/>
    <s v="DARS-NIC-69707-G0Q7Z-v0"/>
    <s v="Khurram Asif"/>
    <x v="266"/>
    <s v="With HSCIC"/>
    <x v="0"/>
    <m/>
    <s v="1c Application In Progress"/>
    <s v="5a DSA Active"/>
    <x v="0"/>
    <s v="DARS-NIC-69707-G0Q7Z-v0"/>
    <s v="No"/>
    <s v="No"/>
    <x v="0"/>
    <x v="0"/>
    <x v="0"/>
    <s v="No"/>
    <x v="4"/>
    <s v=""/>
    <s v=""/>
    <s v=""/>
    <s v="Yes"/>
    <s v="Emma Russell"/>
    <d v="2017-02-13T13:59:00"/>
    <d v="2016-10-26T12:51:16"/>
    <m/>
    <s v=""/>
    <d v="2016-11-03T00:00:00"/>
    <x v="0"/>
  </r>
  <r>
    <s v="c5b74a92-6670-4877-9726-63660de0e477"/>
    <s v="rdICwt38yWkZIM39nMvhWB0PggZDXyNeJGKv4Uxktt7Jwr1xgQaEqAqu/RtFtJCfo6ME57QbtnQIFI70a/6tJQ=="/>
    <d v="2017-02-13T13:59:00"/>
    <s v="DARS-NIC-69707-G0Q7Z-v0"/>
    <s v="Khurram Asif"/>
    <x v="266"/>
    <s v="With HSCIC"/>
    <x v="0"/>
    <m/>
    <s v="2c Initial Assessment"/>
    <s v="5a DSA Active"/>
    <x v="0"/>
    <s v="DARS-NIC-69707-G0Q7Z-v0.1"/>
    <s v="No"/>
    <s v="No"/>
    <x v="0"/>
    <x v="317"/>
    <x v="0"/>
    <s v="No"/>
    <x v="4"/>
    <s v="Medium"/>
    <s v="Emma Lawler"/>
    <s v="Richard Langley"/>
    <s v="Yes"/>
    <s v="Emma Russell"/>
    <d v="2017-02-13T13:59:00"/>
    <d v="2016-11-02T12:37:53"/>
    <m/>
    <s v=""/>
    <d v="2016-11-03T00:00:00"/>
    <x v="0"/>
  </r>
  <r>
    <s v="5464cbbb-9975-4ff7-9c50-5b1c9232956d"/>
    <s v="ZFlM/RvWhCENuq3F1z+Jz0cUnohBpoaFRT8e6c0Gyjpr4Pg+a6sEuT5krpA97FV9prFpIRwXVXyJi7f5GVkMxw=="/>
    <d v="2017-02-13T13:59:00"/>
    <s v="DARS-NIC-69707-G0Q7Z-v0"/>
    <s v="Khurram Asif"/>
    <x v="266"/>
    <s v="With HSCIC"/>
    <x v="0"/>
    <m/>
    <s v="2c Initial Assessment"/>
    <s v="5a DSA Active"/>
    <x v="0"/>
    <s v="DARS-NIC-69707-G0Q7Z-v0.2"/>
    <s v="No"/>
    <s v="No"/>
    <x v="0"/>
    <x v="317"/>
    <x v="0"/>
    <s v="No"/>
    <x v="4"/>
    <s v="Medium"/>
    <s v="Emma Lawler"/>
    <s v="Richard Langley"/>
    <s v="Yes"/>
    <s v="Emma Russell"/>
    <d v="2017-02-13T13:59:00"/>
    <d v="2016-11-10T14:14:01"/>
    <m/>
    <s v=""/>
    <d v="2016-11-03T00:00:00"/>
    <x v="0"/>
  </r>
  <r>
    <s v="28db9b8e-bfd3-45d3-a524-c146e419c67d"/>
    <s v="cM/pq6gptK6JP4ZYRflSxm0vg5edZ9OPxIKf6SXnaA52ORWPjhlqjGEU6O976WnNN4eAuR2sA3H9NyNE85tPmg=="/>
    <d v="2017-02-13T13:59:00"/>
    <s v="DARS-NIC-69707-G0Q7Z-v0"/>
    <s v="Khurram Asif"/>
    <x v="266"/>
    <s v="With HSCIC"/>
    <x v="0"/>
    <m/>
    <s v="2c Initial Assessment"/>
    <s v="5a DSA Active"/>
    <x v="0"/>
    <s v="DARS-NIC-69707-G0Q7Z-v0.3"/>
    <s v="No"/>
    <s v="No"/>
    <x v="0"/>
    <x v="317"/>
    <x v="0"/>
    <s v="No"/>
    <x v="4"/>
    <s v="Medium"/>
    <s v="Emma Lawler"/>
    <s v="Richard Langley"/>
    <s v="Yes"/>
    <s v="Emma Russell"/>
    <d v="2017-02-13T13:59:00"/>
    <d v="2016-11-16T18:21:00"/>
    <m/>
    <s v=""/>
    <d v="2016-11-03T00:00:00"/>
    <x v="0"/>
  </r>
  <r>
    <s v="ce319e3d-2a11-4008-bde3-0fec2f9e54f5"/>
    <s v="zTe+xU7bF7RjbEhax3A/EXhblFe6Zfta8d14gABeFQnPnu2Tw4Ofe4Q6CoKKReDl3Lb9Kzb9Q91rROZovmYGjg=="/>
    <d v="2017-02-13T13:59:00"/>
    <s v="DARS-NIC-69707-G0Q7Z-v0"/>
    <s v="Khurram Asif"/>
    <x v="266"/>
    <s v="With HSCIC"/>
    <x v="0"/>
    <m/>
    <s v="2c Initial Assessment"/>
    <s v="5a DSA Active"/>
    <x v="0"/>
    <s v="DARS-NIC-69707-G0Q7Z-v0.4"/>
    <s v="No"/>
    <s v="No"/>
    <x v="0"/>
    <x v="317"/>
    <x v="0"/>
    <s v="No"/>
    <x v="4"/>
    <s v="Medium"/>
    <s v="Emma Lawler"/>
    <s v="Richard Langley"/>
    <s v="Yes"/>
    <s v="Emma Russell"/>
    <d v="2017-02-13T13:59:00"/>
    <d v="2016-11-18T09:00:27"/>
    <m/>
    <s v=""/>
    <d v="2016-11-03T00:00:00"/>
    <x v="0"/>
  </r>
  <r>
    <s v="3945d49a-71f3-4b3b-8b59-c288f946682f"/>
    <s v="9EWbzsxdvTyljTOsN7hUTni6b3zP1750YMzx6safrrlVSL6A+175kSHyT/cwsMXCxwWjUwGv0s6324pK63TPGQ=="/>
    <d v="2017-02-13T13:59:00"/>
    <s v="DARS-NIC-69707-G0Q7Z-v0"/>
    <s v="Khurram Asif"/>
    <x v="266"/>
    <s v="With HSCIC"/>
    <x v="0"/>
    <m/>
    <s v="2c Initial Assessment"/>
    <s v="5a DSA Active"/>
    <x v="0"/>
    <s v="DARS-NIC-69707-G0Q7Z-v0.5"/>
    <s v="No"/>
    <s v="No"/>
    <x v="0"/>
    <x v="317"/>
    <x v="0"/>
    <s v="No"/>
    <x v="4"/>
    <s v="Medium"/>
    <s v="Emma Lawler"/>
    <s v="Richard Langley"/>
    <s v="Yes"/>
    <s v="Emma Russell"/>
    <d v="2017-02-13T13:59:00"/>
    <d v="2016-11-24T13:07:47"/>
    <m/>
    <s v=""/>
    <d v="2016-11-03T00:00:00"/>
    <x v="0"/>
  </r>
  <r>
    <s v="85958987-335a-4ad4-90d8-7a84cf301e24"/>
    <s v="6mnXnwHEtzgh2Sq6bDSQlFVHCU0JDVmvJKUBqhm8ZIQpFvc7Edf8gnAt0R8a6i/Q9/2tKaG2y9JvlwFAvRfL0w=="/>
    <d v="2017-02-13T13:59:31"/>
    <s v="DARS-NIC-69707-G0Q7Z-v0"/>
    <s v="Khurram Asif"/>
    <x v="266"/>
    <s v="With HSCIC"/>
    <x v="0"/>
    <d v="2018-01-31T00:00:00"/>
    <s v="5a DSA Active"/>
    <s v="5a DSA Active"/>
    <x v="2"/>
    <s v="DARS-NIC-69707-G0Q7Z-v0.6"/>
    <s v="Yes"/>
    <s v="No"/>
    <x v="0"/>
    <x v="317"/>
    <x v="245"/>
    <s v="No"/>
    <x v="4"/>
    <s v="Medium"/>
    <s v="Emma Lawler"/>
    <s v="Richard Langley"/>
    <s v="Yes"/>
    <s v="Emma Russell"/>
    <d v="2017-02-13T13:59:31"/>
    <d v="2016-12-19T08:30:26"/>
    <d v="2017-02-13T00:00:00"/>
    <s v=""/>
    <d v="2016-11-03T00:00:00"/>
    <x v="1"/>
  </r>
  <r>
    <s v="858a97b0-3ba0-e611-80f6-5065f38b05d1"/>
    <s v="6v85I0Vhx0x9qLohdPoGEM84YoBlfadC4wY4HsrwDV0u4RDpQxIu3STyoArN//EQRdEjjtdcpgDSd0wwk/EWWA=="/>
    <d v="2017-04-25T14:33:27"/>
    <s v="DARS-NIC-69751-C0M8P-v0"/>
    <s v="Jodie Westhead"/>
    <x v="352"/>
    <s v="With Customer"/>
    <x v="0"/>
    <m/>
    <s v="1c Application In Progress"/>
    <s v="2d Action Plan Active"/>
    <x v="0"/>
    <s v="DARS-NIC-69751-C0M8P-v0"/>
    <s v="No"/>
    <s v="No"/>
    <x v="0"/>
    <x v="0"/>
    <x v="0"/>
    <s v="No"/>
    <x v="5"/>
    <s v=""/>
    <s v=""/>
    <s v=""/>
    <s v="Yes"/>
    <s v="Emma Russell"/>
    <d v="2017-04-25T14:33:27"/>
    <d v="2016-11-01T14:01:39"/>
    <m/>
    <s v=""/>
    <d v="2017-04-12T00:00:00"/>
    <x v="0"/>
  </r>
  <r>
    <s v="f8a0e18a-ecde-4275-9e82-c1a25243f3e6"/>
    <s v="BJTzcPhyzN519E3kIvgWZ5uGxf7TdCuM8WTewTarrEJHmeRjwucjrKag1lpAK/E598+hWYDGWmHNE3F+3/LXXg=="/>
    <d v="2017-04-25T14:33:27"/>
    <s v="DARS-NIC-69751-C0M8P-v0"/>
    <s v="Jodie Westhead"/>
    <x v="352"/>
    <s v="With Customer"/>
    <x v="0"/>
    <m/>
    <s v="1c Application In Progress"/>
    <s v="2d Action Plan Active"/>
    <x v="0"/>
    <s v="DARS-NIC-69751-C0M8P-v0.1"/>
    <s v="No"/>
    <s v="No"/>
    <x v="0"/>
    <x v="0"/>
    <x v="0"/>
    <s v="No"/>
    <x v="5"/>
    <s v=""/>
    <s v=""/>
    <s v=""/>
    <s v="Yes"/>
    <s v="Emma Russell"/>
    <d v="2017-04-25T14:33:27"/>
    <d v="2017-01-25T13:03:14"/>
    <m/>
    <s v=""/>
    <d v="2017-04-12T00:00:00"/>
    <x v="0"/>
  </r>
  <r>
    <s v="e11addff-fba6-49cd-bd68-993d1d4c1b55"/>
    <s v="NN/t7Qevs9jV7t1Z8ydhp1SuvUUZLorx74HZChJjXYtLtZIZ2xAuBr8soBWppYkjQw5zh0svLj5aXwp6TSphlQ=="/>
    <d v="2017-04-25T14:33:27"/>
    <s v="DARS-NIC-69751-C0M8P-v0"/>
    <s v="Jodie Westhead"/>
    <x v="352"/>
    <s v="With Customer"/>
    <x v="0"/>
    <m/>
    <s v="1c Application In Progress"/>
    <s v="2d Action Plan Active"/>
    <x v="0"/>
    <s v="DARS-NIC-69751-C0M8P-v0.2"/>
    <s v="No"/>
    <s v="No"/>
    <x v="0"/>
    <x v="0"/>
    <x v="0"/>
    <s v="No"/>
    <x v="5"/>
    <s v=""/>
    <s v=""/>
    <s v=""/>
    <s v="Yes"/>
    <s v="Emma Russell"/>
    <d v="2017-04-25T14:33:27"/>
    <d v="2017-01-31T08:29:57"/>
    <m/>
    <s v=""/>
    <d v="2017-04-12T00:00:00"/>
    <x v="0"/>
  </r>
  <r>
    <s v="1d3ad746-08d4-4605-bd57-7d49c24f558e"/>
    <s v="zxv380AqtJHdS8H3pp6oQgN09ZOxicO9LOibC2veJTlX5CRI+OJjRLelhYE3zJt7yY/A6ARJ7EEYtPwGjuJPFA=="/>
    <d v="2017-04-25T14:33:38"/>
    <s v="DARS-NIC-69751-C0M8P-v0"/>
    <s v="Jodie Westhead"/>
    <x v="352"/>
    <s v="With Customer"/>
    <x v="0"/>
    <d v="2018-05-30T00:00:00"/>
    <s v="2c Initial Assessment"/>
    <s v="2d Action Plan Active"/>
    <x v="0"/>
    <s v="DARS-NIC-69751-C0M8P-v0.3"/>
    <s v="No"/>
    <s v="No"/>
    <x v="0"/>
    <x v="40"/>
    <x v="0"/>
    <s v="No"/>
    <x v="5"/>
    <s v="Complex"/>
    <s v="Kirsty Oldroyd"/>
    <s v="Kimberley Watson"/>
    <s v="Yes"/>
    <s v="Emma Russell"/>
    <d v="2017-04-25T14:33:38"/>
    <d v="2017-04-10T14:05:36"/>
    <m/>
    <s v=""/>
    <d v="2017-04-12T00:00:00"/>
    <x v="0"/>
  </r>
  <r>
    <s v="050c2386-6aa4-44e1-b81a-553f68dd4794"/>
    <s v="nfqGbgSbyz20RvZ9nFmuWuonVi5UFMVIqA0ZlRUwNRUaHzMIIn2MJvwzZpQpaTMfqcltSpKl8Yo8J7+IAV4rMA=="/>
    <d v="2017-04-25T14:33:38"/>
    <s v="DARS-NIC-69751-C0M8P-v0"/>
    <s v="Jodie Westhead"/>
    <x v="352"/>
    <s v="With Customer"/>
    <x v="0"/>
    <d v="2018-05-30T00:00:00"/>
    <s v="2c Initial Assessment"/>
    <s v="2d Action Plan Active"/>
    <x v="4"/>
    <s v="DARS-NIC-69751-C0M8P-v0.4"/>
    <s v="Yes"/>
    <s v="No"/>
    <x v="0"/>
    <x v="40"/>
    <x v="0"/>
    <s v="No"/>
    <x v="5"/>
    <s v="Complex"/>
    <s v="Kirsty Oldroyd"/>
    <s v="Kimberley Watson"/>
    <s v="Yes"/>
    <s v="Emma Russell"/>
    <d v="2017-04-25T14:33:38"/>
    <d v="2017-04-25T14:33:21"/>
    <m/>
    <s v=""/>
    <d v="2017-04-12T00:00:00"/>
    <x v="0"/>
  </r>
  <r>
    <s v="095bec95-8202-48ac-8a34-0c6e7c461282"/>
    <s v="GKCi3QVWkbeT98Jm8JDLLWrxJ+aICeYFl2eyzlXuu3V4oDN9S9xMU8xdy5taULjR+ULT7gPjs8GjuoJRuK5z3g=="/>
    <d v="2016-10-26T07:46:48"/>
    <s v="DARS-NIC-70189-F7T5N-v0"/>
    <s v="Robert Shaw"/>
    <x v="63"/>
    <s v="With Customer"/>
    <x v="0"/>
    <m/>
    <s v=""/>
    <s v="1c Application In Progress"/>
    <x v="4"/>
    <s v="DARS-NIC-70189-F7T5N-v0.0"/>
    <s v="Yes"/>
    <s v="No"/>
    <x v="0"/>
    <x v="0"/>
    <x v="0"/>
    <s v="No"/>
    <x v="6"/>
    <s v=""/>
    <s v="DARS Online"/>
    <s v="DARS Online"/>
    <s v="Yes"/>
    <s v=""/>
    <d v="2016-10-26T07:46:48"/>
    <d v="2016-10-26T07:44:57"/>
    <m/>
    <s v=""/>
    <m/>
    <x v="0"/>
  </r>
  <r>
    <s v="b4fbeada-5d9f-e611-80f8-5065f38bd5b1"/>
    <s v="0Wk/OP/h1kUUmik6PsEoGn9qSHv7wFNO/jbMOXwUNdMg4dekTtOgdcaaR0woDXMeDfbUC+BNMp0kV2LnNzxLJA=="/>
    <d v="2017-04-26T10:44:01"/>
    <s v="DARS-NIC-70192-Y4P9D-v0"/>
    <s v="Patricia Baker"/>
    <x v="96"/>
    <s v="With Customer"/>
    <x v="0"/>
    <m/>
    <s v="1c Application In Progress"/>
    <s v="1c Application In Progress"/>
    <x v="4"/>
    <s v="DARS-NIC-70192-Y4P9D-v0"/>
    <s v="Yes"/>
    <s v="No"/>
    <x v="0"/>
    <x v="0"/>
    <x v="0"/>
    <s v="No"/>
    <x v="6"/>
    <s v=""/>
    <s v=""/>
    <s v=""/>
    <s v="Yes"/>
    <s v="Emma Russell"/>
    <d v="2017-04-26T10:44:01"/>
    <d v="2016-10-31T11:33:43"/>
    <m/>
    <s v=""/>
    <m/>
    <x v="0"/>
  </r>
  <r>
    <s v="5b4c0f6a-681e-e611-80fa-3863bb359f00"/>
    <s v="dzNBYiAEz6lysDIqSZyXDTpAYitxMalmWH32wWjcZw9HPvSXiQKvycp/12TIDjguggimo5vCvWIhC+wC55ncwg=="/>
    <d v="2017-02-24T09:44:01"/>
    <s v="DARS-NIC-70235-T6P9F-v1"/>
    <s v="Carla Howgate"/>
    <x v="122"/>
    <s v="With HSCIC"/>
    <x v="0"/>
    <m/>
    <s v="1c Application In Progress"/>
    <s v="3a With DAO"/>
    <x v="0"/>
    <s v="DARS-NIC-70235-T6P9F-v0.0"/>
    <s v="No"/>
    <s v="No"/>
    <x v="0"/>
    <x v="0"/>
    <x v="0"/>
    <s v="No"/>
    <x v="6"/>
    <s v=""/>
    <s v="Carla Howgate"/>
    <s v=""/>
    <s v="Yes"/>
    <s v="Vicki Hartley"/>
    <d v="2017-02-24T09:44:01"/>
    <d v="2016-05-20T08:54:09"/>
    <m/>
    <s v=""/>
    <d v="2016-07-04T00:00:00"/>
    <x v="0"/>
  </r>
  <r>
    <s v="cf0c168b-b513-4996-87ec-4b4684248c8e"/>
    <s v="5Lr0FSO2OX4iXfEt8ac2jUBxVxrX1r8T/gSQCSDiWvy14Ppuyqmj5pMVt+Kp1o8hHosJ7DaSmoXwZS9qWXnZdg=="/>
    <d v="2017-02-24T09:44:01"/>
    <s v="DARS-NIC-70235-T6P9F-v1"/>
    <s v="Christophe Sarran"/>
    <x v="122"/>
    <s v="With HSCIC"/>
    <x v="0"/>
    <m/>
    <s v="2c Initial Assessment"/>
    <s v="3a With DAO"/>
    <x v="0"/>
    <s v="DARS-NIC-70235-T6P9F-v0.1"/>
    <s v="No"/>
    <s v="No"/>
    <x v="0"/>
    <x v="0"/>
    <x v="0"/>
    <s v="No"/>
    <x v="6"/>
    <s v=""/>
    <s v="Carla Howgate"/>
    <s v=""/>
    <s v="Yes"/>
    <s v="Vicki Hartley"/>
    <d v="2017-02-24T09:44:01"/>
    <d v="2016-05-20T09:44:01"/>
    <m/>
    <s v=""/>
    <d v="2016-07-04T00:00:00"/>
    <x v="0"/>
  </r>
  <r>
    <s v="afb37fe5-99ff-4470-9851-b95f5dba03e3"/>
    <s v="+z12ou7uk9DIJMylsHsra12NBauKHIwdtr+L0PtlWhFn5hlZacV8ek5o8Xq0o4wsuJk1+UydbfKIH9RhxarOZQ=="/>
    <d v="2017-02-24T09:44:01"/>
    <s v="DARS-NIC-70235-T6P9F-v1"/>
    <s v="Christophe Sarran"/>
    <x v="122"/>
    <s v="With HSCIC"/>
    <x v="0"/>
    <d v="2016-11-30T00:00:00"/>
    <s v="5a DSA Active"/>
    <s v="3a With DAO"/>
    <x v="3"/>
    <s v="DARS-NIC-70235-T6P9F-v0.2"/>
    <s v="No"/>
    <s v="No"/>
    <x v="0"/>
    <x v="0"/>
    <x v="189"/>
    <s v="No"/>
    <x v="6"/>
    <s v=""/>
    <s v="Carla Howgate"/>
    <s v=""/>
    <s v="Yes"/>
    <s v="Vicki Hartley"/>
    <d v="2017-02-24T09:44:01"/>
    <d v="2016-05-20T09:58:43"/>
    <m/>
    <s v=""/>
    <d v="2016-07-04T00:00:00"/>
    <x v="1"/>
  </r>
  <r>
    <s v="69e51467-9f4f-4ef1-bbca-1fc4fb8b1ccb"/>
    <s v="mKXMJ4XqlVHIvGYCw1By109QDfgJZ/2LYQMnyUmVyV8n3/z3ARH+CtdTegYfAeSSn8ZCuzN00wtytfxcCF8rxg=="/>
    <d v="2017-02-24T09:44:00"/>
    <s v="DARS-NIC-70235-T6P9F-v1"/>
    <s v="Christophe Sarran"/>
    <x v="122"/>
    <s v="With HSCIC"/>
    <x v="0"/>
    <d v="2016-11-30T00:00:00"/>
    <s v="1c Application In Progress"/>
    <s v="3a With DAO"/>
    <x v="0"/>
    <s v="DARS-NIC-70235-T6P9F-v1.0"/>
    <s v="No"/>
    <s v="No"/>
    <x v="0"/>
    <x v="0"/>
    <x v="0"/>
    <s v="No"/>
    <x v="6"/>
    <s v=""/>
    <s v="Carla Howgate"/>
    <s v=""/>
    <s v="Yes"/>
    <s v="Vicki Hartley"/>
    <d v="2017-02-24T09:44:00"/>
    <d v="2016-07-01T14:17:52"/>
    <m/>
    <s v=""/>
    <d v="2016-07-04T00:00:00"/>
    <x v="0"/>
  </r>
  <r>
    <s v="392da65e-2664-402a-9a35-8ff29cc19bbb"/>
    <s v="CBJBvcMOQIsQvcXXzypGFTXMHQNkPuVdxYq5HVwY3PvMaRhGthWMx27mZejTldJBo9pVUg9mot52nGylP6HZLA=="/>
    <d v="2017-02-24T09:44:01"/>
    <s v="DARS-NIC-70235-T6P9F-v1"/>
    <s v="Christophe Sarran"/>
    <x v="122"/>
    <s v="With HSCIC"/>
    <x v="0"/>
    <d v="2016-11-30T00:00:00"/>
    <s v="2c Initial Assessment"/>
    <s v="3a With DAO"/>
    <x v="0"/>
    <s v="DARS-NIC-70235-T6P9F-v1.1"/>
    <s v="No"/>
    <s v="No"/>
    <x v="0"/>
    <x v="124"/>
    <x v="0"/>
    <s v="No"/>
    <x v="6"/>
    <s v=""/>
    <s v="Carla Howgate"/>
    <s v="Dave Cronin"/>
    <s v="Yes"/>
    <s v="Vicki Hartley"/>
    <d v="2017-02-24T09:44:01"/>
    <d v="2016-07-01T15:32:55"/>
    <m/>
    <s v=""/>
    <d v="2016-07-04T00:00:00"/>
    <x v="0"/>
  </r>
  <r>
    <s v="8dd7a970-d414-4a85-92b3-cbe847720577"/>
    <s v="HwJVd+wf7qG5QBYCUPLGbyK+rxwsO7/o1qhyuTeOvhJnFif8bVMmn23k6Qb/6zeVYoyMS7yh+AOpxb/S67wB+Q=="/>
    <d v="2017-02-24T09:44:01"/>
    <s v="DARS-NIC-70235-T6P9F-v1"/>
    <s v="Christophe Sarran"/>
    <x v="122"/>
    <s v="With HSCIC"/>
    <x v="0"/>
    <d v="2016-11-30T00:00:00"/>
    <s v="2c Initial Assessment"/>
    <s v="3a With DAO"/>
    <x v="0"/>
    <s v="DARS-NIC-70235-T6P9F-v1.2"/>
    <s v="No"/>
    <s v="No"/>
    <x v="0"/>
    <x v="124"/>
    <x v="0"/>
    <s v="No"/>
    <x v="6"/>
    <s v=""/>
    <s v="Carla Howgate"/>
    <s v="Dave Cronin"/>
    <s v="Yes"/>
    <s v="Vicki Hartley"/>
    <d v="2017-02-24T09:44:01"/>
    <d v="2016-07-06T09:12:28"/>
    <m/>
    <s v=""/>
    <d v="2016-07-04T00:00:00"/>
    <x v="0"/>
  </r>
  <r>
    <s v="82019143-cc65-4cf8-b0e6-c4f4da30143a"/>
    <s v="KndEW5fStMbjrrPuNY2SOqHYfs2OMrmD4uBujIU6FQc5/vdfe96RfAjsxCulWQiTjpmZwa2SgT9XRObhITAV7A=="/>
    <d v="2017-02-24T09:44:01"/>
    <s v="DARS-NIC-70235-T6P9F-v1"/>
    <s v="Christophe Sarran"/>
    <x v="122"/>
    <s v="With HSCIC"/>
    <x v="0"/>
    <d v="2017-11-30T00:00:00"/>
    <s v="2c Initial Assessment"/>
    <s v="3a With DAO"/>
    <x v="0"/>
    <s v="DARS-NIC-70235-T6P9F-v1.3"/>
    <s v="No"/>
    <s v="No"/>
    <x v="0"/>
    <x v="124"/>
    <x v="0"/>
    <s v="No"/>
    <x v="6"/>
    <s v=""/>
    <s v="Carla Howgate"/>
    <s v="Dave Cronin"/>
    <s v="Yes"/>
    <s v="Vicki Hartley"/>
    <d v="2017-02-24T09:44:01"/>
    <d v="2016-07-21T09:40:43"/>
    <m/>
    <s v="Release 2.3"/>
    <d v="2016-07-04T00:00:00"/>
    <x v="0"/>
  </r>
  <r>
    <s v="120f71b1-79b4-41d0-bbe7-f51b2daec605"/>
    <s v="CqCBQL30B2GHl0FqU4jDoaIA5X3ChEaDmMMWFHB5KoDIp+B9on2gG/pi7ncjPZ8/uGdBH0D+IkLtad/KdWWgcw=="/>
    <d v="2017-02-24T09:44:01"/>
    <s v="DARS-NIC-70235-T6P9F-v1"/>
    <s v="Christophe Sarran"/>
    <x v="122"/>
    <s v="With HSCIC"/>
    <x v="0"/>
    <d v="2017-11-30T00:00:00"/>
    <s v="2c Initial Assessment"/>
    <s v="3a With DAO"/>
    <x v="0"/>
    <s v="DARS-NIC-70235-T6P9F-v1.4"/>
    <s v="No"/>
    <s v="No"/>
    <x v="0"/>
    <x v="124"/>
    <x v="0"/>
    <s v="No"/>
    <x v="6"/>
    <s v=""/>
    <s v="Carla Howgate"/>
    <s v="Dave Cronin"/>
    <s v="Yes"/>
    <s v="Vicki Hartley"/>
    <d v="2017-02-24T09:44:01"/>
    <d v="2016-09-13T14:00:27"/>
    <m/>
    <s v="Release 2.3"/>
    <d v="2016-07-04T00:00:00"/>
    <x v="0"/>
  </r>
  <r>
    <s v="0a053af5-3d47-4be4-a54c-74ebb234a97e"/>
    <s v="ui79EAZy8iCPjNodbxl2RbQpIGRmYzD+zd7HqmehRyVbhTNZi9SZYXLL4w30YRdZYlluFTaKoh02CIUMxpO3Kw=="/>
    <d v="2017-02-24T09:44:01"/>
    <s v="DARS-NIC-70235-T6P9F-v1"/>
    <s v="Christophe Sarran"/>
    <x v="122"/>
    <s v="With HSCIC"/>
    <x v="0"/>
    <d v="2017-11-30T00:00:00"/>
    <s v="2c Initial Assessment"/>
    <s v="3a With DAO"/>
    <x v="0"/>
    <s v="DARS-NIC-70235-T6P9F-v1.5"/>
    <s v="No"/>
    <s v="No"/>
    <x v="0"/>
    <x v="124"/>
    <x v="0"/>
    <s v="No"/>
    <x v="6"/>
    <s v=""/>
    <s v="Carla Howgate"/>
    <s v="Dave Cronin"/>
    <s v="Yes"/>
    <s v="Vicki Hartley"/>
    <d v="2017-02-24T09:44:01"/>
    <d v="2016-10-14T15:49:44"/>
    <m/>
    <s v="Release 2.3"/>
    <d v="2016-07-04T00:00:00"/>
    <x v="0"/>
  </r>
  <r>
    <s v="98c538d2-9e6b-4ebe-a6eb-f24b9c2aae11"/>
    <s v="9NXvkkqfgqph/3Yhzw0VFmGnMmJ0lcs8/zrG2zTkKZxXiPt3+Mc5gDD8iHu1T2ys8xJNVbBUp00bbOVBxd/80g=="/>
    <d v="2017-02-24T09:44:01"/>
    <s v="DARS-NIC-70235-T6P9F-v1"/>
    <s v="Christophe Sarran"/>
    <x v="122"/>
    <s v="With HSCIC"/>
    <x v="0"/>
    <d v="2017-11-30T00:00:00"/>
    <s v="2c Initial Assessment"/>
    <s v="3a With DAO"/>
    <x v="0"/>
    <s v="DARS-NIC-70235-T6P9F-v1.6"/>
    <s v="No"/>
    <s v="No"/>
    <x v="0"/>
    <x v="124"/>
    <x v="0"/>
    <s v="No"/>
    <x v="6"/>
    <s v=""/>
    <s v="Dan Goodwin"/>
    <s v="Dave Cronin"/>
    <s v="Yes"/>
    <s v="Vicki Hartley"/>
    <d v="2017-02-24T09:44:01"/>
    <d v="2016-10-19T09:45:48"/>
    <m/>
    <s v="Release 2.3"/>
    <d v="2016-07-04T00:00:00"/>
    <x v="0"/>
  </r>
  <r>
    <s v="949263f3-8913-4837-a049-37a08508d583"/>
    <s v="gqkCMuIH3KxmkoTAj09qpSeCC52tR/OixJaeO56/w6iuNqsWY2RptgHB4wqXMGpN1ct2aT9hIo2vyMGRQtcYLg=="/>
    <d v="2017-02-24T09:44:00"/>
    <s v="DARS-NIC-70235-T6P9F-v1"/>
    <s v="Christophe Sarran"/>
    <x v="122"/>
    <s v="With HSCIC"/>
    <x v="0"/>
    <d v="2017-11-30T00:00:00"/>
    <s v="2c Initial Assessment"/>
    <s v="3a With DAO"/>
    <x v="0"/>
    <s v="DARS-NIC-70235-T6P9F-v1.7"/>
    <s v="No"/>
    <s v="No"/>
    <x v="0"/>
    <x v="124"/>
    <x v="0"/>
    <s v="No"/>
    <x v="6"/>
    <s v=""/>
    <s v="Dan Goodwin"/>
    <s v="Dave Cronin"/>
    <s v="Yes"/>
    <s v="Vicki Hartley"/>
    <d v="2017-02-24T09:44:00"/>
    <d v="2016-11-11T11:13:38"/>
    <m/>
    <s v="Release 2.3"/>
    <d v="2016-07-04T00:00:00"/>
    <x v="0"/>
  </r>
  <r>
    <s v="5998591b-208a-427d-8fee-2e8a73df1eb3"/>
    <s v="l2jxFaIMAsuTgnNr2Yi8CtwUyr66dtw/ZQAOo/+ooIgV6x1VDO+Vmlbn9UzZh6jy5N2tBX956F5xf0VH3diGBg=="/>
    <d v="2017-04-27T13:48:32"/>
    <s v="DARS-NIC-70235-T6P9F-v1"/>
    <s v="Christophe Sarran"/>
    <x v="122"/>
    <s v="With HSCIC"/>
    <x v="0"/>
    <d v="2018-01-31T00:00:00"/>
    <s v="3a With DAO"/>
    <s v="3a With DAO"/>
    <x v="4"/>
    <s v="DARS-NIC-70235-T6P9F-v1.8"/>
    <s v="Yes"/>
    <s v="No"/>
    <x v="0"/>
    <x v="124"/>
    <x v="0"/>
    <s v="No"/>
    <x v="6"/>
    <s v=""/>
    <s v="Dan Goodwin"/>
    <s v="Dave Cronin"/>
    <s v="Yes"/>
    <s v="Vicki Hartley"/>
    <d v="2017-04-27T13:48:32"/>
    <d v="2017-02-24T09:43:33"/>
    <m/>
    <s v="Release 2.3"/>
    <d v="2016-07-04T00:00:00"/>
    <x v="0"/>
  </r>
  <r>
    <s v="e95bc265-5f9f-e611-80f8-5065f38bd5b1"/>
    <s v="uBA3h6WVcHriBco/mNaAqUJNi9x8cgiFGZZZ8e+xTLFTh7HsL6e8opbkHXs6lx1RP/9eI6BuZQ64SqMBs9p/hg=="/>
    <d v="2016-10-31T11:44:59"/>
    <s v="DARS-NIC-70507-Y1K9G-v0"/>
    <s v="Claudia Zabke"/>
    <x v="149"/>
    <s v="With Customer"/>
    <x v="0"/>
    <m/>
    <s v="1c Application In Progress"/>
    <s v="1c Application In Progress"/>
    <x v="4"/>
    <s v="DARS-NIC-70507-Y1K9G-v0"/>
    <s v="Yes"/>
    <s v="No"/>
    <x v="0"/>
    <x v="0"/>
    <x v="0"/>
    <s v="No"/>
    <x v="1"/>
    <s v=""/>
    <s v=""/>
    <s v=""/>
    <s v="Yes"/>
    <s v="Emma Russell"/>
    <d v="2016-10-31T11:44:59"/>
    <d v="2016-10-31T11:44:44"/>
    <m/>
    <s v=""/>
    <m/>
    <x v="0"/>
  </r>
  <r>
    <s v="10f6f250-a760-4e3e-ae5e-4b06e077d687"/>
    <s v="suudkuy02SdDWNK3/hcZAuTkMg+nMTvhcRMwpiDd/qobSp2Qza/odrPjSgqU64ji3NanauLLfE7ULLhnR6pgzg=="/>
    <d v="2016-10-26T13:57:07"/>
    <s v="DARS-NIC-70519-B7D6P-v0"/>
    <s v="Claudia Zabke"/>
    <x v="149"/>
    <s v="With Customer"/>
    <x v="0"/>
    <m/>
    <s v=""/>
    <s v="1c Application In Progress"/>
    <x v="4"/>
    <s v="DARS-NIC-70519-B7D6P-v0.0"/>
    <s v="Yes"/>
    <s v="No"/>
    <x v="0"/>
    <x v="0"/>
    <x v="0"/>
    <s v="No"/>
    <x v="1"/>
    <s v=""/>
    <s v="DARS Online"/>
    <s v="DARS Online"/>
    <s v="Yes"/>
    <s v=""/>
    <d v="2016-10-26T13:57:07"/>
    <d v="2016-10-26T13:43:55"/>
    <m/>
    <s v=""/>
    <m/>
    <x v="0"/>
  </r>
  <r>
    <s v="614e6c2b-9350-426c-a25f-15c93132f219"/>
    <s v="aBSU4cUSjeUYse+KNhbJpX0ADRgYb/SU01qmUgaz/+AmHzY6zcUCs7kXMtHM4fT8D3p98eOormdb9HkECYlcnw=="/>
    <d v="2016-10-27T09:12:56"/>
    <s v="DARS-NIC-70657-M2V9K-v0"/>
    <s v="Florence Day"/>
    <x v="186"/>
    <s v="With Customer"/>
    <x v="0"/>
    <m/>
    <s v=""/>
    <s v="1c Application In Progress"/>
    <x v="4"/>
    <s v="DARS-NIC-70657-M2V9K-v0.0"/>
    <s v="Yes"/>
    <s v="No"/>
    <x v="0"/>
    <x v="0"/>
    <x v="0"/>
    <s v="No"/>
    <x v="1"/>
    <s v=""/>
    <s v="DARS Online"/>
    <s v="DARS Online"/>
    <s v="Yes"/>
    <s v=""/>
    <d v="2016-10-27T09:12:56"/>
    <d v="2016-10-27T07:34:24"/>
    <m/>
    <s v=""/>
    <m/>
    <x v="0"/>
  </r>
  <r>
    <s v="51d9368a-d8af-e611-80fa-5065f38bd5b1"/>
    <s v="siZLl7hdNNXIzaZahvx7CKWseVmeZ+bmUT+7O1MlfxKRJkquMzUkdd+IyqzBXDOKtEIMuaRc5amSKok85ejXJw=="/>
    <d v="2016-11-24T09:47:39"/>
    <s v="DARS-NIC-70668-Z1V5F-v0"/>
    <s v="Kathy Chu"/>
    <x v="83"/>
    <s v="With HSCIC"/>
    <x v="0"/>
    <m/>
    <s v="1c Application In Progress"/>
    <s v="2b Case Officer Check"/>
    <x v="0"/>
    <s v="DARS-NIC-70668-Z1V5F-v0"/>
    <s v="No"/>
    <s v="No"/>
    <x v="0"/>
    <x v="0"/>
    <x v="0"/>
    <s v="Yes"/>
    <x v="13"/>
    <s v=""/>
    <s v=""/>
    <s v=""/>
    <s v="Yes"/>
    <s v="Emma Russell"/>
    <d v="2016-11-24T09:47:39"/>
    <d v="2016-11-21T10:52:13"/>
    <m/>
    <s v=""/>
    <d v="2016-11-24T00:00:00"/>
    <x v="0"/>
  </r>
  <r>
    <s v="f31333d9-cc24-44fa-9c49-b3123c13a0dd"/>
    <s v="8KVhlEyCe+mDvlNW1Z+kHTbmOLtGmeMF55BVw+ZJJhG0rEbMlTJNbk7y/PaduJS3c4bzi9aLJfRuEB/B9tvBfA=="/>
    <d v="2016-11-24T09:47:39"/>
    <s v="DARS-NIC-70668-Z1V5F-v0"/>
    <s v="Kathy Chu"/>
    <x v="83"/>
    <s v="With HSCIC"/>
    <x v="0"/>
    <m/>
    <s v="1c Application In Progress"/>
    <s v="2b Case Officer Check"/>
    <x v="0"/>
    <s v="DARS-NIC-70668-Z1V5F-v0.1"/>
    <s v="No"/>
    <s v="No"/>
    <x v="0"/>
    <x v="0"/>
    <x v="0"/>
    <s v="Yes"/>
    <x v="13"/>
    <s v=""/>
    <s v=""/>
    <s v=""/>
    <s v="Yes"/>
    <s v="Emma Russell"/>
    <d v="2016-11-24T09:47:39"/>
    <d v="2016-11-21T10:52:41"/>
    <m/>
    <s v=""/>
    <d v="2016-11-24T00:00:00"/>
    <x v="0"/>
  </r>
  <r>
    <s v="64d7ad8a-3244-4bdf-befe-177bf761f67b"/>
    <s v="bBCtSEtVsKspP7+eZIiZxQ0BqJfa7I9SIUEssOYqKcStH2LZFSnZHbg3fPGaxUf6bZ0H00ABrMv2AbWCC8pu3Q=="/>
    <d v="2016-11-24T09:47:43"/>
    <s v="DARS-NIC-70668-Z1V5F-v0"/>
    <s v="Kathy Chu"/>
    <x v="83"/>
    <s v="With HSCIC"/>
    <x v="0"/>
    <m/>
    <s v="1c Application In Progress"/>
    <s v="2b Case Officer Check"/>
    <x v="0"/>
    <s v="DARS-NIC-70668-Z1V5F-v0.2"/>
    <s v="No"/>
    <s v="No"/>
    <x v="0"/>
    <x v="0"/>
    <x v="0"/>
    <s v="Yes"/>
    <x v="13"/>
    <s v=""/>
    <s v=""/>
    <s v=""/>
    <s v="Yes"/>
    <s v="Emma Russell"/>
    <d v="2016-11-24T09:47:43"/>
    <d v="2016-11-22T08:28:50"/>
    <m/>
    <s v=""/>
    <d v="2016-11-24T00:00:00"/>
    <x v="0"/>
  </r>
  <r>
    <s v="4935b889-efda-4dbe-85ab-d4184ca8807c"/>
    <s v="i2pKmf9PVq6/ju53a7B8GkQyD7RpJKnyO56f8ZrPq9Wn1Fe+aarLsLdsl5NW6mky2HLIGldoD3qW3hNtgUeccA=="/>
    <d v="2016-11-25T14:25:26"/>
    <s v="DARS-NIC-70668-Z1V5F-v0"/>
    <s v="Kathy Chu"/>
    <x v="83"/>
    <s v="With HSCIC"/>
    <x v="0"/>
    <m/>
    <s v="2b Case Officer Check"/>
    <s v="2b Case Officer Check"/>
    <x v="5"/>
    <s v="DARS-NIC-70668-Z1V5F-v0.3"/>
    <s v="Yes"/>
    <s v="No"/>
    <x v="0"/>
    <x v="242"/>
    <x v="0"/>
    <s v="Yes"/>
    <x v="13"/>
    <s v=""/>
    <s v="Adam Grindrod"/>
    <s v="Richard Langley"/>
    <s v="Yes"/>
    <s v="Emma Russell"/>
    <d v="2016-11-25T14:25:26"/>
    <d v="2016-11-24T09:47:42"/>
    <d v="2016-11-25T00:00:00"/>
    <s v=""/>
    <d v="2016-11-24T00:00:00"/>
    <x v="0"/>
  </r>
  <r>
    <s v="6b1dd5d9-e1a0-e611-80f6-5065f38bf2f1"/>
    <s v="eFw6Wl+lat19pZE/WhYUzdnPpDXs8Cw4ekwEpz4KOxAGgXx2frLNz/8J4utTD0pYZlqGrluwc1dgLzqe0j5UyA=="/>
    <d v="2017-04-18T05:07:21"/>
    <s v="DARS-NIC-71603-T8C0Q-v1"/>
    <s v="Alexandra Day"/>
    <x v="430"/>
    <s v="With Customer"/>
    <x v="0"/>
    <m/>
    <s v="1c Application In Progress"/>
    <s v="4e With Customer To Sign DSA"/>
    <x v="0"/>
    <s v="DARS-NIC-71603-T8C0Q-v0"/>
    <s v="No"/>
    <s v="No"/>
    <x v="0"/>
    <x v="0"/>
    <x v="0"/>
    <s v="No"/>
    <x v="0"/>
    <s v=""/>
    <s v=""/>
    <s v=""/>
    <s v="Yes"/>
    <s v="Gillian Wright"/>
    <d v="2017-04-18T05:07:21"/>
    <d v="2016-11-02T09:51:06"/>
    <m/>
    <s v=""/>
    <d v="2017-04-04T00:00:00"/>
    <x v="0"/>
  </r>
  <r>
    <s v="5c89276e-30f6-4d1a-9bf7-dc524236fe30"/>
    <s v="L3zk9KyJPJsCcxaxmP5Q2mt/MYiem/25yxeSqOJv6Kkmbr3Tk6ZsdUE8FZSCOuLEgZk0WF/oVHRsb+saKeZGUA=="/>
    <d v="2017-04-18T05:07:21"/>
    <s v="DARS-NIC-71603-T8C0Q-v1"/>
    <s v="Uche Osuagwu"/>
    <x v="430"/>
    <s v="With Customer"/>
    <x v="0"/>
    <d v="2018-03-31T00:00:00"/>
    <s v="2c Initial Assessment"/>
    <s v="4e With Customer To Sign DSA"/>
    <x v="0"/>
    <s v="DARS-NIC-71603-T8C0Q-v0.1"/>
    <s v="No"/>
    <s v="No"/>
    <x v="0"/>
    <x v="330"/>
    <x v="0"/>
    <s v="No"/>
    <x v="0"/>
    <s v=""/>
    <s v="Amanda Parkin"/>
    <s v="Gaynor Dalton"/>
    <s v="Yes"/>
    <s v="Gillian Wright"/>
    <d v="2017-04-18T05:07:21"/>
    <d v="2016-11-03T16:14:11"/>
    <m/>
    <s v=""/>
    <d v="2017-04-04T00:00:00"/>
    <x v="0"/>
  </r>
  <r>
    <s v="94abc6f4-3278-43d9-ad89-9d6f2f58d6da"/>
    <s v="o4ZUUpLR/MiqmClfPSnGbW3K2m7zzj5OTZZUFIKpT+0T+xSzi6MbBHZ86c5HYadgXMUrfvyUy7anqi+GuGO4Dw=="/>
    <d v="2017-04-18T05:07:21"/>
    <s v="DARS-NIC-71603-T8C0Q-v1"/>
    <s v="Uche Osuagwu"/>
    <x v="430"/>
    <s v="With Customer"/>
    <x v="0"/>
    <d v="2017-03-31T00:00:00"/>
    <s v="5a DSA Active"/>
    <s v="4e With Customer To Sign DSA"/>
    <x v="3"/>
    <s v="DARS-NIC-71603-T8C0Q-v0.2"/>
    <s v="No"/>
    <s v="No"/>
    <x v="0"/>
    <x v="330"/>
    <x v="107"/>
    <s v="No"/>
    <x v="0"/>
    <s v=""/>
    <s v="Amanda Parkin"/>
    <s v="Gaynor Dalton"/>
    <s v="Yes"/>
    <s v="Gillian Wright"/>
    <d v="2017-04-18T05:07:21"/>
    <d v="2017-02-03T17:02:42"/>
    <d v="2017-02-23T00:00:00"/>
    <s v=""/>
    <d v="2017-04-04T00:00:00"/>
    <x v="1"/>
  </r>
  <r>
    <s v="c8172e02-ed3f-4d56-aabf-0266ec3a68a8"/>
    <s v="YJDdlkEP7P4cJHW790hlZUGYw/awSNNFG2jEpB4kbCQlzdBzfximx0hk7nIaLX527R22ZoMM4wy+3cZK2ZscbA=="/>
    <d v="2017-04-18T05:07:21"/>
    <s v="DARS-NIC-71603-T8C0Q-v1"/>
    <s v="Uche Osuagwu"/>
    <x v="430"/>
    <s v="With Customer"/>
    <x v="0"/>
    <m/>
    <s v="1c Application In Progress"/>
    <s v="4e With Customer To Sign DSA"/>
    <x v="0"/>
    <s v="DARS-NIC-71603-T8C0Q-v1.0"/>
    <s v="No"/>
    <s v="No"/>
    <x v="0"/>
    <x v="330"/>
    <x v="0"/>
    <s v="No"/>
    <x v="0"/>
    <s v=""/>
    <s v="Amanda Parkin"/>
    <s v="Gaynor Dalton"/>
    <s v="Yes"/>
    <s v="Gillian Wright"/>
    <d v="2017-04-18T05:07:21"/>
    <d v="2017-03-30T09:53:52"/>
    <m/>
    <s v=""/>
    <d v="2017-04-04T00:00:00"/>
    <x v="0"/>
  </r>
  <r>
    <s v="36941926-862a-4fda-8dd5-e7ce3be22777"/>
    <s v="zH8IqbW4f8u3BS++5Alnpu7Vaf1gKN4nlobV0aeIPHOxXVYPuuHuXYUK6isaP3zKIcwOwNAhfFHgRa+PL3btpA=="/>
    <d v="2017-04-18T05:07:21"/>
    <s v="DARS-NIC-71603-T8C0Q-v1"/>
    <s v="Uche Osuagwu"/>
    <x v="430"/>
    <s v="With Customer"/>
    <x v="0"/>
    <d v="2018-03-31T00:00:00"/>
    <s v="2c Initial Assessment"/>
    <s v="4e With Customer To Sign DSA"/>
    <x v="0"/>
    <s v="DARS-NIC-71603-T8C0Q-v1.1"/>
    <s v="No"/>
    <s v="No"/>
    <x v="0"/>
    <x v="234"/>
    <x v="0"/>
    <s v="No"/>
    <x v="0"/>
    <s v="Medium"/>
    <s v="Elizabeth Flaherty"/>
    <s v="Duncan Easton"/>
    <s v="Yes"/>
    <s v="Gillian Wright"/>
    <d v="2017-04-18T05:07:21"/>
    <d v="2017-04-04T10:41:05"/>
    <m/>
    <s v=""/>
    <d v="2017-04-04T00:00:00"/>
    <x v="0"/>
  </r>
  <r>
    <s v="65ee0abc-c914-4ba7-9af7-2c43d2df64ca"/>
    <s v="JDewFVoaSTdjVYcIW+SUzFzP1llZziJBUwwfQQb5j245WVe9zhg5q4DPCVFnIBJFzHqE/1lGms3RPGcSvEdZzQ=="/>
    <d v="2017-04-18T05:08:10"/>
    <s v="DARS-NIC-71603-T8C0Q-v1"/>
    <s v="Uche Osuagwu"/>
    <x v="430"/>
    <s v="With Customer"/>
    <x v="0"/>
    <d v="2018-03-31T00:00:00"/>
    <s v="4e With Customer To Sign DSA"/>
    <s v="4e With Customer To Sign DSA"/>
    <x v="4"/>
    <s v="DARS-NIC-71603-T8C0Q-v1.2"/>
    <s v="Yes"/>
    <s v="No"/>
    <x v="0"/>
    <x v="234"/>
    <x v="0"/>
    <s v="No"/>
    <x v="0"/>
    <s v="Medium"/>
    <s v="Elizabeth Flaherty"/>
    <s v="Duncan Easton"/>
    <s v="Yes"/>
    <s v="Gillian Wright"/>
    <d v="2017-04-18T05:08:10"/>
    <d v="2017-04-11T13:32:52"/>
    <m/>
    <s v=""/>
    <d v="2017-04-04T00:00:00"/>
    <x v="0"/>
  </r>
  <r>
    <s v="d70fb2e9-d1a1-e611-80f8-5065f38bf2f1"/>
    <s v="ueeFDhnM+a1kKl/uPjozzYiE+5muKnQsa8/Y2FWmZBuvHfKraO07AEhclTme1kPkRnaJP5P1lFNqpgp8dfR6lg=="/>
    <d v="2016-11-03T15:03:57"/>
    <s v="DARS-NIC-71747-J8K8J-v0"/>
    <s v="Emma Russell"/>
    <x v="366"/>
    <s v="With Customer"/>
    <x v="0"/>
    <m/>
    <s v="1c Application In Progress"/>
    <s v="1c Application In Progress"/>
    <x v="0"/>
    <s v="DARS-NIC-71747-J8K8J-v0"/>
    <s v="No"/>
    <s v="No"/>
    <x v="0"/>
    <x v="0"/>
    <x v="0"/>
    <s v="No"/>
    <x v="0"/>
    <s v=""/>
    <s v=""/>
    <s v=""/>
    <s v="Yes"/>
    <s v="Emma Russell"/>
    <d v="2016-11-03T15:03:57"/>
    <d v="2016-11-03T14:29:32"/>
    <m/>
    <s v=""/>
    <m/>
    <x v="0"/>
  </r>
  <r>
    <s v="aa42b9ed-3cc3-41ae-906d-f14a2e0679b9"/>
    <s v="UKxV6Bh2rcAbdJV7myrnr5mWwO5pY/Ojup6D2DOGMe+O8WPVmIrV3E+Nkah7wYxl2dp3Uoxc66UgZgkO4+FyVg=="/>
    <d v="2016-11-03T15:04:18"/>
    <s v="DARS-NIC-71747-J8K8J-v0"/>
    <s v="Emma Russell"/>
    <x v="366"/>
    <s v="With Customer"/>
    <x v="0"/>
    <m/>
    <s v="1c Application In Progress"/>
    <s v="1c Application In Progress"/>
    <x v="0"/>
    <s v="DARS-NIC-71747-J8K8J-v0.1"/>
    <s v="No"/>
    <s v="No"/>
    <x v="0"/>
    <x v="0"/>
    <x v="0"/>
    <s v="No"/>
    <x v="0"/>
    <s v=""/>
    <s v=""/>
    <s v=""/>
    <s v="Yes"/>
    <s v="Emma Russell"/>
    <d v="2016-11-03T15:04:18"/>
    <d v="2016-11-03T14:43:30"/>
    <m/>
    <s v=""/>
    <m/>
    <x v="0"/>
  </r>
  <r>
    <s v="19a6a0b0-4d24-406e-870b-a040a9a53b87"/>
    <s v="8+VwREm2MdQJcg1PxwD/8dU5ox34TITtQj7P7f2wdrbuP1z3oJ/yXua8491jkJQ1bcHeZFvxg8ggbzinJjSOmA=="/>
    <d v="2016-11-07T15:27:46"/>
    <s v="DARS-NIC-71747-J8K8J-v0"/>
    <s v="Emma Russell"/>
    <x v="366"/>
    <s v="With Customer"/>
    <x v="0"/>
    <m/>
    <s v="1c Application In Progress"/>
    <s v="1c Application In Progress"/>
    <x v="6"/>
    <s v="DARS-NIC-71747-J8K8J-v0.2"/>
    <s v="Yes"/>
    <s v="No"/>
    <x v="0"/>
    <x v="0"/>
    <x v="0"/>
    <s v="No"/>
    <x v="0"/>
    <s v=""/>
    <s v=""/>
    <s v=""/>
    <s v="Yes"/>
    <s v="Emma Russell"/>
    <d v="2016-11-07T15:27:46"/>
    <d v="2016-11-03T15:04:04"/>
    <d v="2016-11-07T00:00:00"/>
    <s v=""/>
    <m/>
    <x v="0"/>
  </r>
  <r>
    <s v="608aaa9a-b0a1-e611-80f9-5065f38bf4e1"/>
    <s v="B8kgoSm7Zhn9GKJAYVqs0EBxoLGAkIlK1f/PSUovqv11jGztxbFUjpXEZfGMnQXaSfhIg/aQl2KCzBQUmxvYig=="/>
    <d v="2017-03-28T10:56:50"/>
    <s v="DARS-NIC-71827-V5N6C-v0"/>
    <s v="Ian Jacob"/>
    <x v="494"/>
    <s v="With Customer"/>
    <x v="0"/>
    <m/>
    <s v="1c Application In Progress"/>
    <s v="1c Application In Progress"/>
    <x v="4"/>
    <s v="DARS-NIC-71827-V5N6C-v0"/>
    <s v="Yes"/>
    <s v="No"/>
    <x v="0"/>
    <x v="0"/>
    <x v="0"/>
    <s v="No"/>
    <x v="2"/>
    <s v=""/>
    <s v=""/>
    <s v=""/>
    <s v="Yes"/>
    <s v="Alexandra Day"/>
    <d v="2017-03-28T10:56:50"/>
    <d v="2016-11-03T10:30:58"/>
    <m/>
    <s v=""/>
    <m/>
    <x v="0"/>
  </r>
  <r>
    <s v="935651d6-18ff-4556-8263-a01a08191220"/>
    <s v="tTTPLOdBsE2Jn37iGvZeM/dPSu4IkXTxMibghMXBV9Qk2SnDoB7Y1q05e8Nx+9i0Wu0uqSAfBpLfYgZ4ltAzBQ=="/>
    <d v="2016-11-03T16:13:35"/>
    <s v="DARS-NIC-71889-R9Q3G-v0"/>
    <s v="Khurram Asif"/>
    <x v="266"/>
    <s v="With Customer"/>
    <x v="0"/>
    <m/>
    <s v=""/>
    <s v="1c Application In Progress"/>
    <x v="4"/>
    <s v="DARS-NIC-71889-R9Q3G-v0.0"/>
    <s v="Yes"/>
    <s v="No"/>
    <x v="0"/>
    <x v="0"/>
    <x v="0"/>
    <s v="No"/>
    <x v="4"/>
    <s v=""/>
    <s v="DARS Online"/>
    <s v="DARS Online"/>
    <s v="Yes"/>
    <s v=""/>
    <d v="2016-11-03T16:13:35"/>
    <d v="2016-11-02T10:35:47"/>
    <m/>
    <s v=""/>
    <m/>
    <x v="0"/>
  </r>
  <r>
    <s v="9bda72bb-e539-402e-b0ce-e2beddc16d3e"/>
    <s v="/mXxCeXkoHW2dUi1Hf6DRhBZjegaHLze353fwz9VykZh6bt0CTuFaTG2nPB0ZPO7JMpFThILISjRT6ia2O0p5g=="/>
    <d v="2016-11-02T11:28:54"/>
    <s v="DARS-NIC-71914-H0J0C-v0"/>
    <s v="Hugh Thomas"/>
    <x v="211"/>
    <s v="With Customer"/>
    <x v="0"/>
    <m/>
    <s v=""/>
    <s v="1c Application In Progress"/>
    <x v="4"/>
    <s v="DARS-NIC-71914-H0J0C-v0.0"/>
    <s v="Yes"/>
    <s v="No"/>
    <x v="0"/>
    <x v="0"/>
    <x v="0"/>
    <s v="No"/>
    <x v="1"/>
    <s v=""/>
    <s v="DARS Online"/>
    <s v="DARS Online"/>
    <s v="Yes"/>
    <s v=""/>
    <d v="2016-11-02T11:28:54"/>
    <d v="2016-11-02T11:12:56"/>
    <m/>
    <s v=""/>
    <m/>
    <x v="0"/>
  </r>
  <r>
    <s v="4c2294dd-ff27-437c-8402-d5755fc10c78"/>
    <s v="zad13NQYLBmQl3rSEMqRjYU17yJ+kVWKvOVCH+FH7h443zwoQwXb+1ZzVpvN+1mRq1mSBpLPmLNBbwPxU6e3Sw=="/>
    <d v="2016-11-15T12:45:39"/>
    <s v="DARS-NIC-71970-C9W6L-v0"/>
    <s v="Grant Stapleton"/>
    <x v="120"/>
    <s v="With Customer"/>
    <x v="0"/>
    <m/>
    <s v=""/>
    <s v="1c Application In Progress"/>
    <x v="0"/>
    <s v="DARS-NIC-71970-C9W6L-v0.0"/>
    <s v="No"/>
    <s v="No"/>
    <x v="0"/>
    <x v="0"/>
    <x v="0"/>
    <s v="No"/>
    <x v="9"/>
    <s v=""/>
    <s v="DARS Online"/>
    <s v="DARS Online"/>
    <s v="Yes"/>
    <s v=""/>
    <d v="2016-11-15T12:45:39"/>
    <d v="2016-11-02T12:49:18"/>
    <m/>
    <s v=""/>
    <m/>
    <x v="0"/>
  </r>
  <r>
    <s v="741e03d2-3b9d-4f0d-9661-d26d6fa68d1a"/>
    <s v="YqryHDG6OW5l9qYsx7hw4pgGNvq77zPPE0XHvWnuHlbQqCfeTxu8sjvA7T5eYXt77Wy4HP6hCqEOLBh3belJHg=="/>
    <d v="2016-11-15T12:46:00"/>
    <s v="DARS-NIC-71970-C9W6L-v0"/>
    <s v="Grant Stapleton"/>
    <x v="120"/>
    <s v="With Customer"/>
    <x v="0"/>
    <d v="2017-11-30T00:00:00"/>
    <s v="2c Initial Assessment"/>
    <s v="1c Application In Progress"/>
    <x v="0"/>
    <s v="DARS-NIC-71970-C9W6L-v0.1"/>
    <s v="No"/>
    <s v="No"/>
    <x v="0"/>
    <x v="135"/>
    <x v="0"/>
    <s v="No"/>
    <x v="9"/>
    <s v=""/>
    <s v="Adam Grindrod"/>
    <s v="Gaynor Dalton"/>
    <s v="Yes"/>
    <s v=""/>
    <d v="2016-11-15T12:46:00"/>
    <d v="2016-11-02T13:38:41"/>
    <m/>
    <s v=""/>
    <m/>
    <x v="0"/>
  </r>
  <r>
    <s v="15d1f787-2e0e-4851-970c-15ed7fc683c4"/>
    <s v="B+CJkUi4J1/zE3QW+cILAkIDNI66zUGTBL5b+ghz94ZfuKONNolmbp8V26Lhnqr2rDkLhIk1NvVnsmpw48EB0g=="/>
    <d v="2017-04-28T10:01:11"/>
    <s v="DARS-NIC-71970-C9W6L-v0"/>
    <s v="Grant Stapleton"/>
    <x v="120"/>
    <s v="With Customer"/>
    <x v="0"/>
    <d v="2017-11-30T00:00:00"/>
    <s v="2c Initial Assessment"/>
    <s v="1c Application In Progress"/>
    <x v="6"/>
    <s v="DARS-NIC-71970-C9W6L-v0.2"/>
    <s v="Yes"/>
    <s v="No"/>
    <x v="0"/>
    <x v="135"/>
    <x v="0"/>
    <s v="No"/>
    <x v="9"/>
    <s v=""/>
    <s v="Adam Grindrod"/>
    <s v="Gaynor Dalton"/>
    <s v="Yes"/>
    <s v=""/>
    <d v="2017-04-28T10:01:11"/>
    <d v="2016-11-15T12:45:45"/>
    <d v="2017-04-28T00:00:00"/>
    <s v=""/>
    <m/>
    <x v="0"/>
  </r>
  <r>
    <s v="49242bce-b8a1-e611-80f9-5065f38bf4e1"/>
    <s v="ZpHAbPH79c29QnVwibsCh8itAsQC7w8D3jseSd68yJSiSr92PewtkqGD8Vx6SHYcWSGsnRQ+8qe83KPVI6LacQ=="/>
    <d v="2016-11-03T14:41:19"/>
    <s v="DARS-NIC-71982-G0V9D-v0"/>
    <s v="Alexandra Day"/>
    <x v="495"/>
    <s v="With Customer"/>
    <x v="0"/>
    <m/>
    <s v="1c Application In Progress"/>
    <s v="1c Application In Progress"/>
    <x v="4"/>
    <s v="DARS-NIC-71982-G0V9D-v0"/>
    <s v="Yes"/>
    <s v="No"/>
    <x v="0"/>
    <x v="0"/>
    <x v="0"/>
    <s v="No"/>
    <x v="24"/>
    <s v=""/>
    <s v=""/>
    <s v=""/>
    <s v="Yes"/>
    <s v="Alexandra Day"/>
    <d v="2016-11-03T14:41:19"/>
    <d v="2016-11-03T11:29:48"/>
    <m/>
    <s v=""/>
    <m/>
    <x v="0"/>
  </r>
  <r>
    <s v="0a45c96d-f015-e711-8101-5065f38b05d1"/>
    <s v="lYEN/YTb1kTSpT7Vz8cVlavWDmz1AwxgG5QyoagxrTsDc8HHWJNzlxz1ripP7ay7Eb4NqMqSWon6gUbjV10Rfw=="/>
    <d v="2017-04-11T09:41:03"/>
    <s v="DARS-NIC-72064-V5V2X-v0"/>
    <s v="David Wallace"/>
    <x v="87"/>
    <s v="With HSCIC"/>
    <x v="0"/>
    <m/>
    <s v="1c Application In Progress"/>
    <s v="2a Case Admin Check"/>
    <x v="0"/>
    <s v="DARS-NIC-72064-V5V2X-v0"/>
    <s v="No"/>
    <s v="No"/>
    <x v="0"/>
    <x v="0"/>
    <x v="0"/>
    <s v="No"/>
    <x v="9"/>
    <s v=""/>
    <s v="Georgina Platt"/>
    <s v=""/>
    <s v="Yes"/>
    <s v="Emma Russell"/>
    <d v="2017-04-11T09:41:03"/>
    <d v="2017-03-31T09:00:08"/>
    <m/>
    <s v=""/>
    <m/>
    <x v="0"/>
  </r>
  <r>
    <s v="8b41fb04-8ee3-4133-9a5e-ee62d7b315c7"/>
    <s v="Yq1ffeqa/oLGQemQN032emtfHHeJDgK9aZPBf3J2qMWjBbbhwJkvcjtzifQc+PzY+1gC7GpMOPGfMuAxeR4HPA=="/>
    <d v="2017-04-11T09:41:03"/>
    <s v="DARS-NIC-72064-V5V2X-v0"/>
    <s v="David Wallace"/>
    <x v="87"/>
    <s v="With HSCIC"/>
    <x v="0"/>
    <m/>
    <s v="1c Application In Progress"/>
    <s v="2a Case Admin Check"/>
    <x v="0"/>
    <s v="DARS-NIC-72064-V5V2X-v0.1"/>
    <s v="No"/>
    <s v="No"/>
    <x v="0"/>
    <x v="0"/>
    <x v="0"/>
    <s v="No"/>
    <x v="9"/>
    <s v=""/>
    <s v="Georgina Platt"/>
    <s v=""/>
    <s v="Yes"/>
    <s v="Emma Russell"/>
    <d v="2017-04-11T09:41:03"/>
    <d v="2017-04-05T17:18:48"/>
    <m/>
    <s v=""/>
    <m/>
    <x v="0"/>
  </r>
  <r>
    <s v="dccbfa0e-ccfd-4917-af8f-7614e1340bf0"/>
    <s v="jRIhsjWAHuvPiXwk9FI80canXPaCq/TzW432kSGDHuTj9qk6/tk5AnasPeIPMOzRlz4eMr+morhQVPkMv0XEKA=="/>
    <d v="2017-04-11T09:42:02"/>
    <s v="DARS-NIC-72064-V5V2X-v0"/>
    <s v="David Wallace"/>
    <x v="87"/>
    <s v="With HSCIC"/>
    <x v="0"/>
    <m/>
    <s v="1c Application In Progress"/>
    <s v="2a Case Admin Check"/>
    <x v="0"/>
    <s v="DARS-NIC-72064-V5V2X-v0.2"/>
    <s v="No"/>
    <s v="No"/>
    <x v="0"/>
    <x v="0"/>
    <x v="0"/>
    <s v="No"/>
    <x v="9"/>
    <s v=""/>
    <s v="Georgina Platt"/>
    <s v=""/>
    <s v="Yes"/>
    <s v="Emma Russell"/>
    <d v="2017-04-11T09:42:02"/>
    <d v="2017-04-10T14:06:12"/>
    <m/>
    <s v=""/>
    <m/>
    <x v="0"/>
  </r>
  <r>
    <s v="d8f269a9-65ff-4ad1-9af0-2328b2fbed95"/>
    <s v="W4rbpsyHQ3fdjaTGRnL/HPQ16ctiZB7CUYPFlrAuotip6Hna5Iq2ng1+yi/XD0Qk7sQlZUTYJTHHL0xokXmeig=="/>
    <d v="2017-04-23T12:57:06"/>
    <s v="DARS-NIC-72064-V5V2X-v0"/>
    <s v="David Wallace"/>
    <x v="87"/>
    <s v="With HSCIC"/>
    <x v="0"/>
    <m/>
    <s v="1c Application In Progress"/>
    <s v="2a Case Admin Check"/>
    <x v="4"/>
    <s v="DARS-NIC-72064-V5V2X-v0.3"/>
    <s v="Yes"/>
    <s v="No"/>
    <x v="0"/>
    <x v="0"/>
    <x v="0"/>
    <s v="No"/>
    <x v="9"/>
    <s v=""/>
    <s v="Georgina Platt"/>
    <s v=""/>
    <s v="Yes"/>
    <s v="Emma Russell"/>
    <d v="2017-04-23T12:57:06"/>
    <d v="2017-04-11T09:40:42"/>
    <m/>
    <s v=""/>
    <m/>
    <x v="0"/>
  </r>
  <r>
    <s v="9bf9a611-ded4-486a-8e1f-778f4f4aa7cd"/>
    <s v="1QSu5Ug1J98lZr9RJXwnPyIeKvzqZk4Ww0MZjbRPK9thvfB+bEaKSkaqXXKUB/UAnO5OPv/UhN/w7+9Ik33kkg=="/>
    <d v="2016-11-03T10:00:12"/>
    <s v="DARS-NIC-72165-N4S3Z-v0"/>
    <s v="Jessica Richardson"/>
    <x v="34"/>
    <s v="With Customer"/>
    <x v="0"/>
    <m/>
    <s v=""/>
    <s v="1c Application In Progress"/>
    <x v="4"/>
    <s v="DARS-NIC-72165-N4S3Z-v0.0"/>
    <s v="Yes"/>
    <s v="No"/>
    <x v="0"/>
    <x v="0"/>
    <x v="0"/>
    <s v="No"/>
    <x v="5"/>
    <s v=""/>
    <s v="DARS Online"/>
    <s v="DARS Online"/>
    <s v="Yes"/>
    <s v=""/>
    <d v="2016-11-03T10:00:12"/>
    <d v="2016-11-03T09:58:57"/>
    <m/>
    <s v=""/>
    <m/>
    <x v="0"/>
  </r>
  <r>
    <s v="653a4385-d4a4-e611-80f9-5065f38bf4e1"/>
    <s v="/oXJ/rIRs/Y1ygbPwuSE1UqtAFSXankAl5yB/+X5NLQYKio7sfZV/ycDZmMsNdRA2SxhEwyD9KZ/YtWXuqLMLA=="/>
    <d v="2017-01-10T15:06:12"/>
    <s v="DARS-NIC-72177-V4H1D-v0"/>
    <s v="John Mcgeagh"/>
    <x v="76"/>
    <s v="With HSCIC"/>
    <x v="0"/>
    <m/>
    <s v="1c Application In Progress"/>
    <s v="5a DSA Active"/>
    <x v="0"/>
    <s v="DARS-NIC-72177-V4H1D-v0"/>
    <s v="No"/>
    <s v="No"/>
    <x v="0"/>
    <x v="0"/>
    <x v="0"/>
    <s v="No"/>
    <x v="8"/>
    <s v=""/>
    <s v=""/>
    <s v=""/>
    <s v="Yes"/>
    <s v="Alexandra Day"/>
    <d v="2017-01-10T15:06:12"/>
    <d v="2016-11-07T10:25:36"/>
    <m/>
    <s v=""/>
    <d v="2016-11-07T00:00:00"/>
    <x v="0"/>
  </r>
  <r>
    <s v="1c805c2e-2f1f-444e-84ba-8248194c452b"/>
    <s v="zK02aBfVDN0vLNNjjHzUb8vMiEgaLc6kIaLrSKJl95OKfsR5VINkXiqvTIZjOOzv9GCNYC4aP2uc2QKNrO4LiA=="/>
    <d v="2017-01-10T15:06:12"/>
    <s v="DARS-NIC-72177-V4H1D-v0"/>
    <s v="John Mcgeagh"/>
    <x v="76"/>
    <s v="With HSCIC"/>
    <x v="0"/>
    <d v="2099-12-31T00:00:00"/>
    <s v="2c Initial Assessment"/>
    <s v="5a DSA Active"/>
    <x v="0"/>
    <s v="DARS-NIC-72177-V4H1D-v0.1"/>
    <s v="No"/>
    <s v="No"/>
    <x v="0"/>
    <x v="48"/>
    <x v="0"/>
    <s v="No"/>
    <x v="8"/>
    <s v="Medium"/>
    <s v="Nicola Bootland"/>
    <s v="Richard Langley"/>
    <s v="Yes"/>
    <s v="Alexandra Day"/>
    <d v="2017-01-10T15:06:12"/>
    <d v="2016-11-07T10:25:45"/>
    <m/>
    <s v=""/>
    <d v="2016-11-07T00:00:00"/>
    <x v="0"/>
  </r>
  <r>
    <s v="27e1461a-d940-4844-865c-5a9b2e2b4079"/>
    <s v="yAH51JAetNdPhSkdT6xOzjIXLfSb6u58pJwg0+gLqhL819ubyqRtdgKCVDJtZhumcaWF53B2MNLz9anHSNWIzA=="/>
    <d v="2017-01-10T15:06:15"/>
    <s v="DARS-NIC-72177-V4H1D-v0"/>
    <s v="John Mcgeagh"/>
    <x v="76"/>
    <s v="With HSCIC"/>
    <x v="0"/>
    <d v="2099-12-31T00:00:00"/>
    <s v="5a DSA Active"/>
    <s v="5a DSA Active"/>
    <x v="2"/>
    <s v="DARS-NIC-72177-V4H1D-v0.2"/>
    <s v="Yes"/>
    <s v="No"/>
    <x v="0"/>
    <x v="48"/>
    <x v="152"/>
    <s v="No"/>
    <x v="8"/>
    <s v="Medium"/>
    <s v="Nicola Bootland"/>
    <s v="Richard Langley"/>
    <s v="Yes"/>
    <s v="Alexandra Day"/>
    <d v="2017-01-10T15:06:15"/>
    <d v="2016-12-21T14:50:06"/>
    <d v="2017-01-10T00:00:00"/>
    <s v=""/>
    <d v="2016-11-07T00:00:00"/>
    <x v="1"/>
  </r>
  <r>
    <s v="27043240-1804-4536-9273-3bd5554e2595"/>
    <s v="UyxiVqrCTDCNCHEyqczPkiTWtpjzAHmCs1pc2slbcMVSeth46Dtg72Tvjlo7de6cEQ9xB7twdlpVy0KSbzMVug=="/>
    <d v="2016-12-22T10:08:11"/>
    <s v="DARS-NIC-72180-R2L5Y-v0"/>
    <s v="Mairi Warren"/>
    <x v="88"/>
    <s v="With Customer"/>
    <x v="0"/>
    <m/>
    <s v=""/>
    <s v="1c Application In Progress"/>
    <x v="0"/>
    <s v="DARS-NIC-72180-R2L5Y-v0.0"/>
    <s v="No"/>
    <s v="No"/>
    <x v="0"/>
    <x v="0"/>
    <x v="0"/>
    <s v="No"/>
    <x v="1"/>
    <s v=""/>
    <s v="DARS Online"/>
    <s v="DARS Online"/>
    <s v="Yes"/>
    <s v="Emma Russell"/>
    <d v="2016-12-22T10:08:11"/>
    <d v="2016-11-03T10:28:26"/>
    <m/>
    <s v=""/>
    <m/>
    <x v="0"/>
  </r>
  <r>
    <s v="c862433b-2d4c-4c46-b59d-7015e6639996"/>
    <s v="/tpCVIhhHeNQg5YX1RPCPpmrzjsXWEXsT1QXCsfBAP8Fxty4ZuvDXdsLXg8prKAdG0mZOIlvwv6xx4Pgr0YLDw=="/>
    <d v="2016-12-22T10:08:28"/>
    <s v="DARS-NIC-72180-R2L5Y-v0"/>
    <s v="Mairi Warren"/>
    <x v="88"/>
    <s v="With Customer"/>
    <x v="0"/>
    <m/>
    <s v=""/>
    <s v="1c Application In Progress"/>
    <x v="0"/>
    <s v="DARS-NIC-72180-R2L5Y-v0.1"/>
    <s v="No"/>
    <s v="No"/>
    <x v="0"/>
    <x v="0"/>
    <x v="0"/>
    <s v="No"/>
    <x v="1"/>
    <s v=""/>
    <s v="DARS Online"/>
    <s v="DARS Online"/>
    <s v="Yes"/>
    <s v="Emma Russell"/>
    <d v="2016-12-22T10:08:28"/>
    <d v="2016-12-19T11:08:58"/>
    <m/>
    <s v=""/>
    <m/>
    <x v="0"/>
  </r>
  <r>
    <s v="b3244eba-33df-4ed5-9600-c77af9a14222"/>
    <s v="M1UPxwB0TEugDMAi5bT3DRszeU4xYlooPD+hQa21n+3AbYUvzRMZMwcRFrSGqOwxfwHStFLWfsMbRM7ua5BKhg=="/>
    <d v="2017-02-21T14:17:47"/>
    <s v="DARS-NIC-72180-R2L5Y-v0"/>
    <s v="Mairi Warren"/>
    <x v="88"/>
    <s v="With Customer"/>
    <x v="0"/>
    <m/>
    <s v=""/>
    <s v="1c Application In Progress"/>
    <x v="4"/>
    <s v="DARS-NIC-72180-R2L5Y-v0.2"/>
    <s v="Yes"/>
    <s v="No"/>
    <x v="0"/>
    <x v="0"/>
    <x v="0"/>
    <s v="No"/>
    <x v="1"/>
    <s v=""/>
    <s v="DARS Online"/>
    <s v="DARS Online"/>
    <s v="Yes"/>
    <s v="Emma Russell"/>
    <d v="2017-02-21T14:17:47"/>
    <d v="2016-12-22T10:08:13"/>
    <m/>
    <s v=""/>
    <m/>
    <x v="0"/>
  </r>
  <r>
    <s v="c60b26d0-ab4f-48a9-8cf0-3a520b78f185"/>
    <s v="Y1DbQKtWFDF7JJBefcWQ1G4QDPBCGfQy8SdQBWam2gUr8Pf8FAw9M1QQD0QLy0DNnsJXhl3asxcOxxFiWIowEw=="/>
    <d v="2017-04-20T09:34:07"/>
    <s v="DARS-NIC-72318-M4W8J-v0"/>
    <s v="Dalton Coker"/>
    <x v="3"/>
    <s v="With Customer"/>
    <x v="0"/>
    <m/>
    <s v=""/>
    <s v="2d Action Plan Active"/>
    <x v="0"/>
    <s v="DARS-NIC-72318-M4W8J-v0.0"/>
    <s v="No"/>
    <s v="No"/>
    <x v="0"/>
    <x v="0"/>
    <x v="0"/>
    <s v="No"/>
    <x v="1"/>
    <s v=""/>
    <s v="DARS Online"/>
    <s v="DARS Online"/>
    <s v="Yes"/>
    <s v="Emma Russell"/>
    <d v="2017-04-20T09:34:07"/>
    <d v="2016-11-03T15:01:04"/>
    <m/>
    <s v=""/>
    <d v="2017-01-16T00:00:00"/>
    <x v="0"/>
  </r>
  <r>
    <s v="dfb75baa-61c3-4c14-8fec-8d7e36c4bdc5"/>
    <s v="htB4xOup/JnrM24gea1j1VofmMw0iHe1xv77yGtEPzVvQBHgWw+phFdCD6jVFrYdsViNXO8rpCjOcGlcW6aMjg=="/>
    <d v="2017-04-20T09:34:07"/>
    <s v="DARS-NIC-72318-M4W8J-v0"/>
    <s v="Dalton Coker"/>
    <x v="3"/>
    <s v="With Customer"/>
    <x v="0"/>
    <d v="2020-01-31T00:00:00"/>
    <s v="2c Initial Assessment"/>
    <s v="2d Action Plan Active"/>
    <x v="0"/>
    <s v="DARS-NIC-72318-M4W8J-v0.1"/>
    <s v="No"/>
    <s v="No"/>
    <x v="0"/>
    <x v="44"/>
    <x v="0"/>
    <s v="No"/>
    <x v="1"/>
    <s v=""/>
    <s v="Tracy Taylor"/>
    <s v="Gaynor Dalton"/>
    <s v="Yes"/>
    <s v="Emma Russell"/>
    <d v="2017-04-20T09:34:07"/>
    <d v="2017-01-11T16:18:27"/>
    <m/>
    <s v=""/>
    <d v="2017-01-16T00:00:00"/>
    <x v="0"/>
  </r>
  <r>
    <s v="22bfd5d4-206e-4bdf-8f30-1150b6659acf"/>
    <s v="dg3ux4xtFTanri43iCdz47ZwWOoio6NZKf2X1H12Uym0atsL+OegA3fs9XNiTjRsu/yYfYTuhR8X8WMMCLU43g=="/>
    <d v="2017-04-20T09:34:07"/>
    <s v="DARS-NIC-72318-M4W8J-v0"/>
    <s v="Dalton Coker"/>
    <x v="3"/>
    <s v="With Customer"/>
    <x v="0"/>
    <d v="2020-01-31T00:00:00"/>
    <s v="2c Initial Assessment"/>
    <s v="2d Action Plan Active"/>
    <x v="0"/>
    <s v="DARS-NIC-72318-M4W8J-v0.2"/>
    <s v="No"/>
    <s v="No"/>
    <x v="0"/>
    <x v="44"/>
    <x v="0"/>
    <s v="No"/>
    <x v="1"/>
    <s v=""/>
    <s v="Tracy Taylor"/>
    <s v="Gaynor Dalton"/>
    <s v="Yes"/>
    <s v="Emma Russell"/>
    <d v="2017-04-20T09:34:07"/>
    <d v="2017-01-20T16:23:14"/>
    <m/>
    <s v=""/>
    <d v="2017-01-16T00:00:00"/>
    <x v="0"/>
  </r>
  <r>
    <s v="e3878cfc-77bd-49db-8044-cf9f4de0998c"/>
    <s v="sEcM3XMo0V6dOKCPJgrWQ4hdX4SjyvrkKzCbu5D0Sy6FVsKGy79OiAgCuFPGGnjPgTrH58DWtX1+fCIQ4j/CJA=="/>
    <d v="2017-04-20T09:34:07"/>
    <s v="DARS-NIC-72318-M4W8J-v0"/>
    <s v="Dalton Coker"/>
    <x v="3"/>
    <s v="With Customer"/>
    <x v="0"/>
    <d v="2020-01-31T00:00:00"/>
    <s v="2c Initial Assessment"/>
    <s v="2d Action Plan Active"/>
    <x v="0"/>
    <s v="DARS-NIC-72318-M4W8J-v0.3"/>
    <s v="No"/>
    <s v="No"/>
    <x v="0"/>
    <x v="44"/>
    <x v="0"/>
    <s v="No"/>
    <x v="1"/>
    <s v=""/>
    <s v="Tracy Taylor"/>
    <s v="Gaynor Dalton"/>
    <s v="Yes"/>
    <s v="Emma Russell"/>
    <d v="2017-04-20T09:34:07"/>
    <d v="2017-01-23T11:20:26"/>
    <m/>
    <s v=""/>
    <d v="2017-01-16T00:00:00"/>
    <x v="0"/>
  </r>
  <r>
    <s v="a3cbf68d-776f-42e5-89d1-1057af55a35b"/>
    <s v="8efByb1rTZSoQBfA2Zs0eO74IlWjJEOrNjkSTjjbNtf4Wb+/29bv+y/NCMdfY63UhimSvHvRa2it3LdQH0l3pg=="/>
    <d v="2017-04-20T09:34:07"/>
    <s v="DARS-NIC-72318-M4W8J-v0"/>
    <s v="Dalton Coker"/>
    <x v="3"/>
    <s v="With Customer"/>
    <x v="0"/>
    <d v="2020-01-31T00:00:00"/>
    <s v="2c Initial Assessment"/>
    <s v="2d Action Plan Active"/>
    <x v="0"/>
    <s v="DARS-NIC-72318-M4W8J-v0.4"/>
    <s v="No"/>
    <s v="No"/>
    <x v="0"/>
    <x v="44"/>
    <x v="0"/>
    <s v="No"/>
    <x v="1"/>
    <s v=""/>
    <s v="Tracy Taylor"/>
    <s v="Gaynor Dalton"/>
    <s v="Yes"/>
    <s v="Emma Russell"/>
    <d v="2017-04-20T09:34:07"/>
    <d v="2017-01-27T13:53:12"/>
    <m/>
    <s v=""/>
    <d v="2017-01-16T00:00:00"/>
    <x v="0"/>
  </r>
  <r>
    <s v="2114cd98-adcd-42ac-a6a6-2e3a73b58e3f"/>
    <s v="GdD3DlUQw8lRXnUkfNDydZU1gHbXJ3CFTcZAjEiN/OlGua0voa/1RvSDMkXhPc3FhnMSAmB5xt+4BQ9mYDf6Dg=="/>
    <d v="2017-04-20T09:34:07"/>
    <s v="DARS-NIC-72318-M4W8J-v0"/>
    <s v="Dalton Coker"/>
    <x v="3"/>
    <s v="With Customer"/>
    <x v="0"/>
    <d v="2020-02-28T00:00:00"/>
    <s v="2c Initial Assessment"/>
    <s v="2d Action Plan Active"/>
    <x v="0"/>
    <s v="DARS-NIC-72318-M4W8J-v0.5"/>
    <s v="No"/>
    <s v="No"/>
    <x v="0"/>
    <x v="44"/>
    <x v="0"/>
    <s v="No"/>
    <x v="1"/>
    <s v=""/>
    <s v="Tracy Taylor"/>
    <s v="Gaynor Dalton"/>
    <s v="Yes"/>
    <s v="Emma Russell"/>
    <d v="2017-04-20T09:34:07"/>
    <d v="2017-02-03T17:30:11"/>
    <m/>
    <s v=""/>
    <d v="2017-01-16T00:00:00"/>
    <x v="0"/>
  </r>
  <r>
    <s v="fd8c0eb3-c2e4-4ed3-8f46-9fe859ab001e"/>
    <s v="GURBszcmc+OEs2Vx4TCpO5eoAV2EP9i1YnIAWvMSPdxAwznEln1dbk+W7+KSWqyC1x/sRg9DfM4G+IRlCimFFQ=="/>
    <d v="2017-04-20T09:34:07"/>
    <s v="DARS-NIC-72318-M4W8J-v0"/>
    <s v="Dalton Coker"/>
    <x v="3"/>
    <s v="With Customer"/>
    <x v="0"/>
    <d v="2020-03-31T00:00:00"/>
    <s v="2c Initial Assessment"/>
    <s v="2d Action Plan Active"/>
    <x v="0"/>
    <s v="DARS-NIC-72318-M4W8J-v0.6"/>
    <s v="No"/>
    <s v="No"/>
    <x v="0"/>
    <x v="44"/>
    <x v="0"/>
    <s v="No"/>
    <x v="1"/>
    <s v=""/>
    <s v="Tracy Taylor"/>
    <s v="Kimberley Watson"/>
    <s v="Yes"/>
    <s v="Emma Russell"/>
    <d v="2017-04-20T09:34:07"/>
    <d v="2017-02-17T15:01:06"/>
    <m/>
    <s v=""/>
    <d v="2017-01-16T00:00:00"/>
    <x v="0"/>
  </r>
  <r>
    <s v="f15c4358-4210-4196-be29-4a91eccda9ee"/>
    <s v="diHUwxBO6368OiujZMqTrHeEYIxa+othDx56prrpZSt3U3LLsIRfWkHaYIsc3J+DRMPbw5x+zyU6sNhrsTLpqg=="/>
    <d v="2017-04-20T09:34:27"/>
    <s v="DARS-NIC-72318-M4W8J-v0"/>
    <s v="Dalton Coker"/>
    <x v="3"/>
    <s v="With Customer"/>
    <x v="0"/>
    <d v="2020-03-31T00:00:00"/>
    <s v="2c Initial Assessment"/>
    <s v="2d Action Plan Active"/>
    <x v="0"/>
    <s v="DARS-NIC-72318-M4W8J-v0.7"/>
    <s v="No"/>
    <s v="No"/>
    <x v="0"/>
    <x v="44"/>
    <x v="0"/>
    <s v="No"/>
    <x v="1"/>
    <s v=""/>
    <s v="Tracy Taylor"/>
    <s v="Kimberley Watson"/>
    <s v="Yes"/>
    <s v="Emma Russell"/>
    <d v="2017-04-20T09:34:27"/>
    <d v="2017-03-22T12:03:39"/>
    <m/>
    <s v=""/>
    <d v="2017-01-16T00:00:00"/>
    <x v="0"/>
  </r>
  <r>
    <s v="473af6a9-a632-4152-9966-902b22fabf3f"/>
    <s v="rO2R//7IZn8+fsCSl4FqlXC9YS1x2IRMn8AaQwu4JLpcxUv65Wds6YauPHg8lrg5WzZSrjeAVBteVh0zAKg4Ug=="/>
    <d v="2017-04-24T13:27:54"/>
    <s v="DARS-NIC-72318-M4W8J-v0"/>
    <s v="Dalton Coker"/>
    <x v="3"/>
    <s v="With Customer"/>
    <x v="0"/>
    <d v="2020-03-31T00:00:00"/>
    <s v="2c Initial Assessment"/>
    <s v="2d Action Plan Active"/>
    <x v="4"/>
    <s v="DARS-NIC-72318-M4W8J-v0.8"/>
    <s v="Yes"/>
    <s v="No"/>
    <x v="0"/>
    <x v="44"/>
    <x v="0"/>
    <s v="No"/>
    <x v="1"/>
    <s v=""/>
    <s v="Tracy Taylor"/>
    <s v="Kimberley Watson"/>
    <s v="Yes"/>
    <s v="Emma Russell"/>
    <d v="2017-04-24T13:27:54"/>
    <d v="2017-04-20T09:33:59"/>
    <m/>
    <s v=""/>
    <d v="2017-01-16T00:00:00"/>
    <x v="0"/>
  </r>
  <r>
    <s v="767eb34b-5e29-4eaa-ac34-67db42751766"/>
    <s v="cwNX+BrlXSTpCnes32oY3geueL+neyuYf/8wV+FC1x77A4OpNySfoU8Fxax3oia3vNMt0ajSt1Sl49esLy1nug=="/>
    <d v="2017-03-17T11:47:49"/>
    <s v="DARS-NIC-72355-W0M0P-v0"/>
    <s v="Sergiu Cociu"/>
    <x v="232"/>
    <s v="With Customer"/>
    <x v="0"/>
    <m/>
    <s v=""/>
    <s v="2d Action Plan Active"/>
    <x v="0"/>
    <s v="DARS-NIC-72355-W0M0P-v0.0"/>
    <s v="No"/>
    <s v="No"/>
    <x v="0"/>
    <x v="0"/>
    <x v="0"/>
    <s v="Yes"/>
    <x v="9"/>
    <s v=""/>
    <s v="DARS Online"/>
    <s v="DARS Online"/>
    <s v="Yes"/>
    <s v="Emma Russell"/>
    <d v="2017-03-17T11:47:49"/>
    <d v="2016-11-03T16:01:33"/>
    <m/>
    <s v=""/>
    <d v="2016-11-28T00:00:00"/>
    <x v="0"/>
  </r>
  <r>
    <s v="4a3384c5-388b-457a-9a9c-6de1aed8c3ce"/>
    <s v="Qw2hsJf9awiu9wF20+uqxO08do9Z2n3UXc8fJz5lDU5MH7LhrsFC24t7s4gTkE6C06ptMUzonKKrQRXGLABcCA=="/>
    <d v="2017-03-17T11:47:49"/>
    <s v="DARS-NIC-72355-W0M0P-v0"/>
    <s v="Sergiu Cociu"/>
    <x v="232"/>
    <s v="With Customer"/>
    <x v="0"/>
    <d v="2017-11-30T00:00:00"/>
    <s v="2c Initial Assessment"/>
    <s v="2d Action Plan Active"/>
    <x v="0"/>
    <s v="DARS-NIC-72355-W0M0P-v0.1"/>
    <s v="No"/>
    <s v="No"/>
    <x v="0"/>
    <x v="133"/>
    <x v="0"/>
    <s v="Yes"/>
    <x v="9"/>
    <s v="Complex"/>
    <s v="Tracy Taylor"/>
    <s v="Jennifer Donald"/>
    <s v="Yes"/>
    <s v="Emma Russell"/>
    <d v="2017-03-17T11:47:49"/>
    <d v="2016-11-04T14:41:51"/>
    <m/>
    <s v=""/>
    <d v="2016-11-28T00:00:00"/>
    <x v="0"/>
  </r>
  <r>
    <s v="de3188e3-d136-4a5a-a71f-c1a4ab1b5de1"/>
    <s v="gY9OD4PqFdkV7Zu4gK/Q60cqNqGP2FZMm18Z3jQMqFY4yvYxhSHvBRw5GjzOd5DeowxdEccRKRwJKR834kgnkA=="/>
    <d v="2017-03-17T11:49:40"/>
    <s v="DARS-NIC-72355-W0M0P-v0"/>
    <s v="Sergiu Cociu"/>
    <x v="232"/>
    <s v="With Customer"/>
    <x v="0"/>
    <d v="2017-11-30T00:00:00"/>
    <s v="2c Initial Assessment"/>
    <s v="2d Action Plan Active"/>
    <x v="0"/>
    <s v="DARS-NIC-72355-W0M0P-v0.2"/>
    <s v="No"/>
    <s v="No"/>
    <x v="0"/>
    <x v="133"/>
    <x v="0"/>
    <s v="Yes"/>
    <x v="9"/>
    <s v="Complex"/>
    <s v="Vicki Hartley"/>
    <s v="Richard Langley"/>
    <s v="Yes"/>
    <s v="Emma Russell"/>
    <d v="2017-03-17T11:49:40"/>
    <d v="2016-12-16T14:15:13"/>
    <m/>
    <s v=""/>
    <d v="2016-11-28T00:00:00"/>
    <x v="0"/>
  </r>
  <r>
    <s v="02c53caf-ef0a-4b1d-b635-8da2ef11029f"/>
    <s v="yGD2ZRKLvI2aF3pynDY3AZzD0bYpn+ennqdM99h0bdkmebJz+UFUBlz1BdVZS8cXYw+9Hq9Ka932howngMeLHg=="/>
    <d v="2017-04-05T14:34:37"/>
    <s v="DARS-NIC-72355-W0M0P-v0"/>
    <s v="Sergiu Cociu"/>
    <x v="232"/>
    <s v="With Customer"/>
    <x v="0"/>
    <d v="2017-11-30T00:00:00"/>
    <s v="2c Initial Assessment"/>
    <s v="2d Action Plan Active"/>
    <x v="5"/>
    <s v="DARS-NIC-72355-W0M0P-v0.3"/>
    <s v="Yes"/>
    <s v="No"/>
    <x v="0"/>
    <x v="133"/>
    <x v="0"/>
    <s v="Yes"/>
    <x v="9"/>
    <s v="Complex"/>
    <s v="Vicki Hartley"/>
    <s v="Richard Langley"/>
    <s v="Yes"/>
    <s v="Emma Russell"/>
    <d v="2017-04-05T14:34:37"/>
    <d v="2017-03-17T11:48:43"/>
    <d v="2017-04-05T00:00:00"/>
    <s v=""/>
    <d v="2016-11-28T00:00:00"/>
    <x v="0"/>
  </r>
  <r>
    <s v="303aaa41-fb5f-4cfe-b8f6-1cb1cd8d1b18"/>
    <s v="KQNUhNkm1znchynWCKN5DMiOybRW3tGHiQAQ1POLMXHYIxPbPS9uqcJ5fn/zMz5GNp0LJbjur4XuQeEfTZRzkg=="/>
    <d v="2017-02-01T14:28:02"/>
    <s v="DARS-NIC-72395-R0J5M-v0"/>
    <s v="Andrew Cumella"/>
    <x v="140"/>
    <s v="With Customer"/>
    <x v="0"/>
    <m/>
    <s v=""/>
    <s v="2d Action Plan Active"/>
    <x v="0"/>
    <s v="DARS-NIC-72395-R0J5M-v0.0"/>
    <s v="No"/>
    <s v="No"/>
    <x v="0"/>
    <x v="0"/>
    <x v="0"/>
    <s v="No"/>
    <x v="9"/>
    <s v=""/>
    <s v="DARS Online"/>
    <s v="DARS Online"/>
    <s v="Yes"/>
    <s v="Emma Russell"/>
    <d v="2017-02-01T14:28:02"/>
    <d v="2016-11-03T17:03:20"/>
    <m/>
    <s v=""/>
    <d v="2017-01-24T00:00:00"/>
    <x v="0"/>
  </r>
  <r>
    <s v="e5fb3eab-13f2-40bf-896f-901e7831de9f"/>
    <s v="KYxW7dQ/de7kOM4qmEqWA0j+k2bJL1cGR7wJ1gorYAkUI+tuCgkinWtsoIRbzskNQubLw1RdwiXC30uTLoF06A=="/>
    <d v="2017-02-01T14:28:21"/>
    <s v="DARS-NIC-72395-R0J5M-v0"/>
    <s v="Andrew Cumella"/>
    <x v="140"/>
    <s v="With Customer"/>
    <x v="0"/>
    <m/>
    <s v="2c Initial Assessment"/>
    <s v="2d Action Plan Active"/>
    <x v="0"/>
    <s v="DARS-NIC-72395-R0J5M-v0.1"/>
    <s v="No"/>
    <s v="No"/>
    <x v="0"/>
    <x v="207"/>
    <x v="0"/>
    <s v="No"/>
    <x v="9"/>
    <s v=""/>
    <s v="Georgina Platt"/>
    <s v="Gaynor Dalton"/>
    <s v="Yes"/>
    <s v="Emma Russell"/>
    <d v="2017-02-01T14:28:21"/>
    <d v="2017-01-23T15:37:41"/>
    <m/>
    <s v=""/>
    <d v="2017-01-24T00:00:00"/>
    <x v="0"/>
  </r>
  <r>
    <s v="f55d348b-d1f8-43f3-92c6-00db0dd6bd5a"/>
    <s v="23AX5wypPy9hq77qUg/AFg/WPdsM7nsdbySVG8Rmb5ypXyshET2gjJznQ1ei9mRwU36nbJFFfVnpIje0wrAgKQ=="/>
    <d v="2017-03-27T11:37:52"/>
    <s v="DARS-NIC-72395-R0J5M-v0"/>
    <s v="Andrew Cumella"/>
    <x v="140"/>
    <s v="With Customer"/>
    <x v="0"/>
    <m/>
    <s v="2c Initial Assessment"/>
    <s v="2d Action Plan Active"/>
    <x v="4"/>
    <s v="DARS-NIC-72395-R0J5M-v0.2"/>
    <s v="Yes"/>
    <s v="No"/>
    <x v="0"/>
    <x v="207"/>
    <x v="0"/>
    <s v="No"/>
    <x v="9"/>
    <s v=""/>
    <s v="Georgina Platt"/>
    <s v="Duncan Easton"/>
    <s v="Yes"/>
    <s v="Emma Russell"/>
    <d v="2017-03-27T11:37:52"/>
    <d v="2017-02-01T14:28:07"/>
    <m/>
    <s v=""/>
    <d v="2017-01-24T00:00:00"/>
    <x v="0"/>
  </r>
  <r>
    <s v="bef9be9c-1499-469e-89e0-53a3a37a132a"/>
    <s v="LI7r1Ltup+8pI1OgI6E2bcS3aimciPu8mFk1c14M0tmUmJtGYInRe0qZN28RxGuMn4D2nNLKudcDkcBUPJ2/MQ=="/>
    <d v="2017-01-09T09:58:58"/>
    <s v="DARS-NIC-72520-L2B1L-v0"/>
    <s v="Sam Burrows"/>
    <x v="496"/>
    <s v="With Customer"/>
    <x v="0"/>
    <m/>
    <s v=""/>
    <s v="1c Application In Progress"/>
    <x v="4"/>
    <s v="DARS-NIC-72520-L2B1L-v0.0"/>
    <s v="Yes"/>
    <s v="No"/>
    <x v="0"/>
    <x v="0"/>
    <x v="0"/>
    <s v="No"/>
    <x v="16"/>
    <s v=""/>
    <s v="DARS Online"/>
    <s v="DARS Online"/>
    <s v="Yes"/>
    <s v=""/>
    <d v="2017-01-09T09:58:58"/>
    <d v="2016-11-04T12:47:09"/>
    <m/>
    <s v=""/>
    <m/>
    <x v="0"/>
  </r>
  <r>
    <s v="7f4db45a-dda4-e611-80f9-5065f38bf4e1"/>
    <s v="dGLEvhVX++TjrkK0ulIlurs7sz7jR1vkNR+poGE+pKUpb63oLw9jXTW4vJn+JgXTc+3e/2PDfG2bsyteaGOApw=="/>
    <d v="2016-11-07T11:29:01"/>
    <s v="DARS-NIC-72551-T3N0Q-v0"/>
    <s v="Sam Burrows"/>
    <x v="496"/>
    <s v="With Customer"/>
    <x v="0"/>
    <m/>
    <s v="1c Application In Progress"/>
    <s v="1c Application In Progress"/>
    <x v="4"/>
    <s v="DARS-NIC-72551-T3N0Q-v0"/>
    <s v="Yes"/>
    <s v="No"/>
    <x v="0"/>
    <x v="0"/>
    <x v="0"/>
    <s v="No"/>
    <x v="16"/>
    <s v=""/>
    <s v=""/>
    <s v=""/>
    <s v="Yes"/>
    <s v="Emma Russell"/>
    <d v="2016-11-07T11:29:01"/>
    <d v="2016-11-07T11:28:53"/>
    <m/>
    <s v=""/>
    <m/>
    <x v="0"/>
  </r>
  <r>
    <s v="81ca1ea9-07a5-e611-80f9-5065f38bf4e1"/>
    <s v="zQGCPxP9v+wBXN+AUkXhX0rA2jD0hMVbzoceAt81cLrw065kydcE01igm8nh1uOZDXIKfIaCVotbM2zuqMt0aQ=="/>
    <d v="2017-03-24T12:04:44"/>
    <s v="DARS-NIC-72626-V4P9B-v0"/>
    <s v="Emma Hudson"/>
    <x v="57"/>
    <s v="With Customer"/>
    <x v="0"/>
    <m/>
    <s v="1c Application In Progress"/>
    <s v="1c Application In Progress"/>
    <x v="4"/>
    <s v="DARS-NIC-72626-V4P9B-v0"/>
    <s v="Yes"/>
    <s v="No"/>
    <x v="0"/>
    <x v="0"/>
    <x v="0"/>
    <s v="No"/>
    <x v="1"/>
    <s v=""/>
    <s v=""/>
    <s v=""/>
    <s v="Yes"/>
    <s v="Alexandra Day"/>
    <d v="2017-03-24T12:04:44"/>
    <d v="2016-11-07T16:31:51"/>
    <m/>
    <s v=""/>
    <m/>
    <x v="0"/>
  </r>
  <r>
    <s v="4d4ffafc-f919-449b-a629-5a5d8fc4257c"/>
    <s v="hvMU+4B5shb8WjeLQ+9bzzqmL6vKRY97CKSL5YmtXDD17lNfQvOZxGlr0oMf7KA1pzHJYaBAmQ7onE3Ezwvo4g=="/>
    <d v="2016-11-08T15:08:22"/>
    <s v="DARS-NIC-72725-X2T2T-v0"/>
    <s v="Jo Hobbs"/>
    <x v="186"/>
    <s v="With Customer"/>
    <x v="0"/>
    <m/>
    <s v=""/>
    <s v="1c Application In Progress"/>
    <x v="4"/>
    <s v="DARS-NIC-72725-X2T2T-v0.0"/>
    <s v="Yes"/>
    <s v="No"/>
    <x v="0"/>
    <x v="0"/>
    <x v="0"/>
    <s v="No"/>
    <x v="1"/>
    <s v=""/>
    <s v="DARS Online"/>
    <s v="DARS Online"/>
    <s v="Yes"/>
    <s v=""/>
    <d v="2016-11-08T15:08:22"/>
    <d v="2016-11-07T10:07:06"/>
    <m/>
    <s v=""/>
    <m/>
    <x v="0"/>
  </r>
  <r>
    <s v="91cdca8c-a701-4ced-ac6c-a653ee8dba4e"/>
    <s v="Tx1u+YGJDndjldTOCEx0LEsfbuIVAg1dLp4dJ6sIyke3xwQJN2JMxjKCw0bqVrDZUGSrnHbCnVZ3RSjDt4NVew=="/>
    <d v="2017-04-22T14:23:22"/>
    <s v="DARS-NIC-72730-J1C9Z-v0"/>
    <s v="Anna Everton"/>
    <x v="63"/>
    <s v="With Customer"/>
    <x v="0"/>
    <m/>
    <s v=""/>
    <s v="2d Action Plan Active"/>
    <x v="0"/>
    <s v="DARS-NIC-72730-J1C9Z-v0.0"/>
    <s v="No"/>
    <s v="No"/>
    <x v="0"/>
    <x v="0"/>
    <x v="0"/>
    <s v="No"/>
    <x v="6"/>
    <s v=""/>
    <s v="DARS Online"/>
    <s v="DARS Online"/>
    <s v="Yes"/>
    <s v="Alexandra Day"/>
    <d v="2017-04-22T14:23:22"/>
    <d v="2016-11-07T10:22:17"/>
    <m/>
    <s v=""/>
    <d v="2017-02-09T00:00:00"/>
    <x v="0"/>
  </r>
  <r>
    <s v="f8bbd8dd-d7dc-478c-9760-4adf9dedce89"/>
    <s v="UJSB99fnjfIhvWa7jSqgo4pSJjVs9WuR6NJxRWBNQKP0psmLQJazDEdZmKc7xa2FXagyU7wOyWaD3SIFPTePMg=="/>
    <d v="2017-04-22T14:23:22"/>
    <s v="DARS-NIC-72730-J1C9Z-v0"/>
    <s v="Anna Everton"/>
    <x v="63"/>
    <s v="With Customer"/>
    <x v="0"/>
    <m/>
    <s v="2c Initial Assessment"/>
    <s v="2d Action Plan Active"/>
    <x v="0"/>
    <s v="DARS-NIC-72730-J1C9Z-v0.1"/>
    <s v="No"/>
    <s v="No"/>
    <x v="0"/>
    <x v="111"/>
    <x v="0"/>
    <s v="No"/>
    <x v="6"/>
    <s v=""/>
    <s v="Richard Webster"/>
    <s v="Gaynor Dalton"/>
    <s v="Yes"/>
    <s v="Alexandra Day"/>
    <d v="2017-04-22T14:23:22"/>
    <d v="2016-11-30T15:02:03"/>
    <m/>
    <s v=""/>
    <d v="2017-02-09T00:00:00"/>
    <x v="0"/>
  </r>
  <r>
    <s v="fbd303c9-3b67-4343-87f4-100b6bd6faf7"/>
    <s v="enkK7pJyHR0KPuI8hhCOqTAA/q+XxB/SkuEhytG9J9e7XY0lEjKLVC9FRVagmGv7pkCwyYeXLd+eKyMBjmuDQQ=="/>
    <d v="2017-04-22T14:23:22"/>
    <s v="DARS-NIC-72730-J1C9Z-v0"/>
    <s v="Anna Everton"/>
    <x v="63"/>
    <s v="With Customer"/>
    <x v="0"/>
    <m/>
    <s v="2c Initial Assessment"/>
    <s v="2d Action Plan Active"/>
    <x v="0"/>
    <s v="DARS-NIC-72730-J1C9Z-v0.2"/>
    <s v="No"/>
    <s v="No"/>
    <x v="0"/>
    <x v="111"/>
    <x v="0"/>
    <s v="No"/>
    <x v="6"/>
    <s v=""/>
    <s v="Richard Webster"/>
    <s v="Jennifer Donald"/>
    <s v="Yes"/>
    <s v="Alexandra Day"/>
    <d v="2017-04-22T14:23:22"/>
    <d v="2016-12-20T15:35:39"/>
    <m/>
    <s v=""/>
    <d v="2017-02-09T00:00:00"/>
    <x v="0"/>
  </r>
  <r>
    <s v="8a97f37f-ee94-4832-a70a-b9558830c0b8"/>
    <s v="Qko6Afq9ND/43Ui1VE7gSHS1abf9irfoaphhiIF1ZxgR61wTdeQMB9BWPDj35vI89e6mXD0U9j0fQ4AzvPmy2w=="/>
    <d v="2017-04-22T14:23:22"/>
    <s v="DARS-NIC-72730-J1C9Z-v0"/>
    <s v="Anna Everton"/>
    <x v="63"/>
    <s v="With Customer"/>
    <x v="0"/>
    <d v="2018-02-28T00:00:00"/>
    <s v="2c Initial Assessment"/>
    <s v="2d Action Plan Active"/>
    <x v="0"/>
    <s v="DARS-NIC-72730-J1C9Z-v0.3"/>
    <s v="No"/>
    <s v="No"/>
    <x v="0"/>
    <x v="102"/>
    <x v="0"/>
    <s v="No"/>
    <x v="6"/>
    <s v=""/>
    <s v="Richard Webster"/>
    <s v="Jennifer Donald"/>
    <s v="Yes"/>
    <s v="Alexandra Day"/>
    <d v="2017-04-22T14:23:22"/>
    <d v="2017-02-09T11:46:41"/>
    <m/>
    <s v=""/>
    <d v="2017-02-09T00:00:00"/>
    <x v="0"/>
  </r>
  <r>
    <s v="8954e37a-55d4-44f2-aee0-c803b9badd50"/>
    <s v="tvZwCEjEfBlrfFYxi1e12/SacuTqzco2SGr6sNpsU/WW3acUVfJNScJ019r9eAG7kCh3k932nm+Yk/50pwjoYA=="/>
    <d v="2017-04-22T14:23:33"/>
    <s v="DARS-NIC-72730-J1C9Z-v0"/>
    <s v="Anna Everton"/>
    <x v="63"/>
    <s v="With Customer"/>
    <x v="0"/>
    <d v="2018-02-28T00:00:00"/>
    <s v="2d Action Plan Active"/>
    <s v="2d Action Plan Active"/>
    <x v="4"/>
    <s v="DARS-NIC-72730-J1C9Z-v0.4"/>
    <s v="Yes"/>
    <s v="No"/>
    <x v="0"/>
    <x v="102"/>
    <x v="0"/>
    <s v="No"/>
    <x v="6"/>
    <s v=""/>
    <s v="Richard Webster"/>
    <s v="Jennifer Donald"/>
    <s v="Yes"/>
    <s v="Alexandra Day"/>
    <d v="2017-04-22T14:23:33"/>
    <d v="2017-02-28T15:25:51"/>
    <m/>
    <s v=""/>
    <d v="2017-02-09T00:00:00"/>
    <x v="0"/>
  </r>
  <r>
    <s v="62a8dbd7-03a5-e611-80f9-5065f38bf4e1"/>
    <s v="VVQhc2U/lkPUZiH57nx/Iswb81XP72ueWNkZF7M2F0PMmgOsU6Jiw6kwc6jqNFZkROmutY8b6iqbo+xy9LbMaQ=="/>
    <d v="2016-11-07T16:04:43"/>
    <s v="DARS-NIC-72868-W1T8K-v0"/>
    <s v="Kathreena Kurian"/>
    <x v="123"/>
    <s v="With Customer"/>
    <x v="0"/>
    <m/>
    <s v="1c Application In Progress"/>
    <s v="1c Application In Progress"/>
    <x v="4"/>
    <s v="DARS-NIC-72868-W1T8K-v0"/>
    <s v="Yes"/>
    <s v="No"/>
    <x v="0"/>
    <x v="0"/>
    <x v="0"/>
    <s v="No"/>
    <x v="1"/>
    <s v=""/>
    <s v=""/>
    <s v=""/>
    <s v="Yes"/>
    <s v="Emma Russell"/>
    <d v="2016-11-07T16:04:43"/>
    <d v="2016-11-07T16:04:29"/>
    <m/>
    <s v=""/>
    <m/>
    <x v="0"/>
  </r>
  <r>
    <s v="30f2903e-ddc1-e611-80fe-5065f38bd5b1"/>
    <s v="BYsh/qt49H4zLYxYbAoMLubn7Iil/gMUa1Sl9YwPSbeTthtxGAK88vqTfOSpd8UDkCGs3KnmNmDYhwxa9urFKg=="/>
    <d v="2017-01-10T14:53:45"/>
    <s v="DARS-NIC-72978-Y2B4Z-v0"/>
    <s v="Rutaba Eshita"/>
    <x v="267"/>
    <s v="With Customer"/>
    <x v="0"/>
    <m/>
    <s v="1c Application In Progress"/>
    <s v="1c Application In Progress"/>
    <x v="4"/>
    <s v="DARS-NIC-72978-Y2B4Z-v0"/>
    <s v="Yes"/>
    <s v="No"/>
    <x v="0"/>
    <x v="0"/>
    <x v="0"/>
    <s v="No"/>
    <x v="1"/>
    <s v=""/>
    <s v=""/>
    <s v=""/>
    <s v="Yes"/>
    <s v="Alexandra Day"/>
    <d v="2017-01-10T14:53:45"/>
    <d v="2016-12-14T09:11:07"/>
    <m/>
    <s v=""/>
    <m/>
    <x v="0"/>
  </r>
  <r>
    <s v="8d6496cf-eec1-47f6-b771-980a55a47e50"/>
    <s v="v517YZ/lbJalbwy2E7agMVrDotMabajKFmsS9Vd3hZCqybK6cKF1PiFEljuihgSwuTa2cTuRLd1z/4EOavyPIA=="/>
    <d v="2016-11-07T16:22:13"/>
    <s v="DARS-NIC-72980-Y2C5P-v0"/>
    <s v="Glyn Thompson"/>
    <x v="212"/>
    <s v="With Customer"/>
    <x v="0"/>
    <m/>
    <s v=""/>
    <s v="1c Application In Progress"/>
    <x v="4"/>
    <s v="DARS-NIC-72980-Y2C5P-v0.0"/>
    <s v="Yes"/>
    <s v="No"/>
    <x v="0"/>
    <x v="0"/>
    <x v="0"/>
    <s v="No"/>
    <x v="0"/>
    <s v=""/>
    <s v="DARS Online"/>
    <s v="DARS Online"/>
    <s v="Yes"/>
    <s v=""/>
    <d v="2016-11-07T16:22:13"/>
    <d v="2016-11-07T16:22:12"/>
    <m/>
    <s v=""/>
    <m/>
    <x v="0"/>
  </r>
  <r>
    <s v="04441df5-36d2-47a9-a12d-edbaeb35921c"/>
    <s v="M6aTcgzhbLdgCvzVeeWYDriqhCiI8NzT8rMQ6OeEyMHWCJ6GN4wq7hySAYl9r5rvXZFF/JtGMWp1fDd4SBuYhg=="/>
    <d v="2016-11-18T09:50:01"/>
    <s v="DARS-NIC-73054-Y6Q1L-v0"/>
    <s v="Roman Hanajik"/>
    <x v="239"/>
    <s v="With HSCIC"/>
    <x v="0"/>
    <m/>
    <s v=""/>
    <s v="1b Enquiry Answered"/>
    <x v="0"/>
    <s v="DARS-NIC-73054-Y6Q1L-v0.0"/>
    <s v="No"/>
    <s v="No"/>
    <x v="0"/>
    <x v="0"/>
    <x v="0"/>
    <s v="Yes"/>
    <x v="6"/>
    <s v=""/>
    <s v="DARS Online"/>
    <s v="DARS Online"/>
    <s v="Yes"/>
    <s v="Emma Russell"/>
    <d v="2016-11-18T09:50:01"/>
    <d v="2016-11-08T09:54:37"/>
    <m/>
    <s v=""/>
    <m/>
    <x v="0"/>
  </r>
  <r>
    <s v="4fccc808-6df3-4a74-9ec0-695efcc105ff"/>
    <s v="LZdF22eymHCGNR2U2SwXaaRaNffbFi+kNOKudlHv69YOouGTTbikINqKdfwIA+kHNvazPSbMOY4VP7Up4P9YtQ=="/>
    <d v="2016-11-18T09:50:21"/>
    <s v="DARS-NIC-73054-Y6Q1L-v0"/>
    <s v="Roman Hanajik"/>
    <x v="239"/>
    <s v="With HSCIC"/>
    <x v="0"/>
    <m/>
    <s v=""/>
    <s v="1b Enquiry Answered"/>
    <x v="0"/>
    <s v="DARS-NIC-73054-Y6Q1L-v0.1"/>
    <s v="No"/>
    <s v="No"/>
    <x v="0"/>
    <x v="0"/>
    <x v="0"/>
    <s v="Yes"/>
    <x v="6"/>
    <s v=""/>
    <s v="DARS Online"/>
    <s v="DARS Online"/>
    <s v="Yes"/>
    <s v="Emma Russell"/>
    <d v="2016-11-18T09:50:21"/>
    <d v="2016-11-08T12:58:21"/>
    <d v="2016-11-18T00:00:00"/>
    <s v=""/>
    <m/>
    <x v="0"/>
  </r>
  <r>
    <s v="d6fb34a7-cf58-40c1-8c01-3a04f2319f0a"/>
    <s v="BPh9FcJf+cSokcl1TzMfy4QFLlXpkD2zSRrzKAIb/hOvroorgcGq1Up3l+zQpnvVukqBe4GPO2/keVRNWR5Quw=="/>
    <d v="2017-03-27T12:06:39"/>
    <s v="DARS-NIC-73054-Y6Q1L-v0"/>
    <s v="Roman Hanajik"/>
    <x v="239"/>
    <s v="With HSCIC"/>
    <x v="0"/>
    <m/>
    <s v="1b Enquiry Answered"/>
    <s v="1b Enquiry Answered"/>
    <x v="5"/>
    <s v="DARS-NIC-73054-Y6Q1L-v0.2"/>
    <s v="Yes"/>
    <s v="No"/>
    <x v="0"/>
    <x v="0"/>
    <x v="0"/>
    <s v="Yes"/>
    <x v="6"/>
    <s v=""/>
    <s v="DARS Online"/>
    <s v="DARS Online"/>
    <s v="Yes"/>
    <s v="Emma Russell"/>
    <d v="2017-03-27T12:06:39"/>
    <d v="2016-11-18T09:49:42"/>
    <d v="2016-11-18T00:00:00"/>
    <s v=""/>
    <m/>
    <x v="0"/>
  </r>
  <r>
    <s v="6682dfc4-f2ec-431b-9724-81cad580aee0"/>
    <s v="Mz0xaOVJVFPB2tmuB2o/af9GknpEaX7/IwrmPP/euxEYGmremoDz4MwStOSb/wHN7gVgruNCkGJquiHt/ybQ6A=="/>
    <d v="2016-11-08T13:29:54"/>
    <s v="DARS-NIC-73187-P6K5W-v0"/>
    <s v="Russell Whitehouse"/>
    <x v="300"/>
    <s v="With Customer"/>
    <x v="0"/>
    <m/>
    <s v=""/>
    <s v="1c Application In Progress"/>
    <x v="4"/>
    <s v="DARS-NIC-73187-P6K5W-v0.0"/>
    <s v="Yes"/>
    <s v="No"/>
    <x v="0"/>
    <x v="0"/>
    <x v="0"/>
    <s v="No"/>
    <x v="6"/>
    <s v=""/>
    <s v="DARS Online"/>
    <s v="DARS Online"/>
    <s v="Yes"/>
    <s v=""/>
    <d v="2016-11-08T13:29:54"/>
    <d v="2016-11-08T13:29:41"/>
    <m/>
    <s v=""/>
    <m/>
    <x v="0"/>
  </r>
  <r>
    <s v="4940bb1f-f258-4462-ae15-02c4c9ce1168"/>
    <s v="UOId3KCTmrIJb443h8vuEuQspoRWRGTTMN3CMOT4pPwbL9xq90fjDBosv1qAvKoWfZykg/xw1PzUmjsE232rqw=="/>
    <d v="2017-02-24T14:51:33"/>
    <s v="DARS-NIC-73261-X9W1F-v0"/>
    <s v="Lucy Gettins"/>
    <x v="177"/>
    <s v="With Customer"/>
    <x v="0"/>
    <m/>
    <s v=""/>
    <s v="1c Application In Progress"/>
    <x v="4"/>
    <s v="DARS-NIC-73261-X9W1F-v0.0"/>
    <s v="Yes"/>
    <s v="No"/>
    <x v="0"/>
    <x v="0"/>
    <x v="0"/>
    <s v="No"/>
    <x v="9"/>
    <s v=""/>
    <s v="DARS Online"/>
    <s v="DARS Online"/>
    <s v="Yes"/>
    <s v=""/>
    <d v="2017-02-24T14:51:33"/>
    <d v="2016-11-08T15:31:47"/>
    <m/>
    <s v=""/>
    <m/>
    <x v="0"/>
  </r>
  <r>
    <s v="abd29d6c-91a6-e611-80fa-5065f38bd5b1"/>
    <s v="0xoHv/EfcdDcvSnxMPFa1oTJfhnL3hDyyk//UwHscX4sy8BtKd2G1fLqAa5QrcW6BkammXsM7dT3OkOfKw0Pkg=="/>
    <d v="2016-11-09T15:30:37"/>
    <s v="DARS-NIC-73449-Z4N6B-v0"/>
    <s v="Yan Feng"/>
    <x v="497"/>
    <s v="With Customer"/>
    <x v="0"/>
    <m/>
    <s v="1c Application In Progress"/>
    <s v="1c Application In Progress"/>
    <x v="4"/>
    <s v="DARS-NIC-73449-Z4N6B-v0"/>
    <s v="Yes"/>
    <s v="No"/>
    <x v="0"/>
    <x v="0"/>
    <x v="0"/>
    <s v="No"/>
    <x v="9"/>
    <s v=""/>
    <s v=""/>
    <s v=""/>
    <s v="Yes"/>
    <s v="Emma Russell"/>
    <d v="2016-11-09T15:30:37"/>
    <d v="2016-11-09T15:30:28"/>
    <m/>
    <s v=""/>
    <m/>
    <x v="0"/>
  </r>
  <r>
    <s v="2a8b1416-e7e7-49fa-a923-a76a3e78fbcf"/>
    <s v="IZj0j9ZtEf7xgDrCID36QuGEBC7/0Y0ZXatthuP8JrqbYscP+DwPvnZbT74b1Q3mOwgx4MPFBOOOmFhoFsdA4Q=="/>
    <d v="2016-11-09T16:58:24"/>
    <s v="DARS-NIC-73452-G9B1R-v0"/>
    <s v="Simon Bax"/>
    <x v="147"/>
    <s v="With Customer"/>
    <x v="0"/>
    <m/>
    <s v=""/>
    <s v="1c Application In Progress"/>
    <x v="4"/>
    <s v="DARS-NIC-73452-G9B1R-v0.0"/>
    <s v="Yes"/>
    <s v="No"/>
    <x v="0"/>
    <x v="0"/>
    <x v="0"/>
    <s v="No"/>
    <x v="10"/>
    <s v=""/>
    <s v="DARS Online"/>
    <s v="DARS Online"/>
    <s v="Yes"/>
    <s v=""/>
    <d v="2016-11-09T16:58:24"/>
    <d v="2016-11-09T13:21:29"/>
    <m/>
    <s v=""/>
    <m/>
    <x v="0"/>
  </r>
  <r>
    <s v="3908096d-99bf-4b12-aa20-d7b96ffaa38f"/>
    <s v="Fws6SD5ZceiGtRJXaW/Y2CdeSg9RMG8Nj0how9q9c5e4LrakWsPoXDr4n83TpyKhGp+CPbN0TYsbSjWyjoKZYg=="/>
    <d v="2017-04-20T13:41:00"/>
    <s v="DARS-NIC-73469-F3B9N-v0"/>
    <s v="Christos Grigoroglou"/>
    <x v="9"/>
    <s v="With Customer"/>
    <x v="0"/>
    <m/>
    <s v=""/>
    <s v="2d Action Plan Active"/>
    <x v="0"/>
    <s v="DARS-NIC-73469-F3B9N-v0.0"/>
    <s v="No"/>
    <s v="No"/>
    <x v="0"/>
    <x v="0"/>
    <x v="0"/>
    <s v="No"/>
    <x v="1"/>
    <s v=""/>
    <s v="DARS Online"/>
    <s v="DARS Online"/>
    <s v="Yes"/>
    <s v="Emma Russell"/>
    <d v="2017-04-20T13:41:00"/>
    <d v="2016-11-09T13:47:00"/>
    <m/>
    <s v=""/>
    <d v="2016-12-19T00:00:00"/>
    <x v="0"/>
  </r>
  <r>
    <s v="589b508a-61a8-45bf-892a-8a4248d4184d"/>
    <s v="iaAZA4Ilf4qjkFjAm7MvrvMxTDdpSAeIalG8wwwc9CoZNsatCdNubKu2thNpqr8vU014F8cWOlqGWLGYdMwwCQ=="/>
    <d v="2017-04-20T13:40:59"/>
    <s v="DARS-NIC-73469-F3B9N-v0"/>
    <s v="Christos Grigoroglou"/>
    <x v="9"/>
    <s v="With Customer"/>
    <x v="0"/>
    <d v="2018-09-30T00:00:00"/>
    <s v="2c Initial Assessment"/>
    <s v="2d Action Plan Active"/>
    <x v="0"/>
    <s v="DARS-NIC-73469-F3B9N-v0.1"/>
    <s v="No"/>
    <s v="No"/>
    <x v="0"/>
    <x v="159"/>
    <x v="0"/>
    <s v="No"/>
    <x v="1"/>
    <s v="Medium"/>
    <s v="Tracy Taylor"/>
    <s v="Jennifer Donald"/>
    <s v="Yes"/>
    <s v="Emma Russell"/>
    <d v="2017-04-20T13:40:59"/>
    <d v="2016-12-15T18:15:11"/>
    <m/>
    <s v=""/>
    <d v="2016-12-19T00:00:00"/>
    <x v="0"/>
  </r>
  <r>
    <s v="520cb861-29bf-499a-89fa-72f037a18828"/>
    <s v="VeN4m6BDsyP5A+27TckLDOCXDFFyyrEcMmNsFZqQeU1igcxwMB8KEE9JTB/W8Ddn6WKh9znYdIJ8ePVxeZEWcw=="/>
    <d v="2017-04-20T13:40:59"/>
    <s v="DARS-NIC-73469-F3B9N-v0"/>
    <s v="Christos Grigoroglou"/>
    <x v="9"/>
    <s v="With Customer"/>
    <x v="0"/>
    <d v="2018-09-30T00:00:00"/>
    <s v="2c Initial Assessment"/>
    <s v="2d Action Plan Active"/>
    <x v="0"/>
    <s v="DARS-NIC-73469-F3B9N-v0.2"/>
    <s v="No"/>
    <s v="No"/>
    <x v="0"/>
    <x v="159"/>
    <x v="0"/>
    <s v="No"/>
    <x v="1"/>
    <s v="Medium"/>
    <s v="Tracy Taylor"/>
    <s v="Jennifer Donald"/>
    <s v="Yes"/>
    <s v="Emma Russell"/>
    <d v="2017-04-20T13:40:59"/>
    <d v="2017-01-09T12:09:20"/>
    <m/>
    <s v=""/>
    <d v="2016-12-19T00:00:00"/>
    <x v="0"/>
  </r>
  <r>
    <s v="bbb096f8-a572-45b2-a77f-3e1a35991082"/>
    <s v="Inhgu3E5zpnO/E/p5Okd9SiNkK385qpJsZIA2Vd90xveVsqgAYWuF+kkp6HfBGca6bOPr1Ylk3ZxTDb4exTmDw=="/>
    <d v="2017-04-20T13:40:59"/>
    <s v="DARS-NIC-73469-F3B9N-v0"/>
    <s v="Christos Grigoroglou"/>
    <x v="9"/>
    <s v="With Customer"/>
    <x v="0"/>
    <d v="2018-09-30T00:00:00"/>
    <s v="2c Initial Assessment"/>
    <s v="2d Action Plan Active"/>
    <x v="0"/>
    <s v="DARS-NIC-73469-F3B9N-v0.3"/>
    <s v="No"/>
    <s v="No"/>
    <x v="0"/>
    <x v="159"/>
    <x v="0"/>
    <s v="No"/>
    <x v="1"/>
    <s v="Medium"/>
    <s v="Tracy Taylor"/>
    <s v="Jennifer Donald"/>
    <s v="Yes"/>
    <s v="Emma Russell"/>
    <d v="2017-04-20T13:40:59"/>
    <d v="2017-01-23T15:33:27"/>
    <m/>
    <s v=""/>
    <d v="2016-12-19T00:00:00"/>
    <x v="0"/>
  </r>
  <r>
    <s v="1ee5c12c-8c18-4f48-a3a5-bfc33e294ecd"/>
    <s v="i9a9WoVYGw/7zkqewVwwTlO3wyQZYloheIogNdURoXmVZMDFSsUo+YVa1XsOI2GQWPGn15n3IvzV/AbA7WhivQ=="/>
    <d v="2017-04-20T13:40:59"/>
    <s v="DARS-NIC-73469-F3B9N-v0"/>
    <s v="Christos Grigoroglou"/>
    <x v="9"/>
    <s v="With Customer"/>
    <x v="0"/>
    <d v="2018-09-30T00:00:00"/>
    <s v="2c Initial Assessment"/>
    <s v="2d Action Plan Active"/>
    <x v="0"/>
    <s v="DARS-NIC-73469-F3B9N-v0.4"/>
    <s v="No"/>
    <s v="No"/>
    <x v="0"/>
    <x v="159"/>
    <x v="0"/>
    <s v="No"/>
    <x v="1"/>
    <s v="Medium"/>
    <s v="Tracy Taylor"/>
    <s v="Jennifer Donald"/>
    <s v="Yes"/>
    <s v="Emma Russell"/>
    <d v="2017-04-20T13:40:59"/>
    <d v="2017-02-09T15:48:08"/>
    <m/>
    <s v=""/>
    <d v="2016-12-19T00:00:00"/>
    <x v="0"/>
  </r>
  <r>
    <s v="c8ae9892-38f4-4240-ac0d-0264747db724"/>
    <s v="9nHTcgHjJ0EUx1FfH63dUNyVf7ntjlfK/9LatNNy6WiCa7fW2PnE85r/A1NJH87MOSZJbXlZOLTaVRjNH/wqkA=="/>
    <d v="2017-04-20T13:41:05"/>
    <s v="DARS-NIC-73469-F3B9N-v0"/>
    <s v="Christos Grigoroglou"/>
    <x v="9"/>
    <s v="With Customer"/>
    <x v="0"/>
    <d v="2018-09-30T00:00:00"/>
    <s v="2c Initial Assessment"/>
    <s v="2d Action Plan Active"/>
    <x v="0"/>
    <s v="DARS-NIC-73469-F3B9N-v0.5"/>
    <s v="No"/>
    <s v="No"/>
    <x v="0"/>
    <x v="159"/>
    <x v="0"/>
    <s v="No"/>
    <x v="1"/>
    <s v="Medium"/>
    <s v="Tracy Taylor"/>
    <s v="Jennifer Donald"/>
    <s v="Yes"/>
    <s v="Emma Russell"/>
    <d v="2017-04-20T13:41:05"/>
    <d v="2017-04-04T12:38:21"/>
    <m/>
    <s v=""/>
    <d v="2016-12-19T00:00:00"/>
    <x v="0"/>
  </r>
  <r>
    <s v="8d5fae03-d12e-43af-9eab-ba3d6c3926e3"/>
    <s v="eJdVYLtTCpkhv807feuuGMeQtpNrzvd1+O7DX3SuQMFPw7q4RzeLM2S8oiXY0fy5xVcVvrkE69mmddAZVJwjFA=="/>
    <d v="2017-04-20T13:41:05"/>
    <s v="DARS-NIC-73469-F3B9N-v0"/>
    <s v="Christos Grigoroglou"/>
    <x v="9"/>
    <s v="With Customer"/>
    <x v="0"/>
    <d v="2018-09-30T00:00:00"/>
    <s v="2c Initial Assessment"/>
    <s v="2d Action Plan Active"/>
    <x v="4"/>
    <s v="DARS-NIC-73469-F3B9N-v0.6"/>
    <s v="Yes"/>
    <s v="No"/>
    <x v="0"/>
    <x v="159"/>
    <x v="0"/>
    <s v="No"/>
    <x v="1"/>
    <s v="Medium"/>
    <s v="Tracy Taylor"/>
    <s v="Jennifer Donald"/>
    <s v="Yes"/>
    <s v="Emma Russell"/>
    <d v="2017-04-20T13:41:05"/>
    <d v="2017-04-20T13:40:54"/>
    <m/>
    <s v=""/>
    <d v="2016-12-19T00:00:00"/>
    <x v="0"/>
  </r>
  <r>
    <s v="e2d251bc-655a-4a84-bf51-1e4feca92452"/>
    <s v="ET8/Hlo63tDhGSY9zWPzF5vugRn/3yR8w+znUTKcsutA7fgLc7l67IJap1UbYFfrVIzrHU/jW9tUAO1GG0MY7A=="/>
    <d v="2017-02-24T14:53:44"/>
    <s v="DARS-NIC-73531-X5V9R-v0"/>
    <s v="Lucy Gettins"/>
    <x v="177"/>
    <s v="With Customer"/>
    <x v="0"/>
    <m/>
    <s v=""/>
    <s v="1c Application In Progress"/>
    <x v="0"/>
    <s v="DARS-NIC-73531-X5V9R-v0.0"/>
    <s v="No"/>
    <s v="No"/>
    <x v="0"/>
    <x v="0"/>
    <x v="0"/>
    <s v="No"/>
    <x v="9"/>
    <s v=""/>
    <s v="DARS Online"/>
    <s v="DARS Online"/>
    <s v="Yes"/>
    <s v="Emma Russell"/>
    <d v="2017-02-24T14:53:44"/>
    <d v="2016-11-09T15:06:19"/>
    <m/>
    <s v=""/>
    <m/>
    <x v="0"/>
  </r>
  <r>
    <s v="807069af-764b-4a76-8c57-7480ad03a23a"/>
    <s v="wXYg8D3zHrqgdNS9rreraa5j0ZAVnUvmcrEtf4qWxIm+WFPVqjl7D9i3XyEtY/1Nzy0FIMOGQs3Hy5bO95i2Ug=="/>
    <d v="2017-02-24T14:54:01"/>
    <s v="DARS-NIC-73531-X5V9R-v0"/>
    <s v="Lucy Gettins"/>
    <x v="177"/>
    <s v="With Customer"/>
    <x v="0"/>
    <m/>
    <s v=""/>
    <s v="1c Application In Progress"/>
    <x v="0"/>
    <s v="DARS-NIC-73531-X5V9R-v0.1"/>
    <s v="No"/>
    <s v="No"/>
    <x v="0"/>
    <x v="0"/>
    <x v="0"/>
    <s v="No"/>
    <x v="9"/>
    <s v=""/>
    <s v="DARS Online"/>
    <s v="DARS Online"/>
    <s v="Yes"/>
    <s v="Emma Russell"/>
    <d v="2017-02-24T14:54:01"/>
    <d v="2017-01-09T10:17:06"/>
    <m/>
    <s v=""/>
    <m/>
    <x v="0"/>
  </r>
  <r>
    <s v="f0475aa0-ebdc-4f58-9f99-cffd720bce45"/>
    <s v="SFysuvAF2PiXIH6W5BVP4dRe+9su2X61ryYOZLcLX5oshqyaT/JGyovDJ6OzuIcZjLiYvd+7ZNz+jJcoMnWqmA=="/>
    <d v="2017-02-24T14:53:15"/>
    <s v="DARS-NIC-73531-X5V9R-v0"/>
    <s v="Lucy Gettins"/>
    <x v="177"/>
    <s v="With Customer"/>
    <x v="0"/>
    <m/>
    <s v=""/>
    <s v="1c Application In Progress"/>
    <x v="4"/>
    <s v="DARS-NIC-73531-X5V9R-v0.2"/>
    <s v="Yes"/>
    <s v="No"/>
    <x v="0"/>
    <x v="0"/>
    <x v="0"/>
    <s v="No"/>
    <x v="9"/>
    <s v=""/>
    <s v="DARS Online"/>
    <s v="DARS Online"/>
    <s v="Yes"/>
    <s v="Emma Russell"/>
    <d v="2017-02-24T14:53:15"/>
    <d v="2017-01-13T09:13:01"/>
    <m/>
    <s v=""/>
    <m/>
    <x v="0"/>
  </r>
  <r>
    <s v="6e7d9031-4ea7-e611-80fa-5065f38bd5b1"/>
    <s v="SudkO92bTcC4lEAn3ypJqLza8zUodD0gmgilJZUlIy4BlonfoWH0DRdbhS+fWaVq7YJJVFyrA2NSDIDCR6DV8w=="/>
    <d v="2017-04-19T17:10:08"/>
    <s v="DARS-NIC-73678-Y1T0Y-v1"/>
    <s v="Emma Russell"/>
    <x v="452"/>
    <s v="With Customer"/>
    <x v="0"/>
    <m/>
    <s v="1c Application In Progress"/>
    <s v="4e With Customer To Sign DSA"/>
    <x v="0"/>
    <s v="DARS-NIC-73678-Y1T0Y-v0"/>
    <s v="No"/>
    <s v="No"/>
    <x v="0"/>
    <x v="0"/>
    <x v="0"/>
    <s v="No"/>
    <x v="0"/>
    <s v=""/>
    <s v=""/>
    <s v=""/>
    <s v="Yes"/>
    <s v="Gillian Wright"/>
    <d v="2017-04-19T17:10:08"/>
    <d v="2016-11-10T14:01:43"/>
    <m/>
    <s v=""/>
    <d v="2017-04-07T00:00:00"/>
    <x v="0"/>
  </r>
  <r>
    <s v="a0c8c6c4-fb05-46e8-8232-813b0a7ade5f"/>
    <s v="KLaSRz/CC7R+6moNRQkTJEYrE6XjUYzbFBbuOYEMEfwpgUhInLJu1h1ltggZGWpYUWBcxDSTwlNVKTqP0ojBkQ=="/>
    <d v="2017-04-19T17:10:08"/>
    <s v="DARS-NIC-73678-Y1T0Y-v1"/>
    <s v="Emma Russell"/>
    <x v="452"/>
    <s v="With Customer"/>
    <x v="0"/>
    <m/>
    <s v="1c Application In Progress"/>
    <s v="4e With Customer To Sign DSA"/>
    <x v="0"/>
    <s v="DARS-NIC-73678-Y1T0Y-v0.1"/>
    <s v="No"/>
    <s v="No"/>
    <x v="0"/>
    <x v="0"/>
    <x v="0"/>
    <s v="No"/>
    <x v="0"/>
    <s v=""/>
    <s v=""/>
    <s v=""/>
    <s v="Yes"/>
    <s v="Gillian Wright"/>
    <d v="2017-04-19T17:10:08"/>
    <d v="2016-11-10T14:24:04"/>
    <m/>
    <s v=""/>
    <d v="2017-04-07T00:00:00"/>
    <x v="0"/>
  </r>
  <r>
    <s v="ec57dfa1-211e-49c8-aafd-d6cc6212e9b1"/>
    <s v="7H545rVqnIX2XjbshWlX+3tTCIQHvEvzPajvOsRM8mvlcOFA/H9yI9pxLzMR96F6xBgCdjWk8MyPsr8dWb/b1Q=="/>
    <d v="2017-04-19T17:10:08"/>
    <s v="DARS-NIC-73678-Y1T0Y-v1"/>
    <s v="Emma Russell"/>
    <x v="452"/>
    <s v="With Customer"/>
    <x v="0"/>
    <m/>
    <s v="1c Application In Progress"/>
    <s v="4e With Customer To Sign DSA"/>
    <x v="0"/>
    <s v="DARS-NIC-73678-Y1T0Y-v0.2"/>
    <s v="No"/>
    <s v="No"/>
    <x v="0"/>
    <x v="0"/>
    <x v="0"/>
    <s v="No"/>
    <x v="0"/>
    <s v=""/>
    <s v=""/>
    <s v=""/>
    <s v="Yes"/>
    <s v="Gillian Wright"/>
    <d v="2017-04-19T17:10:08"/>
    <d v="2016-11-10T14:32:40"/>
    <m/>
    <s v=""/>
    <d v="2017-04-07T00:00:00"/>
    <x v="0"/>
  </r>
  <r>
    <s v="30dbd59e-1487-45f7-8dd3-f992b0234637"/>
    <s v="qt83Q/cI7I+HVJ7fmU06sPum7QvxZ+Xs9ZHaBfELqRJK+c3NKa45d/Lq9jN/m+ife/MesxfcHnyqnp5XA6zwKA=="/>
    <d v="2017-04-19T17:10:08"/>
    <s v="DARS-NIC-73678-Y1T0Y-v1"/>
    <s v="Emma Russell"/>
    <x v="452"/>
    <s v="With Customer"/>
    <x v="0"/>
    <d v="2017-12-31T00:00:00"/>
    <s v="2c Initial Assessment"/>
    <s v="4e With Customer To Sign DSA"/>
    <x v="0"/>
    <s v="DARS-NIC-73678-Y1T0Y-v0.3"/>
    <s v="No"/>
    <s v="No"/>
    <x v="0"/>
    <x v="242"/>
    <x v="0"/>
    <s v="No"/>
    <x v="0"/>
    <s v=""/>
    <s v="Nicola Bootland"/>
    <s v="Louise Dunn"/>
    <s v="Yes"/>
    <s v="Gillian Wright"/>
    <d v="2017-04-19T17:10:08"/>
    <d v="2016-11-23T16:09:07"/>
    <m/>
    <s v=""/>
    <d v="2017-04-07T00:00:00"/>
    <x v="0"/>
  </r>
  <r>
    <s v="f63dce64-e7aa-4b5b-a1e0-0893f10aa3b2"/>
    <s v="K+pj3vY5pGLTVTtPcd7QrDp61PLnx9jiSuMiij2nENVKO+DxKwWV42a62jpp7ehdMXts/QMQH0lv2hnntdGQSw=="/>
    <d v="2017-04-19T17:10:08"/>
    <s v="DARS-NIC-73678-Y1T0Y-v1"/>
    <s v="Emma Russell"/>
    <x v="452"/>
    <s v="With Customer"/>
    <x v="0"/>
    <d v="2017-03-31T00:00:00"/>
    <s v="2c Initial Assessment"/>
    <s v="4e With Customer To Sign DSA"/>
    <x v="0"/>
    <s v="DARS-NIC-73678-Y1T0Y-v0.4"/>
    <s v="No"/>
    <s v="No"/>
    <x v="0"/>
    <x v="242"/>
    <x v="0"/>
    <s v="No"/>
    <x v="0"/>
    <s v=""/>
    <s v="Nicola Bootland"/>
    <s v="Louise Dunn"/>
    <s v="Yes"/>
    <s v="Gillian Wright"/>
    <d v="2017-04-19T17:10:08"/>
    <d v="2016-12-08T15:45:44"/>
    <m/>
    <s v=""/>
    <d v="2017-04-07T00:00:00"/>
    <x v="0"/>
  </r>
  <r>
    <s v="8ec30a8b-ade6-41c2-baec-e95566c55148"/>
    <s v="zGZT12deHcfBL5HVEYNlHBy6TsYJyxTtGOPXFw/4/nJ5lxcg0TODu+pagDLU6S4EWPZsAyPJH6qC+lSWzdFXUQ=="/>
    <d v="2017-04-19T17:10:08"/>
    <s v="DARS-NIC-73678-Y1T0Y-v1"/>
    <s v="Emma Russell"/>
    <x v="452"/>
    <s v="With Customer"/>
    <x v="0"/>
    <d v="2017-03-31T00:00:00"/>
    <s v="5a DSA Active"/>
    <s v="4e With Customer To Sign DSA"/>
    <x v="3"/>
    <s v="DARS-NIC-73678-Y1T0Y-v0.5"/>
    <s v="No"/>
    <s v="No"/>
    <x v="0"/>
    <x v="242"/>
    <x v="146"/>
    <s v="No"/>
    <x v="0"/>
    <s v=""/>
    <s v="Nicola Bootland"/>
    <s v="Louise Dunn"/>
    <s v="Yes"/>
    <s v="Gillian Wright"/>
    <d v="2017-04-19T17:10:08"/>
    <d v="2016-12-20T16:27:36"/>
    <d v="2017-01-27T00:00:00"/>
    <s v=""/>
    <d v="2017-04-07T00:00:00"/>
    <x v="1"/>
  </r>
  <r>
    <s v="5486a493-9379-4bab-b594-d53f207dc96e"/>
    <s v="DeoqtHM9U/yxBSC4GSZn7ST1FNCYsYh9d9izQcWfaT1bhcNh+6eZCGVOALp0WPDjKLdHX7gj6tnzTq7PfntJoQ=="/>
    <d v="2017-04-19T17:10:08"/>
    <s v="DARS-NIC-73678-Y1T0Y-v1"/>
    <s v="Emma Russell"/>
    <x v="452"/>
    <s v="With Customer"/>
    <x v="0"/>
    <m/>
    <s v="1c Application In Progress"/>
    <s v="4e With Customer To Sign DSA"/>
    <x v="0"/>
    <s v="DARS-NIC-73678-Y1T0Y-v1.0"/>
    <s v="No"/>
    <s v="No"/>
    <x v="0"/>
    <x v="0"/>
    <x v="0"/>
    <s v="No"/>
    <x v="0"/>
    <s v=""/>
    <s v="Nicola Bootland"/>
    <s v="Louise Dunn"/>
    <s v="Yes"/>
    <s v="Gillian Wright"/>
    <d v="2017-04-19T17:10:08"/>
    <d v="2017-04-07T12:01:46"/>
    <m/>
    <s v=""/>
    <d v="2017-04-07T00:00:00"/>
    <x v="0"/>
  </r>
  <r>
    <s v="0f402c6f-c259-459a-ae4a-6a749ecd6c06"/>
    <s v="aEOCzwxYnYmfBtYaVneshnVkULrjKJkyaigYdzgyEd2EkVHZqUk1qta968dcEmSiDT9i5qb4gXiIaIT7cxz0hQ=="/>
    <d v="2017-04-19T17:10:08"/>
    <s v="DARS-NIC-73678-Y1T0Y-v1"/>
    <s v="Indu Srikumar"/>
    <x v="452"/>
    <s v="With Customer"/>
    <x v="0"/>
    <d v="2018-03-31T00:00:00"/>
    <s v="2c Initial Assessment"/>
    <s v="4e With Customer To Sign DSA"/>
    <x v="0"/>
    <s v="DARS-NIC-73678-Y1T0Y-v1.1"/>
    <s v="No"/>
    <s v="No"/>
    <x v="0"/>
    <x v="331"/>
    <x v="0"/>
    <s v="No"/>
    <x v="0"/>
    <s v="Medium"/>
    <s v="Tracy Taylor"/>
    <s v="Duncan Easton"/>
    <s v="Yes"/>
    <s v="Gillian Wright"/>
    <d v="2017-04-19T17:10:08"/>
    <d v="2017-04-07T12:13:31"/>
    <m/>
    <s v=""/>
    <d v="2017-04-07T00:00:00"/>
    <x v="0"/>
  </r>
  <r>
    <s v="2b9c5d07-219f-4f7e-beb6-d06083bbae01"/>
    <s v="SJFsjfYxMH9Xo1WfTIHdqGPs8Bcg+BptFpR9Z8mOKr2DgfbuRIn18/p/Gl6PLwW1VF+jinmlUyZsfoYJhPc50g=="/>
    <d v="2017-04-19T17:10:34"/>
    <s v="DARS-NIC-73678-Y1T0Y-v1"/>
    <s v="Indu Srikumar"/>
    <x v="452"/>
    <s v="With Customer"/>
    <x v="0"/>
    <d v="2018-03-31T00:00:00"/>
    <s v="4e With Customer To Sign DSA"/>
    <s v="4e With Customer To Sign DSA"/>
    <x v="4"/>
    <s v="DARS-NIC-73678-Y1T0Y-v1.2"/>
    <s v="Yes"/>
    <s v="No"/>
    <x v="0"/>
    <x v="331"/>
    <x v="0"/>
    <s v="No"/>
    <x v="0"/>
    <s v="Medium"/>
    <s v="Tracy Taylor"/>
    <s v="Duncan Easton"/>
    <s v="Yes"/>
    <s v="Gillian Wright"/>
    <d v="2017-04-19T17:10:34"/>
    <d v="2017-04-12T14:07:34"/>
    <m/>
    <s v=""/>
    <d v="2017-04-07T00:00:00"/>
    <x v="0"/>
  </r>
  <r>
    <s v="6369516e-68bc-e611-80fb-5065f38bf2f1"/>
    <s v="ANpE2Ap/pe1Et69JQwdOiKxach7tJVKWtY0ftL6xQbeSOoHf3l+4dfFGvWn6HhTqMkf3N7aEhZiSa8rLbURrpw=="/>
    <d v="2017-04-07T14:32:30"/>
    <s v="DARS-NIC-73873-V7Z7H-v0"/>
    <s v="Sue Sterland"/>
    <x v="491"/>
    <s v="With Customer"/>
    <x v="0"/>
    <m/>
    <s v="1c Application In Progress"/>
    <s v="1c Application In Progress"/>
    <x v="0"/>
    <s v="DARS-NIC-73873-V7Z7H-v0"/>
    <s v="No"/>
    <s v="No"/>
    <x v="0"/>
    <x v="0"/>
    <x v="0"/>
    <s v="No"/>
    <x v="10"/>
    <s v=""/>
    <s v=""/>
    <s v=""/>
    <s v="Yes"/>
    <s v="Emma Russell"/>
    <d v="2017-04-07T14:32:30"/>
    <d v="2016-12-07T10:32:20"/>
    <m/>
    <s v=""/>
    <m/>
    <x v="0"/>
  </r>
  <r>
    <s v="08329dfd-5482-4d60-97d7-f9738072e88b"/>
    <s v="mucIipV65fjnqN2MhXQZj6FjM1S4Ws8veJFEhwsIPbuuJLR80J9Za458Qw3HWN7m+UmDzOLZt34blZV81xZWPQ=="/>
    <d v="2017-04-07T14:32:30"/>
    <s v="DARS-NIC-73873-V7Z7H-v0"/>
    <s v="Sue Sterland"/>
    <x v="491"/>
    <s v="With Customer"/>
    <x v="0"/>
    <m/>
    <s v="1c Application In Progress"/>
    <s v="1c Application In Progress"/>
    <x v="0"/>
    <s v="DARS-NIC-73873-V7Z7H-v0.1"/>
    <s v="No"/>
    <s v="No"/>
    <x v="0"/>
    <x v="0"/>
    <x v="0"/>
    <s v="No"/>
    <x v="10"/>
    <s v=""/>
    <s v=""/>
    <s v=""/>
    <s v="Yes"/>
    <s v="Emma Russell"/>
    <d v="2017-04-07T14:32:30"/>
    <d v="2017-02-21T08:30:37"/>
    <m/>
    <s v=""/>
    <m/>
    <x v="0"/>
  </r>
  <r>
    <s v="82a020e7-bf7f-4849-ab59-3b5644f82e1d"/>
    <s v="1cnt48mbr2IUFmyz380TCYd+lT7dRCzdicy0IEaNrUybm/z3VyKqMEgMMHVcMl+6J3++5MBRTQnjgxLv5LfbyA=="/>
    <d v="2017-04-07T14:32:30"/>
    <s v="DARS-NIC-73873-V7Z7H-v0"/>
    <s v="Sue Sterland"/>
    <x v="491"/>
    <s v="With Customer"/>
    <x v="0"/>
    <m/>
    <s v="1c Application In Progress"/>
    <s v="1c Application In Progress"/>
    <x v="0"/>
    <s v="DARS-NIC-73873-V7Z7H-v0.2"/>
    <s v="No"/>
    <s v="No"/>
    <x v="0"/>
    <x v="0"/>
    <x v="0"/>
    <s v="No"/>
    <x v="10"/>
    <s v=""/>
    <s v=""/>
    <s v=""/>
    <s v="Yes"/>
    <s v="Emma Russell"/>
    <d v="2017-04-07T14:32:30"/>
    <d v="2017-02-23T09:49:36"/>
    <m/>
    <s v=""/>
    <m/>
    <x v="0"/>
  </r>
  <r>
    <s v="c79ab142-675e-44c4-b42d-7918fb2d0f65"/>
    <s v="nMYRZfSEpS/QJAVb26fXGrphGMXOcn3ItZf5BI1yy+nWTbBo9az9RWGXh8/i4UvlwybNgRLKkZmFqvgI0FQxIA=="/>
    <d v="2017-04-07T14:32:57"/>
    <s v="DARS-NIC-73873-V7Z7H-v0"/>
    <s v="Sue Sterland"/>
    <x v="491"/>
    <s v="With Customer"/>
    <x v="0"/>
    <m/>
    <s v="1c Application In Progress"/>
    <s v="1c Application In Progress"/>
    <x v="0"/>
    <s v="DARS-NIC-73873-V7Z7H-v0.3"/>
    <s v="No"/>
    <s v="No"/>
    <x v="0"/>
    <x v="0"/>
    <x v="0"/>
    <s v="No"/>
    <x v="10"/>
    <s v=""/>
    <s v=""/>
    <s v=""/>
    <s v="Yes"/>
    <s v="Emma Russell"/>
    <d v="2017-04-07T14:32:57"/>
    <d v="2017-04-04T08:15:11"/>
    <m/>
    <s v=""/>
    <m/>
    <x v="0"/>
  </r>
  <r>
    <s v="7038d432-42ea-464d-ae02-8acc5bc469fc"/>
    <s v="tfWuiWiDnh7LirusU789Ozhwv0EasIOBmT54OxfZtyhSMSwzNaNh/sHNCmS0AVNxio+swhmkZaiNYef4neL8+g=="/>
    <d v="2017-04-26T10:26:56"/>
    <s v="DARS-NIC-73873-V7Z7H-v0"/>
    <s v="Sue Sterland"/>
    <x v="491"/>
    <s v="With Customer"/>
    <x v="0"/>
    <m/>
    <s v="1c Application In Progress"/>
    <s v="1c Application In Progress"/>
    <x v="4"/>
    <s v="DARS-NIC-73873-V7Z7H-v0.4"/>
    <s v="Yes"/>
    <s v="No"/>
    <x v="0"/>
    <x v="0"/>
    <x v="0"/>
    <s v="No"/>
    <x v="10"/>
    <s v=""/>
    <s v=""/>
    <s v="Richard Langley"/>
    <s v="Yes"/>
    <s v="Emma Russell"/>
    <d v="2017-04-26T10:26:56"/>
    <d v="2017-04-07T14:32:35"/>
    <m/>
    <s v=""/>
    <m/>
    <x v="0"/>
  </r>
  <r>
    <s v="02c36770-c6f6-4bee-b8cf-6fcc6ff7bc95"/>
    <s v="YiTKmMtoWIEP3CUhy/MH3ZDiGnmjZT2kg+rzcJd/JWwO5RaTC1wmPkHTPQ1Ia4efYnwZGtk0DwBgHr+pF6eFlg=="/>
    <d v="2017-03-14T09:23:39"/>
    <s v="DARS-NIC-73974-P0L1Z-v0"/>
    <s v="Rita Faria"/>
    <x v="15"/>
    <s v="With Customer"/>
    <x v="0"/>
    <m/>
    <s v=""/>
    <s v="2d Action Plan Active"/>
    <x v="0"/>
    <s v="DARS-NIC-73974-P0L1Z-v0.0"/>
    <s v="No"/>
    <s v="No"/>
    <x v="0"/>
    <x v="0"/>
    <x v="0"/>
    <s v="No"/>
    <x v="1"/>
    <s v=""/>
    <s v="DARS Online"/>
    <s v="DARS Online"/>
    <s v="Yes"/>
    <s v="Emma Russell"/>
    <d v="2017-03-14T09:23:39"/>
    <d v="2016-11-11T11:54:39"/>
    <m/>
    <s v=""/>
    <d v="2016-11-22T00:00:00"/>
    <x v="0"/>
  </r>
  <r>
    <s v="5439ddcb-3b82-4da9-9ecc-1feb49e5d02f"/>
    <s v="vOuSDamJN7RNGXMh94UajgO9n+JbtEf/PBepQhBDSIr/ksE1sYg7wmslkZetihq8uQymXYiPF6mI3dDHkTlzGA=="/>
    <d v="2017-03-14T09:23:39"/>
    <s v="DARS-NIC-73974-P0L1Z-v0"/>
    <s v="Rita Faria"/>
    <x v="15"/>
    <s v="With Customer"/>
    <x v="0"/>
    <m/>
    <s v="2c Initial Assessment"/>
    <s v="2d Action Plan Active"/>
    <x v="0"/>
    <s v="DARS-NIC-73974-P0L1Z-v0.1"/>
    <s v="No"/>
    <s v="No"/>
    <x v="0"/>
    <x v="28"/>
    <x v="0"/>
    <s v="No"/>
    <x v="1"/>
    <s v="Complex"/>
    <s v="Dan Goodwin"/>
    <s v="Dave Cronin"/>
    <s v="Yes"/>
    <s v="Emma Russell"/>
    <d v="2017-03-14T09:23:39"/>
    <d v="2016-11-21T10:19:11"/>
    <m/>
    <s v=""/>
    <d v="2016-11-22T00:00:00"/>
    <x v="0"/>
  </r>
  <r>
    <s v="0bb85514-edff-4212-80e9-3a47f5ae2d01"/>
    <s v="hVwXczbjR05W0eld2VF+gBZxynpm7zHamVT0YOb7hg5A/SzowMlIIkIGIZpeJ7s/HAwLablAlsdNRwDdsl1Mmw=="/>
    <d v="2017-03-14T09:23:39"/>
    <s v="DARS-NIC-73974-P0L1Z-v0"/>
    <s v="Rita Faria"/>
    <x v="15"/>
    <s v="With Customer"/>
    <x v="0"/>
    <m/>
    <s v="2c Initial Assessment"/>
    <s v="2d Action Plan Active"/>
    <x v="0"/>
    <s v="DARS-NIC-73974-P0L1Z-v0.2"/>
    <s v="No"/>
    <s v="No"/>
    <x v="0"/>
    <x v="28"/>
    <x v="0"/>
    <s v="No"/>
    <x v="1"/>
    <s v="Complex"/>
    <s v="Dan Goodwin"/>
    <s v="Dave Cronin"/>
    <s v="Yes"/>
    <s v="Emma Russell"/>
    <d v="2017-03-14T09:23:39"/>
    <d v="2016-12-15T15:11:26"/>
    <m/>
    <s v=""/>
    <d v="2016-11-22T00:00:00"/>
    <x v="0"/>
  </r>
  <r>
    <s v="660a7605-8c09-4b9f-a652-9427f47359c2"/>
    <s v="tVauCnKGbCsZj4hBZWQXdeUXXnuFCwDkvMBNyX3w4kth4t0clNw+DJTcKf90XZTwwnwGQHqmR9arVjhSmr+VkA=="/>
    <d v="2017-03-14T09:23:39"/>
    <s v="DARS-NIC-73974-P0L1Z-v0"/>
    <s v="Rita Faria"/>
    <x v="15"/>
    <s v="With Customer"/>
    <x v="0"/>
    <m/>
    <s v="2c Initial Assessment"/>
    <s v="2d Action Plan Active"/>
    <x v="0"/>
    <s v="DARS-NIC-73974-P0L1Z-v0.3"/>
    <s v="No"/>
    <s v="No"/>
    <x v="0"/>
    <x v="28"/>
    <x v="0"/>
    <s v="No"/>
    <x v="1"/>
    <s v="Complex"/>
    <s v="Dan Goodwin"/>
    <s v="Dave Cronin"/>
    <s v="Yes"/>
    <s v="Emma Russell"/>
    <d v="2017-03-14T09:23:39"/>
    <d v="2017-01-27T15:56:55"/>
    <m/>
    <s v=""/>
    <d v="2016-11-22T00:00:00"/>
    <x v="0"/>
  </r>
  <r>
    <s v="dce1c727-86ec-440c-abf6-22a0c420fe3d"/>
    <s v="M3xaAGHkGEFE3yYr61RU2rrAIsrp41m2cGCVSkGG7h8GlazvTt58fn+38GlznHg27tuSX/QAjfaKTF5aPmYAOA=="/>
    <d v="2017-03-14T09:24:06"/>
    <s v="DARS-NIC-73974-P0L1Z-v0"/>
    <s v="Rita Faria"/>
    <x v="15"/>
    <s v="With Customer"/>
    <x v="0"/>
    <d v="2020-09-30T00:00:00"/>
    <s v="2c Initial Assessment"/>
    <s v="2d Action Plan Active"/>
    <x v="0"/>
    <s v="DARS-NIC-73974-P0L1Z-v0.4"/>
    <s v="No"/>
    <s v="No"/>
    <x v="0"/>
    <x v="28"/>
    <x v="0"/>
    <s v="No"/>
    <x v="1"/>
    <s v="Complex"/>
    <s v="Dan Goodwin"/>
    <s v="Dave Cronin"/>
    <s v="Yes"/>
    <s v="Emma Russell"/>
    <d v="2017-03-14T09:24:06"/>
    <d v="2017-02-02T13:39:17"/>
    <m/>
    <s v=""/>
    <d v="2016-11-22T00:00:00"/>
    <x v="0"/>
  </r>
  <r>
    <s v="d759f621-b3a6-4132-aa10-ad6a87c2be9f"/>
    <s v="BuZnwQjWQ/jNFovs3v6YUFHlgicqTj6J5i7DXk/5MspO3glNLwuIMcGSLSWTdHyYIKx0JlIU/NkXTDu1eGgzsg=="/>
    <d v="2017-05-02T07:11:26"/>
    <s v="DARS-NIC-73974-P0L1Z-v0"/>
    <s v="Rita Faria"/>
    <x v="15"/>
    <s v="With Customer"/>
    <x v="0"/>
    <d v="2020-09-30T00:00:00"/>
    <s v="2c Initial Assessment"/>
    <s v="2d Action Plan Active"/>
    <x v="4"/>
    <s v="DARS-NIC-73974-P0L1Z-v0.5"/>
    <s v="Yes"/>
    <s v="No"/>
    <x v="0"/>
    <x v="28"/>
    <x v="0"/>
    <s v="No"/>
    <x v="1"/>
    <s v="Complex"/>
    <s v="Dan Goodwin"/>
    <s v="Dave Cronin"/>
    <s v="Yes"/>
    <s v="Emma Russell"/>
    <d v="2017-05-02T07:11:26"/>
    <d v="2017-03-14T09:23:47"/>
    <m/>
    <s v=""/>
    <d v="2016-11-22T00:00:00"/>
    <x v="0"/>
  </r>
  <r>
    <s v="d85eea22-4b88-490d-b2d4-4122f84ce8b1"/>
    <s v="mq7nHaUkeMzS2XSG2d3jgMxc7DXs8rn6atsEm47m3JTBG6eZez13ZULaLj0As5X/lXwY8uJTSr35q32LqRLVyw=="/>
    <d v="2016-11-11T13:51:58"/>
    <s v="DARS-NIC-74023-Q2Y7Q-v0"/>
    <s v="Cher Cartwright"/>
    <x v="18"/>
    <s v="With Customer"/>
    <x v="0"/>
    <m/>
    <s v=""/>
    <s v="1c Application In Progress"/>
    <x v="4"/>
    <s v="DARS-NIC-74023-Q2Y7Q-v0.0"/>
    <s v="Yes"/>
    <s v="No"/>
    <x v="0"/>
    <x v="0"/>
    <x v="0"/>
    <s v="No"/>
    <x v="6"/>
    <s v=""/>
    <s v="DARS Online"/>
    <s v="DARS Online"/>
    <s v="Yes"/>
    <s v=""/>
    <d v="2016-11-11T13:51:58"/>
    <d v="2016-11-11T13:16:20"/>
    <m/>
    <s v=""/>
    <m/>
    <x v="0"/>
  </r>
  <r>
    <s v="602193e8-9705-e711-8102-5065f38bf4e1"/>
    <s v="6RSoG1p5xFYHbTA2m/unnhiEgtn+piAf1VvPTb86mYVSOQ9CXMny5QkpXLPsgfvKQyVs9BHB34a9uBtDxv7vBw=="/>
    <d v="2017-04-26T13:17:37"/>
    <s v="DARS-NIC-74070-Y2X3L-v0"/>
    <s v="Adriana Castro-Ayala"/>
    <x v="498"/>
    <s v="With Customer"/>
    <x v="0"/>
    <m/>
    <s v="1c Application In Progress"/>
    <s v="2d Action Plan Active"/>
    <x v="0"/>
    <s v="DARS-NIC-74070-Y2X3L-v0"/>
    <s v="No"/>
    <s v="No"/>
    <x v="0"/>
    <x v="0"/>
    <x v="0"/>
    <s v="No"/>
    <x v="11"/>
    <s v=""/>
    <s v=""/>
    <s v=""/>
    <s v="Yes"/>
    <s v="Gillian Wright"/>
    <d v="2017-04-26T13:17:37"/>
    <d v="2017-03-10T13:46:12"/>
    <m/>
    <s v=""/>
    <d v="2017-03-10T00:00:00"/>
    <x v="0"/>
  </r>
  <r>
    <s v="300f7c77-b13a-4a86-94f6-efdba8bb6872"/>
    <s v="3clxlQT0qUS8h5qVLV04hR6ppm85HZapvyyDjQbHJ2w1U6y1be8Kl9MuxnBZq9JCxX9t3dRlRkuu5kK0yW6v2g=="/>
    <d v="2017-04-26T13:17:43"/>
    <s v="DARS-NIC-74070-Y2X3L-v0"/>
    <s v="Adriana Castro-Ayala"/>
    <x v="498"/>
    <s v="With Customer"/>
    <x v="0"/>
    <d v="2099-12-31T00:00:00"/>
    <s v="2c Initial Assessment"/>
    <s v="2d Action Plan Active"/>
    <x v="0"/>
    <s v="DARS-NIC-74070-Y2X3L-v0.1"/>
    <s v="No"/>
    <s v="No"/>
    <x v="0"/>
    <x v="273"/>
    <x v="0"/>
    <s v="No"/>
    <x v="11"/>
    <s v=""/>
    <s v="Julia Webb"/>
    <s v="Richard Langley"/>
    <s v="Yes"/>
    <s v="Gillian Wright"/>
    <d v="2017-04-26T13:17:43"/>
    <d v="2017-03-10T13:47:25"/>
    <m/>
    <s v=""/>
    <d v="2017-03-10T00:00:00"/>
    <x v="0"/>
  </r>
  <r>
    <s v="7d843a7d-872e-4e51-b532-0731b74babcc"/>
    <s v="kVH+KwuHMSy/D6Yv0/+nTQuPjNxg2rVkeMMJYQ3fHLbm9Iv7FWM2OLp+Clcqobkz/C3nQcSCYqevdRWnvm+9zQ=="/>
    <d v="2017-04-26T13:17:43"/>
    <s v="DARS-NIC-74070-Y2X3L-v0"/>
    <s v="Adriana Castro-Ayala"/>
    <x v="498"/>
    <s v="With Customer"/>
    <x v="0"/>
    <d v="2099-12-31T00:00:00"/>
    <s v="2c Initial Assessment"/>
    <s v="2d Action Plan Active"/>
    <x v="4"/>
    <s v="DARS-NIC-74070-Y2X3L-v0.2"/>
    <s v="Yes"/>
    <s v="No"/>
    <x v="0"/>
    <x v="273"/>
    <x v="0"/>
    <s v="No"/>
    <x v="11"/>
    <s v=""/>
    <s v="Julia Webb"/>
    <s v="Richard Langley"/>
    <s v="Yes"/>
    <s v="Gillian Wright"/>
    <d v="2017-04-26T13:17:43"/>
    <d v="2017-04-26T13:17:33"/>
    <m/>
    <s v=""/>
    <d v="2017-03-10T00:00:00"/>
    <x v="0"/>
  </r>
  <r>
    <s v="99cc2f2d-4a4c-48bc-89c8-14b7ab9443af"/>
    <s v="hzdEOp+T7FMgvgocECOshDMoiTXIUPqImjOsn6GPm6L65yCxhua+5x64k06iRAngW8gbBUFqRxqkEowCCqkRyw=="/>
    <d v="2017-04-27T10:24:10"/>
    <s v="DARS-NIC-74625-S1Q8X-v0"/>
    <s v="Fiona Lugg"/>
    <x v="78"/>
    <s v="With Customer"/>
    <x v="0"/>
    <m/>
    <s v=""/>
    <s v="2d Action Plan Active"/>
    <x v="0"/>
    <s v="DARS-NIC-74625-S1Q8X-v0.0"/>
    <s v="No"/>
    <s v="No"/>
    <x v="0"/>
    <x v="0"/>
    <x v="0"/>
    <s v="No"/>
    <x v="1"/>
    <s v=""/>
    <s v="DARS Online"/>
    <s v="DARS Online"/>
    <s v="Yes"/>
    <s v="Emma Russell"/>
    <d v="2017-04-27T10:24:10"/>
    <d v="2016-11-15T16:25:15"/>
    <m/>
    <s v=""/>
    <d v="2017-02-21T00:00:00"/>
    <x v="0"/>
  </r>
  <r>
    <s v="2c5d3a70-1b3d-4f79-bc20-8e6c164a5f23"/>
    <s v="u8qnUFZNfW4lWXAHVRgH2WilU2UPHIkPqkZ6ASMCTENZ/6cdc8Tk7COhYirBjS/JHlaCC2kzVtjt3m1lC3BZHA=="/>
    <d v="2017-04-27T10:24:10"/>
    <s v="DARS-NIC-74625-S1Q8X-v0"/>
    <s v="Fiona Lugg"/>
    <x v="78"/>
    <s v="With Customer"/>
    <x v="0"/>
    <m/>
    <s v=""/>
    <s v="2d Action Plan Active"/>
    <x v="0"/>
    <s v="DARS-NIC-74625-S1Q8X-v0.1"/>
    <s v="No"/>
    <s v="No"/>
    <x v="0"/>
    <x v="0"/>
    <x v="0"/>
    <s v="No"/>
    <x v="1"/>
    <s v="Complex"/>
    <s v="DARS Online"/>
    <s v="DARS Online"/>
    <s v="Yes"/>
    <s v="Emma Russell"/>
    <d v="2017-04-27T10:24:10"/>
    <d v="2017-02-16T16:44:13"/>
    <m/>
    <s v=""/>
    <d v="2017-02-21T00:00:00"/>
    <x v="0"/>
  </r>
  <r>
    <s v="7bbe986c-0dab-4ef9-8d60-1b5eb6598f84"/>
    <s v="7UbVOF7vUHYzvVEIpgwsAO5CyGwaOVtVsxJL3RSZMjsg9oJbgt0IjqhTgcN0tIlkuz+dNOE5hpRLHTCVlSt5ww=="/>
    <d v="2017-04-27T10:24:10"/>
    <s v="DARS-NIC-74625-S1Q8X-v0"/>
    <s v="Fiona Lugg"/>
    <x v="78"/>
    <s v="With Customer"/>
    <x v="0"/>
    <m/>
    <s v=""/>
    <s v="2d Action Plan Active"/>
    <x v="0"/>
    <s v="DARS-NIC-74625-S1Q8X-v0.2"/>
    <s v="No"/>
    <s v="No"/>
    <x v="0"/>
    <x v="0"/>
    <x v="0"/>
    <s v="No"/>
    <x v="1"/>
    <s v="Complex"/>
    <s v="DARS Online"/>
    <s v="DARS Online"/>
    <s v="Yes"/>
    <s v="Emma Russell"/>
    <d v="2017-04-27T10:24:10"/>
    <d v="2017-02-17T14:35:50"/>
    <m/>
    <s v=""/>
    <d v="2017-02-21T00:00:00"/>
    <x v="0"/>
  </r>
  <r>
    <s v="941d7d90-272c-4c59-96e3-8285ca5f98aa"/>
    <s v="GF7ReGk+d6QPxIcePSOZIRbRCdsFblNe97WssPMLARnrqzUfbQh5+gcZvYxvBqp/77D3Y0RCGjXx6f1cVFtedA=="/>
    <d v="2017-04-27T10:24:10"/>
    <s v="DARS-NIC-74625-S1Q8X-v0"/>
    <s v="Fiona Lugg"/>
    <x v="78"/>
    <s v="With Customer"/>
    <x v="0"/>
    <d v="2020-03-31T00:00:00"/>
    <s v="2c Initial Assessment"/>
    <s v="2d Action Plan Active"/>
    <x v="0"/>
    <s v="DARS-NIC-74625-S1Q8X-v0.3"/>
    <s v="No"/>
    <s v="No"/>
    <x v="0"/>
    <x v="247"/>
    <x v="0"/>
    <s v="No"/>
    <x v="1"/>
    <s v="Complex"/>
    <s v="Alexandra Day"/>
    <s v="Kimberley Watson"/>
    <s v="Yes"/>
    <s v="Emma Russell"/>
    <d v="2017-04-27T10:24:10"/>
    <d v="2017-02-17T16:08:47"/>
    <m/>
    <s v=""/>
    <d v="2017-02-21T00:00:00"/>
    <x v="0"/>
  </r>
  <r>
    <s v="32204ce1-39e0-410d-b00b-e0edd7c88efb"/>
    <s v="F5aQqWbA0Z6P+PFyPrl5Lkco2zO7mnnFxrrG5Oa6sWK8MC9MQWtwIEK8t4GLYX81jB4ySEIobbq2pI5rCRSgYg=="/>
    <d v="2017-04-27T10:24:10"/>
    <s v="DARS-NIC-74625-S1Q8X-v0"/>
    <s v="Fiona Lugg"/>
    <x v="78"/>
    <s v="With Customer"/>
    <x v="0"/>
    <d v="2020-03-31T00:00:00"/>
    <s v="2c Initial Assessment"/>
    <s v="2d Action Plan Active"/>
    <x v="0"/>
    <s v="DARS-NIC-74625-S1Q8X-v0.4"/>
    <s v="No"/>
    <s v="No"/>
    <x v="0"/>
    <x v="247"/>
    <x v="0"/>
    <s v="No"/>
    <x v="1"/>
    <s v="Complex"/>
    <s v="Alexandra Day"/>
    <s v="Kimberley Watson"/>
    <s v="Yes"/>
    <s v="Emma Russell"/>
    <d v="2017-04-27T10:24:10"/>
    <d v="2017-02-27T16:34:27"/>
    <m/>
    <s v=""/>
    <d v="2017-02-21T00:00:00"/>
    <x v="0"/>
  </r>
  <r>
    <s v="95c00990-d088-45a4-88d9-95648f4975b9"/>
    <s v="xByd/uluuUkNT+e2RmDd35zVNLq55C/JAqkmGIsyPiM3ZgT/obHx9KuWWehINq/nhIHRdVdp34faVtBXwMR4PA=="/>
    <d v="2017-04-27T10:24:10"/>
    <s v="DARS-NIC-74625-S1Q8X-v0"/>
    <s v="Fiona Lugg"/>
    <x v="78"/>
    <s v="With Customer"/>
    <x v="0"/>
    <d v="2020-03-31T00:00:00"/>
    <s v="2c Initial Assessment"/>
    <s v="2d Action Plan Active"/>
    <x v="0"/>
    <s v="DARS-NIC-74625-S1Q8X-v0.5"/>
    <s v="No"/>
    <s v="No"/>
    <x v="0"/>
    <x v="247"/>
    <x v="0"/>
    <s v="No"/>
    <x v="1"/>
    <s v="Complex"/>
    <s v="Alexandra Day"/>
    <s v="Kimberley Watson"/>
    <s v="Yes"/>
    <s v="Emma Russell"/>
    <d v="2017-04-27T10:24:10"/>
    <d v="2017-03-23T08:50:10"/>
    <m/>
    <s v=""/>
    <d v="2017-02-21T00:00:00"/>
    <x v="0"/>
  </r>
  <r>
    <s v="1b1d96ae-2cb7-44b5-beea-db8f69e2fd9f"/>
    <s v="EktWtshQ2dNzIZb9zrqaF40VQBnKYART1T5NGWs4N+jqP+OCYxQk1mRr0re40AVsHYomffnr2ig3qeiyBHl3aA=="/>
    <d v="2017-04-27T10:25:25"/>
    <s v="DARS-NIC-74625-S1Q8X-v0"/>
    <s v="Fiona Lugg"/>
    <x v="78"/>
    <s v="With Customer"/>
    <x v="0"/>
    <d v="2020-03-31T00:00:00"/>
    <s v="2c Initial Assessment"/>
    <s v="2d Action Plan Active"/>
    <x v="0"/>
    <s v="DARS-NIC-74625-S1Q8X-v0.6"/>
    <s v="No"/>
    <s v="No"/>
    <x v="0"/>
    <x v="247"/>
    <x v="0"/>
    <s v="No"/>
    <x v="1"/>
    <s v="Complex"/>
    <s v="Alexandra Day"/>
    <s v="Kimberley Watson"/>
    <s v="Yes"/>
    <s v="Emma Russell"/>
    <d v="2017-04-27T10:25:25"/>
    <d v="2017-04-05T10:56:18"/>
    <m/>
    <s v=""/>
    <d v="2017-02-21T00:00:00"/>
    <x v="0"/>
  </r>
  <r>
    <s v="f3316778-18b7-4a99-b091-4c2c1d06ac0d"/>
    <s v="Qt5X7CIorNPlB4KN9jQ+X5WGMRZNRAXhcZOFgGwIM7Tu52PMtVwNOGm9toJLN6dDLArXy5lxszZgZZweXy3ztw=="/>
    <d v="2017-04-27T10:25:24"/>
    <s v="DARS-NIC-74625-S1Q8X-v0"/>
    <s v="Fiona Lugg"/>
    <x v="78"/>
    <s v="With Customer"/>
    <x v="0"/>
    <d v="2020-03-31T00:00:00"/>
    <s v="2c Initial Assessment"/>
    <s v="2d Action Plan Active"/>
    <x v="4"/>
    <s v="DARS-NIC-74625-S1Q8X-v0.7"/>
    <s v="Yes"/>
    <s v="No"/>
    <x v="0"/>
    <x v="247"/>
    <x v="0"/>
    <s v="No"/>
    <x v="1"/>
    <s v="Complex"/>
    <s v="Alexandra Day"/>
    <s v="Kimberley Watson"/>
    <s v="Yes"/>
    <s v="Emma Russell"/>
    <d v="2017-04-27T10:25:24"/>
    <d v="2017-04-27T10:23:55"/>
    <m/>
    <s v=""/>
    <d v="2017-02-21T00:00:00"/>
    <x v="0"/>
  </r>
  <r>
    <s v="36f15035-9ed0-432b-88dc-a90fe9c74ddd"/>
    <s v="QHiCDnrW3zmI4A5coNt4XIvJENZbfejdC6nWp8EXmj9kFwczxxbmT3DCjOnMuR9FN5lLlE7TGbIkqzF1q+kATA=="/>
    <d v="2016-11-17T08:40:02"/>
    <s v="DARS-NIC-74646-G9N5Z-v0"/>
    <s v="Debra Gabrielson"/>
    <x v="198"/>
    <s v="With HSCIC"/>
    <x v="0"/>
    <m/>
    <s v="1b Enquiry Answered"/>
    <s v="1b Enquiry Answered"/>
    <x v="4"/>
    <s v="DARS-NIC-74646-G9N5Z-v0.0"/>
    <s v="Yes"/>
    <s v="No"/>
    <x v="0"/>
    <x v="0"/>
    <x v="0"/>
    <s v="No"/>
    <x v="2"/>
    <s v=""/>
    <s v="DARS Online"/>
    <s v="DARS Online"/>
    <s v="Yes"/>
    <s v=""/>
    <d v="2016-11-17T08:40:02"/>
    <d v="2016-11-15T23:18:51"/>
    <m/>
    <s v=""/>
    <m/>
    <x v="0"/>
  </r>
  <r>
    <s v="51d8c5fc-13e2-e611-80ff-5065f38bf2f1"/>
    <s v="HrYQ63nPtsVblbous50r19URjiyTqvoR2iAgnrsjjeUr6hILlnre9WHJiQWTg6hg/FdQrbLIsqCBFV0GIxS0Qg=="/>
    <d v="2017-01-24T09:03:43"/>
    <s v="DARS-NIC-74762-C2W3H-v0"/>
    <s v="Ruth Blackburn"/>
    <x v="1"/>
    <s v="With Customer"/>
    <x v="0"/>
    <m/>
    <s v=""/>
    <s v="1c Application In Progress"/>
    <x v="4"/>
    <s v="DARS-NIC-74762-C2W3H-v0"/>
    <s v="Yes"/>
    <s v="No"/>
    <x v="0"/>
    <x v="0"/>
    <x v="0"/>
    <s v="No"/>
    <x v="1"/>
    <s v=""/>
    <s v=""/>
    <s v=""/>
    <s v="Yes"/>
    <s v="Alexandra Day"/>
    <d v="2017-01-24T09:03:43"/>
    <d v="2017-01-24T09:03:43"/>
    <m/>
    <s v=""/>
    <m/>
    <x v="0"/>
  </r>
  <r>
    <s v="210062bb-12ea-e611-80fe-5065f38b05d1"/>
    <s v="GUuA3QjmeQL1LKWSAiZvUyquzVYYpGSLjuceDYTb9HPqRF02S8ozRm0zzDGpqrwPjnHzYSA9Z79QwUd2RNdW5A=="/>
    <d v="2017-02-06T13:54:24"/>
    <s v="DARS-NIC-74787-R9V0Q-v0"/>
    <s v="Alex Fowler"/>
    <x v="311"/>
    <s v="With Customer"/>
    <x v="0"/>
    <m/>
    <s v="1c Application In Progress"/>
    <s v="1c Application In Progress"/>
    <x v="4"/>
    <s v="DARS-NIC-74787-R9V0Q-v0"/>
    <s v="Yes"/>
    <s v="No"/>
    <x v="0"/>
    <x v="0"/>
    <x v="0"/>
    <s v="No"/>
    <x v="5"/>
    <s v=""/>
    <s v=""/>
    <s v=""/>
    <s v="Yes"/>
    <s v="Emma Russell"/>
    <d v="2017-02-06T13:54:24"/>
    <d v="2017-02-03T13:14:54"/>
    <m/>
    <s v=""/>
    <m/>
    <x v="0"/>
  </r>
  <r>
    <s v="72dae684-d199-407b-9fcd-d7cace29721a"/>
    <s v="Yv7TpyNDvlYYTtiLaQsmqFu5arlYdMgz6rvR0Jr0q3VTXYGM4Dj5sibJY4t5eQtEhjne/KGxYW0qDYBmw+VLIg=="/>
    <d v="2016-11-16T14:25:30"/>
    <s v="DARS-NIC-74845-W0Q2H-v0"/>
    <s v="Thomas Lawrence"/>
    <x v="9"/>
    <s v="With Customer"/>
    <x v="0"/>
    <m/>
    <s v=""/>
    <s v="1c Application In Progress"/>
    <x v="4"/>
    <s v="DARS-NIC-74845-W0Q2H-v0.0"/>
    <s v="Yes"/>
    <s v="No"/>
    <x v="0"/>
    <x v="0"/>
    <x v="0"/>
    <s v="No"/>
    <x v="1"/>
    <s v=""/>
    <s v="DARS Online"/>
    <s v="DARS Online"/>
    <s v="Yes"/>
    <s v=""/>
    <d v="2016-11-16T14:25:30"/>
    <d v="2016-11-16T14:25:14"/>
    <m/>
    <s v=""/>
    <m/>
    <x v="0"/>
  </r>
  <r>
    <s v="2606ebf1-b3b7-e611-80fa-5065f38bf2f1"/>
    <s v="BnQu6u5O6kQ2Dyi2E+gzw3uy3peS8Utiksls+98bFR5Zmye8yHYYrnqHPfHeqaRXwvOlPKMEfNhqS90GroRT6g=="/>
    <d v="2016-12-01T10:50:29"/>
    <s v="DARS-NIC-74940-V6C5Z-v0"/>
    <s v="John Ford"/>
    <x v="191"/>
    <s v="With Customer"/>
    <x v="0"/>
    <m/>
    <s v="1c Application In Progress"/>
    <s v="1c Application In Progress"/>
    <x v="4"/>
    <s v="DARS-NIC-74940-V6C5Z-v0"/>
    <s v="Yes"/>
    <s v="No"/>
    <x v="0"/>
    <x v="0"/>
    <x v="0"/>
    <s v="No"/>
    <x v="1"/>
    <s v=""/>
    <s v=""/>
    <s v=""/>
    <s v="Yes"/>
    <s v="Emma Russell"/>
    <d v="2016-12-01T10:50:29"/>
    <d v="2016-12-01T10:50:22"/>
    <m/>
    <s v=""/>
    <m/>
    <x v="0"/>
  </r>
  <r>
    <s v="d63d7a31-aeac-e611-80f9-5065f38bf4e1"/>
    <s v="XaEjL93giAg8/64ZdVi788Eb4XwzvVfwGe9cpPjT1AaJLNaauCgRryOJgS2bcjOYscBbj+TUpb2TXKsuYIK+5w=="/>
    <d v="2017-03-28T12:38:08"/>
    <s v="DARS-NIC-74984-W8B2B-v0"/>
    <s v="Sarah Jenner"/>
    <x v="130"/>
    <s v="With Customer"/>
    <x v="0"/>
    <m/>
    <s v="1c Application In Progress"/>
    <s v="2d Action Plan Active"/>
    <x v="0"/>
    <s v="DARS-NIC-74984-W8B2B-v0"/>
    <s v="No"/>
    <s v="No"/>
    <x v="0"/>
    <x v="0"/>
    <x v="0"/>
    <s v="No"/>
    <x v="3"/>
    <s v=""/>
    <s v=""/>
    <s v=""/>
    <s v="Yes"/>
    <s v="Emma Russell"/>
    <d v="2017-03-28T12:38:08"/>
    <d v="2016-11-17T10:11:25"/>
    <m/>
    <s v=""/>
    <d v="2016-12-14T00:00:00"/>
    <x v="0"/>
  </r>
  <r>
    <s v="5df8a90f-734e-462f-a084-759036254af3"/>
    <s v="SSXYiBh6eCwSlgX9yvgCcl5vm2cl/ju8xbzXjNjOiaAjRdR194W+W6s5wvG+iUrFnZVcKQW0qlHpcrL1TNXe9g=="/>
    <d v="2017-03-28T12:38:08"/>
    <s v="DARS-NIC-74984-W8B2B-v0"/>
    <s v="Sarah Jenner"/>
    <x v="130"/>
    <s v="With Customer"/>
    <x v="0"/>
    <m/>
    <s v="2c Initial Assessment"/>
    <s v="2d Action Plan Active"/>
    <x v="0"/>
    <s v="DARS-NIC-74984-W8B2B-v0.1"/>
    <s v="No"/>
    <s v="No"/>
    <x v="0"/>
    <x v="148"/>
    <x v="0"/>
    <s v="No"/>
    <x v="3"/>
    <s v="Medium"/>
    <s v="Nicola Bootland"/>
    <s v="Richard Langley"/>
    <s v="Yes"/>
    <s v="Emma Russell"/>
    <d v="2017-03-28T12:38:08"/>
    <d v="2016-12-12T11:16:10"/>
    <m/>
    <s v=""/>
    <d v="2016-12-14T00:00:00"/>
    <x v="0"/>
  </r>
  <r>
    <s v="ca8c103b-c853-498d-91a9-eec86a104b75"/>
    <s v="hloD1O8hClUJdu7Uni2wDbBuLBQsvMk5z2UjoWhbYSnACFdDzfFQIaZxsV0qS5wDa+Ppt1sbrFc7jzljF0yZVw=="/>
    <d v="2017-03-28T12:38:09"/>
    <s v="DARS-NIC-74984-W8B2B-v0"/>
    <s v="Sarah Jenner"/>
    <x v="130"/>
    <s v="With Customer"/>
    <x v="0"/>
    <m/>
    <s v="2c Initial Assessment"/>
    <s v="2d Action Plan Active"/>
    <x v="0"/>
    <s v="DARS-NIC-74984-W8B2B-v0.2"/>
    <s v="No"/>
    <s v="No"/>
    <x v="0"/>
    <x v="148"/>
    <x v="0"/>
    <s v="No"/>
    <x v="3"/>
    <s v="Medium"/>
    <s v="Nicola Bootland"/>
    <s v="Richard Langley"/>
    <s v="Yes"/>
    <s v="Emma Russell"/>
    <d v="2017-03-28T12:38:09"/>
    <d v="2016-12-22T15:15:46"/>
    <m/>
    <s v=""/>
    <d v="2016-12-14T00:00:00"/>
    <x v="0"/>
  </r>
  <r>
    <s v="cafb6713-3d35-4ecf-a441-afead1236eeb"/>
    <s v="TA/Q5n8qQbIhpxbiquc8IpXxi82K6thOorfZqQ6DNXj5e7AchCbYehrVxxnZ9Yhfmi4aXqsyc/9QGJ3Tm9+4xg=="/>
    <d v="2017-03-28T12:38:09"/>
    <s v="DARS-NIC-74984-W8B2B-v0"/>
    <s v="Sarah Jenner"/>
    <x v="130"/>
    <s v="With Customer"/>
    <x v="0"/>
    <d v="2020-02-13T00:00:00"/>
    <s v="2c Initial Assessment"/>
    <s v="2d Action Plan Active"/>
    <x v="0"/>
    <s v="DARS-NIC-74984-W8B2B-v0.3"/>
    <s v="No"/>
    <s v="No"/>
    <x v="0"/>
    <x v="148"/>
    <x v="0"/>
    <s v="No"/>
    <x v="3"/>
    <s v="Medium"/>
    <s v="Nicola Bootland"/>
    <s v="Richard Langley"/>
    <s v="Yes"/>
    <s v="Emma Russell"/>
    <d v="2017-03-28T12:38:09"/>
    <d v="2017-01-19T15:08:05"/>
    <m/>
    <s v=""/>
    <d v="2016-12-14T00:00:00"/>
    <x v="0"/>
  </r>
  <r>
    <s v="99e8d4b7-3871-4d00-b6cd-c4771d0b085b"/>
    <s v="n0vaynJyJYz3JHMbvkOM2+Tmpc7dndwKEIo6wbV9juhVhio2wgCyQRkj0/fipLTjSYpZGtqJITU16Po8ZG50Pw=="/>
    <d v="2017-03-28T12:38:09"/>
    <s v="DARS-NIC-74984-W8B2B-v0"/>
    <s v="Sarah Jenner"/>
    <x v="130"/>
    <s v="With Customer"/>
    <x v="0"/>
    <d v="2020-02-13T00:00:00"/>
    <s v="2c Initial Assessment"/>
    <s v="2d Action Plan Active"/>
    <x v="0"/>
    <s v="DARS-NIC-74984-W8B2B-v0.4"/>
    <s v="No"/>
    <s v="No"/>
    <x v="0"/>
    <x v="148"/>
    <x v="0"/>
    <s v="No"/>
    <x v="3"/>
    <s v="Medium"/>
    <s v="Nicola Bootland"/>
    <s v="Richard Langley"/>
    <s v="Yes"/>
    <s v="Emma Russell"/>
    <d v="2017-03-28T12:38:09"/>
    <d v="2017-01-23T15:57:54"/>
    <m/>
    <s v=""/>
    <d v="2016-12-14T00:00:00"/>
    <x v="0"/>
  </r>
  <r>
    <s v="d317bb32-ba40-4da3-8e9a-91953384cc18"/>
    <s v="XdUbZ5pKiDNTOZeZl61wZuA9FgwbdsH82obLznR9o0jiv1J6uAUzAuMNK9/6hves6SORo8IzsPTjn3MX/4BNng=="/>
    <d v="2017-03-28T12:38:08"/>
    <s v="DARS-NIC-74984-W8B2B-v0"/>
    <s v="Sarah Jenner"/>
    <x v="130"/>
    <s v="With Customer"/>
    <x v="0"/>
    <d v="2020-02-14T00:00:00"/>
    <s v="2c Initial Assessment"/>
    <s v="2d Action Plan Active"/>
    <x v="0"/>
    <s v="DARS-NIC-74984-W8B2B-v0.5"/>
    <s v="No"/>
    <s v="No"/>
    <x v="0"/>
    <x v="148"/>
    <x v="0"/>
    <s v="No"/>
    <x v="3"/>
    <s v="Medium"/>
    <s v="Nicola Bootland"/>
    <s v="Richard Langley"/>
    <s v="Yes"/>
    <s v="Emma Russell"/>
    <d v="2017-03-28T12:38:08"/>
    <d v="2017-01-24T16:55:18"/>
    <m/>
    <s v=""/>
    <d v="2016-12-14T00:00:00"/>
    <x v="0"/>
  </r>
  <r>
    <s v="4e7aabd8-ee43-40ca-b45e-1486dd7d4a8e"/>
    <s v="fYL6URkjH+ufZUi288tB8xBcHLywW7PJ1yb/AxzjbKZsdDunHDumKfINJKXmyFKOJfsRgyYyV/rbgesBXMBoQg=="/>
    <d v="2017-03-28T12:38:46"/>
    <s v="DARS-NIC-74984-W8B2B-v0"/>
    <s v="Sarah Jenner"/>
    <x v="130"/>
    <s v="With Customer"/>
    <x v="0"/>
    <d v="2020-02-14T00:00:00"/>
    <s v="2d Action Plan Active"/>
    <s v="2d Action Plan Active"/>
    <x v="4"/>
    <s v="DARS-NIC-74984-W8B2B-v0.6"/>
    <s v="Yes"/>
    <s v="No"/>
    <x v="0"/>
    <x v="148"/>
    <x v="0"/>
    <s v="No"/>
    <x v="3"/>
    <s v="Medium"/>
    <s v="Nicola Bootland"/>
    <s v="Richard Langley"/>
    <s v="Yes"/>
    <s v="Emma Russell"/>
    <d v="2017-03-28T12:38:46"/>
    <d v="2017-02-20T14:53:56"/>
    <m/>
    <s v=""/>
    <d v="2016-12-14T00:00:00"/>
    <x v="0"/>
  </r>
  <r>
    <s v="5fb0d9e7-bfb0-e611-80fa-5065f38bf4e1"/>
    <s v="hmEukMV8+knk2OdZT0M+Dk5uvz8e0MJASXbih+cePDVjT+9JELy4QEq4XluVHOuIUwECwhVOK1sDr9KyBPskpg=="/>
    <d v="2016-11-22T14:28:27"/>
    <s v="DARS-NIC-75079-V7Y7L-v0"/>
    <s v="Catin Plumpton"/>
    <x v="499"/>
    <s v="With Customer"/>
    <x v="0"/>
    <m/>
    <s v="1c Application In Progress"/>
    <s v="1c Application In Progress"/>
    <x v="4"/>
    <s v="DARS-NIC-75079-V7Y7L-v0"/>
    <s v="Yes"/>
    <s v="No"/>
    <x v="0"/>
    <x v="0"/>
    <x v="0"/>
    <s v="No"/>
    <x v="1"/>
    <s v=""/>
    <s v=""/>
    <s v=""/>
    <s v="Yes"/>
    <s v="Alexandra Day"/>
    <d v="2016-11-22T14:28:27"/>
    <d v="2016-11-22T14:28:21"/>
    <m/>
    <s v=""/>
    <m/>
    <x v="0"/>
  </r>
  <r>
    <s v="83de0a40-dc08-4672-8b3e-97a8c5a58297"/>
    <s v="cIVAPcbZjnB/TwiNMHUhERVXDQtM3rz1pQlusRIB2jG2vS+ariDCANdcHILCnFv85DGAKKhkMCRSmUn9CL/LNA=="/>
    <d v="2016-11-18T16:48:34"/>
    <s v="DARS-NIC-75480-V7H4G-v0"/>
    <s v="Sharon Thandi"/>
    <x v="18"/>
    <s v="With Customer"/>
    <x v="0"/>
    <m/>
    <s v=""/>
    <s v="1c Application In Progress"/>
    <x v="4"/>
    <s v="DARS-NIC-75480-V7H4G-v0.0"/>
    <s v="Yes"/>
    <s v="No"/>
    <x v="0"/>
    <x v="0"/>
    <x v="0"/>
    <s v="No"/>
    <x v="6"/>
    <s v=""/>
    <s v="DARS Online"/>
    <s v="DARS Online"/>
    <s v="Yes"/>
    <s v=""/>
    <d v="2016-11-18T16:48:34"/>
    <d v="2016-11-18T16:46:50"/>
    <m/>
    <s v=""/>
    <m/>
    <x v="0"/>
  </r>
  <r>
    <s v="9c45bad1-f4af-e611-80f8-5065f38bf2f1"/>
    <s v="C27zgtGVn0cyb7ZnhE1CkU6/q6PLkfDt6D0Uwj44BPZCMEBJBXMOZSyVf1NPVmOfxTK998UY1D1FWuSGbFQhyQ=="/>
    <d v="2017-03-23T11:11:14"/>
    <s v="DARS-NIC-75485-J3R9B-v0"/>
    <s v="Alastair Canaway"/>
    <x v="163"/>
    <s v="With Customer"/>
    <x v="0"/>
    <m/>
    <s v="1c Application In Progress"/>
    <s v="1c Application In Progress"/>
    <x v="4"/>
    <s v="DARS-NIC-75485-J3R9B-v0"/>
    <s v="Yes"/>
    <s v="No"/>
    <x v="0"/>
    <x v="0"/>
    <x v="0"/>
    <s v="No"/>
    <x v="1"/>
    <s v=""/>
    <s v=""/>
    <s v=""/>
    <s v="Yes"/>
    <s v="Alexandra Day"/>
    <d v="2017-03-23T11:11:14"/>
    <d v="2016-11-21T14:14:35"/>
    <m/>
    <s v=""/>
    <m/>
    <x v="0"/>
  </r>
  <r>
    <s v="ed2735c3-2bc1-e611-80fb-5065f38b05d1"/>
    <s v="Jv+UdJfnAOjkpmCEX/gQUK+D215Dn4gIMZCSK36sFmHtZX2Mlqs5Gn9Gc4KddiTpCgJMN8OoDFutqAsA8+idig=="/>
    <d v="2016-12-13T12:00:49"/>
    <s v="DARS-NIC-75806-M4K3C-v0"/>
    <s v="Michael John Miller"/>
    <x v="500"/>
    <s v="With Customer"/>
    <x v="0"/>
    <m/>
    <s v="1c Application In Progress"/>
    <s v="1c Application In Progress"/>
    <x v="4"/>
    <s v="DARS-NIC-75806-M4K3C-v0"/>
    <s v="Yes"/>
    <s v="No"/>
    <x v="0"/>
    <x v="0"/>
    <x v="0"/>
    <s v="No"/>
    <x v="4"/>
    <s v=""/>
    <s v=""/>
    <s v=""/>
    <s v="Yes"/>
    <s v="Emma Russell"/>
    <d v="2016-12-13T12:00:49"/>
    <d v="2016-12-13T12:00:40"/>
    <m/>
    <s v=""/>
    <m/>
    <x v="0"/>
  </r>
  <r>
    <s v="3b2d75bf-62d6-e611-80fe-5065f38bf4e1"/>
    <s v="CAQ+RZNxO5hxiXqlkby/lDElkUA0n5JehKz0CGEyNgsrjl3UkjhfU2mWfIFJWxT2kXFegyyMRsz4AZFr0wRDlQ=="/>
    <d v="2017-03-29T10:37:25"/>
    <s v="DARS-NIC-75818-R6S8M-v0"/>
    <s v="Sally Appleyard"/>
    <x v="201"/>
    <s v="With Customer"/>
    <x v="0"/>
    <m/>
    <s v="1c Application In Progress"/>
    <s v="1c Application In Progress"/>
    <x v="0"/>
    <s v="DARS-NIC-75818-R6S8M-v0"/>
    <s v="No"/>
    <s v="No"/>
    <x v="0"/>
    <x v="0"/>
    <x v="0"/>
    <s v="No"/>
    <x v="1"/>
    <s v=""/>
    <s v=""/>
    <s v=""/>
    <s v="Yes"/>
    <s v="Emma Russell"/>
    <d v="2017-03-29T10:37:25"/>
    <d v="2017-01-09T11:57:11"/>
    <m/>
    <s v=""/>
    <m/>
    <x v="0"/>
  </r>
  <r>
    <s v="48fe0d98-5a45-46b4-8206-17283d621ee4"/>
    <s v="QGL1zSUveYvUh1H+npZnAPddojJjC/gCzyKRTpYNoP6rg54RtKdQfUwGw1vfgehZAaFM23yNK1gbRjCh/udt7g=="/>
    <d v="2017-03-29T10:37:38"/>
    <s v="DARS-NIC-75818-R6S8M-v0"/>
    <s v="Sally Appleyard"/>
    <x v="201"/>
    <s v="With Customer"/>
    <x v="0"/>
    <m/>
    <s v="1c Application In Progress"/>
    <s v="1c Application In Progress"/>
    <x v="0"/>
    <s v="DARS-NIC-75818-R6S8M-v0.1"/>
    <s v="No"/>
    <s v="No"/>
    <x v="0"/>
    <x v="0"/>
    <x v="0"/>
    <s v="No"/>
    <x v="1"/>
    <s v=""/>
    <s v=""/>
    <s v=""/>
    <s v="Yes"/>
    <s v="Emma Russell"/>
    <d v="2017-03-29T10:37:38"/>
    <d v="2017-03-06T21:00:55"/>
    <m/>
    <s v=""/>
    <m/>
    <x v="0"/>
  </r>
  <r>
    <s v="94a0d1a1-e737-4b95-b867-7cd8f878560a"/>
    <s v="QjOpeU1zrGzh7HuQOopYSBgBELPGDDKhOfBRJd/AqgxkQsdg0V4UdKDZtEOGASjMX6ho/XXkj/lCas6mVyzXmw=="/>
    <d v="2017-03-29T10:37:38"/>
    <s v="DARS-NIC-75818-R6S8M-v0"/>
    <s v="Sally Appleyard"/>
    <x v="201"/>
    <s v="With Customer"/>
    <x v="0"/>
    <m/>
    <s v="1c Application In Progress"/>
    <s v="1c Application In Progress"/>
    <x v="4"/>
    <s v="DARS-NIC-75818-R6S8M-v0.2"/>
    <s v="Yes"/>
    <s v="No"/>
    <x v="0"/>
    <x v="0"/>
    <x v="0"/>
    <s v="No"/>
    <x v="1"/>
    <s v=""/>
    <s v=""/>
    <s v=""/>
    <s v="Yes"/>
    <s v="Emma Russell"/>
    <d v="2017-03-29T10:37:38"/>
    <d v="2017-03-29T10:37:27"/>
    <m/>
    <s v=""/>
    <m/>
    <x v="0"/>
  </r>
  <r>
    <s v="87fd9a3c-1d4d-4ae6-bc78-6506faaf713d"/>
    <s v="UNCUrJUTjU9IiNHnvaP0YNas3SteChJppXLI4U1gyVAvI9bmAyF7J/v2hfDaYVqx2ZZSiFI44J1wwlqXYU+fUA=="/>
    <d v="2016-11-22T16:44:38"/>
    <s v="DARS-NIC-75909-V5C5B-v0"/>
    <s v="Yiu-Shing Lau"/>
    <x v="9"/>
    <s v="With Customer"/>
    <x v="0"/>
    <m/>
    <s v=""/>
    <s v="1c Application In Progress"/>
    <x v="4"/>
    <s v="DARS-NIC-75909-V5C5B-v0.0"/>
    <s v="Yes"/>
    <s v="No"/>
    <x v="0"/>
    <x v="0"/>
    <x v="0"/>
    <s v="No"/>
    <x v="1"/>
    <s v=""/>
    <s v="DARS Online"/>
    <s v="DARS Online"/>
    <s v="Yes"/>
    <s v=""/>
    <d v="2016-11-22T16:44:38"/>
    <d v="2016-11-22T16:43:16"/>
    <m/>
    <s v=""/>
    <m/>
    <x v="0"/>
  </r>
  <r>
    <s v="14e0219d-0dbb-4c24-bcba-ebe234c33771"/>
    <s v="yAeiqTPhl30rpMHAEKg48Z9qLdLv92vfhA5/+tiyfaCtizy0G+oUeAd9eqUvRt52p0Y7ckfVtwtO+fJpZ6iGbQ=="/>
    <d v="2017-03-16T10:28:43"/>
    <s v="DARS-NIC-76522-W9K7P-v0"/>
    <s v="Rod Gibson"/>
    <x v="206"/>
    <s v="With Customer"/>
    <x v="0"/>
    <m/>
    <s v=""/>
    <s v="1c Application In Progress"/>
    <x v="4"/>
    <s v="DARS-NIC-76522-W9K7P-v0.0"/>
    <s v="Yes"/>
    <s v="No"/>
    <x v="0"/>
    <x v="0"/>
    <x v="0"/>
    <s v="No"/>
    <x v="9"/>
    <s v=""/>
    <s v="DARS Online"/>
    <s v="DARS Online"/>
    <s v="Yes"/>
    <s v=""/>
    <d v="2017-03-16T10:28:43"/>
    <d v="2016-11-25T10:40:42"/>
    <m/>
    <s v=""/>
    <m/>
    <x v="0"/>
  </r>
  <r>
    <s v="0c85640c-9cd7-486b-8948-612b609a8af4"/>
    <s v="PF5JSsrdV1XnhHmItqRXwwGpj75Rf5rD7FuGBmRYTMKKU/K7w8BgqGQCxX1Yi9tsCIh5ka8zBS6ljPcP7nLLAg=="/>
    <d v="2017-04-28T13:51:16"/>
    <s v="DARS-NIC-76652-B3F1D-v0"/>
    <s v="Ana Catarino"/>
    <x v="501"/>
    <s v="With HSCIC"/>
    <x v="0"/>
    <m/>
    <s v=""/>
    <s v="3a With DAO"/>
    <x v="0"/>
    <s v="DARS-NIC-76652-B3F1D-v0.0"/>
    <s v="No"/>
    <s v="No"/>
    <x v="0"/>
    <x v="0"/>
    <x v="0"/>
    <s v="No"/>
    <x v="21"/>
    <s v=""/>
    <s v="DARS Online"/>
    <s v="DARS Online"/>
    <s v="Yes"/>
    <s v="Emma Russell"/>
    <d v="2017-04-28T13:51:16"/>
    <d v="2016-11-25T16:29:04"/>
    <m/>
    <s v=""/>
    <d v="2017-01-06T00:00:00"/>
    <x v="0"/>
  </r>
  <r>
    <s v="83639fa9-d68e-4b18-8f1c-a128f75f9814"/>
    <s v="c1+IV39WkWFqCvzoTNczL1tsnaYKct33t/m4mZjwB8mGoOjey/enhq/lidJJqDKXJPoFH6hRGSAA/Kzjv0FBiQ=="/>
    <d v="2017-04-28T13:51:16"/>
    <s v="DARS-NIC-76652-B3F1D-v0"/>
    <s v="Ana Catarino"/>
    <x v="501"/>
    <s v="With HSCIC"/>
    <x v="0"/>
    <m/>
    <s v=""/>
    <s v="3a With DAO"/>
    <x v="0"/>
    <s v="DARS-NIC-76652-B3F1D-v0.1"/>
    <s v="No"/>
    <s v="No"/>
    <x v="0"/>
    <x v="0"/>
    <x v="0"/>
    <s v="No"/>
    <x v="21"/>
    <s v=""/>
    <s v="DARS Online"/>
    <s v="DARS Online"/>
    <s v="Yes"/>
    <s v="Emma Russell"/>
    <d v="2017-04-28T13:51:16"/>
    <d v="2016-12-14T16:16:37"/>
    <m/>
    <s v=""/>
    <d v="2017-01-06T00:00:00"/>
    <x v="0"/>
  </r>
  <r>
    <s v="4ef3de4b-ab6b-4c82-a21d-44199191ee6a"/>
    <s v="uytFqx8kLSDmuLbOMhU00Z7Zl+qHDkaYl2pFokleVN0J91czeM0xaP4+hZAjOvZ2de8vJAC7lhJX05SbBajEng=="/>
    <d v="2017-04-28T13:51:16"/>
    <s v="DARS-NIC-76652-B3F1D-v0"/>
    <s v="Ana Catarino"/>
    <x v="501"/>
    <s v="With HSCIC"/>
    <x v="0"/>
    <d v="2020-02-09T00:00:00"/>
    <s v="2c Initial Assessment"/>
    <s v="3a With DAO"/>
    <x v="0"/>
    <s v="DARS-NIC-76652-B3F1D-v0.10"/>
    <s v="No"/>
    <s v="No"/>
    <x v="0"/>
    <x v="130"/>
    <x v="0"/>
    <s v="No"/>
    <x v="21"/>
    <s v="Medium"/>
    <s v="Alexandra Day"/>
    <s v="Louise Dunn"/>
    <s v="Yes"/>
    <s v="Emma Russell"/>
    <d v="2017-04-28T13:51:16"/>
    <d v="2017-02-21T14:12:23"/>
    <m/>
    <s v=""/>
    <d v="2017-01-06T00:00:00"/>
    <x v="0"/>
  </r>
  <r>
    <s v="594f05a2-f5ce-43a3-99fb-3921057c90bb"/>
    <s v="k8IOQlPFs5QapemBds8f54ToFQPzo/2/raCLk9RkN+BmQ1l4Mja6qnwVeekLKOGWeAgC1IiS0ReFiidcJn148w=="/>
    <d v="2017-04-28T13:51:15"/>
    <s v="DARS-NIC-76652-B3F1D-v0"/>
    <s v="Ana Catarino"/>
    <x v="501"/>
    <s v="With HSCIC"/>
    <x v="0"/>
    <d v="2020-02-09T00:00:00"/>
    <s v="2c Initial Assessment"/>
    <s v="3a With DAO"/>
    <x v="0"/>
    <s v="DARS-NIC-76652-B3F1D-v0.11"/>
    <s v="No"/>
    <s v="No"/>
    <x v="0"/>
    <x v="130"/>
    <x v="0"/>
    <s v="No"/>
    <x v="21"/>
    <s v="Medium"/>
    <s v="Alexandra Day"/>
    <s v="Louise Dunn"/>
    <s v="Yes"/>
    <s v="Emma Russell"/>
    <d v="2017-04-28T13:51:15"/>
    <d v="2017-03-10T11:08:04"/>
    <m/>
    <s v=""/>
    <d v="2017-01-06T00:00:00"/>
    <x v="0"/>
  </r>
  <r>
    <s v="9e9669fe-5e5f-408f-a641-43dbe587e449"/>
    <s v="kEgOLvoswcAnNFHKeiu7dvjj99+zfLchZdWcJeB44n4x0jDxF5YUNVV5C0kP+YU9y1Z+Ok35fAe9O6nTMHkTSw=="/>
    <d v="2017-04-28T13:51:16"/>
    <s v="DARS-NIC-76652-B3F1D-v0"/>
    <s v="Ana Catarino"/>
    <x v="501"/>
    <s v="With HSCIC"/>
    <x v="0"/>
    <d v="2020-02-09T00:00:00"/>
    <s v="2c Initial Assessment"/>
    <s v="3a With DAO"/>
    <x v="0"/>
    <s v="DARS-NIC-76652-B3F1D-v0.12"/>
    <s v="No"/>
    <s v="No"/>
    <x v="0"/>
    <x v="130"/>
    <x v="0"/>
    <s v="No"/>
    <x v="21"/>
    <s v="Medium"/>
    <s v="Alexandra Day"/>
    <s v="Louise Dunn"/>
    <s v="Yes"/>
    <s v="Emma Russell"/>
    <d v="2017-04-28T13:51:16"/>
    <d v="2017-04-21T07:28:23"/>
    <m/>
    <s v=""/>
    <d v="2017-01-06T00:00:00"/>
    <x v="0"/>
  </r>
  <r>
    <s v="b528b45d-a4c7-4ab0-b56b-8d66ebc95132"/>
    <s v="PfyQfTl//ldC3E/fVAYc/DFSCrzlTjIwagfBkZQOkxPLp+dVKnTiJlm3J9JQphnDZ+yZjIhOFgMbqh5scDMDZg=="/>
    <d v="2017-04-28T13:51:16"/>
    <s v="DARS-NIC-76652-B3F1D-v0"/>
    <s v="Ana Catarino"/>
    <x v="501"/>
    <s v="With HSCIC"/>
    <x v="0"/>
    <d v="2020-02-09T00:00:00"/>
    <s v="2c Initial Assessment"/>
    <s v="3a With DAO"/>
    <x v="0"/>
    <s v="DARS-NIC-76652-B3F1D-v0.13"/>
    <s v="No"/>
    <s v="No"/>
    <x v="0"/>
    <x v="130"/>
    <x v="0"/>
    <s v="No"/>
    <x v="21"/>
    <s v="Medium"/>
    <s v="Alexandra Day"/>
    <s v="Louise Dunn"/>
    <s v="Yes"/>
    <s v="Emma Russell"/>
    <d v="2017-04-28T13:51:16"/>
    <d v="2017-04-25T15:50:48"/>
    <m/>
    <s v=""/>
    <d v="2017-01-06T00:00:00"/>
    <x v="0"/>
  </r>
  <r>
    <s v="c6a7c0bc-44fa-4457-aa0f-3ab0b5e7d9c3"/>
    <s v="vDZNuQ72DAflI203tBE5/Zv/t8qPzEvnQqz3F70Z6JH7zvwHduWwUc2GFZib2UbOwm9EfRc4Jj4RrbZpmqnmeg=="/>
    <d v="2017-04-28T13:51:15"/>
    <s v="DARS-NIC-76652-B3F1D-v0"/>
    <s v="Ana Catarino"/>
    <x v="501"/>
    <s v="With HSCIC"/>
    <x v="0"/>
    <d v="2020-04-30T00:00:00"/>
    <s v="2c Initial Assessment"/>
    <s v="3a With DAO"/>
    <x v="0"/>
    <s v="DARS-NIC-76652-B3F1D-v0.14"/>
    <s v="No"/>
    <s v="No"/>
    <x v="0"/>
    <x v="130"/>
    <x v="0"/>
    <s v="No"/>
    <x v="21"/>
    <s v="Medium"/>
    <s v="Alexandra Day"/>
    <s v="Louise Dunn"/>
    <s v="Yes"/>
    <s v="Emma Russell"/>
    <d v="2017-04-28T13:51:15"/>
    <d v="2017-04-27T15:56:42"/>
    <m/>
    <s v=""/>
    <d v="2017-01-06T00:00:00"/>
    <x v="0"/>
  </r>
  <r>
    <s v="3eb3cec3-d4f8-419c-aa4f-153a047451a1"/>
    <s v="8PRBmB45At16HDsRE/VdpmAxTq/BsysDp4+C/bAoQMbHHG6SRDH5ULAH5vwllDie0fKyLgljW2Vi+FCmOzOoRA=="/>
    <d v="2017-04-28T13:59:21"/>
    <s v="DARS-NIC-76652-B3F1D-v0"/>
    <s v="Ana Catarino"/>
    <x v="501"/>
    <s v="With HSCIC"/>
    <x v="0"/>
    <d v="2020-04-30T00:00:00"/>
    <s v="3a With DAO"/>
    <s v="3a With DAO"/>
    <x v="4"/>
    <s v="DARS-NIC-76652-B3F1D-v0.15"/>
    <s v="Yes"/>
    <s v="No"/>
    <x v="0"/>
    <x v="130"/>
    <x v="0"/>
    <s v="No"/>
    <x v="21"/>
    <s v="Medium"/>
    <s v="Alexandra Day"/>
    <s v="Louise Dunn"/>
    <s v="Yes"/>
    <s v="Emma Russell"/>
    <d v="2017-04-28T13:59:21"/>
    <d v="2017-04-28T12:27:28"/>
    <m/>
    <s v=""/>
    <d v="2017-01-06T00:00:00"/>
    <x v="0"/>
  </r>
  <r>
    <s v="b7e48541-d1c2-4ec7-8db9-b1dde5bb0b4d"/>
    <s v="YX3SKoam8B3MtCErYbSRsNb7MtoC9WOxioDv/rR2RyZujWsrisIvjoUEepBAIOFXhR0HaaPy0NBjW6mzdlynhg=="/>
    <d v="2017-04-28T13:51:16"/>
    <s v="DARS-NIC-76652-B3F1D-v0"/>
    <s v="Ana Catarino"/>
    <x v="501"/>
    <s v="With HSCIC"/>
    <x v="0"/>
    <m/>
    <s v=""/>
    <s v="3a With DAO"/>
    <x v="0"/>
    <s v="DARS-NIC-76652-B3F1D-v0.2"/>
    <s v="No"/>
    <s v="No"/>
    <x v="0"/>
    <x v="0"/>
    <x v="0"/>
    <s v="No"/>
    <x v="21"/>
    <s v=""/>
    <s v="DARS Online"/>
    <s v="DARS Online"/>
    <s v="Yes"/>
    <s v="Emma Russell"/>
    <d v="2017-04-28T13:51:16"/>
    <d v="2016-12-15T13:33:18"/>
    <m/>
    <s v=""/>
    <d v="2017-01-06T00:00:00"/>
    <x v="0"/>
  </r>
  <r>
    <s v="c6df0764-fce8-47fc-9e4d-a07e5c80658b"/>
    <s v="L+bSBkPgPBvkVYyPoZo77m5dt3TaH4dhBnAF5DrHY+JiaQBhF0MFCN4T7DbqR7VY2N+vbBJ4Sb37c3kZRYmmTQ=="/>
    <d v="2017-04-28T13:51:16"/>
    <s v="DARS-NIC-76652-B3F1D-v0"/>
    <s v="Ana Catarino"/>
    <x v="501"/>
    <s v="With HSCIC"/>
    <x v="0"/>
    <d v="2020-02-09T00:00:00"/>
    <s v="2c Initial Assessment"/>
    <s v="3a With DAO"/>
    <x v="0"/>
    <s v="DARS-NIC-76652-B3F1D-v0.3"/>
    <s v="No"/>
    <s v="No"/>
    <x v="0"/>
    <x v="130"/>
    <x v="0"/>
    <s v="No"/>
    <x v="21"/>
    <s v="Medium"/>
    <s v="Alexandra Day"/>
    <s v="Louise Dunn"/>
    <s v="Yes"/>
    <s v="Emma Russell"/>
    <d v="2017-04-28T13:51:16"/>
    <d v="2017-01-04T09:23:26"/>
    <m/>
    <s v=""/>
    <d v="2017-01-06T00:00:00"/>
    <x v="0"/>
  </r>
  <r>
    <s v="a7d10161-6cbf-479c-a900-658624526a7f"/>
    <s v="uDM8EGKA19hYv1zQ52pPkL1zQIbJStt1Obo69TdyzimSgvSrRXsqsOrC1Gxb1t4UqDMO1GA8Lwqk8qt3tNub2Q=="/>
    <d v="2017-04-28T13:51:16"/>
    <s v="DARS-NIC-76652-B3F1D-v0"/>
    <s v="Ana Catarino"/>
    <x v="501"/>
    <s v="With HSCIC"/>
    <x v="0"/>
    <d v="2020-02-09T00:00:00"/>
    <s v="2c Initial Assessment"/>
    <s v="3a With DAO"/>
    <x v="0"/>
    <s v="DARS-NIC-76652-B3F1D-v0.4"/>
    <s v="No"/>
    <s v="No"/>
    <x v="0"/>
    <x v="130"/>
    <x v="0"/>
    <s v="No"/>
    <x v="21"/>
    <s v="Medium"/>
    <s v="Alexandra Day"/>
    <s v="Louise Dunn"/>
    <s v="Yes"/>
    <s v="Emma Russell"/>
    <d v="2017-04-28T13:51:16"/>
    <d v="2017-01-12T09:20:23"/>
    <m/>
    <s v=""/>
    <d v="2017-01-06T00:00:00"/>
    <x v="0"/>
  </r>
  <r>
    <s v="4989aee8-8235-4a5f-9d6e-79b6dabc3760"/>
    <s v="EC8qCHgQI1OWWVb4We9yPK7iGCeWKQOwNAmWw6rBFVBby/kuuoWZfXRKGtx+C70VUBCqsjWbT1+prjZZptBGzA=="/>
    <d v="2017-04-28T13:51:16"/>
    <s v="DARS-NIC-76652-B3F1D-v0"/>
    <s v="Ana Catarino"/>
    <x v="501"/>
    <s v="With HSCIC"/>
    <x v="0"/>
    <d v="2020-02-09T00:00:00"/>
    <s v="2c Initial Assessment"/>
    <s v="3a With DAO"/>
    <x v="0"/>
    <s v="DARS-NIC-76652-B3F1D-v0.5"/>
    <s v="No"/>
    <s v="No"/>
    <x v="0"/>
    <x v="130"/>
    <x v="0"/>
    <s v="No"/>
    <x v="21"/>
    <s v="Medium"/>
    <s v="Alexandra Day"/>
    <s v="Louise Dunn"/>
    <s v="Yes"/>
    <s v="Emma Russell"/>
    <d v="2017-04-28T13:51:16"/>
    <d v="2017-01-20T11:52:53"/>
    <m/>
    <s v=""/>
    <d v="2017-01-06T00:00:00"/>
    <x v="0"/>
  </r>
  <r>
    <s v="e864c4ae-65b8-4db5-ba25-29c5d562f292"/>
    <s v="8FNZUWMQshHLQibcy7NszzFmVg6zwBfnaY+9777B5rmMA15+fevHGF7IdhOf7oef7i673vvKlO4ypb3QQ5WFbQ=="/>
    <d v="2017-04-28T13:51:15"/>
    <s v="DARS-NIC-76652-B3F1D-v0"/>
    <s v="Ana Catarino"/>
    <x v="501"/>
    <s v="With HSCIC"/>
    <x v="0"/>
    <d v="2020-02-09T00:00:00"/>
    <s v="2c Initial Assessment"/>
    <s v="3a With DAO"/>
    <x v="0"/>
    <s v="DARS-NIC-76652-B3F1D-v0.6"/>
    <s v="No"/>
    <s v="No"/>
    <x v="0"/>
    <x v="130"/>
    <x v="0"/>
    <s v="No"/>
    <x v="21"/>
    <s v="Medium"/>
    <s v="Alexandra Day"/>
    <s v="Louise Dunn"/>
    <s v="Yes"/>
    <s v="Emma Russell"/>
    <d v="2017-04-28T13:51:15"/>
    <d v="2017-01-31T12:03:47"/>
    <m/>
    <s v=""/>
    <d v="2017-01-06T00:00:00"/>
    <x v="0"/>
  </r>
  <r>
    <s v="df7184ae-33c3-42de-8843-03f5491c8d74"/>
    <s v="nfsuWhCO8TOPoJatkkjA0rBn4QArC3JoqbbloowHfnGPtBeEhX4M8198N0EGQE//HWMenrr69mXWqNV6k4Lv/A=="/>
    <d v="2017-04-28T13:51:15"/>
    <s v="DARS-NIC-76652-B3F1D-v0"/>
    <s v="Ana Catarino"/>
    <x v="501"/>
    <s v="With HSCIC"/>
    <x v="0"/>
    <d v="2020-02-09T00:00:00"/>
    <s v="2c Initial Assessment"/>
    <s v="3a With DAO"/>
    <x v="0"/>
    <s v="DARS-NIC-76652-B3F1D-v0.7"/>
    <s v="No"/>
    <s v="No"/>
    <x v="0"/>
    <x v="130"/>
    <x v="0"/>
    <s v="No"/>
    <x v="21"/>
    <s v="Medium"/>
    <s v="Alexandra Day"/>
    <s v="Louise Dunn"/>
    <s v="Yes"/>
    <s v="Emma Russell"/>
    <d v="2017-04-28T13:51:15"/>
    <d v="2017-02-01T13:04:38"/>
    <m/>
    <s v=""/>
    <d v="2017-01-06T00:00:00"/>
    <x v="0"/>
  </r>
  <r>
    <s v="b9ccd2dc-360c-4973-95fe-f08770d9f736"/>
    <s v="9eArNhQNhL1OunlLick4eLkNlg/dssMMOxr/zyA9wHYY8HCjHgTTsVzqMfSjAhKlitMB5H89+bR+7NW3YvazWg=="/>
    <d v="2017-04-28T13:51:16"/>
    <s v="DARS-NIC-76652-B3F1D-v0"/>
    <s v="Ana Catarino"/>
    <x v="501"/>
    <s v="With HSCIC"/>
    <x v="0"/>
    <d v="2020-02-09T00:00:00"/>
    <s v="2c Initial Assessment"/>
    <s v="3a With DAO"/>
    <x v="0"/>
    <s v="DARS-NIC-76652-B3F1D-v0.8"/>
    <s v="No"/>
    <s v="No"/>
    <x v="0"/>
    <x v="130"/>
    <x v="0"/>
    <s v="No"/>
    <x v="21"/>
    <s v="Medium"/>
    <s v="Alexandra Day"/>
    <s v="Louise Dunn"/>
    <s v="Yes"/>
    <s v="Emma Russell"/>
    <d v="2017-04-28T13:51:16"/>
    <d v="2017-02-02T10:07:28"/>
    <m/>
    <s v=""/>
    <d v="2017-01-06T00:00:00"/>
    <x v="0"/>
  </r>
  <r>
    <s v="3f5e135e-812b-42e8-9504-7603deb21834"/>
    <s v="Zl3QLkUVNxm+guOkgUgE7ACvxg7bKV7tfJY8+GgKoIkeU98uxHvfaU6OQ39MRtyqkQNI8x7RE2Cg8n9FgAa07w=="/>
    <d v="2017-04-28T13:51:16"/>
    <s v="DARS-NIC-76652-B3F1D-v0"/>
    <s v="Ana Catarino"/>
    <x v="501"/>
    <s v="With HSCIC"/>
    <x v="0"/>
    <d v="2020-02-09T00:00:00"/>
    <s v="2c Initial Assessment"/>
    <s v="3a With DAO"/>
    <x v="0"/>
    <s v="DARS-NIC-76652-B3F1D-v0.9"/>
    <s v="No"/>
    <s v="No"/>
    <x v="0"/>
    <x v="130"/>
    <x v="0"/>
    <s v="No"/>
    <x v="21"/>
    <s v="Medium"/>
    <s v="Alexandra Day"/>
    <s v="Louise Dunn"/>
    <s v="Yes"/>
    <s v="Emma Russell"/>
    <d v="2017-04-28T13:51:16"/>
    <d v="2017-02-17T14:38:06"/>
    <m/>
    <s v=""/>
    <d v="2017-01-06T00:00:00"/>
    <x v="0"/>
  </r>
  <r>
    <s v="c77cfae1-1870-4eee-ab13-27f3adbb5a73"/>
    <s v="V+YZMZcIjrDvFQsRi6iITqt83rLFHT+/BuxgckehU0K7JaxaH6J7jv4TT0rlL+mWD24FjnatbGBvNcUImGdaew=="/>
    <d v="2017-03-06T10:11:15"/>
    <s v="DARS-NIC-76706-P8M9D-v0"/>
    <s v="Paul Dickinson"/>
    <x v="18"/>
    <s v="With Customer"/>
    <x v="0"/>
    <m/>
    <s v=""/>
    <s v="1c Application In Progress"/>
    <x v="4"/>
    <s v="DARS-NIC-76706-P8M9D-v0.0"/>
    <s v="Yes"/>
    <s v="No"/>
    <x v="0"/>
    <x v="0"/>
    <x v="0"/>
    <s v="No"/>
    <x v="6"/>
    <s v=""/>
    <s v="DARS Online"/>
    <s v="DARS Online"/>
    <s v="Yes"/>
    <s v=""/>
    <d v="2017-03-06T10:11:15"/>
    <d v="2016-11-28T09:37:17"/>
    <m/>
    <s v=""/>
    <m/>
    <x v="0"/>
  </r>
  <r>
    <s v="ff553559-ca67-4e8c-b331-21d004e5fe72"/>
    <s v="Mok9HH9A+cnUTr3GeFIjT7u0qBXXLqn4/FaNw0VxBy4CAMtPprghaI31ePnO1jrHH2cPPmHIP4chpLuk6NE9ew=="/>
    <d v="2017-04-21T15:07:28"/>
    <s v="DARS-NIC-76968-B0H8X-v1"/>
    <s v="Tristan Childs"/>
    <x v="246"/>
    <s v="With HSCIC"/>
    <x v="0"/>
    <m/>
    <s v="1c Application In Progress"/>
    <s v="5a DSA Active"/>
    <x v="0"/>
    <s v="DARS-NIC-76968-B0H8X-v0.0"/>
    <s v="No"/>
    <s v="No"/>
    <x v="0"/>
    <x v="0"/>
    <x v="0"/>
    <s v="No"/>
    <x v="0"/>
    <s v=""/>
    <s v=""/>
    <s v=""/>
    <s v="Yes"/>
    <s v="Gillian Wright"/>
    <d v="2017-04-21T15:07:28"/>
    <d v="2016-11-30T10:43:56"/>
    <m/>
    <s v=""/>
    <d v="2017-04-04T00:00:00"/>
    <x v="0"/>
  </r>
  <r>
    <s v="9aa4f26a-d0e2-4f23-9763-d21f0823cc81"/>
    <s v="jhjy4gxJlzhINFuSR0Qwt1CjmXHeqZl01SPnxQ7/aWPPW5KgeT3KBWv7KW89ePagja3ALrEWjvjz/iyw7+OcRQ=="/>
    <d v="2017-04-21T15:07:28"/>
    <s v="DARS-NIC-76968-B0H8X-v1"/>
    <s v="Tristan Childs"/>
    <x v="246"/>
    <s v="With HSCIC"/>
    <x v="0"/>
    <d v="2017-03-31T00:00:00"/>
    <s v="2c Initial Assessment"/>
    <s v="5a DSA Active"/>
    <x v="0"/>
    <s v="DARS-NIC-76968-B0H8X-v0.1"/>
    <s v="No"/>
    <s v="No"/>
    <x v="0"/>
    <x v="256"/>
    <x v="0"/>
    <s v="No"/>
    <x v="0"/>
    <s v="Medium"/>
    <s v="Dan Goodwin"/>
    <s v="Dave Cronin"/>
    <s v="Yes"/>
    <s v="Gillian Wright"/>
    <d v="2017-04-21T15:07:28"/>
    <d v="2016-11-30T10:50:21"/>
    <m/>
    <s v=""/>
    <d v="2017-04-04T00:00:00"/>
    <x v="0"/>
  </r>
  <r>
    <s v="90d53da0-6453-48fd-b572-f48b94dfd0bd"/>
    <s v="z6OMnagDLJqs8j2BKcij++EF+CvFwMC2A2fQy+7XPYuZu7+ESMqg38LvOcfts+zAMDgOmH1xiVX2ehuxwj4aQA=="/>
    <d v="2017-04-21T15:07:15"/>
    <s v="DARS-NIC-76968-B0H8X-v1"/>
    <s v="Tristan Childs"/>
    <x v="246"/>
    <s v="With HSCIC"/>
    <x v="0"/>
    <d v="2017-03-31T00:00:00"/>
    <s v="5a DSA Active"/>
    <s v="5a DSA Active"/>
    <x v="1"/>
    <s v="DARS-NIC-76968-B0H8X-v0.2"/>
    <s v="No"/>
    <s v="No"/>
    <x v="0"/>
    <x v="256"/>
    <x v="142"/>
    <s v="No"/>
    <x v="0"/>
    <s v="Medium"/>
    <s v="Dan Goodwin"/>
    <s v="Gaynor Dalton"/>
    <s v="Yes"/>
    <s v="Gillian Wright"/>
    <d v="2017-04-21T15:07:15"/>
    <d v="2017-01-09T10:32:01"/>
    <d v="2017-04-21T00:00:00"/>
    <s v=""/>
    <d v="2017-04-04T00:00:00"/>
    <x v="1"/>
  </r>
  <r>
    <s v="1f4a5981-73b8-4257-a3b7-ac954bc4b7ff"/>
    <s v="jkkHvv3tRz9AiwPAHjtdKukK8KQbORd4oLwVDQ+AmApJp1Jr/i+h4Xqv1+Dp+H3oLIBPFVgdCGLsAY212m+vCw=="/>
    <d v="2017-04-21T15:07:28"/>
    <s v="DARS-NIC-76968-B0H8X-v1"/>
    <s v="Tristan Childs"/>
    <x v="246"/>
    <s v="With HSCIC"/>
    <x v="0"/>
    <m/>
    <s v="1c Application In Progress"/>
    <s v="5a DSA Active"/>
    <x v="0"/>
    <s v="DARS-NIC-76968-B0H8X-v1.0"/>
    <s v="No"/>
    <s v="No"/>
    <x v="0"/>
    <x v="256"/>
    <x v="0"/>
    <s v="No"/>
    <x v="0"/>
    <s v="Medium"/>
    <s v="Dan Goodwin"/>
    <s v="Gaynor Dalton"/>
    <s v="Yes"/>
    <s v="Gillian Wright"/>
    <d v="2017-04-21T15:07:28"/>
    <d v="2017-04-03T14:20:20"/>
    <m/>
    <s v=""/>
    <d v="2017-04-04T00:00:00"/>
    <x v="0"/>
  </r>
  <r>
    <s v="402301c8-87e4-4a18-9bc3-cb57a0ed8119"/>
    <s v="gOF8rnAuerv0FqebVPQP2fKwXbiiYePQpdmoiyf2uf0131PZVvxrpoPmwCeQaNKdxKa4mizoxF0bTFL95YQt6A=="/>
    <d v="2017-04-21T15:07:28"/>
    <s v="DARS-NIC-76968-B0H8X-v1"/>
    <s v="Tristan Childs"/>
    <x v="246"/>
    <s v="With HSCIC"/>
    <x v="0"/>
    <d v="2018-03-31T00:00:00"/>
    <s v="2c Initial Assessment"/>
    <s v="5a DSA Active"/>
    <x v="0"/>
    <s v="DARS-NIC-76968-B0H8X-v1.1"/>
    <s v="No"/>
    <s v="No"/>
    <x v="0"/>
    <x v="234"/>
    <x v="0"/>
    <s v="No"/>
    <x v="0"/>
    <s v="Medium"/>
    <s v="Tracy Taylor"/>
    <s v="Duncan Easton"/>
    <s v="Yes"/>
    <s v="Gillian Wright"/>
    <d v="2017-04-21T15:07:28"/>
    <d v="2017-04-04T11:09:06"/>
    <m/>
    <s v=""/>
    <d v="2017-04-04T00:00:00"/>
    <x v="0"/>
  </r>
  <r>
    <s v="91adb24e-1ac9-4314-835d-858f91e02bb0"/>
    <s v="y7OJ7W1E7+WNUmkVE0/wqvlMqclRzleLvyPUHTmCSyf+jfwHS383uepjZgsh376xCg+YxcrOCvoJCd3mis7iXg=="/>
    <d v="2017-04-21T15:07:59"/>
    <s v="DARS-NIC-76968-B0H8X-v1"/>
    <s v="Tristan Childs"/>
    <x v="246"/>
    <s v="With HSCIC"/>
    <x v="0"/>
    <d v="2018-03-31T00:00:00"/>
    <s v="5a DSA Active"/>
    <s v="5a DSA Active"/>
    <x v="2"/>
    <s v="DARS-NIC-76968-B0H8X-v1.2"/>
    <s v="Yes"/>
    <s v="No"/>
    <x v="0"/>
    <x v="234"/>
    <x v="37"/>
    <s v="No"/>
    <x v="0"/>
    <s v="Medium"/>
    <s v="Tracy Taylor"/>
    <s v="Duncan Easton"/>
    <s v="Yes"/>
    <s v="Gillian Wright"/>
    <d v="2017-04-21T15:07:59"/>
    <d v="2017-04-05T11:01:45"/>
    <d v="2017-04-21T00:00:00"/>
    <s v=""/>
    <d v="2017-04-04T00:00:00"/>
    <x v="1"/>
  </r>
  <r>
    <s v="222a425e-ab7a-48f4-91de-fe27d4224f3e"/>
    <s v="mINnHmHETJyxbGiJ/GdnQ+muSSVltiLicOp06CI+wZdUkcxjPbD3nzpgCV+17yMfWMpBoK/7KFD7Q+tEGTOYyA=="/>
    <d v="2016-11-29T12:20:16"/>
    <s v="DARS-NIC-77024-B0H0V-v0"/>
    <s v="Elaine Kelly"/>
    <x v="226"/>
    <s v="With Customer"/>
    <x v="0"/>
    <m/>
    <s v=""/>
    <s v="1c Application In Progress"/>
    <x v="4"/>
    <s v="DARS-NIC-77024-B0H0V-v0.0"/>
    <s v="Yes"/>
    <s v="No"/>
    <x v="0"/>
    <x v="0"/>
    <x v="0"/>
    <s v="No"/>
    <x v="9"/>
    <s v=""/>
    <s v="DARS Online"/>
    <s v="DARS Online"/>
    <s v="Yes"/>
    <s v=""/>
    <d v="2016-11-29T12:20:16"/>
    <d v="2016-11-29T12:20:14"/>
    <m/>
    <s v=""/>
    <m/>
    <x v="0"/>
  </r>
  <r>
    <s v="a192e9b2-f730-4591-8e62-c4144bb9e240"/>
    <s v="mbhrUOvT/jbat+21xobblPxac4NcI8AXqPHAFtoFgenuvJGQvmg39+MOhUNaldC0PkRF/BF0WOecTkYMfGCYxg=="/>
    <d v="2016-11-29T12:46:16"/>
    <s v="DARS-NIC-77029-X3R1F-v0"/>
    <s v="Elaine Kelly"/>
    <x v="226"/>
    <s v="With Customer"/>
    <x v="0"/>
    <m/>
    <s v=""/>
    <s v="1c Application In Progress"/>
    <x v="4"/>
    <s v="DARS-NIC-77029-X3R1F-v0.0"/>
    <s v="Yes"/>
    <s v="No"/>
    <x v="0"/>
    <x v="0"/>
    <x v="0"/>
    <s v="No"/>
    <x v="9"/>
    <s v=""/>
    <s v="DARS Online"/>
    <s v="DARS Online"/>
    <s v="Yes"/>
    <s v=""/>
    <d v="2016-11-29T12:46:16"/>
    <d v="2016-11-29T12:30:43"/>
    <m/>
    <s v=""/>
    <m/>
    <x v="0"/>
  </r>
  <r>
    <s v="b7ea7dbc-10f4-45cc-8eef-41d0e2ad832d"/>
    <s v="vzg05wut7+ryUJ0MaJrAGmZR7lOId6KXP+LukrthP40VyHfD/pb7f6xi9XIxrmiF3Utfiu+F0EUbIs98lGdvzA=="/>
    <d v="2016-11-30T12:27:48"/>
    <s v="DARS-NIC-77065-R6V7C-v0"/>
    <s v="Andrew Whitehouse"/>
    <x v="3"/>
    <s v="With Customer"/>
    <x v="0"/>
    <m/>
    <s v=""/>
    <s v="1c Application In Progress"/>
    <x v="4"/>
    <s v="DARS-NIC-77065-R6V7C-v0.0"/>
    <s v="Yes"/>
    <s v="No"/>
    <x v="0"/>
    <x v="0"/>
    <x v="0"/>
    <s v="No"/>
    <x v="1"/>
    <s v=""/>
    <s v="DARS Online"/>
    <s v="DARS Online"/>
    <s v="Yes"/>
    <s v=""/>
    <d v="2016-11-30T12:27:48"/>
    <d v="2016-11-29T13:53:34"/>
    <m/>
    <s v=""/>
    <m/>
    <x v="0"/>
  </r>
  <r>
    <s v="c5fa4d09-dc0f-4d7f-b275-b035ec2fa3ab"/>
    <s v="91OKgEqxZNNNgr2xA2iMipKdZcVgRSj80CJU+1b2RHs7Cd//cGy9Rm0qkw7WshDN4ZRqSkvaBFmHM0O+NBwVww=="/>
    <d v="2016-11-29T14:09:03"/>
    <s v="DARS-NIC-77072-L1Q8M-v0"/>
    <s v="Sergiu Cociu"/>
    <x v="232"/>
    <s v="With Customer"/>
    <x v="0"/>
    <m/>
    <s v=""/>
    <s v="1c Application In Progress"/>
    <x v="4"/>
    <s v="DARS-NIC-77072-L1Q8M-v0.0"/>
    <s v="Yes"/>
    <s v="No"/>
    <x v="0"/>
    <x v="0"/>
    <x v="0"/>
    <s v="No"/>
    <x v="9"/>
    <s v=""/>
    <s v="DARS Online"/>
    <s v="DARS Online"/>
    <s v="Yes"/>
    <s v=""/>
    <d v="2016-11-29T14:09:03"/>
    <d v="2016-11-29T14:08:48"/>
    <m/>
    <s v=""/>
    <m/>
    <x v="0"/>
  </r>
  <r>
    <s v="1f18e75f-ed0a-4a29-8259-4179f2be7c4e"/>
    <s v="wE6iRS2wg0V4yWWfruykqe1M3tTZ6KCmtDZOBKC+goNn894HzLEhy8M7S+UHOA/JoY/ePufdKvUHtqd+Co+M4Q=="/>
    <d v="2016-11-29T14:45:45"/>
    <s v="DARS-NIC-77094-Q9Q0C-v0"/>
    <s v="Mark Tran"/>
    <x v="502"/>
    <s v="With Customer"/>
    <x v="0"/>
    <m/>
    <s v=""/>
    <s v="1c Application In Progress"/>
    <x v="4"/>
    <s v="DARS-NIC-77094-Q9Q0C-v0.0"/>
    <s v="Yes"/>
    <s v="No"/>
    <x v="0"/>
    <x v="0"/>
    <x v="0"/>
    <s v="No"/>
    <x v="16"/>
    <s v=""/>
    <s v="DARS Online"/>
    <s v="DARS Online"/>
    <s v="Yes"/>
    <s v=""/>
    <d v="2016-11-29T14:45:45"/>
    <d v="2016-11-29T14:44:51"/>
    <m/>
    <s v=""/>
    <m/>
    <x v="0"/>
  </r>
  <r>
    <s v="290029c1-41f1-4280-98a3-65dc782969ab"/>
    <s v="hd1phkpt4abIz9DUYPmoI850dsNijNeSO/fDdoXCKIDYTIqp7rzCWp7fovlIAI2Tpzes1IFYE1uYJxBSukeVKw=="/>
    <d v="2017-02-23T10:11:03"/>
    <s v="DARS-NIC-77142-Q4D1D-v0"/>
    <s v="Adnan Sharif"/>
    <x v="34"/>
    <s v="With Customer"/>
    <x v="0"/>
    <m/>
    <s v=""/>
    <s v="1c Application In Progress"/>
    <x v="0"/>
    <s v="DARS-NIC-77142-Q4D1D-v0.0"/>
    <s v="No"/>
    <s v="No"/>
    <x v="0"/>
    <x v="0"/>
    <x v="0"/>
    <s v="No"/>
    <x v="5"/>
    <s v=""/>
    <s v="DARS Online"/>
    <s v="DARS Online"/>
    <s v="Yes"/>
    <s v="Emma Russell"/>
    <d v="2017-02-23T10:11:03"/>
    <d v="2016-11-29T15:33:56"/>
    <m/>
    <s v=""/>
    <m/>
    <x v="0"/>
  </r>
  <r>
    <s v="34867023-40ef-4bd0-baf1-6e432b9471d1"/>
    <s v="iAqp04k+RwdH+CRHRBvFGXYSZLm+99dPzGD5xGvH3ozU4U8RSu6ZGn1Z56taHmsnWrqO6reE0GOuNdCHJvJIYw=="/>
    <d v="2017-02-23T10:11:03"/>
    <s v="DARS-NIC-77142-Q4D1D-v0"/>
    <s v="Adnan Sharif"/>
    <x v="34"/>
    <s v="With Customer"/>
    <x v="0"/>
    <m/>
    <s v=""/>
    <s v="1c Application In Progress"/>
    <x v="0"/>
    <s v="DARS-NIC-77142-Q4D1D-v0.1"/>
    <s v="No"/>
    <s v="No"/>
    <x v="0"/>
    <x v="0"/>
    <x v="0"/>
    <s v="No"/>
    <x v="5"/>
    <s v=""/>
    <s v="DARS Online"/>
    <s v="DARS Online"/>
    <s v="Yes"/>
    <s v="Emma Russell"/>
    <d v="2017-02-23T10:11:03"/>
    <d v="2017-02-09T12:08:50"/>
    <m/>
    <s v=""/>
    <m/>
    <x v="0"/>
  </r>
  <r>
    <s v="95334120-6633-4ddd-a835-013d139daa68"/>
    <s v="g8Ei+x4rkVfWVYs7n26q7KezH59NHUuRb/q35i21noI/zcOLJUNot+R5SCby1xlZUQ8GzR3A/dpYskl2VmMo1Q=="/>
    <d v="2017-02-23T10:11:02"/>
    <s v="DARS-NIC-77142-Q4D1D-v0"/>
    <s v="Adnan Sharif"/>
    <x v="34"/>
    <s v="With Customer"/>
    <x v="0"/>
    <m/>
    <s v=""/>
    <s v="1c Application In Progress"/>
    <x v="0"/>
    <s v="DARS-NIC-77142-Q4D1D-v0.2"/>
    <s v="No"/>
    <s v="No"/>
    <x v="0"/>
    <x v="0"/>
    <x v="0"/>
    <s v="No"/>
    <x v="5"/>
    <s v=""/>
    <s v="DARS Online"/>
    <s v="DARS Online"/>
    <s v="Yes"/>
    <s v="Emma Russell"/>
    <d v="2017-02-23T10:11:02"/>
    <d v="2017-02-21T14:57:05"/>
    <m/>
    <s v=""/>
    <m/>
    <x v="0"/>
  </r>
  <r>
    <s v="fbd3b2fc-86fc-4364-947e-6a3d5b207ddb"/>
    <s v="Ron30ArrlfFzF004iwQUxzvrjiGsO8rj3JdZvv3R10EIKF2WK1/P5n7IhD+i3Efvbe5LuEo82cH5PpyD5iYHMQ=="/>
    <d v="2017-02-23T10:11:35"/>
    <s v="DARS-NIC-77142-Q4D1D-v0"/>
    <s v="Adnan Sharif"/>
    <x v="34"/>
    <s v="With Customer"/>
    <x v="0"/>
    <m/>
    <s v=""/>
    <s v="1c Application In Progress"/>
    <x v="0"/>
    <s v="DARS-NIC-77142-Q4D1D-v0.3"/>
    <s v="No"/>
    <s v="No"/>
    <x v="0"/>
    <x v="0"/>
    <x v="0"/>
    <s v="No"/>
    <x v="5"/>
    <s v=""/>
    <s v="DARS Online"/>
    <s v="DARS Online"/>
    <s v="Yes"/>
    <s v="Emma Russell"/>
    <d v="2017-02-23T10:11:35"/>
    <d v="2017-02-22T07:25:58"/>
    <m/>
    <s v=""/>
    <m/>
    <x v="0"/>
  </r>
  <r>
    <s v="b40486ea-cca0-46b8-90e0-e11ae95377ad"/>
    <s v="yc+ySfziFJyMgVGARmSiyj1880HnFIPzf9Z6f6dMgFWCrMRLGzejIsR/ZRJLKrcUclvZIErWXvibtA6OGG8L/A=="/>
    <d v="2017-02-23T10:11:35"/>
    <s v="DARS-NIC-77142-Q4D1D-v0"/>
    <s v="Adnan Sharif"/>
    <x v="34"/>
    <s v="With Customer"/>
    <x v="0"/>
    <m/>
    <s v=""/>
    <s v="1c Application In Progress"/>
    <x v="4"/>
    <s v="DARS-NIC-77142-Q4D1D-v0.4"/>
    <s v="Yes"/>
    <s v="No"/>
    <x v="0"/>
    <x v="0"/>
    <x v="0"/>
    <s v="No"/>
    <x v="5"/>
    <s v=""/>
    <s v="DARS Online"/>
    <s v="DARS Online"/>
    <s v="Yes"/>
    <s v="Emma Russell"/>
    <d v="2017-02-23T10:11:35"/>
    <d v="2017-02-23T10:11:10"/>
    <m/>
    <s v=""/>
    <m/>
    <x v="0"/>
  </r>
  <r>
    <s v="d2fe97c2-5319-4cfc-a7e4-11b6607921cd"/>
    <s v="X3I1HJpBVA0ToJiFS6KR0k9TTK9qwTQuXCN1Tnt1gtJ2a08ttlywOJA+aQf1sv0nXLD49gZn9iN7PlP8wzVDrQ=="/>
    <d v="2016-12-22T09:31:50"/>
    <s v="DARS-NIC-77198-Q0K9N-v0"/>
    <s v="Jamie Day"/>
    <x v="45"/>
    <s v="With HSCIC"/>
    <x v="0"/>
    <m/>
    <s v="1b Enquiry Answered"/>
    <s v="1b Enquiry Answered"/>
    <x v="4"/>
    <s v="DARS-NIC-77198-Q0K9N-v0.0"/>
    <s v="Yes"/>
    <s v="No"/>
    <x v="0"/>
    <x v="0"/>
    <x v="0"/>
    <s v="No"/>
    <x v="7"/>
    <s v=""/>
    <s v="DARS Online"/>
    <s v="DARS Online"/>
    <s v="Yes"/>
    <s v=""/>
    <d v="2016-12-22T09:31:50"/>
    <d v="2016-11-30T08:42:49"/>
    <m/>
    <s v=""/>
    <m/>
    <x v="0"/>
  </r>
  <r>
    <s v="dbb36b6c-55e9-e611-80fe-5065f38b05d1"/>
    <s v="bMjkFxDEz5zxdMorUbhos67CIN0eScaWsxkrl/cEErOX/mkV/Cty2jSZK2jVZC/WCFxO3TPeIr0Fj81d+2086g=="/>
    <d v="2017-02-02T14:39:53"/>
    <s v="DARS-NIC-77348-Y5V2M-v0"/>
    <s v="Kristína Putzova"/>
    <x v="503"/>
    <s v="With Customer"/>
    <x v="0"/>
    <m/>
    <s v="1c Application In Progress"/>
    <s v="1c Application In Progress"/>
    <x v="4"/>
    <s v="DARS-NIC-77348-Y5V2M-v0"/>
    <s v="Yes"/>
    <s v="No"/>
    <x v="0"/>
    <x v="0"/>
    <x v="0"/>
    <s v="No"/>
    <x v="25"/>
    <s v=""/>
    <s v=""/>
    <s v=""/>
    <s v="Yes"/>
    <s v="Emma Russell"/>
    <d v="2017-02-02T14:39:53"/>
    <d v="2017-02-02T14:39:39"/>
    <m/>
    <s v=""/>
    <m/>
    <x v="0"/>
  </r>
  <r>
    <s v="d07a9c8b-7931-4e8c-baa6-deca786a77ee"/>
    <s v="fMeogp61VaYwIBVW90JQYOoaQjMtx/HaIUF0xyYLAcuqAWE54N6PzCk6ZGkSuMgJa/BTKpUY7aOJDCSMIxsmMw=="/>
    <d v="2017-01-31T11:32:33"/>
    <s v="DARS-NIC-77450-T0K5B-v0"/>
    <s v="Natasha Miles"/>
    <x v="504"/>
    <s v="With Customer"/>
    <x v="0"/>
    <m/>
    <s v=""/>
    <s v="1c Application In Progress"/>
    <x v="4"/>
    <s v="DARS-NIC-77450-T0K5B-v0.0"/>
    <s v="Yes"/>
    <s v="No"/>
    <x v="0"/>
    <x v="0"/>
    <x v="0"/>
    <s v="No"/>
    <x v="6"/>
    <s v=""/>
    <s v="DARS Online"/>
    <s v="DARS Online"/>
    <s v="Yes"/>
    <s v=""/>
    <d v="2017-01-31T11:32:33"/>
    <d v="2016-12-01T09:28:43"/>
    <m/>
    <s v=""/>
    <m/>
    <x v="0"/>
  </r>
  <r>
    <s v="87f9abe4-5953-4d93-ad6e-1a34cc854fdd"/>
    <s v="frOm6prnXloPZGM9dVt5KFRqOrSYz1yrFfyu0If27gnBFSbjLl/azlTThGM8votoMU0OscUkxPvAx2Nc/fDmWw=="/>
    <d v="2017-04-21T12:49:25"/>
    <s v="DARS-NIC-77560-T5P8Y-v1"/>
    <s v="Tracy Taylor"/>
    <x v="505"/>
    <s v="With Customer"/>
    <x v="0"/>
    <m/>
    <s v="1c Application In Progress"/>
    <s v="2d Action Plan Active"/>
    <x v="0"/>
    <s v="DARS-NIC-77560-T5P8Y-v0.0"/>
    <s v="No"/>
    <s v="No"/>
    <x v="0"/>
    <x v="0"/>
    <x v="0"/>
    <s v="No"/>
    <x v="0"/>
    <s v="Medium"/>
    <s v=""/>
    <s v=""/>
    <s v="Yes"/>
    <s v="Gillian Wright"/>
    <d v="2017-04-21T12:49:25"/>
    <d v="2017-01-23T10:54:39"/>
    <m/>
    <s v=""/>
    <d v="2017-04-12T00:00:00"/>
    <x v="0"/>
  </r>
  <r>
    <s v="e6c8d2c1-0807-4011-b919-df9af8b33914"/>
    <s v="2vmtN+6cNkZMvutbNsNOt3ah0fLs1yeCrLhliedlBpuSVikcvubhmaySDjOLIhA0VmLgS6BHMkjpALPDvJ4z3Q=="/>
    <d v="2017-04-21T12:49:26"/>
    <s v="DARS-NIC-77560-T5P8Y-v1"/>
    <s v="Owen Morgan"/>
    <x v="505"/>
    <s v="With Customer"/>
    <x v="0"/>
    <d v="2017-05-31T00:00:00"/>
    <s v="2c Initial Assessment"/>
    <s v="2d Action Plan Active"/>
    <x v="0"/>
    <s v="DARS-NIC-77560-T5P8Y-v0.1"/>
    <s v="No"/>
    <s v="No"/>
    <x v="0"/>
    <x v="142"/>
    <x v="0"/>
    <s v="No"/>
    <x v="0"/>
    <s v="Medium"/>
    <s v="Tracy Taylor"/>
    <s v="Robyn Wilson"/>
    <s v="Yes"/>
    <s v="Gillian Wright"/>
    <d v="2017-04-21T12:49:26"/>
    <d v="2017-01-23T11:08:22"/>
    <m/>
    <s v=""/>
    <d v="2017-04-12T00:00:00"/>
    <x v="0"/>
  </r>
  <r>
    <s v="d68564b1-cce2-4536-b05b-dfafe179dc3c"/>
    <s v="yMuu32UPRMfcMPFiJRcJ1a5SIHYFQnGm3B7jizOxYQnGdgdIfODqIsU0eI9jNEjTSurwNXh5KmkptMqFR+CEmA=="/>
    <d v="2017-04-21T12:49:26"/>
    <s v="DARS-NIC-77560-T5P8Y-v1"/>
    <s v="Owen Morgan"/>
    <x v="505"/>
    <s v="With Customer"/>
    <x v="0"/>
    <d v="2017-05-31T00:00:00"/>
    <s v="5a DSA Active"/>
    <s v="2d Action Plan Active"/>
    <x v="2"/>
    <s v="DARS-NIC-77560-T5P8Y-v0.2"/>
    <s v="No"/>
    <s v="No"/>
    <x v="0"/>
    <x v="142"/>
    <x v="223"/>
    <s v="No"/>
    <x v="0"/>
    <s v="Medium"/>
    <s v="Tracy Taylor"/>
    <s v="Robyn Wilson"/>
    <s v="Yes"/>
    <s v="Gillian Wright"/>
    <d v="2017-04-21T12:49:26"/>
    <d v="2017-01-23T11:30:20"/>
    <d v="2017-03-08T00:00:00"/>
    <s v=""/>
    <d v="2017-04-12T00:00:00"/>
    <x v="1"/>
  </r>
  <r>
    <s v="97e62500-24bf-4712-b0ad-2cdfe24ee5eb"/>
    <s v="lIX9iHAHmwDxMtfwUBG3w/bmrwa6vIPZpFwjxU7q8gHsZiV2MjA/so7vBzg5wqnTSLDaJxAAUWNZRWekllb2UQ=="/>
    <d v="2017-04-21T12:49:25"/>
    <s v="DARS-NIC-77560-T5P8Y-v1"/>
    <s v="Owen Morgan"/>
    <x v="505"/>
    <s v="With Customer"/>
    <x v="0"/>
    <m/>
    <s v="1c Application In Progress"/>
    <s v="2d Action Plan Active"/>
    <x v="0"/>
    <s v="DARS-NIC-77560-T5P8Y-v1.0"/>
    <s v="No"/>
    <s v="No"/>
    <x v="0"/>
    <x v="142"/>
    <x v="0"/>
    <s v="No"/>
    <x v="0"/>
    <s v="Medium"/>
    <s v="Tracy Taylor"/>
    <s v="Robyn Wilson"/>
    <s v="Yes"/>
    <s v="Gillian Wright"/>
    <d v="2017-04-21T12:49:25"/>
    <d v="2017-03-08T11:14:43"/>
    <m/>
    <s v=""/>
    <d v="2017-04-12T00:00:00"/>
    <x v="0"/>
  </r>
  <r>
    <s v="56fcd3fb-b16f-4fb6-bcd1-fdcede2f248d"/>
    <s v="BKWYFtLdOUc+3gDj9yd1CqlGuOiJtXeNUIuWI38KnKwyRAm3irGtkvihxsNcJeY+IHUM+ovdNsAXV/XsyQsl+A=="/>
    <d v="2017-04-21T12:49:27"/>
    <s v="DARS-NIC-77560-T5P8Y-v1"/>
    <s v="Owen Morgan"/>
    <x v="505"/>
    <s v="With Customer"/>
    <x v="0"/>
    <d v="2018-05-31T00:00:00"/>
    <s v="2c Initial Assessment"/>
    <s v="2d Action Plan Active"/>
    <x v="0"/>
    <s v="DARS-NIC-77560-T5P8Y-v1.1"/>
    <s v="No"/>
    <s v="No"/>
    <x v="0"/>
    <x v="40"/>
    <x v="0"/>
    <s v="No"/>
    <x v="0"/>
    <s v="Complex"/>
    <s v="Tracy Taylor"/>
    <s v="Robyn Wilson"/>
    <s v="Yes"/>
    <s v="Gillian Wright"/>
    <d v="2017-04-21T12:49:27"/>
    <d v="2017-04-12T07:09:20"/>
    <m/>
    <s v=""/>
    <d v="2017-04-12T00:00:00"/>
    <x v="0"/>
  </r>
  <r>
    <s v="f8910685-ac72-4025-b13e-2d776e7adff8"/>
    <s v="kGsdcydh+KRy0OanpB+C75sVPnWm46MwvvGWQNp7iG6R/6nS1rb6hrnK2WABMn7zddZWTOUiUtDJ5BqsMN8gYA=="/>
    <d v="2017-04-21T12:49:25"/>
    <s v="DARS-NIC-77560-T5P8Y-v1"/>
    <s v="Owen Morgan"/>
    <x v="505"/>
    <s v="With Customer"/>
    <x v="0"/>
    <d v="2018-05-31T00:00:00"/>
    <s v="2c Initial Assessment"/>
    <s v="2d Action Plan Active"/>
    <x v="0"/>
    <s v="DARS-NIC-77560-T5P8Y-v1.2"/>
    <s v="No"/>
    <s v="No"/>
    <x v="0"/>
    <x v="40"/>
    <x v="0"/>
    <s v="No"/>
    <x v="0"/>
    <s v="Complex"/>
    <s v="Tracy Taylor"/>
    <s v="Robyn Wilson"/>
    <s v="Yes"/>
    <s v="Gillian Wright"/>
    <d v="2017-04-21T12:49:25"/>
    <d v="2017-04-19T09:28:24"/>
    <m/>
    <s v=""/>
    <d v="2017-04-12T00:00:00"/>
    <x v="0"/>
  </r>
  <r>
    <s v="ea1a1b83-93fd-4696-acc6-1e71403ea72b"/>
    <s v="27DM8Qi6xhSC1sBWUv9dP81SV04U5Bl15oXy9L/Z/qaYshs4117u+BTxO5uVxzg8EwzZ0n2HmUTq6VHkpkGJoA=="/>
    <d v="2017-04-21T12:49:25"/>
    <s v="DARS-NIC-77560-T5P8Y-v1"/>
    <s v="Owen Morgan"/>
    <x v="505"/>
    <s v="With Customer"/>
    <x v="0"/>
    <d v="2018-05-31T00:00:00"/>
    <s v="2c Initial Assessment"/>
    <s v="2d Action Plan Active"/>
    <x v="0"/>
    <s v="DARS-NIC-77560-T5P8Y-v1.3"/>
    <s v="No"/>
    <s v="No"/>
    <x v="0"/>
    <x v="40"/>
    <x v="0"/>
    <s v="No"/>
    <x v="0"/>
    <s v="Complex"/>
    <s v="Tracy Taylor"/>
    <s v="Robyn Wilson"/>
    <s v="Yes"/>
    <s v="Gillian Wright"/>
    <d v="2017-04-21T12:49:25"/>
    <d v="2017-04-20T13:51:31"/>
    <m/>
    <s v=""/>
    <d v="2017-04-12T00:00:00"/>
    <x v="0"/>
  </r>
  <r>
    <s v="db721c09-7480-4445-a1ad-63f21acff663"/>
    <s v="4i9S+b7pA1EKBAkDe8mq/SUxX+mA6vV5023HvPZYgL3rThfZjMD019BrQ8OJZv5Q1tGYpkP6DxxODCM8/f3Q9w=="/>
    <d v="2017-04-21T12:50:10"/>
    <s v="DARS-NIC-77560-T5P8Y-v1"/>
    <s v="Owen Morgan"/>
    <x v="505"/>
    <s v="With Customer"/>
    <x v="0"/>
    <d v="2018-05-31T00:00:00"/>
    <s v="2c Initial Assessment"/>
    <s v="2d Action Plan Active"/>
    <x v="0"/>
    <s v="DARS-NIC-77560-T5P8Y-v1.4"/>
    <s v="No"/>
    <s v="No"/>
    <x v="0"/>
    <x v="40"/>
    <x v="0"/>
    <s v="No"/>
    <x v="0"/>
    <s v="Complex"/>
    <s v="Tracy Taylor"/>
    <s v="Robyn Wilson"/>
    <s v="Yes"/>
    <s v="Gillian Wright"/>
    <d v="2017-04-21T12:50:10"/>
    <d v="2017-04-21T12:16:25"/>
    <m/>
    <s v=""/>
    <d v="2017-04-12T00:00:00"/>
    <x v="0"/>
  </r>
  <r>
    <s v="4af37569-0488-4837-9b67-44e960444b54"/>
    <s v="z1fUgSn2g9GRV6SSqzYkeQUku7vMgK4yjUJBhTw21HSxFF17xAeY3wa4mIwGJRHYrzilPgMRoy8YWIqGzE8Qqg=="/>
    <d v="2017-04-21T12:50:10"/>
    <s v="DARS-NIC-77560-T5P8Y-v1"/>
    <s v="Owen Morgan"/>
    <x v="505"/>
    <s v="With Customer"/>
    <x v="0"/>
    <d v="2018-05-31T00:00:00"/>
    <s v="2c Initial Assessment"/>
    <s v="2d Action Plan Active"/>
    <x v="4"/>
    <s v="DARS-NIC-77560-T5P8Y-v1.5"/>
    <s v="Yes"/>
    <s v="No"/>
    <x v="0"/>
    <x v="40"/>
    <x v="0"/>
    <s v="No"/>
    <x v="0"/>
    <s v="Complex"/>
    <s v="Tracy Taylor"/>
    <s v="Robyn Wilson"/>
    <s v="Yes"/>
    <s v="Gillian Wright"/>
    <d v="2017-04-21T12:50:10"/>
    <d v="2017-04-21T12:49:16"/>
    <m/>
    <s v=""/>
    <d v="2017-04-12T00:00:00"/>
    <x v="0"/>
  </r>
  <r>
    <s v="a7e81a29-424a-4f1e-b4d4-1f7c4a997144"/>
    <s v="v9q+CWGio0L1TK0hkUl8H+z7zOy1I5KZYT5vd+pC0CEaeBSvrBr1U3WvarZ8VTeFERrVW+9hY1MeKqybdqdcwA=="/>
    <d v="2017-05-02T11:22:59"/>
    <s v="DARS-NIC-77633-Y4X1L-v1"/>
    <s v="Louise Brewins"/>
    <x v="412"/>
    <s v="With HSCIC"/>
    <x v="0"/>
    <m/>
    <s v="1c Application In Progress"/>
    <s v="2a Case Admin Check"/>
    <x v="0"/>
    <s v="DARS-NIC-77633-Y4X1L-v0.0"/>
    <s v="No"/>
    <s v="No"/>
    <x v="0"/>
    <x v="0"/>
    <x v="0"/>
    <s v="No"/>
    <x v="0"/>
    <s v=""/>
    <s v=""/>
    <s v=""/>
    <s v="Yes"/>
    <s v=""/>
    <d v="2017-05-02T11:22:59"/>
    <d v="2016-12-05T15:02:38"/>
    <m/>
    <s v=""/>
    <m/>
    <x v="0"/>
  </r>
  <r>
    <s v="df1ca302-d387-412b-acad-c0f0268decc4"/>
    <s v="vogsSInU269Svl+/qf3Hd6bY8v5QnQDm0Vb93nKIp621Gy3cViYw8A50c9alfmAdGTRG2h4osQNeR8+DXglyDw=="/>
    <d v="2017-05-02T11:22:59"/>
    <s v="DARS-NIC-77633-Y4X1L-v1"/>
    <s v="Louise Brewins"/>
    <x v="412"/>
    <s v="With HSCIC"/>
    <x v="0"/>
    <d v="2018-01-12T00:00:00"/>
    <s v="2c Initial Assessment"/>
    <s v="2a Case Admin Check"/>
    <x v="0"/>
    <s v="DARS-NIC-77633-Y4X1L-v0.1"/>
    <s v="No"/>
    <s v="No"/>
    <x v="0"/>
    <x v="148"/>
    <x v="0"/>
    <s v="No"/>
    <x v="0"/>
    <s v=""/>
    <s v="Amanda Parkin"/>
    <s v="Richard Langley"/>
    <s v="Yes"/>
    <s v=""/>
    <d v="2017-05-02T11:22:59"/>
    <d v="2016-12-12T13:38:07"/>
    <m/>
    <s v=""/>
    <m/>
    <x v="0"/>
  </r>
  <r>
    <s v="4725fea1-237c-404a-912f-b1551d69105e"/>
    <s v="98c3LQtyj8HNYhavlu5ZtPUHnpT8Mf2hJdSGNuncncnPtR+dYYKaGtSvdm+XNAuMJmf/ooD1cV7YX1gxkV0Bdw=="/>
    <d v="2017-05-02T11:22:59"/>
    <s v="DARS-NIC-77633-Y4X1L-v1"/>
    <s v="Louise Brewins"/>
    <x v="412"/>
    <s v="With HSCIC"/>
    <x v="0"/>
    <d v="2017-03-31T00:00:00"/>
    <s v="5a DSA Active"/>
    <s v="2a Case Admin Check"/>
    <x v="3"/>
    <s v="DARS-NIC-77633-Y4X1L-v0.2"/>
    <s v="No"/>
    <s v="No"/>
    <x v="0"/>
    <x v="148"/>
    <x v="142"/>
    <s v="No"/>
    <x v="0"/>
    <s v=""/>
    <s v="Amanda Parkin"/>
    <s v="Richard Langley"/>
    <s v="Yes"/>
    <s v=""/>
    <d v="2017-05-02T11:22:59"/>
    <d v="2017-01-16T12:33:38"/>
    <d v="2017-02-28T00:00:00"/>
    <s v=""/>
    <m/>
    <x v="1"/>
  </r>
  <r>
    <s v="46ae369d-f7a7-4d6a-a41e-52428e89f7ff"/>
    <s v="ZEIk7/iNmRFGpBaCcvuU2EdSUmJyAxIklfbynVIg9CJxmNXSOpYwpQKcs28xCAz1twUfMSeF/fx1fE2hxuVMLQ=="/>
    <d v="2017-05-02T11:23:27"/>
    <s v="DARS-NIC-77633-Y4X1L-v1"/>
    <s v="Louise Brewins"/>
    <x v="412"/>
    <s v="With HSCIC"/>
    <x v="0"/>
    <m/>
    <s v="1c Application In Progress"/>
    <s v="2a Case Admin Check"/>
    <x v="0"/>
    <s v="DARS-NIC-77633-Y4X1L-v1.0"/>
    <s v="No"/>
    <s v="No"/>
    <x v="0"/>
    <x v="0"/>
    <x v="0"/>
    <s v="No"/>
    <x v="0"/>
    <s v=""/>
    <s v=""/>
    <s v=""/>
    <s v="Yes"/>
    <s v=""/>
    <d v="2017-05-02T11:23:27"/>
    <d v="2017-05-02T10:58:46"/>
    <m/>
    <s v=""/>
    <m/>
    <x v="0"/>
  </r>
  <r>
    <s v="76c90749-6c6d-48da-838a-157cee37fd05"/>
    <s v="VQCA0x/0mGsqkJ9JxNdBxq4TApI3Aq0JIJs2lQYJDILG36oLcL2DPPZsTEf7/RLFL1yzKLLiYVhU9EwwFq+lWA=="/>
    <d v="2017-05-02T11:23:27"/>
    <s v="DARS-NIC-77633-Y4X1L-v1"/>
    <s v="Louise Brewins"/>
    <x v="412"/>
    <s v="With HSCIC"/>
    <x v="0"/>
    <m/>
    <s v="1c Application In Progress"/>
    <s v="2a Case Admin Check"/>
    <x v="4"/>
    <s v="DARS-NIC-77633-Y4X1L-v1.1"/>
    <s v="Yes"/>
    <s v="No"/>
    <x v="0"/>
    <x v="0"/>
    <x v="0"/>
    <s v="No"/>
    <x v="0"/>
    <s v=""/>
    <s v=""/>
    <s v=""/>
    <s v="Yes"/>
    <s v=""/>
    <d v="2017-05-02T11:23:27"/>
    <d v="2017-05-02T11:22:38"/>
    <m/>
    <s v=""/>
    <m/>
    <x v="0"/>
  </r>
  <r>
    <s v="385b127c-98bc-e611-80fb-5065f38bf2f1"/>
    <s v="3FTc+loqQENEw/Xmjt+eHSmJl3wUKgXOYyLwaaFB9O0w9JQVoWs+BtghwrvZqO39+f5H+z+AZS13BwGYERfooA=="/>
    <d v="2017-01-17T14:07:48"/>
    <s v="DARS-NIC-77721-L7Y0F-v0"/>
    <s v="Emma Russell"/>
    <x v="76"/>
    <s v="With Customer"/>
    <x v="0"/>
    <m/>
    <s v="1c Application In Progress"/>
    <s v="1c Application In Progress"/>
    <x v="0"/>
    <s v="DARS-NIC-77721-L7Y0F-v0"/>
    <s v="No"/>
    <s v="No"/>
    <x v="0"/>
    <x v="0"/>
    <x v="0"/>
    <s v="No"/>
    <x v="8"/>
    <s v=""/>
    <s v=""/>
    <s v=""/>
    <s v="Yes"/>
    <s v="Emma Russell"/>
    <d v="2017-01-17T14:07:48"/>
    <d v="2016-12-07T16:16:20"/>
    <m/>
    <s v=""/>
    <d v="2016-12-08T00:00:00"/>
    <x v="0"/>
  </r>
  <r>
    <s v="e5690984-5b8d-4945-a261-36c59bedb43f"/>
    <s v="mV1Z/Mt6ipszxnviMb7qlyw1P2boabBb+tMUsEo+8Z53QyiKi01roEr7i/zqRclajTYZhTRiVw7v3meJlkTBVA=="/>
    <d v="2017-01-17T14:07:48"/>
    <s v="DARS-NIC-77721-L7Y0F-v0"/>
    <s v="Emma Russell"/>
    <x v="76"/>
    <s v="With Customer"/>
    <x v="0"/>
    <m/>
    <s v="2c Initial Assessment"/>
    <s v="1c Application In Progress"/>
    <x v="0"/>
    <s v="DARS-NIC-77721-L7Y0F-v0.1"/>
    <s v="No"/>
    <s v="No"/>
    <x v="0"/>
    <x v="65"/>
    <x v="0"/>
    <s v="No"/>
    <x v="8"/>
    <s v=""/>
    <s v="Adam Grindrod"/>
    <s v="Louise Dunn"/>
    <s v="Yes"/>
    <s v="Emma Russell"/>
    <d v="2017-01-17T14:07:48"/>
    <d v="2016-12-07T16:16:38"/>
    <m/>
    <s v=""/>
    <d v="2016-12-08T00:00:00"/>
    <x v="0"/>
  </r>
  <r>
    <s v="09ea6897-1e81-4747-b2ad-3e6314806a91"/>
    <s v="5kmgCnSePTrP2LSoJFEFrioSCmn+vSYffYoBbmTU3/VyYfC8+Wlp6R5547mYLJa/37dV3XQkrL+VmEV4+d8CGw=="/>
    <d v="2017-04-27T13:58:46"/>
    <s v="DARS-NIC-77721-L7Y0F-v0"/>
    <s v="Emma Russell"/>
    <x v="76"/>
    <s v="With Customer"/>
    <x v="0"/>
    <m/>
    <s v="1c Application In Progress"/>
    <s v="1c Application In Progress"/>
    <x v="6"/>
    <s v="DARS-NIC-77721-L7Y0F-v0.2"/>
    <s v="Yes"/>
    <s v="No"/>
    <x v="0"/>
    <x v="65"/>
    <x v="0"/>
    <s v="No"/>
    <x v="8"/>
    <s v=""/>
    <s v="Tracy Taylor"/>
    <s v="Louise Dunn"/>
    <s v="Yes"/>
    <s v="Emma Russell"/>
    <d v="2017-04-27T13:58:46"/>
    <d v="2016-12-08T11:44:25"/>
    <d v="2017-04-27T00:00:00"/>
    <s v=""/>
    <d v="2016-12-08T00:00:00"/>
    <x v="0"/>
  </r>
  <r>
    <s v="c652f5ea-7047-420c-b9e0-4bdc7e97137b"/>
    <s v="+Gt5PI67IJFb71aQhxd3mC33WtD8Pf6eVLnQ/3eA4No4eo7+DMZvf41t+WflVUADjotDe6h0H5aAGgnYjFPJGw=="/>
    <d v="2017-01-09T09:42:34"/>
    <s v="DARS-NIC-77952-K7H0H-v0"/>
    <s v="Robyn Pascoe"/>
    <x v="297"/>
    <s v="With HSCIC"/>
    <x v="0"/>
    <m/>
    <s v=""/>
    <s v="1b Enquiry Answered"/>
    <x v="0"/>
    <s v="DARS-NIC-77952-K7H0H-v0.0"/>
    <s v="No"/>
    <s v="No"/>
    <x v="0"/>
    <x v="0"/>
    <x v="0"/>
    <s v="No"/>
    <x v="6"/>
    <s v=""/>
    <s v="DARS Online"/>
    <s v="DARS Online"/>
    <s v="Yes"/>
    <s v="Emma Russell"/>
    <d v="2017-01-09T09:42:34"/>
    <d v="2016-12-05T08:11:13"/>
    <m/>
    <s v=""/>
    <m/>
    <x v="0"/>
  </r>
  <r>
    <s v="a47a7ef1-8566-4fb4-91b7-399904657b71"/>
    <s v="j5qP/xrA6yni6dSGIuvEPm3IMqFq4drBxRKQj7DIhmed6uTmtZadyiVhmZgtmQ06VdmEMz5Wk3vfOGPOzzy54w=="/>
    <d v="2017-01-09T09:42:34"/>
    <s v="DARS-NIC-77952-K7H0H-v0"/>
    <s v="Robyn Pascoe"/>
    <x v="297"/>
    <s v="With HSCIC"/>
    <x v="0"/>
    <m/>
    <s v=""/>
    <s v="1b Enquiry Answered"/>
    <x v="0"/>
    <s v="DARS-NIC-77952-K7H0H-v0.1"/>
    <s v="No"/>
    <s v="No"/>
    <x v="0"/>
    <x v="0"/>
    <x v="0"/>
    <s v="No"/>
    <x v="6"/>
    <s v=""/>
    <s v="DARS Online"/>
    <s v="DARS Online"/>
    <s v="Yes"/>
    <s v="Emma Russell"/>
    <d v="2017-01-09T09:42:34"/>
    <d v="2016-12-22T17:20:49"/>
    <m/>
    <s v=""/>
    <m/>
    <x v="0"/>
  </r>
  <r>
    <s v="8177b0d8-f97e-42a5-a04c-4ae9b82b9c85"/>
    <s v="ifEbM9ZmLH/TuJp5mjiSjut4MLTAMbR3LNrF1sDa8eVM/M7TW3GgLcKkNWkZJPwdLLMngSD7aPwjjnOUg7U92g=="/>
    <d v="2017-01-09T09:42:50"/>
    <s v="DARS-NIC-77952-K7H0H-v0"/>
    <s v="Robyn Pascoe"/>
    <x v="297"/>
    <s v="With HSCIC"/>
    <x v="0"/>
    <m/>
    <s v="1b Enquiry Answered"/>
    <s v="1b Enquiry Answered"/>
    <x v="4"/>
    <s v="DARS-NIC-77952-K7H0H-v0.2"/>
    <s v="Yes"/>
    <s v="No"/>
    <x v="0"/>
    <x v="0"/>
    <x v="0"/>
    <s v="No"/>
    <x v="6"/>
    <s v=""/>
    <s v="DARS Online"/>
    <s v="DARS Online"/>
    <s v="Yes"/>
    <s v="Emma Russell"/>
    <d v="2017-01-09T09:42:50"/>
    <d v="2017-01-04T13:52:07"/>
    <m/>
    <s v=""/>
    <m/>
    <x v="0"/>
  </r>
  <r>
    <s v="b20a635f-66c7-4c14-a76b-c0064d988fb6"/>
    <s v="KzZtgfs/ySqec3k/naSxcyoUIsPYwSq/pzx/T/qzh2QontJnKQA65oNM8ANpBTyWCDaejNKP7TZtRBbBXbnZWQ=="/>
    <d v="2017-02-15T16:18:48"/>
    <s v="DARS-NIC-77953-C4M3T-v0"/>
    <s v="Chris Smith"/>
    <x v="21"/>
    <s v="With Customer"/>
    <x v="0"/>
    <m/>
    <s v=""/>
    <s v="2d Action Plan Active"/>
    <x v="0"/>
    <s v="DARS-NIC-77953-C4M3T-v0.0"/>
    <s v="No"/>
    <s v="No"/>
    <x v="0"/>
    <x v="0"/>
    <x v="0"/>
    <s v="No"/>
    <x v="1"/>
    <s v=""/>
    <s v="DARS Online"/>
    <s v="DARS Online"/>
    <s v="Yes"/>
    <s v="Emma Russell"/>
    <d v="2017-02-15T16:18:48"/>
    <d v="2016-12-05T08:52:33"/>
    <m/>
    <s v=""/>
    <d v="2017-01-04T00:00:00"/>
    <x v="0"/>
  </r>
  <r>
    <s v="81f20b27-75c6-47f7-865f-4f6db22178bf"/>
    <s v="piD77SmvwxAjuEZldp99VbDZ3F6eaoLZuFionKlITRQixSaXqtaa5c4aDt6mLPZqJaeAlEUeLmngVOT2QvkQ3A=="/>
    <d v="2017-02-15T16:18:48"/>
    <s v="DARS-NIC-77953-C4M3T-v0"/>
    <s v="Chris Smith"/>
    <x v="21"/>
    <s v="With Customer"/>
    <x v="0"/>
    <m/>
    <s v="2c Initial Assessment"/>
    <s v="2d Action Plan Active"/>
    <x v="0"/>
    <s v="DARS-NIC-77953-C4M3T-v0.1"/>
    <s v="No"/>
    <s v="No"/>
    <x v="0"/>
    <x v="8"/>
    <x v="0"/>
    <s v="No"/>
    <x v="1"/>
    <s v="Medium"/>
    <s v="Nicola Bootland"/>
    <s v="Louise Dunn"/>
    <s v="Yes"/>
    <s v="Emma Russell"/>
    <d v="2017-02-15T16:18:48"/>
    <d v="2016-12-16T14:21:56"/>
    <m/>
    <s v=""/>
    <d v="2017-01-04T00:00:00"/>
    <x v="0"/>
  </r>
  <r>
    <s v="85e5a668-2791-431d-863f-2852f8e1687a"/>
    <s v="5C8eQO8nWuZe5A/0jJrAOX6oWitwQyxk3HIqYj6Iai4iRkB5FvNTywpzhZaIdRzwcVPP1TNFiKgixQnIzjyDTw=="/>
    <d v="2017-02-15T16:19:25"/>
    <s v="DARS-NIC-77953-C4M3T-v0"/>
    <s v="Chris Smith"/>
    <x v="21"/>
    <s v="With Customer"/>
    <x v="0"/>
    <d v="2017-12-31T00:00:00"/>
    <s v="2c Initial Assessment"/>
    <s v="2d Action Plan Active"/>
    <x v="0"/>
    <s v="DARS-NIC-77953-C4M3T-v0.2"/>
    <s v="No"/>
    <s v="No"/>
    <x v="0"/>
    <x v="8"/>
    <x v="0"/>
    <s v="No"/>
    <x v="1"/>
    <s v="Complex"/>
    <s v="Nicola Bootland"/>
    <s v="Louise Dunn"/>
    <s v="Yes"/>
    <s v="Emma Russell"/>
    <d v="2017-02-15T16:19:25"/>
    <d v="2017-02-08T17:12:32"/>
    <m/>
    <s v=""/>
    <d v="2017-01-04T00:00:00"/>
    <x v="0"/>
  </r>
  <r>
    <s v="60afab17-5e7c-49d3-bada-0fc1c5e0332d"/>
    <s v="LEwzBJ+Fgx/Uyy81V3Y0H7pj+v/MhYrKOEdXGyGYqB+4vGU6QSWJH6BX00V6kgHyYNEjmxNvhEB1EdEcw0kkJg=="/>
    <d v="2017-02-16T14:12:17"/>
    <s v="DARS-NIC-77953-C4M3T-v0"/>
    <s v="Chris Smith"/>
    <x v="21"/>
    <s v="With Customer"/>
    <x v="0"/>
    <d v="2017-12-31T00:00:00"/>
    <s v="2c Initial Assessment"/>
    <s v="2d Action Plan Active"/>
    <x v="4"/>
    <s v="DARS-NIC-77953-C4M3T-v0.3"/>
    <s v="Yes"/>
    <s v="No"/>
    <x v="0"/>
    <x v="8"/>
    <x v="0"/>
    <s v="No"/>
    <x v="1"/>
    <s v="Complex"/>
    <s v="Nicola Bootland"/>
    <s v="Louise Dunn"/>
    <s v="Yes"/>
    <s v="Emma Russell"/>
    <d v="2017-02-16T14:12:17"/>
    <d v="2017-02-15T16:18:57"/>
    <m/>
    <s v=""/>
    <d v="2017-01-04T00:00:00"/>
    <x v="0"/>
  </r>
  <r>
    <s v="e14b37b6-c6f8-41e8-af4a-2acd92910cab"/>
    <s v="s/oUVWr1JdqvVWVEkvHgyAS0bZDw9R888BOeP3wAVbRcHtFOaMbcRAF/qJ2biIBGTlMkDgTYsUovrQuE1jQb0Q=="/>
    <d v="2016-12-06T14:41:36"/>
    <s v="DARS-NIC-78147-W7D5B-v0"/>
    <s v="David Whiting"/>
    <x v="393"/>
    <s v="With Customer"/>
    <x v="0"/>
    <m/>
    <s v="1c Application In Progress"/>
    <s v="1c Application In Progress"/>
    <x v="4"/>
    <s v="DARS-NIC-78147-W7D5B-v0.0"/>
    <s v="Yes"/>
    <s v="No"/>
    <x v="0"/>
    <x v="0"/>
    <x v="0"/>
    <s v="No"/>
    <x v="0"/>
    <s v=""/>
    <s v=""/>
    <s v=""/>
    <s v="Yes"/>
    <s v="Emma Russell"/>
    <d v="2016-12-06T14:41:36"/>
    <d v="2016-12-06T09:53:34"/>
    <m/>
    <s v=""/>
    <m/>
    <x v="0"/>
  </r>
  <r>
    <s v="9d3a4e25-aea0-40b7-baf6-2ef94c407aff"/>
    <s v="qsThPoZXF2pO9cK8YhClE3fZKVuVWPeMTtEhOPzbj64f/bP2tiyb5R1pldWxMcuq0cwkHZ1npiOcXu0reBR1Gw=="/>
    <d v="2016-12-06T09:38:52"/>
    <s v="DARS-NIC-78297-Z1H7Y-v0"/>
    <s v="Jane Smith"/>
    <x v="172"/>
    <s v="With Customer"/>
    <x v="0"/>
    <m/>
    <s v=""/>
    <s v="1c Application In Progress"/>
    <x v="4"/>
    <s v="DARS-NIC-78297-Z1H7Y-v0.0"/>
    <s v="Yes"/>
    <s v="No"/>
    <x v="0"/>
    <x v="0"/>
    <x v="0"/>
    <s v="No"/>
    <x v="5"/>
    <s v=""/>
    <s v="DARS Online"/>
    <s v="DARS Online"/>
    <s v="Yes"/>
    <s v=""/>
    <d v="2016-12-06T09:38:52"/>
    <d v="2016-12-06T09:33:34"/>
    <m/>
    <s v=""/>
    <m/>
    <x v="0"/>
  </r>
  <r>
    <s v="a403459a-bfbb-e611-80fb-5065f38bf2f1"/>
    <s v="EQj1Flmzw4R8Y9I1GZHDe480x390Bf8YbbPd7b5yWtZLLcPYcQMBXMv6htggJP003AtRy3VImc4Mq2P+ufYeZQ=="/>
    <d v="2017-04-04T13:54:09"/>
    <s v="DARS-NIC-78397-Z1F1Q-v0"/>
    <s v="Rebecca Llewellyn-Bennett"/>
    <x v="506"/>
    <s v="With Customer"/>
    <x v="0"/>
    <m/>
    <s v="1c Application In Progress"/>
    <s v="2d Action Plan Active"/>
    <x v="0"/>
    <s v="DARS-NIC-78397-Z1F1Q-v0"/>
    <s v="No"/>
    <s v="No"/>
    <x v="0"/>
    <x v="0"/>
    <x v="0"/>
    <s v="No"/>
    <x v="1"/>
    <s v=""/>
    <s v=""/>
    <s v=""/>
    <s v="Yes"/>
    <s v="Emma Russell"/>
    <d v="2017-04-04T13:54:09"/>
    <d v="2016-12-06T14:23:54"/>
    <m/>
    <s v=""/>
    <d v="2017-01-18T00:00:00"/>
    <x v="0"/>
  </r>
  <r>
    <s v="052df846-ace2-4866-8d16-01931b28c7a6"/>
    <s v="WzJKdiiik655T2zzeOf08v/59hZM+dC6jwM9nIXMteAw2Jo9bD04mQ1ttqHMsOGM0E1Fvc+q4t8DJiPLumTnOA=="/>
    <d v="2017-04-04T13:54:09"/>
    <s v="DARS-NIC-78397-Z1F1Q-v0"/>
    <s v="Rebecca Llewellyn-Bennett"/>
    <x v="506"/>
    <s v="With Customer"/>
    <x v="0"/>
    <m/>
    <s v="1c Application In Progress"/>
    <s v="2d Action Plan Active"/>
    <x v="0"/>
    <s v="DARS-NIC-78397-Z1F1Q-v0.1"/>
    <s v="No"/>
    <s v="No"/>
    <x v="0"/>
    <x v="0"/>
    <x v="0"/>
    <s v="No"/>
    <x v="1"/>
    <s v=""/>
    <s v=""/>
    <s v=""/>
    <s v="Yes"/>
    <s v="Emma Russell"/>
    <d v="2017-04-04T13:54:09"/>
    <d v="2016-12-12T14:28:54"/>
    <m/>
    <s v=""/>
    <d v="2017-01-18T00:00:00"/>
    <x v="0"/>
  </r>
  <r>
    <s v="997f151a-c8f2-4499-9997-a0dd07f502b2"/>
    <s v="8CX5DH4BtXiO1YNaLOSJ95poA6QRgLzpnlheNf5RXsfI1WLTXdBNsvGWyR+AlkfXLjZ3IhEqAp12uSd7JI3Zsg=="/>
    <d v="2017-04-04T13:54:09"/>
    <s v="DARS-NIC-78397-Z1F1Q-v0"/>
    <s v="Rebecca Llewellyn-Bennett"/>
    <x v="506"/>
    <s v="With Customer"/>
    <x v="0"/>
    <m/>
    <s v="1c Application In Progress"/>
    <s v="2d Action Plan Active"/>
    <x v="0"/>
    <s v="DARS-NIC-78397-Z1F1Q-v0.2"/>
    <s v="No"/>
    <s v="No"/>
    <x v="0"/>
    <x v="0"/>
    <x v="0"/>
    <s v="No"/>
    <x v="1"/>
    <s v=""/>
    <s v=""/>
    <s v=""/>
    <s v="Yes"/>
    <s v="Emma Russell"/>
    <d v="2017-04-04T13:54:09"/>
    <d v="2016-12-22T15:34:43"/>
    <m/>
    <s v=""/>
    <d v="2017-01-18T00:00:00"/>
    <x v="0"/>
  </r>
  <r>
    <s v="22db47c1-595a-4b8b-a69e-c36677188f60"/>
    <s v="QHPaDLFgkhmu6kvDc9PTUmQQz41DyGm80aaIPlJleHK2U28q20fMOT/+2+GhVkyUMqvXxjYyggV82eT0/s1M1w=="/>
    <d v="2017-04-04T13:54:09"/>
    <s v="DARS-NIC-78397-Z1F1Q-v0"/>
    <s v="Rebecca Llewellyn-Bennett"/>
    <x v="506"/>
    <s v="With Customer"/>
    <x v="0"/>
    <m/>
    <s v="2c Initial Assessment"/>
    <s v="2d Action Plan Active"/>
    <x v="0"/>
    <s v="DARS-NIC-78397-Z1F1Q-v0.3"/>
    <s v="No"/>
    <s v="No"/>
    <x v="0"/>
    <x v="78"/>
    <x v="0"/>
    <s v="No"/>
    <x v="1"/>
    <s v="Complex"/>
    <s v="Richard Webster"/>
    <s v="Richard Langley"/>
    <s v="Yes"/>
    <s v="Emma Russell"/>
    <d v="2017-04-04T13:54:09"/>
    <d v="2017-01-16T15:10:02"/>
    <m/>
    <s v=""/>
    <d v="2017-01-18T00:00:00"/>
    <x v="0"/>
  </r>
  <r>
    <s v="9af1eda3-b6a7-4508-a798-72d009d0b067"/>
    <s v="FeVbEFMOdGaRqOnTNFUnLX0OGLy0CqO0HnzJ3HkKTb4taGPuUcL5+4oxA2OfZQBtWdHICu4hdw1arpc41qxAkg=="/>
    <d v="2017-04-04T13:54:56"/>
    <s v="DARS-NIC-78397-Z1F1Q-v0"/>
    <s v="Rebecca Llewellyn-Bennett"/>
    <x v="57"/>
    <s v="With Customer"/>
    <x v="0"/>
    <m/>
    <s v="2c Initial Assessment"/>
    <s v="2d Action Plan Active"/>
    <x v="0"/>
    <s v="DARS-NIC-78397-Z1F1Q-v0.4"/>
    <s v="No"/>
    <s v="No"/>
    <x v="0"/>
    <x v="78"/>
    <x v="0"/>
    <s v="No"/>
    <x v="1"/>
    <s v="Complex"/>
    <s v="Dan Goodwin"/>
    <s v="Dave Cronin"/>
    <s v="Yes"/>
    <s v="Emma Russell"/>
    <d v="2017-04-04T13:54:56"/>
    <d v="2017-02-16T12:58:05"/>
    <m/>
    <s v=""/>
    <d v="2017-01-18T00:00:00"/>
    <x v="0"/>
  </r>
  <r>
    <s v="42529f3d-2adf-44f9-9588-e151e74ab58f"/>
    <s v="FfEca6NxWVmyZmg7T2TYcvYWvgz+mC/abnj8TaXr5T9LNT79iLiTPJFFjlg090VZHcj/KmhtMPVsti8pm48HJQ=="/>
    <d v="2017-04-06T13:29:20"/>
    <s v="DARS-NIC-78397-Z1F1Q-v0"/>
    <s v="Rebecca Llewellyn-Bennett"/>
    <x v="57"/>
    <s v="With Customer"/>
    <x v="0"/>
    <d v="2018-04-19T00:00:00"/>
    <s v="2c Initial Assessment"/>
    <s v="2d Action Plan Active"/>
    <x v="4"/>
    <s v="DARS-NIC-78397-Z1F1Q-v0.5"/>
    <s v="Yes"/>
    <s v="No"/>
    <x v="0"/>
    <x v="78"/>
    <x v="0"/>
    <s v="No"/>
    <x v="1"/>
    <s v="Complex"/>
    <s v="Dan Goodwin"/>
    <s v="Dave Cronin"/>
    <s v="Yes"/>
    <s v="Emma Russell"/>
    <d v="2017-04-06T13:29:20"/>
    <d v="2017-04-04T13:54:28"/>
    <m/>
    <s v=""/>
    <d v="2017-01-18T00:00:00"/>
    <x v="0"/>
  </r>
  <r>
    <s v="0155eb14-d593-48ed-8870-1a3d0cc4d80f"/>
    <s v="Wsb8r1ypFrb80Wy0RgmNkwPZzd4Ig9xLnQtC/rTuIOD24krCHmFoh90Uf3JiXvMAPjLuvUvkl/Hcqx8yk4vqRA=="/>
    <d v="2016-12-06T12:36:06"/>
    <s v="DARS-NIC-78443-X7B8Y-v0"/>
    <s v="Tim Bradley"/>
    <x v="135"/>
    <s v="With Customer"/>
    <x v="0"/>
    <m/>
    <s v=""/>
    <s v="1c Application In Progress"/>
    <x v="4"/>
    <s v="DARS-NIC-78443-X7B8Y-v0.0"/>
    <s v="Yes"/>
    <s v="No"/>
    <x v="0"/>
    <x v="0"/>
    <x v="0"/>
    <s v="No"/>
    <x v="2"/>
    <s v=""/>
    <s v="DARS Online"/>
    <s v="DARS Online"/>
    <s v="Yes"/>
    <s v=""/>
    <d v="2016-12-06T12:36:06"/>
    <d v="2016-12-06T12:35:43"/>
    <m/>
    <s v=""/>
    <m/>
    <x v="0"/>
  </r>
  <r>
    <s v="3b98f0b0-69bc-e611-80fb-5065f38bf2f1"/>
    <s v="g7/HwbXV9DBgEqSqkxQqaeBhjYi6k7vc9IO1sbhkvC985Mp7b3ml1o4Y5jvN3P2+90LeSNVa+GmKRG3HGC9SHw=="/>
    <d v="2016-12-09T11:22:37"/>
    <s v="DARS-NIC-78564-L5B0X-v0"/>
    <s v="Stephanie Lietz"/>
    <x v="63"/>
    <s v="With Customer"/>
    <x v="0"/>
    <m/>
    <s v="1c Application In Progress"/>
    <s v="1c Application In Progress"/>
    <x v="4"/>
    <s v="DARS-NIC-78564-L5B0X-v0"/>
    <s v="Yes"/>
    <s v="No"/>
    <x v="0"/>
    <x v="0"/>
    <x v="0"/>
    <s v="No"/>
    <x v="6"/>
    <s v=""/>
    <s v=""/>
    <s v=""/>
    <s v="Yes"/>
    <s v="Emma Russell"/>
    <d v="2016-12-09T11:22:37"/>
    <d v="2016-12-07T10:41:24"/>
    <m/>
    <s v=""/>
    <m/>
    <x v="0"/>
  </r>
  <r>
    <s v="afdd81bf-5025-43e9-bcb1-1128ef9e5726"/>
    <s v="F0rYrq5iuLdsyxU5Yn3vvRqm34gRX22nfWM0Lvtvw+lmFwENplDASUBegbVJOa75dpD2xDZlIaDScWGtXgfj3Q=="/>
    <d v="2016-12-07T16:55:56"/>
    <s v="DARS-NIC-78829-N3G4R-v0"/>
    <s v="Ioannis Laliotis"/>
    <x v="241"/>
    <s v="With Customer"/>
    <x v="0"/>
    <m/>
    <s v=""/>
    <s v="1c Application In Progress"/>
    <x v="4"/>
    <s v="DARS-NIC-78829-N3G4R-v0.0"/>
    <s v="Yes"/>
    <s v="No"/>
    <x v="0"/>
    <x v="0"/>
    <x v="0"/>
    <s v="No"/>
    <x v="1"/>
    <s v=""/>
    <s v="DARS Online"/>
    <s v="DARS Online"/>
    <s v="Yes"/>
    <s v=""/>
    <d v="2016-12-07T16:55:56"/>
    <d v="2016-12-07T15:16:59"/>
    <m/>
    <s v=""/>
    <m/>
    <x v="0"/>
  </r>
  <r>
    <s v="04b3f968-7cec-e611-8101-5065f38bd5b1"/>
    <s v="kXvWkIgOJvG/el3/7M+2f9oEDbUeHphAKe8M1nAtyOBu3qJD2lqR9/2Qs3HyCzCyw0wdbK/yRlNIcEVPof4H3Q=="/>
    <d v="2017-03-20T12:54:11"/>
    <s v="DARS-NIC-78847-X1T8S-v0"/>
    <s v="Emma Russell"/>
    <x v="507"/>
    <s v="With Customer"/>
    <x v="0"/>
    <m/>
    <s v="1c Application In Progress"/>
    <s v="1c Application In Progress"/>
    <x v="0"/>
    <s v="DARS-NIC-78847-X1T8S-v0"/>
    <s v="No"/>
    <s v="No"/>
    <x v="0"/>
    <x v="0"/>
    <x v="0"/>
    <s v="No"/>
    <x v="12"/>
    <s v=""/>
    <s v=""/>
    <s v=""/>
    <s v="Yes"/>
    <s v="Emma Russell"/>
    <d v="2017-03-20T12:54:11"/>
    <d v="2017-02-06T14:56:25"/>
    <m/>
    <s v=""/>
    <m/>
    <x v="0"/>
  </r>
  <r>
    <s v="a510d216-b10c-46c9-9ca9-2906b88d2c23"/>
    <s v="bH8999M2uMwU81kAlRMgNZKVNsC/DjnCHb3GcXB3D8vNNre5Wl7289DqCNVXB1iUb+nIbXK4Em1JyRKGvxlQrg=="/>
    <d v="2017-03-20T12:54:11"/>
    <s v="DARS-NIC-78847-X1T8S-v0"/>
    <s v="Emma Russell"/>
    <x v="507"/>
    <s v="With Customer"/>
    <x v="0"/>
    <m/>
    <s v="2c Initial Assessment"/>
    <s v="1c Application In Progress"/>
    <x v="0"/>
    <s v="DARS-NIC-78847-X1T8S-v0.1"/>
    <s v="No"/>
    <s v="No"/>
    <x v="0"/>
    <x v="332"/>
    <x v="0"/>
    <s v="No"/>
    <x v="12"/>
    <s v="Medium"/>
    <s v="Amanda Parkin"/>
    <s v="Gaynor Dalton"/>
    <s v="Yes"/>
    <s v="Emma Russell"/>
    <d v="2017-03-20T12:54:11"/>
    <d v="2017-02-06T14:56:47"/>
    <m/>
    <s v=""/>
    <m/>
    <x v="0"/>
  </r>
  <r>
    <s v="a92246cc-5a35-4ea0-b2db-e2018f494c7e"/>
    <s v="EpiYr17TJfKNl9uaPVmQ+Ti+eD8RwRQ0gT5WybAQO1K/qhaK4OE+sFtb8U6fhAlocr7KVpwjuhoQQM9gSrYBvg=="/>
    <d v="2017-03-20T12:54:11"/>
    <s v="DARS-NIC-78847-X1T8S-v0"/>
    <s v="Emma Russell"/>
    <x v="507"/>
    <s v="With Customer"/>
    <x v="0"/>
    <m/>
    <s v="2c Initial Assessment"/>
    <s v="1c Application In Progress"/>
    <x v="0"/>
    <s v="DARS-NIC-78847-X1T8S-v0.2"/>
    <s v="No"/>
    <s v="No"/>
    <x v="0"/>
    <x v="332"/>
    <x v="0"/>
    <s v="No"/>
    <x v="12"/>
    <s v="Medium"/>
    <s v="Amanda Parkin"/>
    <s v="Gaynor Dalton"/>
    <s v="Yes"/>
    <s v="Emma Russell"/>
    <d v="2017-03-20T12:54:11"/>
    <d v="2017-02-13T12:03:50"/>
    <m/>
    <s v=""/>
    <m/>
    <x v="0"/>
  </r>
  <r>
    <s v="6965c6a4-b737-4fdb-9ea3-e46952537bec"/>
    <s v="ZYKBjxTRKK8WaMfo3EDOP+oxWyvX3IQmwoQwf6I6uWUU5MnVVo+h6YiBEPZ0s8u8Ourpv5D8z49G+tFNigG/QQ=="/>
    <d v="2017-03-20T12:54:21"/>
    <s v="DARS-NIC-78847-X1T8S-v0"/>
    <s v="Emma Russell"/>
    <x v="507"/>
    <s v="With Customer"/>
    <x v="0"/>
    <m/>
    <s v="2a Case Admin Check"/>
    <s v="1c Application In Progress"/>
    <x v="0"/>
    <s v="DARS-NIC-78847-X1T8S-v0.3"/>
    <s v="No"/>
    <s v="No"/>
    <x v="0"/>
    <x v="332"/>
    <x v="0"/>
    <s v="No"/>
    <x v="12"/>
    <s v="Medium"/>
    <s v="Amanda Parkin"/>
    <s v="Gaynor Dalton"/>
    <s v="Yes"/>
    <s v="Emma Russell"/>
    <d v="2017-03-20T12:54:21"/>
    <d v="2017-03-10T12:54:25"/>
    <m/>
    <s v=""/>
    <m/>
    <x v="0"/>
  </r>
  <r>
    <s v="95e4e8e7-27a8-4ef4-91a3-f9e31f14d79f"/>
    <s v="Mu3ucEVTioo0v36ujCmJWdYWTf72trztwZQ4ofZS3s/xwO+ZGY5/Hv62qB1C+3MkvZnIU+x5xHNFOW+/tbhoMg=="/>
    <d v="2017-04-07T13:47:21"/>
    <s v="DARS-NIC-78847-X1T8S-v0"/>
    <s v="Emma Russell"/>
    <x v="507"/>
    <s v="With Customer"/>
    <x v="0"/>
    <m/>
    <s v="2a Case Admin Check"/>
    <s v="1c Application In Progress"/>
    <x v="4"/>
    <s v="DARS-NIC-78847-X1T8S-v0.4"/>
    <s v="Yes"/>
    <s v="No"/>
    <x v="0"/>
    <x v="332"/>
    <x v="0"/>
    <s v="No"/>
    <x v="12"/>
    <s v="Medium"/>
    <s v="Amanda Parkin"/>
    <s v="Duncan Easton"/>
    <s v="Yes"/>
    <s v="Emma Russell"/>
    <d v="2017-04-07T13:47:21"/>
    <d v="2017-03-20T12:54:12"/>
    <m/>
    <s v=""/>
    <m/>
    <x v="0"/>
  </r>
  <r>
    <s v="ca1d8cfd-de73-4423-82b9-61aae9b6ed62"/>
    <s v="x5tQNb28XCFXn753TBLzdWvgX1QQe22AA0OI9gWg6b0slnoRE6zV0eUa/qTYb1EuQpa4bQPuTpncpgbKbuI41A=="/>
    <d v="2017-04-19T07:20:14"/>
    <s v="DARS-NIC-79018-W9T1D-v1"/>
    <s v="Katherine Woodcock"/>
    <x v="310"/>
    <s v="With Customer"/>
    <x v="0"/>
    <m/>
    <s v="1c Application In Progress"/>
    <s v="4e With Customer To Sign DSA"/>
    <x v="0"/>
    <s v="DARS-NIC-79018-W9T1D-v0.0"/>
    <s v="No"/>
    <s v="No"/>
    <x v="0"/>
    <x v="0"/>
    <x v="0"/>
    <s v="No"/>
    <x v="0"/>
    <s v=""/>
    <s v=""/>
    <s v=""/>
    <s v="Yes"/>
    <s v="Emma Russell"/>
    <d v="2017-04-19T07:20:14"/>
    <d v="2016-12-13T13:22:10"/>
    <m/>
    <s v=""/>
    <d v="2017-03-28T00:00:00"/>
    <x v="0"/>
  </r>
  <r>
    <s v="729f494f-6865-4d61-8f9b-04b145f0569c"/>
    <s v="QPaOhAf5V70NMpPQiHR2Fa61f906bAzrak+RSosTWjIaMS69BOrR24x3uFHzIugT6+eHmKnWZ/X4zjPZJ+DVnw=="/>
    <d v="2017-04-19T07:20:14"/>
    <s v="DARS-NIC-79018-W9T1D-v1"/>
    <s v="Katherine Woodcock"/>
    <x v="310"/>
    <s v="With Customer"/>
    <x v="0"/>
    <d v="2017-03-31T00:00:00"/>
    <s v="2c Initial Assessment"/>
    <s v="4e With Customer To Sign DSA"/>
    <x v="0"/>
    <s v="DARS-NIC-79018-W9T1D-v0.1"/>
    <s v="No"/>
    <s v="No"/>
    <x v="0"/>
    <x v="68"/>
    <x v="0"/>
    <s v="No"/>
    <x v="0"/>
    <s v=""/>
    <s v="Emma Lawler"/>
    <s v="Jennifer Donald"/>
    <s v="Yes"/>
    <s v="Emma Russell"/>
    <d v="2017-04-19T07:20:14"/>
    <d v="2016-12-19T11:54:19"/>
    <m/>
    <s v=""/>
    <d v="2017-03-28T00:00:00"/>
    <x v="0"/>
  </r>
  <r>
    <s v="d7e0bc2a-f471-459e-a919-3e1cdacfecdc"/>
    <s v="tBaHqv8B3WspODHpLzHQEKrefhqa8F6eu8JYbUrBFTaD4NsY+87AZ5e6UlpWw3lX6LzgkFgT9FLGDRTyK3LlEA=="/>
    <d v="2017-04-19T07:20:14"/>
    <s v="DARS-NIC-79018-W9T1D-v1"/>
    <s v="Katherine Woodcock"/>
    <x v="310"/>
    <s v="With Customer"/>
    <x v="0"/>
    <d v="2017-03-31T00:00:00"/>
    <s v="5a DSA Active"/>
    <s v="4e With Customer To Sign DSA"/>
    <x v="3"/>
    <s v="DARS-NIC-79018-W9T1D-v0.2"/>
    <s v="No"/>
    <s v="No"/>
    <x v="0"/>
    <x v="68"/>
    <x v="212"/>
    <s v="No"/>
    <x v="0"/>
    <s v=""/>
    <s v="Emma Lawler"/>
    <s v="Jennifer Donald"/>
    <s v="Yes"/>
    <s v="Emma Russell"/>
    <d v="2017-04-19T07:20:14"/>
    <d v="2016-12-29T11:02:46"/>
    <d v="2017-02-09T00:00:00"/>
    <s v=""/>
    <d v="2017-03-28T00:00:00"/>
    <x v="1"/>
  </r>
  <r>
    <s v="19575a17-5d2e-492e-8bef-cb0a6e0b1dac"/>
    <s v="hg6sD3zMR3KkxxCI3EufdVfHNKcFrUQyWSsZHxzXfqeIxeH0oSFpdn3BAUUQUJV0RWqUSO2rI43pQm6OgIbIxw=="/>
    <d v="2017-04-19T07:20:14"/>
    <s v="DARS-NIC-79018-W9T1D-v1"/>
    <s v="Katherine Woodcock"/>
    <x v="310"/>
    <s v="With Customer"/>
    <x v="0"/>
    <m/>
    <s v="1c Application In Progress"/>
    <s v="4e With Customer To Sign DSA"/>
    <x v="0"/>
    <s v="DARS-NIC-79018-W9T1D-v1.0"/>
    <s v="No"/>
    <s v="No"/>
    <x v="0"/>
    <x v="68"/>
    <x v="0"/>
    <s v="No"/>
    <x v="0"/>
    <s v=""/>
    <s v="Emma Lawler"/>
    <s v="Jennifer Donald"/>
    <s v="Yes"/>
    <s v="Emma Russell"/>
    <d v="2017-04-19T07:20:14"/>
    <d v="2017-02-22T10:14:51"/>
    <m/>
    <s v=""/>
    <d v="2017-03-28T00:00:00"/>
    <x v="0"/>
  </r>
  <r>
    <s v="18af3f39-1384-4c04-8b91-07ef03f5a4b8"/>
    <s v="ksQzTEbeXycwrYohvdboKsNEvKrC/iDag+c4GZcvOdATLIHkBd/NBpFckHBcr0aN0KO5BfZnp7FW60B26x012w=="/>
    <d v="2017-04-19T07:20:14"/>
    <s v="DARS-NIC-79018-W9T1D-v1"/>
    <s v="Katherine Woodcock"/>
    <x v="310"/>
    <s v="With Customer"/>
    <x v="0"/>
    <d v="2018-03-31T00:00:00"/>
    <s v="2c Initial Assessment"/>
    <s v="4e With Customer To Sign DSA"/>
    <x v="0"/>
    <s v="DARS-NIC-79018-W9T1D-v1.1"/>
    <s v="No"/>
    <s v="No"/>
    <x v="0"/>
    <x v="107"/>
    <x v="0"/>
    <s v="No"/>
    <x v="0"/>
    <s v=""/>
    <s v="Alexandra Day"/>
    <s v="Duncan Easton"/>
    <s v="Yes"/>
    <s v="Emma Russell"/>
    <d v="2017-04-19T07:20:14"/>
    <d v="2017-03-27T14:45:56"/>
    <m/>
    <s v=""/>
    <d v="2017-03-28T00:00:00"/>
    <x v="0"/>
  </r>
  <r>
    <s v="03f8ab28-8b3e-4458-919b-a99eb0cf5592"/>
    <s v="yOT37zTNxmxxgwGdCtx4H2vzo66FSMydmjkxEysGOBlwkHWVrsShaodKQA4yxLnNqKtU5vaKWWQf0cRLZV715Q=="/>
    <d v="2017-04-19T07:20:35"/>
    <s v="DARS-NIC-79018-W9T1D-v1"/>
    <s v="Katherine Woodcock"/>
    <x v="310"/>
    <s v="With Customer"/>
    <x v="0"/>
    <d v="2018-03-31T00:00:00"/>
    <s v="4e With Customer To Sign DSA"/>
    <s v="4e With Customer To Sign DSA"/>
    <x v="4"/>
    <s v="DARS-NIC-79018-W9T1D-v1.2"/>
    <s v="Yes"/>
    <s v="No"/>
    <x v="0"/>
    <x v="107"/>
    <x v="0"/>
    <s v="No"/>
    <x v="0"/>
    <s v=""/>
    <s v="Alexandra Day"/>
    <s v="Duncan Easton"/>
    <s v="Yes"/>
    <s v="Emma Russell"/>
    <d v="2017-04-19T07:20:35"/>
    <d v="2017-04-12T07:57:31"/>
    <m/>
    <s v=""/>
    <d v="2017-03-28T00:00:00"/>
    <x v="0"/>
  </r>
  <r>
    <s v="98fdad62-65d6-e611-80fe-5065f38bf4e1"/>
    <s v="mUmk8JtbrLxZnopp5E2Rn5ENVr6IBIufs/c/ThY0K7xhvhU3b74t0e4TdDeDjM7ZtMWADLqhtLI1k3PHjLQVSg=="/>
    <d v="2017-01-09T12:16:16"/>
    <s v="DARS-NIC-79405-L9G9K-v0"/>
    <s v="Rupesh Robinson-Vyas"/>
    <x v="508"/>
    <s v="With Customer"/>
    <x v="0"/>
    <m/>
    <s v="1c Application In Progress"/>
    <s v="1c Application In Progress"/>
    <x v="4"/>
    <s v="DARS-NIC-79405-L9G9K-v0"/>
    <s v="Yes"/>
    <s v="No"/>
    <x v="0"/>
    <x v="0"/>
    <x v="0"/>
    <s v="No"/>
    <x v="9"/>
    <s v=""/>
    <s v=""/>
    <s v=""/>
    <s v="Yes"/>
    <s v="Alexandra Day"/>
    <d v="2017-01-09T12:16:16"/>
    <d v="2017-01-09T12:16:12"/>
    <m/>
    <s v=""/>
    <m/>
    <x v="0"/>
  </r>
  <r>
    <s v="4474a695-42c1-e611-80fd-5065f38bf4e1"/>
    <s v="u6deAZsNF7GI4rgvAUxbO4ENR0GOLZYlYLR+x6imaa5vctOjRV2i463ZOrHEXf6AWl/RyfhsVvLjDzuihMG6hQ=="/>
    <d v="2017-01-09T14:23:00"/>
    <s v="DARS-NIC-79417-X0D8T-v0"/>
    <s v="Alexandra Day"/>
    <x v="18"/>
    <s v="With HSCIC"/>
    <x v="0"/>
    <m/>
    <s v="1c Application In Progress"/>
    <s v="5a DSA Active"/>
    <x v="0"/>
    <s v="DARS-NIC-79417-X0D8T-v0"/>
    <s v="No"/>
    <s v="No"/>
    <x v="0"/>
    <x v="0"/>
    <x v="0"/>
    <s v="No"/>
    <x v="6"/>
    <s v=""/>
    <s v=""/>
    <s v=""/>
    <s v="Yes"/>
    <s v="Alexandra Day"/>
    <d v="2017-01-09T14:23:00"/>
    <d v="2016-12-13T14:44:07"/>
    <m/>
    <s v=""/>
    <d v="2016-12-14T00:00:00"/>
    <x v="0"/>
  </r>
  <r>
    <s v="40b5c77a-720b-4a31-bbf9-20eb4ad282b4"/>
    <s v="a+rbFPAG1l0SeUEPnRZpVtNUyWgRmt41rhPxtz9QVFbIKgZ+SR0S2BNXx8VOXwAHEgSPwC9t/H2VwFUJtK76mw=="/>
    <d v="2017-01-09T14:23:00"/>
    <s v="DARS-NIC-79417-X0D8T-v0"/>
    <s v="Alexandra Day"/>
    <x v="18"/>
    <s v="With HSCIC"/>
    <x v="0"/>
    <m/>
    <s v="2c Initial Assessment"/>
    <s v="5a DSA Active"/>
    <x v="0"/>
    <s v="DARS-NIC-79417-X0D8T-v0.1"/>
    <s v="No"/>
    <s v="No"/>
    <x v="0"/>
    <x v="148"/>
    <x v="0"/>
    <s v="No"/>
    <x v="6"/>
    <s v="Medium"/>
    <s v="Pam Cairns"/>
    <s v="Louise Dunn"/>
    <s v="Yes"/>
    <s v="Alexandra Day"/>
    <d v="2017-01-09T14:23:00"/>
    <d v="2016-12-13T14:44:17"/>
    <d v="2016-12-14T00:00:00"/>
    <s v=""/>
    <d v="2016-12-14T00:00:00"/>
    <x v="0"/>
  </r>
  <r>
    <s v="016a748b-52e5-4e56-83c9-20e40885b9c1"/>
    <s v="1N4qYkIOdLWV+oQTkjVXdHAy0orFMadNoXKQQOnt2ab8u+vkpmqTJPfxAzWTnMq/gpw26kI4ma440/0UXkeHHQ=="/>
    <d v="2017-01-10T10:25:28"/>
    <s v="DARS-NIC-79417-X0D8T-v0"/>
    <s v="Sharon Thandi"/>
    <x v="18"/>
    <s v="With HSCIC"/>
    <x v="0"/>
    <d v="2099-12-31T00:00:00"/>
    <s v="5a DSA Active"/>
    <s v="5a DSA Active"/>
    <x v="2"/>
    <s v="DARS-NIC-79417-X0D8T-v0.2"/>
    <s v="Yes"/>
    <s v="No"/>
    <x v="0"/>
    <x v="148"/>
    <x v="254"/>
    <s v="No"/>
    <x v="6"/>
    <s v="Medium"/>
    <s v="Pam Cairns"/>
    <s v="Louise Dunn"/>
    <s v="Yes"/>
    <s v="Alexandra Day"/>
    <d v="2017-01-10T10:25:28"/>
    <d v="2017-01-05T13:54:47"/>
    <d v="2017-01-09T00:00:00"/>
    <s v=""/>
    <d v="2016-12-14T00:00:00"/>
    <x v="1"/>
  </r>
  <r>
    <s v="e32a715f-732f-4fa7-9d4b-918b7816b113"/>
    <s v="kB7L+AKQhzgLtNCXz6hsHkTbHx2VSkForKSQNz0s9vcOZlbbQ2imqRrG60+nRv1kQ9+gUFMoSU+mUvXgKWncQQ=="/>
    <d v="2017-04-11T15:44:12"/>
    <s v="DARS-NIC-79434-P1T7D-v0"/>
    <s v="Fiona Lugg"/>
    <x v="78"/>
    <s v="With Customer"/>
    <x v="0"/>
    <m/>
    <s v=""/>
    <s v="1c Application In Progress"/>
    <x v="4"/>
    <s v="DARS-NIC-79434-P1T7D-v0.0"/>
    <s v="Yes"/>
    <s v="No"/>
    <x v="0"/>
    <x v="0"/>
    <x v="0"/>
    <s v="No"/>
    <x v="1"/>
    <s v=""/>
    <s v="DARS Online"/>
    <s v="DARS Online"/>
    <s v="Yes"/>
    <s v=""/>
    <d v="2017-04-11T15:44:12"/>
    <d v="2016-12-12T09:58:33"/>
    <m/>
    <s v=""/>
    <m/>
    <x v="0"/>
  </r>
  <r>
    <s v="f48a73b5-d0b5-4fad-b1c6-0085a5743293"/>
    <s v="K26+YTbQQ0CW76fuVvH1UOsuxPPrY1xoi4cvP4+eTYTfSbA+ykNxGcobt/dkEVNBqhc+rP6ruXXBxao9c+/T2A=="/>
    <d v="2017-04-04T09:26:47"/>
    <s v="DARS-NIC-79526-V8F2X-v0"/>
    <s v="Francis Appiagyei"/>
    <x v="269"/>
    <s v="With Customer"/>
    <x v="0"/>
    <m/>
    <s v=""/>
    <s v="1c Application In Progress"/>
    <x v="4"/>
    <s v="DARS-NIC-79526-V8F2X-v0.0"/>
    <s v="Yes"/>
    <s v="No"/>
    <x v="0"/>
    <x v="0"/>
    <x v="0"/>
    <s v="No"/>
    <x v="8"/>
    <s v=""/>
    <s v="DARS Online"/>
    <s v="DARS Online"/>
    <s v="Yes"/>
    <s v=""/>
    <d v="2017-04-04T09:26:47"/>
    <d v="2016-12-12T12:37:48"/>
    <m/>
    <s v=""/>
    <m/>
    <x v="0"/>
  </r>
  <r>
    <s v="befbd11c-4b03-e711-8102-5065f38bf4e1"/>
    <s v="MIgurEncCuS7VUEhYtRxNjHGfyEXcl2J+PzihC42Rw3VKwg5iYV9uFbiFgtKjKkk3D204+23CgaVM06D7nUiMw=="/>
    <d v="2017-04-13T16:34:00"/>
    <s v="DARS-NIC-79728-X2C2X-v0"/>
    <s v="Liz Mear"/>
    <x v="509"/>
    <s v="With HSCIC"/>
    <x v="0"/>
    <m/>
    <s v=""/>
    <s v="5a DSA Active"/>
    <x v="0"/>
    <s v="DARS-NIC-79728-X2C2X-v0"/>
    <s v="No"/>
    <s v="No"/>
    <x v="0"/>
    <x v="0"/>
    <x v="0"/>
    <s v="No"/>
    <x v="5"/>
    <s v=""/>
    <s v="Duncan Easton"/>
    <s v=""/>
    <s v="Yes"/>
    <s v="Emma Russell"/>
    <d v="2017-04-13T16:34:00"/>
    <d v="2017-03-07T15:31:27"/>
    <m/>
    <s v=""/>
    <d v="2017-03-14T00:00:00"/>
    <x v="0"/>
  </r>
  <r>
    <s v="05e1d0b2-6924-4b22-ad4b-5da18b12a834"/>
    <s v="jTZerTRE+OhDDUiDwEKk+VEZOE9Tda3oP68KJD5V3TNPmB+6LJYIGD+FkvwHcmjSJUrB0YzrSwVhhEf7ZBm1xQ=="/>
    <d v="2017-04-13T16:34:00"/>
    <s v="DARS-NIC-79728-X2C2X-v0"/>
    <s v="Liz Mear"/>
    <x v="509"/>
    <s v="With HSCIC"/>
    <x v="0"/>
    <m/>
    <s v="2c Initial Assessment"/>
    <s v="5a DSA Active"/>
    <x v="0"/>
    <s v="DARS-NIC-79728-X2C2X-v0.1"/>
    <s v="No"/>
    <s v="No"/>
    <x v="0"/>
    <x v="19"/>
    <x v="0"/>
    <s v="No"/>
    <x v="5"/>
    <s v=""/>
    <s v="Duncan Easton"/>
    <s v="James Humphries-Hart"/>
    <s v="Yes"/>
    <s v="Emma Russell"/>
    <d v="2017-04-13T16:34:00"/>
    <d v="2017-03-14T09:39:43"/>
    <m/>
    <s v=""/>
    <d v="2017-03-14T00:00:00"/>
    <x v="0"/>
  </r>
  <r>
    <s v="a1c915d7-603b-4c44-b039-9904f0251da9"/>
    <s v="0AF9TR5Wgwl/bvy0K8/kXYX927VMFzzqc2alSfqSoWYwKG8+DqNaTcODNsVag6YllPNKQXCYXsRKXxj96dT6Eg=="/>
    <d v="2017-04-13T16:35:04"/>
    <s v="DARS-NIC-79728-X2C2X-v0"/>
    <s v="Liz Mear"/>
    <x v="509"/>
    <s v="With HSCIC"/>
    <x v="0"/>
    <d v="2018-03-31T00:00:00"/>
    <s v="5a DSA Active"/>
    <s v="5a DSA Active"/>
    <x v="2"/>
    <s v="DARS-NIC-79728-X2C2X-v0.2"/>
    <s v="Yes"/>
    <s v="No"/>
    <x v="0"/>
    <x v="19"/>
    <x v="3"/>
    <s v="No"/>
    <x v="5"/>
    <s v=""/>
    <s v="Duncan Easton"/>
    <s v="James Humphries-Hart"/>
    <s v="Yes"/>
    <s v="Emma Russell"/>
    <d v="2017-04-13T16:35:04"/>
    <d v="2017-03-14T09:44:35"/>
    <d v="2017-04-13T00:00:00"/>
    <s v=""/>
    <d v="2017-03-14T00:00:00"/>
    <x v="1"/>
  </r>
  <r>
    <s v="56922307-e8c2-e611-80fc-5065f38bf2f1"/>
    <s v="iIUegLZM+U4XX22Xfi0g+sw62Hfq8YsC48/QAAv+LZUuhxbUKElA8RdvYGcbRsK7lbalwe9WsXAwKUM9dQLRUA=="/>
    <d v="2016-12-15T17:01:00"/>
    <s v="DARS-NIC-79857-H3G2P-v0"/>
    <s v="Carol Freeman"/>
    <x v="214"/>
    <s v="With Customer"/>
    <x v="0"/>
    <m/>
    <s v="1c Application In Progress"/>
    <s v="1c Application In Progress"/>
    <x v="4"/>
    <s v="DARS-NIC-79857-H3G2P-v0"/>
    <s v="Yes"/>
    <s v="No"/>
    <x v="0"/>
    <x v="0"/>
    <x v="0"/>
    <s v="No"/>
    <x v="5"/>
    <s v=""/>
    <s v=""/>
    <s v=""/>
    <s v="Yes"/>
    <s v="Alexandra Day"/>
    <d v="2016-12-15T17:01:00"/>
    <d v="2016-12-15T17:00:54"/>
    <m/>
    <s v=""/>
    <m/>
    <x v="0"/>
  </r>
  <r>
    <s v="b062db00-e096-48ff-bf1b-d904affc40db"/>
    <s v="z8Q2QRcMlZhr+ml7VZqioKACDii6ayTOTB0FLLqwthqqj4QEySA0Uw5VKJNI40JwLwjrL5JjPsM93vuDSURByQ=="/>
    <d v="2017-03-14T08:14:51"/>
    <s v="DARS-NIC-79900-T1Z0D-v0"/>
    <s v="Justin Hardy"/>
    <x v="330"/>
    <s v="With Customer"/>
    <x v="0"/>
    <m/>
    <s v=""/>
    <s v="1c Application In Progress"/>
    <x v="0"/>
    <s v="DARS-NIC-79900-T1Z0D-v0.0"/>
    <s v="No"/>
    <s v="No"/>
    <x v="0"/>
    <x v="0"/>
    <x v="0"/>
    <s v="No"/>
    <x v="0"/>
    <s v=""/>
    <s v="DARS Online"/>
    <s v="DARS Online"/>
    <s v="Yes"/>
    <s v="Emma Russell"/>
    <d v="2017-03-14T08:14:51"/>
    <d v="2016-12-13T15:14:41"/>
    <m/>
    <s v=""/>
    <m/>
    <x v="0"/>
  </r>
  <r>
    <s v="813272af-cdb9-415a-9c0f-52004125b7c2"/>
    <s v="FQOE9XlKf6Syk4X41ZnU5uHH2QcuC1Odfa7aHSABrC6PsaJRHxCmgxbnplpJI0TJuYROfkw0cY2PQvoQtFVaxg=="/>
    <d v="2017-03-14T08:15:39"/>
    <s v="DARS-NIC-79900-T1Z0D-v0"/>
    <s v="Justin Hardy"/>
    <x v="330"/>
    <s v="With Customer"/>
    <x v="0"/>
    <m/>
    <s v=""/>
    <s v="1c Application In Progress"/>
    <x v="0"/>
    <s v="DARS-NIC-79900-T1Z0D-v0.1"/>
    <s v="No"/>
    <s v="No"/>
    <x v="0"/>
    <x v="0"/>
    <x v="0"/>
    <s v="No"/>
    <x v="0"/>
    <s v=""/>
    <s v="DARS Online"/>
    <s v="DARS Online"/>
    <s v="Yes"/>
    <s v="Emma Russell"/>
    <d v="2017-03-14T08:15:39"/>
    <d v="2017-03-10T12:04:37"/>
    <m/>
    <s v=""/>
    <m/>
    <x v="0"/>
  </r>
  <r>
    <s v="154b33e9-7607-42a7-b44a-62fa0034e695"/>
    <s v="DOY7V03ayOWKGqhhcgV87L0i9EP26B1otdie0fLcq0kQkZ7aiZGc4x0OhA9hMKxtYoK6Z6Yzg8XKjknVuWbDbw=="/>
    <d v="2017-03-14T08:15:39"/>
    <s v="DARS-NIC-79900-T1Z0D-v0"/>
    <s v="Justin Hardy"/>
    <x v="330"/>
    <s v="With Customer"/>
    <x v="0"/>
    <m/>
    <s v=""/>
    <s v="1c Application In Progress"/>
    <x v="4"/>
    <s v="DARS-NIC-79900-T1Z0D-v0.2"/>
    <s v="Yes"/>
    <s v="No"/>
    <x v="0"/>
    <x v="0"/>
    <x v="0"/>
    <s v="No"/>
    <x v="0"/>
    <s v=""/>
    <s v="DARS Online"/>
    <s v="DARS Online"/>
    <s v="Yes"/>
    <s v="Emma Russell"/>
    <d v="2017-03-14T08:15:39"/>
    <d v="2017-03-14T08:14:58"/>
    <m/>
    <s v=""/>
    <m/>
    <x v="0"/>
  </r>
  <r>
    <s v="b6f39b7b-dec2-e611-80fc-5065f38bf2f1"/>
    <s v="5JK9uEd++dyQU6VhknLdJorwzhQh8kHA5CvpbzhVjC2KP/6tMmXCsmGSjt1Yn/dJX6k2IugA8rQmP6nhnowpOg=="/>
    <d v="2017-04-10T16:35:44"/>
    <s v="DARS-NIC-79960-T6K0W-v0"/>
    <s v="Rachel Moreton"/>
    <x v="510"/>
    <s v="With HSCIC"/>
    <x v="0"/>
    <m/>
    <s v="1c Application In Progress"/>
    <s v="2b Case Officer Check"/>
    <x v="0"/>
    <s v="DARS-NIC-79960-T6K0W-v0"/>
    <s v="No"/>
    <s v="No"/>
    <x v="0"/>
    <x v="0"/>
    <x v="0"/>
    <s v="No"/>
    <x v="9"/>
    <s v=""/>
    <s v=""/>
    <s v=""/>
    <s v="Yes"/>
    <s v="Emma Russell"/>
    <d v="2017-04-10T16:35:44"/>
    <d v="2016-12-15T15:52:40"/>
    <m/>
    <s v=""/>
    <d v="2017-04-12T00:00:00"/>
    <x v="0"/>
  </r>
  <r>
    <s v="cf70b0bd-2da7-46ea-ac4c-4b4dce214891"/>
    <s v="JAzGHAHMVnW6NVYBEBB89ZisGGwRrwMkgm9F+xkScLxYg5kkkIK91etJ3B3zB2c1QyRzT8LnGNPciMml/+0AoQ=="/>
    <d v="2017-05-02T13:25:00"/>
    <s v="DARS-NIC-79960-T6K0W-v0"/>
    <s v="Rachel Moreton"/>
    <x v="510"/>
    <s v="With HSCIC"/>
    <x v="0"/>
    <m/>
    <s v="2b Case Officer Check"/>
    <s v="2b Case Officer Check"/>
    <x v="4"/>
    <s v="DARS-NIC-79960-T6K0W-v0.1"/>
    <s v="Yes"/>
    <s v="No"/>
    <x v="0"/>
    <x v="40"/>
    <x v="0"/>
    <s v="No"/>
    <x v="9"/>
    <s v="Medium"/>
    <s v="Julia Webb"/>
    <s v="Kimberley Watson"/>
    <s v="Yes"/>
    <s v="Emma Russell"/>
    <d v="2017-05-02T13:25:00"/>
    <d v="2017-04-10T16:35:25"/>
    <m/>
    <s v=""/>
    <d v="2017-04-12T00:00:00"/>
    <x v="0"/>
  </r>
  <r>
    <s v="484c18e8-c5f2-e611-8101-5065f38bd5b1"/>
    <s v="xFQZgk8Gj1mmqQ5fvrRoD9cGiWRt249quGJbnyjsScCf8S5zVpQ/OPkxqxaxH3KvcimK3tpMB08vONk3wbSY9w=="/>
    <d v="2017-02-14T14:57:46"/>
    <s v="DARS-NIC-80139-Z4L0V-v0"/>
    <s v="Robert Butler"/>
    <x v="52"/>
    <s v="With Customer"/>
    <x v="0"/>
    <m/>
    <s v="1c Application In Progress"/>
    <s v="1c Application In Progress"/>
    <x v="4"/>
    <s v="DARS-NIC-80139-Z4L0V-v0"/>
    <s v="Yes"/>
    <s v="No"/>
    <x v="0"/>
    <x v="0"/>
    <x v="0"/>
    <s v="No"/>
    <x v="12"/>
    <s v=""/>
    <s v=""/>
    <s v=""/>
    <s v="Yes"/>
    <s v="Emma Russell"/>
    <d v="2017-02-14T14:57:46"/>
    <d v="2017-02-14T14:57:35"/>
    <m/>
    <s v=""/>
    <m/>
    <x v="0"/>
  </r>
  <r>
    <s v="67054c0d-30d3-e611-80ff-5065f38bd5b1"/>
    <s v="PHjVgUyjQnbIY5G7eLoBe8h0IgFzboM5v0mEIsUOdxo9eHDi/2frF2aQ8S3SbrMC/lJu7O6gdyrYltNzH/FoAw=="/>
    <d v="2017-04-27T18:28:46"/>
    <s v="DARS-NIC-80304-H6P6R-v0"/>
    <s v="Joshua Symons"/>
    <x v="3"/>
    <s v="With HSCIC"/>
    <x v="0"/>
    <m/>
    <s v="1c Application In Progress"/>
    <s v="2a Case Admin Check"/>
    <x v="0"/>
    <s v="DARS-NIC-80304-H6P6R-v0"/>
    <s v="No"/>
    <s v="No"/>
    <x v="0"/>
    <x v="0"/>
    <x v="0"/>
    <s v="No"/>
    <x v="1"/>
    <s v=""/>
    <s v=""/>
    <s v=""/>
    <s v="Yes"/>
    <s v="Emma Russell"/>
    <d v="2017-04-27T18:28:46"/>
    <d v="2017-01-05T10:16:46"/>
    <m/>
    <s v=""/>
    <m/>
    <x v="0"/>
  </r>
  <r>
    <s v="c5df4f9b-2ccc-47b8-bf3d-1935ef8133d6"/>
    <s v="5NiU39J+FZC4G8vdMWlmixhrB8vMlJBKxYCb3l01CRNbuXFjM5huvaF4pafcclhx5qXn/8watqcUiNxDlSJRxQ=="/>
    <d v="2017-04-27T18:28:46"/>
    <s v="DARS-NIC-80304-H6P6R-v0"/>
    <s v="Joshua Symons"/>
    <x v="3"/>
    <s v="With HSCIC"/>
    <x v="0"/>
    <m/>
    <s v="2c Initial Assessment"/>
    <s v="2a Case Admin Check"/>
    <x v="0"/>
    <s v="DARS-NIC-80304-H6P6R-v0.1"/>
    <s v="No"/>
    <s v="No"/>
    <x v="0"/>
    <x v="22"/>
    <x v="0"/>
    <s v="No"/>
    <x v="1"/>
    <s v="Medium"/>
    <s v="Elizabeth Flaherty"/>
    <s v="Dave Cronin"/>
    <s v="Yes"/>
    <s v="Emma Russell"/>
    <d v="2017-04-27T18:28:46"/>
    <d v="2017-02-10T17:32:54"/>
    <m/>
    <s v=""/>
    <m/>
    <x v="0"/>
  </r>
  <r>
    <s v="0e3ae180-f5eb-487d-8a60-a10b1195d39e"/>
    <s v="qQHwkhslW4vYHcyBjm22ckCS2GuD6M5xC+X3lX7Nfa/yLsEqvSnCxA1XOFbBv6sPcpxXWjB53hwcIo2hAPTJwg=="/>
    <d v="2017-04-27T18:28:46"/>
    <s v="DARS-NIC-80304-H6P6R-v0"/>
    <s v="Joshua Symons"/>
    <x v="3"/>
    <s v="With HSCIC"/>
    <x v="0"/>
    <m/>
    <s v="2c Initial Assessment"/>
    <s v="2a Case Admin Check"/>
    <x v="0"/>
    <s v="DARS-NIC-80304-H6P6R-v0.2"/>
    <s v="No"/>
    <s v="No"/>
    <x v="0"/>
    <x v="22"/>
    <x v="0"/>
    <s v="No"/>
    <x v="1"/>
    <s v="Medium"/>
    <s v="Elizabeth Flaherty"/>
    <s v="Dave Cronin"/>
    <s v="Yes"/>
    <s v="Emma Russell"/>
    <d v="2017-04-27T18:28:46"/>
    <d v="2017-03-10T16:30:24"/>
    <m/>
    <s v=""/>
    <m/>
    <x v="0"/>
  </r>
  <r>
    <s v="34ef4291-66df-4746-a3d7-8d57c41cec36"/>
    <s v="DCzYqcGyynh0S/Bxd3UNV58Ca4c68PSgDG+xrW/o2OtsxZlu7pmbbd5s8dKh1A3+Ldq5xmW31yP+Ag/B/TSYGQ=="/>
    <d v="2017-04-27T18:28:46"/>
    <s v="DARS-NIC-80304-H6P6R-v0"/>
    <s v="Joshua Symons"/>
    <x v="3"/>
    <s v="With HSCIC"/>
    <x v="0"/>
    <m/>
    <s v="2a Case Admin Check"/>
    <s v="2a Case Admin Check"/>
    <x v="0"/>
    <s v="DARS-NIC-80304-H6P6R-v0.3"/>
    <s v="No"/>
    <s v="No"/>
    <x v="0"/>
    <x v="22"/>
    <x v="0"/>
    <s v="No"/>
    <x v="1"/>
    <s v="Medium"/>
    <s v="Elizabeth Flaherty"/>
    <s v="Dave Cronin"/>
    <s v="Yes"/>
    <s v="Emma Russell"/>
    <d v="2017-04-27T18:28:46"/>
    <d v="2017-03-28T08:13:34"/>
    <m/>
    <s v=""/>
    <m/>
    <x v="0"/>
  </r>
  <r>
    <s v="a71484c2-a73b-4dcb-8abd-fb04d4f0d9d7"/>
    <s v="SLM8UbxM9jb118cUcGwTXhoEl92vpDxb6lzhHxVAhOQ0JE/ySAL2IG9xVvy4LJ3nuDAJkwPTPfKrVb0/N6VeCw=="/>
    <d v="2017-04-27T18:28:46"/>
    <s v="DARS-NIC-80304-H6P6R-v0"/>
    <s v="Joshua Symons"/>
    <x v="3"/>
    <s v="With HSCIC"/>
    <x v="0"/>
    <m/>
    <s v="2a Case Admin Check"/>
    <s v="2a Case Admin Check"/>
    <x v="0"/>
    <s v="DARS-NIC-80304-H6P6R-v0.4"/>
    <s v="No"/>
    <s v="No"/>
    <x v="0"/>
    <x v="22"/>
    <x v="0"/>
    <s v="No"/>
    <x v="1"/>
    <s v="Medium"/>
    <s v="Elizabeth Flaherty"/>
    <s v="Dave Cronin"/>
    <s v="Yes"/>
    <s v="Emma Russell"/>
    <d v="2017-04-27T18:28:46"/>
    <d v="2017-03-31T12:12:11"/>
    <m/>
    <s v=""/>
    <m/>
    <x v="0"/>
  </r>
  <r>
    <s v="fad5bc6f-00c4-4143-bc3f-e49d616e1800"/>
    <s v="tJdzSIzns9WatTHIvxgmAEROH+af0/3w6iA3dwcVdlAIP23Zp6sgcz/5MBaJTVYzxfBdC7pz8IMkRp9Eb5yXuw=="/>
    <d v="2017-04-27T18:28:46"/>
    <s v="DARS-NIC-80304-H6P6R-v0"/>
    <s v="Joshua Symons"/>
    <x v="3"/>
    <s v="With HSCIC"/>
    <x v="0"/>
    <m/>
    <s v="2a Case Admin Check"/>
    <s v="2a Case Admin Check"/>
    <x v="0"/>
    <s v="DARS-NIC-80304-H6P6R-v0.5"/>
    <s v="No"/>
    <s v="No"/>
    <x v="0"/>
    <x v="22"/>
    <x v="0"/>
    <s v="No"/>
    <x v="1"/>
    <s v="Medium"/>
    <s v="Elizabeth Flaherty"/>
    <s v="Dave Cronin"/>
    <s v="Yes"/>
    <s v="Emma Russell"/>
    <d v="2017-04-27T18:28:46"/>
    <d v="2017-04-24T09:58:03"/>
    <m/>
    <s v=""/>
    <m/>
    <x v="0"/>
  </r>
  <r>
    <s v="c23f6fc6-c958-4749-8db3-6fec6551df37"/>
    <s v="cLLJkm6RI3YImeCfwLyrN09Hr/e51GdUGdpKjTncpCYScerwiiYDNe0uo0VPnuIyYYHOU+MVehH23p9YI4dvzA=="/>
    <d v="2017-04-27T18:29:04"/>
    <s v="DARS-NIC-80304-H6P6R-v0"/>
    <s v="Joshua Symons"/>
    <x v="3"/>
    <s v="With HSCIC"/>
    <x v="0"/>
    <m/>
    <s v="2a Case Admin Check"/>
    <s v="2a Case Admin Check"/>
    <x v="0"/>
    <s v="DARS-NIC-80304-H6P6R-v0.6"/>
    <s v="No"/>
    <s v="No"/>
    <x v="0"/>
    <x v="22"/>
    <x v="0"/>
    <s v="No"/>
    <x v="1"/>
    <s v="Medium"/>
    <s v="Elizabeth Flaherty"/>
    <s v="Dave Cronin"/>
    <s v="Yes"/>
    <s v="Emma Russell"/>
    <d v="2017-04-27T18:29:04"/>
    <d v="2017-04-25T14:18:41"/>
    <m/>
    <s v=""/>
    <m/>
    <x v="0"/>
  </r>
  <r>
    <s v="2bfa1107-e0ac-49fa-92b2-e0dcdd55b64a"/>
    <s v="SQB0UeH7gjcuybrZo9assPMidu4izxi80MtyEq7MB1zEzGaLlPSOeiB4V9fRfYAvweHduWl6iDp4628lz/kYSQ=="/>
    <d v="2017-05-02T13:58:01"/>
    <s v="DARS-NIC-80304-H6P6R-v0"/>
    <s v="Joshua Symons"/>
    <x v="3"/>
    <s v="With HSCIC"/>
    <x v="0"/>
    <m/>
    <s v="2a Case Admin Check"/>
    <s v="2a Case Admin Check"/>
    <x v="4"/>
    <s v="DARS-NIC-80304-H6P6R-v0.7"/>
    <s v="Yes"/>
    <s v="No"/>
    <x v="0"/>
    <x v="22"/>
    <x v="0"/>
    <s v="No"/>
    <x v="1"/>
    <s v="Medium"/>
    <s v=""/>
    <s v=""/>
    <s v="Yes"/>
    <s v="Emma Russell"/>
    <d v="2017-05-02T13:58:01"/>
    <d v="2017-04-27T18:28:17"/>
    <m/>
    <s v=""/>
    <m/>
    <x v="0"/>
  </r>
  <r>
    <s v="eaf40364-97ce-e611-80fe-5065f38bf4e1"/>
    <s v="wVZGullPiWZyFgeXYnPxShAdzzDxRh28w8pjyAvuHiQlGnkTNQy1ZLltGint+aF8t9IaVsClWRWujDH6Mpik9g=="/>
    <d v="2017-01-06T10:46:01"/>
    <s v="DARS-NIC-80469-G7R0K-v0"/>
    <s v="Lucy Emery"/>
    <x v="511"/>
    <s v="With Customer"/>
    <x v="0"/>
    <m/>
    <s v=""/>
    <s v="1c Application In Progress"/>
    <x v="4"/>
    <s v="DARS-NIC-80469-G7R0K-v0"/>
    <s v="Yes"/>
    <s v="No"/>
    <x v="0"/>
    <x v="0"/>
    <x v="0"/>
    <s v="No"/>
    <x v="10"/>
    <s v=""/>
    <s v=""/>
    <s v=""/>
    <s v="Yes"/>
    <s v="Louise Dunn"/>
    <d v="2017-01-06T10:46:01"/>
    <d v="2016-12-30T13:53:52"/>
    <m/>
    <s v=""/>
    <m/>
    <x v="0"/>
  </r>
  <r>
    <s v="5a885b1a-aca8-4d96-8846-198ee4654c58"/>
    <s v="P8PjuT7rU9eBVMCiosj9HN74624tqDtCR0syDchI4aReTchWkp9HGsrzl14dp1yuio/oyJnaLw9wvG+CNGvqJQ=="/>
    <d v="2017-03-27T13:05:02"/>
    <s v="DARS-NIC-80600-X1M6W-v0"/>
    <s v="Darren Holland"/>
    <x v="317"/>
    <s v="With HSCIC"/>
    <x v="0"/>
    <m/>
    <s v=""/>
    <s v="5a DSA Active"/>
    <x v="0"/>
    <s v="DARS-NIC-80600-X1M6W-v0.0"/>
    <s v="No"/>
    <s v="No"/>
    <x v="0"/>
    <x v="0"/>
    <x v="0"/>
    <s v="No"/>
    <x v="6"/>
    <s v=""/>
    <s v="DARS Online"/>
    <s v="DARS Online"/>
    <s v="Yes"/>
    <s v="Emma Russell"/>
    <d v="2017-03-27T13:05:02"/>
    <d v="2016-12-16T14:25:24"/>
    <m/>
    <s v=""/>
    <d v="2017-01-24T00:00:00"/>
    <x v="0"/>
  </r>
  <r>
    <s v="54812151-062a-4e5c-8e93-9a35659bb772"/>
    <s v="CXBUnM9QtOLR17f9viDJe8UZ2qZ6o0sMlOTHOuo4MsyWEIkEL/ebDI+2jJ0NI8rQshJiJJOAB9fsqFpEoau41g=="/>
    <d v="2017-03-27T13:05:02"/>
    <s v="DARS-NIC-80600-X1M6W-v0"/>
    <s v="Darren Holland"/>
    <x v="317"/>
    <s v="With HSCIC"/>
    <x v="0"/>
    <d v="2099-12-31T00:00:00"/>
    <s v="2c Initial Assessment"/>
    <s v="5a DSA Active"/>
    <x v="0"/>
    <s v="DARS-NIC-80600-X1M6W-v0.1"/>
    <s v="No"/>
    <s v="No"/>
    <x v="0"/>
    <x v="207"/>
    <x v="0"/>
    <s v="No"/>
    <x v="6"/>
    <s v="Medium"/>
    <s v="Emma Lawler"/>
    <s v="Gaynor Dalton"/>
    <s v="Yes"/>
    <s v="Emma Russell"/>
    <d v="2017-03-27T13:05:02"/>
    <d v="2017-01-24T11:50:03"/>
    <m/>
    <s v=""/>
    <d v="2017-01-24T00:00:00"/>
    <x v="0"/>
  </r>
  <r>
    <s v="15e2cd3b-86f8-4855-9680-3c7aa6b49011"/>
    <s v="dwSgCxhx9dZFV9qAKhc8sBBsFk0BwjXpRRrvfBlCIzlxMK1RXi5r63NShBjeJoKIGl+qLXg5IqZK5b6XkrCpCg=="/>
    <d v="2017-03-27T13:05:02"/>
    <s v="DARS-NIC-80600-X1M6W-v0"/>
    <s v="Darren Holland"/>
    <x v="317"/>
    <s v="With HSCIC"/>
    <x v="0"/>
    <d v="2099-12-31T00:00:00"/>
    <s v="2c Initial Assessment"/>
    <s v="5a DSA Active"/>
    <x v="0"/>
    <s v="DARS-NIC-80600-X1M6W-v0.2"/>
    <s v="No"/>
    <s v="No"/>
    <x v="0"/>
    <x v="207"/>
    <x v="0"/>
    <s v="No"/>
    <x v="6"/>
    <s v="Medium"/>
    <s v="Emma Lawler"/>
    <s v="Gaynor Dalton"/>
    <s v="Yes"/>
    <s v="Emma Russell"/>
    <d v="2017-03-27T13:05:02"/>
    <d v="2017-02-17T13:19:51"/>
    <m/>
    <s v=""/>
    <d v="2017-01-24T00:00:00"/>
    <x v="0"/>
  </r>
  <r>
    <s v="66317ff0-8bb6-403e-9c86-009ddf5a0ad6"/>
    <s v="n/jwHd3ZcGmfMkqQjaWoo6LY1ym6zbgiB6lSxtd832+lhBjOAQzFgHxNmcwgaX0IHlonGrunOsBJm/9U/+FtdQ=="/>
    <d v="2017-03-27T14:55:51"/>
    <s v="DARS-NIC-80600-X1M6W-v0"/>
    <s v="Darren Holland"/>
    <x v="317"/>
    <s v="With HSCIC"/>
    <x v="0"/>
    <d v="2099-12-31T00:00:00"/>
    <s v="5a DSA Active"/>
    <s v="5a DSA Active"/>
    <x v="2"/>
    <s v="DARS-NIC-80600-X1M6W-v0.3"/>
    <s v="Yes"/>
    <s v="No"/>
    <x v="0"/>
    <x v="207"/>
    <x v="109"/>
    <s v="No"/>
    <x v="6"/>
    <s v="Medium"/>
    <s v="Emma Lawler"/>
    <s v="Gaynor Dalton"/>
    <s v="Yes"/>
    <s v="Emma Russell"/>
    <d v="2017-03-27T14:55:51"/>
    <d v="2017-03-21T14:22:06"/>
    <d v="2017-03-27T00:00:00"/>
    <s v=""/>
    <d v="2017-01-24T00:00:00"/>
    <x v="1"/>
  </r>
  <r>
    <s v="96d3c4ae-2da9-4745-87e0-c673e2ea27c6"/>
    <s v="kT4sGmxcx5/erWDDhWOIFcrzY5Scze71nHfW4mmVNA+eE470lYyVhkCKXgfGLvVQGLyrRjJewCYiX/sD6g0r9w=="/>
    <d v="2017-04-24T11:43:00"/>
    <s v="DARS-NIC-80632-R9D6T-v1"/>
    <s v="Owen Morgan"/>
    <x v="505"/>
    <s v="With HSCIC"/>
    <x v="0"/>
    <m/>
    <s v="1c Application In Progress"/>
    <s v="5a DSA Active"/>
    <x v="0"/>
    <s v="DARS-NIC-80632-R9D6T-v0.0"/>
    <s v="No"/>
    <s v="No"/>
    <x v="0"/>
    <x v="0"/>
    <x v="0"/>
    <s v="No"/>
    <x v="0"/>
    <s v=""/>
    <s v=""/>
    <s v=""/>
    <s v="Yes"/>
    <s v="Gillian Wright"/>
    <d v="2017-04-24T11:43:00"/>
    <d v="2016-12-30T13:57:10"/>
    <m/>
    <s v=""/>
    <d v="2017-04-12T00:00:00"/>
    <x v="0"/>
  </r>
  <r>
    <s v="cded6d2a-1352-45f7-b330-5680b6bf4c35"/>
    <s v="4TeGTfUSpK9XyelLXchroiJcgHH36/I/V6/+0z0tRVKcHVFaivmdbrMKHwKLLI+cNx8i0ik8jAv+SFC3d0nuGg=="/>
    <d v="2017-04-24T11:43:00"/>
    <s v="DARS-NIC-80632-R9D6T-v1"/>
    <s v="Owen Morgan"/>
    <x v="505"/>
    <s v="With HSCIC"/>
    <x v="0"/>
    <d v="2017-03-31T00:00:00"/>
    <s v="2c Initial Assessment"/>
    <s v="5a DSA Active"/>
    <x v="0"/>
    <s v="DARS-NIC-80632-R9D6T-v0.1"/>
    <s v="No"/>
    <s v="No"/>
    <x v="0"/>
    <x v="78"/>
    <x v="0"/>
    <s v="No"/>
    <x v="0"/>
    <s v="Medium"/>
    <s v="Emma Lawler"/>
    <s v="Louise Dunn"/>
    <s v="Yes"/>
    <s v="Gillian Wright"/>
    <d v="2017-04-24T11:43:00"/>
    <d v="2017-01-16T18:13:22"/>
    <m/>
    <s v=""/>
    <d v="2017-04-12T00:00:00"/>
    <x v="0"/>
  </r>
  <r>
    <s v="15bdfe0f-7d59-4afd-ae17-8b8efdae6dc1"/>
    <s v="m0x9teZF03SSuQd3kKeKO4cXBmOpB1xQK62J0kOnYK6268XHOWZkdSFeeSQ0peVyrS/2ORSb5/FWriuWUzHCug=="/>
    <d v="2017-04-24T11:42:52"/>
    <s v="DARS-NIC-80632-R9D6T-v1"/>
    <s v="Owen Morgan"/>
    <x v="505"/>
    <s v="With HSCIC"/>
    <x v="0"/>
    <d v="2017-03-31T00:00:00"/>
    <s v="5a DSA Active"/>
    <s v="5a DSA Active"/>
    <x v="1"/>
    <s v="DARS-NIC-80632-R9D6T-v0.2"/>
    <s v="No"/>
    <s v="No"/>
    <x v="0"/>
    <x v="78"/>
    <x v="200"/>
    <s v="No"/>
    <x v="0"/>
    <s v="Medium"/>
    <s v="Emma Lawler"/>
    <s v="Louise Dunn"/>
    <s v="Yes"/>
    <s v="Gillian Wright"/>
    <d v="2017-04-24T11:42:52"/>
    <d v="2017-02-16T15:26:45"/>
    <d v="2017-04-24T00:00:00"/>
    <s v=""/>
    <d v="2017-04-12T00:00:00"/>
    <x v="1"/>
  </r>
  <r>
    <s v="44ca33f1-b5be-4262-a92f-04e24058bf40"/>
    <s v="nyEcp+nxvVvi0/kWZD1jJan9PNO0yICABaP3c6v6IuhqunGP+lzDfV+03gZdyu3A4zGFzc4qaZj3YCBWx0B41Q=="/>
    <d v="2017-04-24T11:43:00"/>
    <s v="DARS-NIC-80632-R9D6T-v1"/>
    <s v="Owen Morgan"/>
    <x v="505"/>
    <s v="With HSCIC"/>
    <x v="0"/>
    <m/>
    <s v="1c Application In Progress"/>
    <s v="5a DSA Active"/>
    <x v="0"/>
    <s v="DARS-NIC-80632-R9D6T-v1.0"/>
    <s v="No"/>
    <s v="No"/>
    <x v="0"/>
    <x v="78"/>
    <x v="0"/>
    <s v="No"/>
    <x v="0"/>
    <s v="Medium"/>
    <s v="Emma Lawler"/>
    <s v="Louise Dunn"/>
    <s v="Yes"/>
    <s v="Gillian Wright"/>
    <d v="2017-04-24T11:43:00"/>
    <d v="2017-03-22T16:44:02"/>
    <m/>
    <s v=""/>
    <d v="2017-04-12T00:00:00"/>
    <x v="0"/>
  </r>
  <r>
    <s v="708a5e2c-8b6d-4ee5-a61d-0d72837470a5"/>
    <s v="GXQkHcljmrF0+vRMGJn46qpwkYNwStMvIN6wUKMvcuxz+2r+VkYDMBJfn8z2RZp6+cAWPwau5uhmmLisfXWdPg=="/>
    <d v="2017-04-24T11:43:00"/>
    <s v="DARS-NIC-80632-R9D6T-v1"/>
    <s v="Owen Morgan"/>
    <x v="505"/>
    <s v="With HSCIC"/>
    <x v="0"/>
    <d v="2018-03-31T00:00:00"/>
    <s v="2c Initial Assessment"/>
    <s v="5a DSA Active"/>
    <x v="0"/>
    <s v="DARS-NIC-80632-R9D6T-v1.1"/>
    <s v="No"/>
    <s v="No"/>
    <x v="0"/>
    <x v="40"/>
    <x v="0"/>
    <s v="No"/>
    <x v="0"/>
    <s v="Medium"/>
    <s v="Tracy Taylor"/>
    <s v="Duncan Easton"/>
    <s v="Yes"/>
    <s v="Gillian Wright"/>
    <d v="2017-04-24T11:43:00"/>
    <d v="2017-04-12T07:13:43"/>
    <m/>
    <s v=""/>
    <d v="2017-04-12T00:00:00"/>
    <x v="0"/>
  </r>
  <r>
    <s v="28586025-8c39-4052-8008-7238f6527208"/>
    <s v="EznEi7TBsujjtoIkxrK09QRxD9+UCAR2qoGI3NamT0wwyjEEho/rveQrqAeMKBVQNBzhJB8VHe/+z/f3zM0yhw=="/>
    <d v="2017-04-24T11:43:23"/>
    <s v="DARS-NIC-80632-R9D6T-v1"/>
    <s v="Owen Morgan"/>
    <x v="505"/>
    <s v="With HSCIC"/>
    <x v="0"/>
    <d v="2018-03-31T00:00:00"/>
    <s v="5a DSA Active"/>
    <s v="5a DSA Active"/>
    <x v="2"/>
    <s v="DARS-NIC-80632-R9D6T-v1.2"/>
    <s v="Yes"/>
    <s v="No"/>
    <x v="0"/>
    <x v="40"/>
    <x v="55"/>
    <s v="No"/>
    <x v="0"/>
    <s v="Medium"/>
    <s v="Tracy Taylor"/>
    <s v="Duncan Easton"/>
    <s v="Yes"/>
    <s v="Gillian Wright"/>
    <d v="2017-04-24T11:43:23"/>
    <d v="2017-04-20T07:04:24"/>
    <d v="2017-04-24T00:00:00"/>
    <s v=""/>
    <d v="2017-04-12T00:00:00"/>
    <x v="1"/>
  </r>
  <r>
    <s v="d1f0b982-5744-445b-9b61-28f3c5a7fcdc"/>
    <s v="Wqa9IklrXZWA1naIrgUyOQ4PZkkGkvMS8IN6m4KKBgGNylQ10eJax7dSPS8b3BCz7GLKfEh2VY0k9QzY0zDBKA=="/>
    <d v="2016-12-22T12:00:31"/>
    <s v="DARS-NIC-80917-L7R2T-v0"/>
    <s v="Eleanor Banister"/>
    <x v="315"/>
    <s v="With Customer"/>
    <x v="0"/>
    <m/>
    <s v="1c Application In Progress"/>
    <s v="1c Application In Progress"/>
    <x v="4"/>
    <s v="DARS-NIC-80917-L7R2T-v0.0"/>
    <s v="Yes"/>
    <s v="No"/>
    <x v="0"/>
    <x v="0"/>
    <x v="0"/>
    <s v="No"/>
    <x v="0"/>
    <s v=""/>
    <s v=""/>
    <s v=""/>
    <s v="Yes"/>
    <s v="Emma Russell"/>
    <d v="2016-12-22T12:00:31"/>
    <d v="2016-12-22T11:59:10"/>
    <m/>
    <s v=""/>
    <m/>
    <x v="0"/>
  </r>
  <r>
    <s v="35a86c60-49d6-e611-80fd-5065f38bf2f1"/>
    <s v="4/OV3yS+F/lQ3T/ZK5FT3lrdrf5U4UOFc8ZSTfH5eO8yGAc4q1spKCV91kDnnLqnvOxZhG1R0gcx99xxUmZmVA=="/>
    <d v="2017-01-09T08:56:43"/>
    <s v="DARS-NIC-81023-V7W1T-v0"/>
    <s v="Paul Stanley"/>
    <x v="512"/>
    <s v="With Customer"/>
    <x v="0"/>
    <m/>
    <s v="1c Application In Progress"/>
    <s v="1c Application In Progress"/>
    <x v="4"/>
    <s v="DARS-NIC-81023-V7W1T-v0"/>
    <s v="Yes"/>
    <s v="No"/>
    <x v="0"/>
    <x v="0"/>
    <x v="0"/>
    <s v="No"/>
    <x v="20"/>
    <s v=""/>
    <s v=""/>
    <s v=""/>
    <s v="Yes"/>
    <s v="Emma Russell"/>
    <d v="2017-01-09T08:56:43"/>
    <d v="2017-01-09T08:55:41"/>
    <m/>
    <s v=""/>
    <m/>
    <x v="0"/>
  </r>
  <r>
    <s v="3b0fa331-3320-4156-8f60-1efbaa7593a8"/>
    <s v="IdjylRGLahRgwyaLNBFQKOvr9BklPoGTFgpyiLBtC+bXzFFJ1e9sPiXIe3OwCPK9TZPdYmFCKCb4PJkPm9lV1g=="/>
    <d v="2016-12-22T11:54:01"/>
    <s v="DARS-NIC-81103-S1W0G-v0"/>
    <s v="Joanne Bayliss"/>
    <x v="200"/>
    <s v="With Customer"/>
    <x v="0"/>
    <m/>
    <s v="1c Application In Progress"/>
    <s v="1c Application In Progress"/>
    <x v="4"/>
    <s v="DARS-NIC-81103-S1W0G-v0.0"/>
    <s v="Yes"/>
    <s v="No"/>
    <x v="0"/>
    <x v="0"/>
    <x v="0"/>
    <s v="No"/>
    <x v="0"/>
    <s v=""/>
    <s v=""/>
    <s v=""/>
    <s v="Yes"/>
    <s v="Emma Russell"/>
    <d v="2016-12-22T11:54:01"/>
    <d v="2016-12-22T11:49:16"/>
    <m/>
    <s v=""/>
    <m/>
    <x v="0"/>
  </r>
  <r>
    <s v="09ce759d-d76e-4cbc-b31d-12b645ff30aa"/>
    <s v="4D8OS3/NhHqUMtYFPForRGSYKTeWFLrOVTQqk0MtJSJEWejPPyuoXfgG5+z9IiOBxVudacHnqcR3rKgl3Z3Jjg=="/>
    <d v="2016-12-22T11:45:25"/>
    <s v="DARS-NIC-81294-Q6Q6K-v0"/>
    <s v="Zoe Foster"/>
    <x v="513"/>
    <s v="With Customer"/>
    <x v="0"/>
    <m/>
    <s v="1c Application In Progress"/>
    <s v="1c Application In Progress"/>
    <x v="4"/>
    <s v="DARS-NIC-81294-Q6Q6K-v0.0"/>
    <s v="Yes"/>
    <s v="No"/>
    <x v="0"/>
    <x v="0"/>
    <x v="0"/>
    <s v="No"/>
    <x v="0"/>
    <s v=""/>
    <s v=""/>
    <s v=""/>
    <s v="Yes"/>
    <s v="Emma Russell"/>
    <d v="2016-12-22T11:45:25"/>
    <d v="2016-12-22T11:44:15"/>
    <m/>
    <s v=""/>
    <m/>
    <x v="0"/>
  </r>
  <r>
    <s v="11c808c8-4ad6-e611-80fd-5065f38bf2f1"/>
    <s v="Fh8tn9Y+yahqB8Mg5eu4v/pKtmwrbWEghTmjLL4wgaFOA8H2/KSPnwMURzrpOum4ZFiG5T4Sr+kWOjH4U4lb3w=="/>
    <d v="2017-01-09T10:05:47"/>
    <s v="DARS-NIC-81439-B4S5N-v0"/>
    <s v="Anna Saunders"/>
    <x v="514"/>
    <s v="With Customer"/>
    <x v="0"/>
    <m/>
    <s v="1c Application In Progress"/>
    <s v="1c Application In Progress"/>
    <x v="4"/>
    <s v="DARS-NIC-81439-B4S5N-v0"/>
    <s v="Yes"/>
    <s v="No"/>
    <x v="0"/>
    <x v="0"/>
    <x v="0"/>
    <s v="No"/>
    <x v="12"/>
    <s v=""/>
    <s v=""/>
    <s v=""/>
    <s v="Yes"/>
    <s v="Emma Russell"/>
    <d v="2017-01-09T10:05:47"/>
    <d v="2017-01-09T09:05:39"/>
    <m/>
    <s v=""/>
    <m/>
    <x v="0"/>
  </r>
  <r>
    <s v="5749ea39-55a7-43e0-8aaa-6ea4bf60f549"/>
    <s v="0AJQK7NB/ac9OD8BhTB807CQ6a8AoWfmJaM6IU//1jOaTpxnrkoC3rUEwbjE7dziZc3iS4qZRK2nm1Q7yeRshA=="/>
    <d v="2017-04-26T10:05:13"/>
    <s v="DARS-NIC-81519-G1T5F-v0"/>
    <s v="Andy Dickens"/>
    <x v="8"/>
    <s v="With HSCIC"/>
    <x v="0"/>
    <m/>
    <s v=""/>
    <s v="2a Case Admin Check"/>
    <x v="0"/>
    <s v="DARS-NIC-81519-G1T5F-v0.0"/>
    <s v="No"/>
    <s v="No"/>
    <x v="0"/>
    <x v="0"/>
    <x v="0"/>
    <s v="No"/>
    <x v="1"/>
    <s v=""/>
    <s v="DARS Online"/>
    <s v="DARS Online"/>
    <s v="Yes"/>
    <s v="Emma Russell"/>
    <d v="2017-04-26T10:05:13"/>
    <d v="2016-12-22T10:31:17"/>
    <m/>
    <s v=""/>
    <m/>
    <x v="0"/>
  </r>
  <r>
    <s v="ac7d9975-f91f-4ef1-8aec-33bc5d3133f4"/>
    <s v="mPw0K7uba7hcseKPRI6PYiMccp1bSckspXfHYN12S7/BHBLbgHInfk4DXDeStPIxFCCL/342WCj530sO0DrSew=="/>
    <d v="2017-04-26T10:05:13"/>
    <s v="DARS-NIC-81519-G1T5F-v0"/>
    <s v="Andy Dickens"/>
    <x v="8"/>
    <s v="With HSCIC"/>
    <x v="0"/>
    <m/>
    <s v=""/>
    <s v="2a Case Admin Check"/>
    <x v="0"/>
    <s v="DARS-NIC-81519-G1T5F-v0.1"/>
    <s v="No"/>
    <s v="No"/>
    <x v="0"/>
    <x v="0"/>
    <x v="0"/>
    <s v="No"/>
    <x v="1"/>
    <s v=""/>
    <s v="DARS Online"/>
    <s v="DARS Online"/>
    <s v="Yes"/>
    <s v="Emma Russell"/>
    <d v="2017-04-26T10:05:13"/>
    <d v="2017-04-24T11:30:54"/>
    <m/>
    <s v=""/>
    <m/>
    <x v="0"/>
  </r>
  <r>
    <s v="e6a3717f-3bfb-4a89-b07c-df25bcf1754c"/>
    <s v="nFprOHSWRNoli8R66NSZWuwgGJgR7c6gEzFR60DAD9cqOlczcT2aNovOQ1hVAbjLmmh2sGMB1NZtJsXBS30I6Q=="/>
    <d v="2017-04-26T10:05:27"/>
    <s v="DARS-NIC-81519-G1T5F-v0"/>
    <s v="Andy Dickens"/>
    <x v="8"/>
    <s v="With HSCIC"/>
    <x v="0"/>
    <m/>
    <s v=""/>
    <s v="2a Case Admin Check"/>
    <x v="0"/>
    <s v="DARS-NIC-81519-G1T5F-v0.2"/>
    <s v="No"/>
    <s v="No"/>
    <x v="0"/>
    <x v="0"/>
    <x v="0"/>
    <s v="No"/>
    <x v="1"/>
    <s v=""/>
    <s v="DARS Online"/>
    <s v="DARS Online"/>
    <s v="Yes"/>
    <s v="Emma Russell"/>
    <d v="2017-04-26T10:05:27"/>
    <d v="2017-04-25T14:25:36"/>
    <m/>
    <s v=""/>
    <m/>
    <x v="0"/>
  </r>
  <r>
    <s v="8c59245c-297b-44ef-9a19-d6dd9651f6a8"/>
    <s v="nB0t6zkXIHCW807wY5IgaJAUtC9WVEKU36Mp+jV8/l7J7V1qTvrHdc88qL5BFiVsmibcrObimvCpiF/XPcSQtw=="/>
    <d v="2017-04-26T10:05:27"/>
    <s v="DARS-NIC-81519-G1T5F-v0"/>
    <s v="Andy Dickens"/>
    <x v="8"/>
    <s v="With HSCIC"/>
    <x v="0"/>
    <m/>
    <s v=""/>
    <s v="2a Case Admin Check"/>
    <x v="4"/>
    <s v="DARS-NIC-81519-G1T5F-v0.3"/>
    <s v="Yes"/>
    <s v="No"/>
    <x v="0"/>
    <x v="0"/>
    <x v="0"/>
    <s v="No"/>
    <x v="1"/>
    <s v=""/>
    <s v="DARS Online"/>
    <s v="DARS Online"/>
    <s v="Yes"/>
    <s v="Emma Russell"/>
    <d v="2017-04-26T10:05:27"/>
    <d v="2017-04-26T10:05:01"/>
    <m/>
    <s v=""/>
    <m/>
    <x v="0"/>
  </r>
  <r>
    <s v="e7c668a2-9bce-e611-80fe-5065f38bf4e1"/>
    <s v="pw4nh1n9JDlZEqcz8fZ4vvjkk2tXlwNyj4Fq5rD/oyGX/ogQ5ZR/PP1j5exGyJ5/O5IpnOr+mb9l0U5rhpfoLg=="/>
    <d v="2016-12-30T14:24:29"/>
    <s v="DARS-NIC-81907-N1J1Z-v0"/>
    <s v="Kevin Brett"/>
    <x v="515"/>
    <s v="With Customer"/>
    <x v="0"/>
    <m/>
    <s v="1c Application In Progress"/>
    <s v="1c Application In Progress"/>
    <x v="4"/>
    <s v="DARS-NIC-81907-N1J1Z-v0"/>
    <s v="Yes"/>
    <s v="No"/>
    <x v="0"/>
    <x v="0"/>
    <x v="0"/>
    <s v="No"/>
    <x v="5"/>
    <s v=""/>
    <s v=""/>
    <s v=""/>
    <s v="Yes"/>
    <s v="Louise Dunn"/>
    <d v="2016-12-30T14:24:29"/>
    <d v="2016-12-30T14:24:19"/>
    <m/>
    <s v=""/>
    <m/>
    <x v="0"/>
  </r>
  <r>
    <s v="377cd0ef-e368-42fa-b52c-74e85fbf80b7"/>
    <s v="Gzb+hMmhkOisAYh6VjCL95bHnu7jXeSWZPfC1vSvdguSXfEZmR50sUeJOYPHdRIjOfyk80bMYoIVfgiQ5Ss9hg=="/>
    <d v="2017-01-02T10:05:46"/>
    <s v="DARS-NIC-82437-S8R2G-v0"/>
    <s v="Tim Bradley"/>
    <x v="135"/>
    <s v="With Customer"/>
    <x v="0"/>
    <m/>
    <s v=""/>
    <s v="1c Application In Progress"/>
    <x v="4"/>
    <s v="DARS-NIC-82437-S8R2G-v0.0"/>
    <s v="Yes"/>
    <s v="No"/>
    <x v="0"/>
    <x v="0"/>
    <x v="0"/>
    <s v="No"/>
    <x v="2"/>
    <s v=""/>
    <s v="DARS Online"/>
    <s v="DARS Online"/>
    <s v="Yes"/>
    <s v=""/>
    <d v="2017-01-02T10:05:46"/>
    <d v="2017-01-02T10:04:54"/>
    <m/>
    <s v=""/>
    <m/>
    <x v="0"/>
  </r>
  <r>
    <s v="ef5b4358-47d7-e611-80fc-5065f38b05d1"/>
    <s v="0+HyuA46SNVB3LkpO6z60yMtAIEm8KCTRxsXpt1H7IzF/KqwE6Tp75x8UvMV6c65RrBv5IZRRGlRljJnl+OyWA=="/>
    <d v="2017-04-21T08:20:52"/>
    <s v="DARS-NIC-82980-V6D4Q-v0"/>
    <s v="Krupa Madhvani"/>
    <x v="516"/>
    <s v="With HSCIC"/>
    <x v="0"/>
    <m/>
    <s v="1c Application In Progress"/>
    <s v="5a DSA Active"/>
    <x v="0"/>
    <s v="DARS-NIC-82980-V6D4Q-v0"/>
    <s v="No"/>
    <s v="No"/>
    <x v="0"/>
    <x v="0"/>
    <x v="0"/>
    <s v="No"/>
    <x v="10"/>
    <s v=""/>
    <s v=""/>
    <s v=""/>
    <s v="Yes"/>
    <s v="Emma Russell"/>
    <d v="2017-04-21T08:20:52"/>
    <d v="2017-01-10T15:13:39"/>
    <m/>
    <s v=""/>
    <d v="2017-02-06T00:00:00"/>
    <x v="0"/>
  </r>
  <r>
    <s v="46fb1b84-8e4c-4ca5-a068-1bba534090b5"/>
    <s v="Je129+5bLHWMzef4LKH/NeMEYihhstw+rf/71zvu8bdVLKA9u5fPWKHb4TFEZ2EK6E09ClRqvc5Sbtx+jAxxFw=="/>
    <d v="2017-04-21T08:20:51"/>
    <s v="DARS-NIC-82980-V6D4Q-v0"/>
    <s v="Krupa Madhvani"/>
    <x v="516"/>
    <s v="With HSCIC"/>
    <x v="0"/>
    <m/>
    <s v="1c Application In Progress"/>
    <s v="5a DSA Active"/>
    <x v="0"/>
    <s v="DARS-NIC-82980-V6D4Q-v0.1"/>
    <s v="No"/>
    <s v="No"/>
    <x v="0"/>
    <x v="0"/>
    <x v="0"/>
    <s v="No"/>
    <x v="10"/>
    <s v=""/>
    <s v=""/>
    <s v=""/>
    <s v="Yes"/>
    <s v="Emma Russell"/>
    <d v="2017-04-21T08:20:51"/>
    <d v="2017-01-17T23:06:49"/>
    <m/>
    <s v=""/>
    <d v="2017-02-06T00:00:00"/>
    <x v="0"/>
  </r>
  <r>
    <s v="859f6fd9-0bd5-4632-a743-5939d5b869c3"/>
    <s v="hyQ8X12iFJcNlHs8B7Tw3BM5eNmFSvARlq4afWvH5jhCxxdoJY+ijNQGqEuczb5SxbfU57M9lCIrxAjfAG7nbA=="/>
    <d v="2017-04-21T08:20:52"/>
    <s v="DARS-NIC-82980-V6D4Q-v0"/>
    <s v="Krupa Madhvani"/>
    <x v="516"/>
    <s v="With HSCIC"/>
    <x v="0"/>
    <m/>
    <s v="1c Application In Progress"/>
    <s v="5a DSA Active"/>
    <x v="0"/>
    <s v="DARS-NIC-82980-V6D4Q-v0.2"/>
    <s v="No"/>
    <s v="No"/>
    <x v="0"/>
    <x v="0"/>
    <x v="0"/>
    <s v="No"/>
    <x v="10"/>
    <s v=""/>
    <s v=""/>
    <s v=""/>
    <s v="Yes"/>
    <s v="Emma Russell"/>
    <d v="2017-04-21T08:20:52"/>
    <d v="2017-01-20T08:21:53"/>
    <m/>
    <s v=""/>
    <d v="2017-02-06T00:00:00"/>
    <x v="0"/>
  </r>
  <r>
    <s v="159bc6a6-b802-47f1-b713-dd73e698dd9b"/>
    <s v="VSFTi5amjk0np4/knLnFrS7A5s4IagRKcNuo2NbN4QNzq+ZNKOESO5vnQ5dD0EgotElbjP5xRCLUJSOFCn6ebA=="/>
    <d v="2017-04-21T08:20:52"/>
    <s v="DARS-NIC-82980-V6D4Q-v0"/>
    <s v="Krupa Madhvani"/>
    <x v="516"/>
    <s v="With HSCIC"/>
    <x v="0"/>
    <m/>
    <s v="1c Application In Progress"/>
    <s v="5a DSA Active"/>
    <x v="0"/>
    <s v="DARS-NIC-82980-V6D4Q-v0.3"/>
    <s v="No"/>
    <s v="No"/>
    <x v="0"/>
    <x v="0"/>
    <x v="0"/>
    <s v="No"/>
    <x v="10"/>
    <s v=""/>
    <s v=""/>
    <s v=""/>
    <s v="Yes"/>
    <s v="Emma Russell"/>
    <d v="2017-04-21T08:20:52"/>
    <d v="2017-02-01T17:58:56"/>
    <m/>
    <s v=""/>
    <d v="2017-02-06T00:00:00"/>
    <x v="0"/>
  </r>
  <r>
    <s v="e2ff8548-034f-41a5-b49d-3f2c0b767dd2"/>
    <s v="Oig64NizjZbuKjBkOWy2Gj60WdJok/cZgl7YYxuU7WMTbe6GQxqENBuVc/OuzRLsBcyqTP3zj/8oJNhZuAe9Yw=="/>
    <d v="2017-04-21T08:20:51"/>
    <s v="DARS-NIC-82980-V6D4Q-v0"/>
    <s v="Krupa Madhvani"/>
    <x v="516"/>
    <s v="With HSCIC"/>
    <x v="0"/>
    <m/>
    <s v="1c Application In Progress"/>
    <s v="5a DSA Active"/>
    <x v="0"/>
    <s v="DARS-NIC-82980-V6D4Q-v0.4"/>
    <s v="No"/>
    <s v="No"/>
    <x v="0"/>
    <x v="0"/>
    <x v="0"/>
    <s v="No"/>
    <x v="10"/>
    <s v=""/>
    <s v=""/>
    <s v=""/>
    <s v="Yes"/>
    <s v="Emma Russell"/>
    <d v="2017-04-21T08:20:51"/>
    <d v="2017-02-03T09:57:08"/>
    <m/>
    <s v=""/>
    <d v="2017-02-06T00:00:00"/>
    <x v="0"/>
  </r>
  <r>
    <s v="d18c2279-45c4-44c7-86bd-61131822f055"/>
    <s v="PNZvkpin1gvPh6ymiCwpAXu8GfD3OGKDqQdAhPrwv1/Dz7fMBnSJmRBZlEBPhuXoPlOc3j2RiPjGWdBcbNzYBg=="/>
    <d v="2017-04-21T08:20:52"/>
    <s v="DARS-NIC-82980-V6D4Q-v0"/>
    <s v="Krupa Madhvani"/>
    <x v="516"/>
    <s v="With HSCIC"/>
    <x v="0"/>
    <d v="2020-04-01T00:00:00"/>
    <s v="2c Initial Assessment"/>
    <s v="5a DSA Active"/>
    <x v="0"/>
    <s v="DARS-NIC-82980-V6D4Q-v0.5"/>
    <s v="No"/>
    <s v="No"/>
    <x v="0"/>
    <x v="62"/>
    <x v="0"/>
    <s v="No"/>
    <x v="10"/>
    <s v="Complex"/>
    <s v="Georgina Platt"/>
    <s v="Gaynor Dalton"/>
    <s v="Yes"/>
    <s v="Emma Russell"/>
    <d v="2017-04-21T08:20:52"/>
    <d v="2017-02-03T22:04:59"/>
    <m/>
    <s v=""/>
    <d v="2017-02-06T00:00:00"/>
    <x v="0"/>
  </r>
  <r>
    <s v="f710b64f-4eef-494a-a2ec-4ad210fba04c"/>
    <s v="D+XHMmdQpLTDaznlYLLQFDOyGBPJU3C/lQXYkeAS5pY2VofWflNbRrv0IyX5xtUvHW+fTuj70M5A9e0iigT6rw=="/>
    <d v="2017-04-21T08:20:52"/>
    <s v="DARS-NIC-82980-V6D4Q-v0"/>
    <s v="Krupa Madhvani"/>
    <x v="516"/>
    <s v="With HSCIC"/>
    <x v="0"/>
    <d v="2020-04-01T00:00:00"/>
    <s v="2c Initial Assessment"/>
    <s v="5a DSA Active"/>
    <x v="0"/>
    <s v="DARS-NIC-82980-V6D4Q-v0.6"/>
    <s v="No"/>
    <s v="No"/>
    <x v="0"/>
    <x v="62"/>
    <x v="0"/>
    <s v="No"/>
    <x v="10"/>
    <s v="Complex"/>
    <s v="Georgina Platt"/>
    <s v="Gaynor Dalton"/>
    <s v="Yes"/>
    <s v="Emma Russell"/>
    <d v="2017-04-21T08:20:52"/>
    <d v="2017-02-21T17:16:25"/>
    <m/>
    <s v=""/>
    <d v="2017-02-06T00:00:00"/>
    <x v="0"/>
  </r>
  <r>
    <s v="3c49399d-51fc-485e-b8b3-3321ed51fede"/>
    <s v="YBFPzizXzd/oxfZMOGTVP1cpO/db55u/XvG9MYbLQS7y+CwBo9Hg4uVdpO1/ZvH7KocYvvKph9l4O+brHqhuFw=="/>
    <d v="2017-04-21T08:20:51"/>
    <s v="DARS-NIC-82980-V6D4Q-v0"/>
    <s v="Krupa Madhvani"/>
    <x v="516"/>
    <s v="With HSCIC"/>
    <x v="0"/>
    <d v="2020-04-01T00:00:00"/>
    <s v="2c Initial Assessment"/>
    <s v="5a DSA Active"/>
    <x v="0"/>
    <s v="DARS-NIC-82980-V6D4Q-v0.7"/>
    <s v="No"/>
    <s v="No"/>
    <x v="0"/>
    <x v="62"/>
    <x v="0"/>
    <s v="No"/>
    <x v="10"/>
    <s v="Complex"/>
    <s v="Georgina Platt"/>
    <s v="Gaynor Dalton"/>
    <s v="Yes"/>
    <s v="Emma Russell"/>
    <d v="2017-04-21T08:20:51"/>
    <d v="2017-02-24T13:25:05"/>
    <m/>
    <s v=""/>
    <d v="2017-02-06T00:00:00"/>
    <x v="0"/>
  </r>
  <r>
    <s v="3a39c4f1-4538-4793-946c-c50d7fe71753"/>
    <s v="r2wTrwxZ74XFVaES5cU+d4OYFsmyJFfOQIj1kLvilOZoGW+AjuGjckr5bAH82nPJLWkB/2xPwNPbbXPvZJ4FWg=="/>
    <d v="2017-04-21T08:20:52"/>
    <s v="DARS-NIC-82980-V6D4Q-v0"/>
    <s v="Krupa Madhvani"/>
    <x v="516"/>
    <s v="With HSCIC"/>
    <x v="0"/>
    <d v="2020-03-31T00:00:00"/>
    <s v="2c Initial Assessment"/>
    <s v="5a DSA Active"/>
    <x v="0"/>
    <s v="DARS-NIC-82980-V6D4Q-v0.8"/>
    <s v="No"/>
    <s v="No"/>
    <x v="0"/>
    <x v="62"/>
    <x v="0"/>
    <s v="No"/>
    <x v="10"/>
    <s v="Complex"/>
    <s v="Georgina Platt"/>
    <s v="Gaynor Dalton"/>
    <s v="Yes"/>
    <s v="Emma Russell"/>
    <d v="2017-04-21T08:20:52"/>
    <d v="2017-02-27T09:14:15"/>
    <m/>
    <s v=""/>
    <d v="2017-02-06T00:00:00"/>
    <x v="0"/>
  </r>
  <r>
    <s v="63a22b78-7aa3-4e99-ab2e-3e6737857bac"/>
    <s v="93kJuYkuf59mE/EJ4Hpmeg6i0Fr/Etq55b3u265OkSzNteWakpuL9N3xPWjUXCvPqxjdehIXoysmIEOLoZlzXA=="/>
    <d v="2017-04-21T08:21:10"/>
    <s v="DARS-NIC-82980-V6D4Q-v0"/>
    <s v="Krupa Madhvani"/>
    <x v="516"/>
    <s v="With HSCIC"/>
    <x v="0"/>
    <d v="2020-03-31T00:00:00"/>
    <s v="5a DSA Active"/>
    <s v="5a DSA Active"/>
    <x v="2"/>
    <s v="DARS-NIC-82980-V6D4Q-v0.9"/>
    <s v="Yes"/>
    <s v="No"/>
    <x v="0"/>
    <x v="62"/>
    <x v="37"/>
    <s v="No"/>
    <x v="10"/>
    <s v="Complex"/>
    <s v="Georgina Platt"/>
    <s v="Gaynor Dalton"/>
    <s v="Yes"/>
    <s v="Emma Russell"/>
    <d v="2017-04-21T08:21:10"/>
    <d v="2017-03-22T12:42:55"/>
    <d v="2017-04-21T00:00:00"/>
    <s v=""/>
    <d v="2017-02-06T00:00:00"/>
    <x v="1"/>
  </r>
  <r>
    <s v="20bf0de7-6cd6-e611-80fd-5065f38bf2f1"/>
    <s v="slR/XO+/L1+S5LuAKJp6KXCWLX9NDXM+8CvW88VjWK2ug/uCBYYxNR/t/0hiDteQxqSGs40aOlRIsZ6Q6Hd4Fw=="/>
    <d v="2017-01-09T14:25:58"/>
    <s v="DARS-NIC-83428-M2C6S-v0"/>
    <s v="Nazia Islam"/>
    <x v="282"/>
    <s v="With Customer"/>
    <x v="0"/>
    <m/>
    <s v="1c Application In Progress"/>
    <s v="1c Application In Progress"/>
    <x v="4"/>
    <s v="DARS-NIC-83428-M2C6S-v0"/>
    <s v="Yes"/>
    <s v="No"/>
    <x v="0"/>
    <x v="0"/>
    <x v="0"/>
    <s v="No"/>
    <x v="5"/>
    <s v=""/>
    <s v=""/>
    <s v=""/>
    <s v="Yes"/>
    <s v="Emma Russell"/>
    <d v="2017-01-09T14:25:58"/>
    <d v="2017-01-09T13:09:59"/>
    <m/>
    <s v=""/>
    <m/>
    <x v="0"/>
  </r>
  <r>
    <s v="af4d7803-7dd6-e611-80fd-5065f38bf2f1"/>
    <s v="8d5QZi+4InLY2wfpovR+HJZWUwYQdnDoowmpRmmUo80qqK7ryX4XuKSgiS7plM0Hxxq34+Tp6VGnU7+YQNPZOA=="/>
    <d v="2017-01-09T15:05:25"/>
    <s v="DARS-NIC-83552-Y9V5B-v0"/>
    <s v="Ines Lee"/>
    <x v="57"/>
    <s v="With Customer"/>
    <x v="0"/>
    <m/>
    <s v="1c Application In Progress"/>
    <s v="1c Application In Progress"/>
    <x v="4"/>
    <s v="DARS-NIC-83552-Y9V5B-v0"/>
    <s v="Yes"/>
    <s v="No"/>
    <x v="0"/>
    <x v="0"/>
    <x v="0"/>
    <s v="No"/>
    <x v="1"/>
    <s v=""/>
    <s v=""/>
    <s v=""/>
    <s v="Yes"/>
    <s v="Emma Russell"/>
    <d v="2017-01-09T15:05:25"/>
    <d v="2017-01-09T15:05:16"/>
    <m/>
    <s v=""/>
    <m/>
    <x v="0"/>
  </r>
  <r>
    <s v="c60b7dcb-cedb-e611-80fd-5065f38b05d1"/>
    <s v="pDP3tDQs2HPHGVryq7y4HJVN6e58yHLdj9Z5F5+HtGbcTQCgtGhfNn1LB3c7PsLkzL8tw7udweokiBFj/Y6YYA=="/>
    <d v="2017-03-02T20:21:47"/>
    <s v="DARS-NIC-83572-Z8Y5M-v0"/>
    <s v="Steve Ward"/>
    <x v="8"/>
    <s v="With Customer"/>
    <x v="0"/>
    <m/>
    <s v="1c Application In Progress"/>
    <s v="1c Application In Progress"/>
    <x v="4"/>
    <s v="DARS-NIC-83572-Z8Y5M-v0"/>
    <s v="Yes"/>
    <s v="No"/>
    <x v="0"/>
    <x v="0"/>
    <x v="0"/>
    <s v="No"/>
    <x v="1"/>
    <s v=""/>
    <s v=""/>
    <s v=""/>
    <s v="Yes"/>
    <s v="Emma Russell"/>
    <d v="2017-03-02T20:21:47"/>
    <d v="2017-01-16T09:33:11"/>
    <m/>
    <s v=""/>
    <m/>
    <x v="0"/>
  </r>
  <r>
    <s v="125a7cf7-f0e2-e611-80ff-5065f38bf2f1"/>
    <s v="nsAKuyeU+M4nbjDP772IGfkykL+wIJh8WYKY6DShxNs9zYVAGBy6GXQsF5Ec+B3dtnTjfQ9N6NFGERVsRluCnw=="/>
    <d v="2017-01-25T11:25:37"/>
    <s v="DARS-NIC-83748-S7Q5X-v0"/>
    <s v="Tom Barnes"/>
    <x v="44"/>
    <s v="With Customer"/>
    <x v="0"/>
    <m/>
    <s v="1c Application In Progress"/>
    <s v="1c Application In Progress"/>
    <x v="4"/>
    <s v="DARS-NIC-83748-S7Q5X-v0"/>
    <s v="Yes"/>
    <s v="No"/>
    <x v="0"/>
    <x v="0"/>
    <x v="0"/>
    <s v="No"/>
    <x v="10"/>
    <s v=""/>
    <s v=""/>
    <s v=""/>
    <s v="Yes"/>
    <s v="Emma Russell"/>
    <d v="2017-01-25T11:25:37"/>
    <d v="2017-01-25T11:25:27"/>
    <m/>
    <s v=""/>
    <m/>
    <x v="0"/>
  </r>
  <r>
    <s v="d207bab3-dcd8-e611-80ff-5065f38bd5b1"/>
    <s v="yCIWecieIfznajKWgUtTDUDESMoSN19zEjT+PTJk3oqXcHeLlQf+4JgFnc8z8EoT0ira8bQHDON1SM3QhHKo9Q=="/>
    <d v="2017-04-24T14:32:08"/>
    <s v="DARS-NIC-83932-D1L7P-v0"/>
    <s v="Tony Thomas"/>
    <x v="244"/>
    <s v="With HSCIC"/>
    <x v="0"/>
    <m/>
    <s v="1c Application In Progress"/>
    <s v="2c Initial Assessment"/>
    <x v="0"/>
    <s v="DARS-NIC-83932-D1L7P-v0"/>
    <s v="No"/>
    <s v="No"/>
    <x v="0"/>
    <x v="0"/>
    <x v="0"/>
    <s v="No"/>
    <x v="9"/>
    <s v=""/>
    <s v=""/>
    <s v=""/>
    <s v="Yes"/>
    <s v="Emma Russell"/>
    <d v="2017-04-24T14:32:08"/>
    <d v="2017-01-12T15:35:13"/>
    <m/>
    <s v=""/>
    <d v="2017-03-29T00:00:00"/>
    <x v="0"/>
  </r>
  <r>
    <s v="cb4958ac-9606-4c51-b9a8-8cbd44127547"/>
    <s v="8mj32wXN2Oa+mpAbmG5Bj7egEKmrBXtKGinXxBC6nj2Kj4lvF5RgdLNlXVqmPYz1Zdx/BDpHdOVei6+tP7vA+Q=="/>
    <d v="2017-04-24T14:32:08"/>
    <s v="DARS-NIC-83932-D1L7P-v0"/>
    <s v="Tony Thomas"/>
    <x v="244"/>
    <s v="With HSCIC"/>
    <x v="0"/>
    <m/>
    <s v="1c Application In Progress"/>
    <s v="2c Initial Assessment"/>
    <x v="0"/>
    <s v="DARS-NIC-83932-D1L7P-v0.1"/>
    <s v="No"/>
    <s v="No"/>
    <x v="0"/>
    <x v="0"/>
    <x v="0"/>
    <s v="No"/>
    <x v="9"/>
    <s v=""/>
    <s v=""/>
    <s v=""/>
    <s v="Yes"/>
    <s v="Emma Russell"/>
    <d v="2017-04-24T14:32:08"/>
    <d v="2017-03-09T15:02:15"/>
    <m/>
    <s v=""/>
    <d v="2017-03-29T00:00:00"/>
    <x v="0"/>
  </r>
  <r>
    <s v="b852f2ca-59da-4703-a555-d827876819d4"/>
    <s v="hF4y+A40flL8jd4K4cfKJBPLBc3JB0b/+nY8x78UDJe9G8Bn4ji4/6nAPA/Z9F4hAir56wZS47ptmxl4QOc5mQ=="/>
    <d v="2017-04-24T14:32:08"/>
    <s v="DARS-NIC-83932-D1L7P-v0"/>
    <s v="Tony Thomas"/>
    <x v="244"/>
    <s v="With HSCIC"/>
    <x v="0"/>
    <m/>
    <s v="1c Application In Progress"/>
    <s v="2c Initial Assessment"/>
    <x v="0"/>
    <s v="DARS-NIC-83932-D1L7P-v0.2"/>
    <s v="No"/>
    <s v="No"/>
    <x v="0"/>
    <x v="0"/>
    <x v="0"/>
    <s v="No"/>
    <x v="9"/>
    <s v=""/>
    <s v=""/>
    <s v=""/>
    <s v="Yes"/>
    <s v="Emma Russell"/>
    <d v="2017-04-24T14:32:08"/>
    <d v="2017-03-13T09:19:13"/>
    <m/>
    <s v=""/>
    <d v="2017-03-29T00:00:00"/>
    <x v="0"/>
  </r>
  <r>
    <s v="59b555b7-921a-4a57-bd70-87ba15cf13c5"/>
    <s v="7V1IUn/LOd4e2DkT+lX7UgUxhaGT0KRtGkKYlIRYfyst/3e1Du0+TkxoXH+ChgzrEbmgamTbuADaB3GjZKxLbQ=="/>
    <d v="2017-04-24T14:32:08"/>
    <s v="DARS-NIC-83932-D1L7P-v0"/>
    <s v="Tony Thomas"/>
    <x v="244"/>
    <s v="With HSCIC"/>
    <x v="0"/>
    <m/>
    <s v="1c Application In Progress"/>
    <s v="2c Initial Assessment"/>
    <x v="0"/>
    <s v="DARS-NIC-83932-D1L7P-v0.3"/>
    <s v="No"/>
    <s v="No"/>
    <x v="0"/>
    <x v="0"/>
    <x v="0"/>
    <s v="No"/>
    <x v="9"/>
    <s v=""/>
    <s v=""/>
    <s v=""/>
    <s v="Yes"/>
    <s v="Emma Russell"/>
    <d v="2017-04-24T14:32:08"/>
    <d v="2017-03-16T17:07:23"/>
    <m/>
    <s v=""/>
    <d v="2017-03-29T00:00:00"/>
    <x v="0"/>
  </r>
  <r>
    <s v="c5ae6d4a-4277-4c2e-9c5f-9270620e46d2"/>
    <s v="6OTP9dIUsazPWKpknG/jkRqUNqwYEwFtjF8qPoLTwnk8jf0WrKqXwsHAJLbmJxwwCIUk3Gakz4xRug2kj0Ek9Q=="/>
    <d v="2017-04-24T14:32:08"/>
    <s v="DARS-NIC-83932-D1L7P-v0"/>
    <s v="Tony Thomas"/>
    <x v="244"/>
    <s v="With HSCIC"/>
    <x v="0"/>
    <m/>
    <s v="1c Application In Progress"/>
    <s v="2c Initial Assessment"/>
    <x v="0"/>
    <s v="DARS-NIC-83932-D1L7P-v0.4"/>
    <s v="No"/>
    <s v="No"/>
    <x v="0"/>
    <x v="0"/>
    <x v="0"/>
    <s v="No"/>
    <x v="9"/>
    <s v=""/>
    <s v=""/>
    <s v=""/>
    <s v="Yes"/>
    <s v="Emma Russell"/>
    <d v="2017-04-24T14:32:08"/>
    <d v="2017-03-27T08:19:36"/>
    <m/>
    <s v=""/>
    <d v="2017-03-29T00:00:00"/>
    <x v="0"/>
  </r>
  <r>
    <s v="e8016ec0-3923-490b-87b2-f9c18a152eb8"/>
    <s v="hGeoSKqeYjtDXabQdNgirR/rXB/E+a/FhvsYbdKoUy+iQva5EbspVOO8ZfoapXhkBGlO8aBDOkO2umk9IRB9tQ=="/>
    <d v="2017-04-24T14:32:08"/>
    <s v="DARS-NIC-83932-D1L7P-v0"/>
    <s v="Tony Thomas"/>
    <x v="244"/>
    <s v="With HSCIC"/>
    <x v="0"/>
    <m/>
    <s v="1c Application In Progress"/>
    <s v="2c Initial Assessment"/>
    <x v="0"/>
    <s v="DARS-NIC-83932-D1L7P-v0.5"/>
    <s v="No"/>
    <s v="No"/>
    <x v="0"/>
    <x v="0"/>
    <x v="0"/>
    <s v="No"/>
    <x v="9"/>
    <s v=""/>
    <s v=""/>
    <s v=""/>
    <s v="Yes"/>
    <s v="Emma Russell"/>
    <d v="2017-04-24T14:32:08"/>
    <d v="2017-03-27T11:20:30"/>
    <m/>
    <s v=""/>
    <d v="2017-03-29T00:00:00"/>
    <x v="0"/>
  </r>
  <r>
    <s v="736b43c0-d028-4fee-b829-0a3a76fbef7f"/>
    <s v="0Wuc8CpDTNDcOow7cWrJFPbUpfHbefJbDqlCBt3qWwUGuy5yyEXpPTjyUrBvNksByy8TF8ddb67HErGaH3EJGQ=="/>
    <d v="2017-04-24T14:32:08"/>
    <s v="DARS-NIC-83932-D1L7P-v0"/>
    <s v="Tony Thomas"/>
    <x v="244"/>
    <s v="With HSCIC"/>
    <x v="0"/>
    <m/>
    <s v="1c Application In Progress"/>
    <s v="2c Initial Assessment"/>
    <x v="0"/>
    <s v="DARS-NIC-83932-D1L7P-v0.6"/>
    <s v="No"/>
    <s v="No"/>
    <x v="0"/>
    <x v="0"/>
    <x v="0"/>
    <s v="No"/>
    <x v="9"/>
    <s v=""/>
    <s v=""/>
    <s v=""/>
    <s v="Yes"/>
    <s v="Emma Russell"/>
    <d v="2017-04-24T14:32:08"/>
    <d v="2017-03-28T09:36:57"/>
    <m/>
    <s v=""/>
    <d v="2017-03-29T00:00:00"/>
    <x v="0"/>
  </r>
  <r>
    <s v="945d3fde-d129-4460-a410-31c96eacb078"/>
    <s v="SC1YijUOdXTGRhEvvrrbvPEVxkxmiloabXGMrQZv+/30uy/h2NcAsc0sCT7fyB3gqt3aau7sycnFgd18KxIsOw=="/>
    <d v="2017-04-24T14:32:08"/>
    <s v="DARS-NIC-83932-D1L7P-v0"/>
    <s v="Tony Thomas"/>
    <x v="244"/>
    <s v="With HSCIC"/>
    <x v="0"/>
    <d v="2017-04-30T00:00:00"/>
    <s v="2c Initial Assessment"/>
    <s v="2c Initial Assessment"/>
    <x v="0"/>
    <s v="DARS-NIC-83932-D1L7P-v0.7"/>
    <s v="No"/>
    <s v="No"/>
    <x v="0"/>
    <x v="30"/>
    <x v="0"/>
    <s v="No"/>
    <x v="9"/>
    <s v=""/>
    <s v="Nicola Bootland"/>
    <s v="Jennifer Donald"/>
    <s v="Yes"/>
    <s v="Emma Russell"/>
    <d v="2017-04-24T14:32:08"/>
    <d v="2017-03-28T10:58:16"/>
    <m/>
    <s v=""/>
    <d v="2017-03-29T00:00:00"/>
    <x v="0"/>
  </r>
  <r>
    <s v="61c36355-41c6-4c47-bb0e-a8bd24a24df1"/>
    <s v="UzAsImtx0r6c/K+zcj9qXPv01L5DvilpzlN+Y8RqRXxeOJrt+JyoIH38qjZTlXd6i3gCksgbbPBys/ViDX00yA=="/>
    <d v="2017-04-24T14:32:08"/>
    <s v="DARS-NIC-83932-D1L7P-v0"/>
    <s v="Tony Thomas"/>
    <x v="244"/>
    <s v="With HSCIC"/>
    <x v="0"/>
    <d v="2017-04-30T00:00:00"/>
    <s v="2c Initial Assessment"/>
    <s v="2c Initial Assessment"/>
    <x v="0"/>
    <s v="DARS-NIC-83932-D1L7P-v0.8"/>
    <s v="No"/>
    <s v="No"/>
    <x v="0"/>
    <x v="30"/>
    <x v="0"/>
    <s v="No"/>
    <x v="9"/>
    <s v=""/>
    <s v="Nicola Bootland"/>
    <s v="Jennifer Donald"/>
    <s v="Yes"/>
    <s v="Emma Russell"/>
    <d v="2017-04-24T14:32:08"/>
    <d v="2017-04-20T15:14:00"/>
    <m/>
    <s v=""/>
    <d v="2017-03-29T00:00:00"/>
    <x v="0"/>
  </r>
  <r>
    <s v="c33bab10-f28c-45d6-8f46-da9ccb2e956c"/>
    <s v="w7K3TkIrwFeeLB3p2Jz+0+ehjVpNO7H1cgLMeQvvl/l5+kZfJiZBK5TgYJiyfVR5+RSkUZeCmLhD6w7zogWFwQ=="/>
    <d v="2017-05-02T09:16:46"/>
    <s v="DARS-NIC-83932-D1L7P-v0"/>
    <s v="Tony Thomas"/>
    <x v="244"/>
    <s v="With HSCIC"/>
    <x v="0"/>
    <d v="2017-04-30T00:00:00"/>
    <s v="2c Initial Assessment"/>
    <s v="2c Initial Assessment"/>
    <x v="4"/>
    <s v="DARS-NIC-83932-D1L7P-v0.9"/>
    <s v="Yes"/>
    <s v="No"/>
    <x v="0"/>
    <x v="30"/>
    <x v="0"/>
    <s v="No"/>
    <x v="9"/>
    <s v=""/>
    <s v="Nicola Bootland"/>
    <s v="Jennifer Donald"/>
    <s v="Yes"/>
    <s v="Emma Russell"/>
    <d v="2017-05-02T09:16:46"/>
    <d v="2017-04-24T13:42:43"/>
    <m/>
    <s v=""/>
    <d v="2017-03-29T00:00:00"/>
    <x v="0"/>
  </r>
  <r>
    <s v="089978e7-75e1-e611-8101-5065f38bd5b1"/>
    <s v="pABmEsMQazhHU465ATKRmOmjYEsLdGhOZGm5c2vVO/nBnum0n89SVzgj1+nYnVFQvJJy4WcCUZK1D7WRF1PGog=="/>
    <d v="2017-01-23T16:27:45"/>
    <s v="DARS-NIC-83936-D3K6R-v0"/>
    <s v="Yizhou Wan"/>
    <x v="71"/>
    <s v="With Customer"/>
    <x v="0"/>
    <m/>
    <s v="1c Application In Progress"/>
    <s v="1c Application In Progress"/>
    <x v="4"/>
    <s v="DARS-NIC-83936-D3K6R-v0"/>
    <s v="Yes"/>
    <s v="No"/>
    <x v="0"/>
    <x v="0"/>
    <x v="0"/>
    <s v="No"/>
    <x v="1"/>
    <s v=""/>
    <s v=""/>
    <s v=""/>
    <s v="Yes"/>
    <s v="Emma Russell"/>
    <d v="2017-01-23T16:27:45"/>
    <d v="2017-01-23T14:12:04"/>
    <m/>
    <s v=""/>
    <m/>
    <x v="0"/>
  </r>
  <r>
    <s v="0c814158-eaeb-4a7f-96c9-70d4cc697b8d"/>
    <s v="RKf1+3SkU40OzhCouqnGcRPWFA/gws6XSoo1M1Di4TJtABfRBObR2jEtVSQEyKaVY3jj0/3LzNvI2IY783XaEA=="/>
    <d v="2017-03-02T10:10:38"/>
    <s v="DARS-NIC-84040-B7L5K-v0"/>
    <s v="Keith Davies"/>
    <x v="143"/>
    <s v="With HSCIC"/>
    <x v="0"/>
    <m/>
    <s v=""/>
    <s v="1b Enquiry Answered"/>
    <x v="0"/>
    <s v="DARS-NIC-84040-B7L5K-v0.0"/>
    <s v="No"/>
    <s v="No"/>
    <x v="0"/>
    <x v="0"/>
    <x v="0"/>
    <s v="No"/>
    <x v="2"/>
    <s v=""/>
    <s v="DARS Online"/>
    <s v="DARS Online"/>
    <s v="Yes"/>
    <s v="Emma Russell"/>
    <d v="2017-03-02T10:10:38"/>
    <d v="2017-01-11T09:19:59"/>
    <m/>
    <s v=""/>
    <d v="2017-01-18T00:00:00"/>
    <x v="0"/>
  </r>
  <r>
    <s v="8a3ba59c-6522-417c-9541-8629530a1b6c"/>
    <s v="L/FJt4PI5oWL+AzbgQUOW5Eo7cyHYf/8fr6OgYLETdrptqE3s3gmLYYP+f7O5oaNBV1WbzsnUU86RGuMlzYM8w=="/>
    <d v="2017-03-02T10:10:38"/>
    <s v="DARS-NIC-84040-B7L5K-v0"/>
    <s v="Keith Davies"/>
    <x v="143"/>
    <s v="With HSCIC"/>
    <x v="0"/>
    <m/>
    <s v="2c Initial Assessment"/>
    <s v="1b Enquiry Answered"/>
    <x v="0"/>
    <s v="DARS-NIC-84040-B7L5K-v0.1"/>
    <s v="No"/>
    <s v="No"/>
    <x v="0"/>
    <x v="78"/>
    <x v="0"/>
    <s v="No"/>
    <x v="2"/>
    <s v="Medium"/>
    <s v="Elizabeth Flaherty"/>
    <s v="Dave Cronin"/>
    <s v="Yes"/>
    <s v="Emma Russell"/>
    <d v="2017-03-02T10:10:38"/>
    <d v="2017-01-16T16:29:42"/>
    <m/>
    <s v=""/>
    <d v="2017-01-18T00:00:00"/>
    <x v="0"/>
  </r>
  <r>
    <s v="b8687eae-586b-448d-bcc3-b795bfafece4"/>
    <s v="ESmcd2ZdbrdTlySSib+h07l6FPNCopZavFZSceW1BLmTEnFS+Vc5YnriB7phA1n6LlLvhZyJyqbPsfQ2Of4k1w=="/>
    <d v="2017-03-02T10:10:38"/>
    <s v="DARS-NIC-84040-B7L5K-v0"/>
    <s v="Keith Davies"/>
    <x v="143"/>
    <s v="With HSCIC"/>
    <x v="0"/>
    <m/>
    <s v="2a Case Admin Check"/>
    <s v="1b Enquiry Answered"/>
    <x v="0"/>
    <s v="DARS-NIC-84040-B7L5K-v0.2"/>
    <s v="No"/>
    <s v="No"/>
    <x v="0"/>
    <x v="78"/>
    <x v="0"/>
    <s v="No"/>
    <x v="2"/>
    <s v="Medium"/>
    <s v="Nicola Bootland"/>
    <s v="Dave Cronin"/>
    <s v="Yes"/>
    <s v="Emma Russell"/>
    <d v="2017-03-02T10:10:38"/>
    <d v="2017-02-16T14:10:03"/>
    <m/>
    <s v=""/>
    <d v="2017-01-18T00:00:00"/>
    <x v="0"/>
  </r>
  <r>
    <s v="5569ccc9-d56f-4b90-b6ba-365802a0d213"/>
    <s v="jR148IhUFNAmTh9rPcVa0VfJabAN7JAS+5HD75Myut8lNfou/ZI7zrVIfBoV05UpUPkQhJWj8bfL8WV3C86C/g=="/>
    <d v="2017-03-16T09:33:17"/>
    <s v="DARS-NIC-84040-B7L5K-v0"/>
    <s v="Keith Davies"/>
    <x v="143"/>
    <s v="With HSCIC"/>
    <x v="0"/>
    <m/>
    <s v="1b Enquiry Answered"/>
    <s v="1b Enquiry Answered"/>
    <x v="6"/>
    <s v="DARS-NIC-84040-B7L5K-v0.3"/>
    <s v="Yes"/>
    <s v="No"/>
    <x v="0"/>
    <x v="78"/>
    <x v="0"/>
    <s v="No"/>
    <x v="2"/>
    <s v="Medium"/>
    <s v="Nicola Bootland"/>
    <s v="Dave Cronin"/>
    <s v="Yes"/>
    <s v="Emma Russell"/>
    <d v="2017-03-16T09:33:17"/>
    <d v="2017-02-22T15:00:41"/>
    <d v="2017-03-16T00:00:00"/>
    <s v=""/>
    <d v="2017-01-18T00:00:00"/>
    <x v="0"/>
  </r>
  <r>
    <s v="6d3a8031-57c2-4bfc-b0e2-57897a0c7f7c"/>
    <s v="Sq+4kIFh4UZLQz2MvowIxY/bVi/xndt+H/99S3UfigjtpZ76Hp/D0yXhjsgPEhFb/3Rkgyb+6+oqApRNyoSVXw=="/>
    <d v="2017-04-27T15:59:27"/>
    <s v="DARS-NIC-84216-X2D7K-v0"/>
    <s v="Malcolm Souch"/>
    <x v="125"/>
    <s v="With Customer"/>
    <x v="0"/>
    <m/>
    <s v=""/>
    <s v="4e With Customer To Sign DSA"/>
    <x v="0"/>
    <s v="DARS-NIC-84216-X2D7K-v0.0"/>
    <s v="No"/>
    <s v="No"/>
    <x v="0"/>
    <x v="0"/>
    <x v="0"/>
    <s v="No"/>
    <x v="6"/>
    <s v=""/>
    <s v="DARS Online"/>
    <s v="DARS Online"/>
    <s v="Yes"/>
    <s v="Emma Russell"/>
    <d v="2017-04-27T15:59:27"/>
    <d v="2017-01-11T14:08:56"/>
    <m/>
    <s v=""/>
    <d v="2017-02-28T00:00:00"/>
    <x v="0"/>
  </r>
  <r>
    <s v="d9fb0454-b38a-42af-b8e9-66324210f6a1"/>
    <s v="yLYKCHIOeWn1MeM7Kry1c/T0loFnpk4WoWOZPnujYXMN2W/kRqzQRPlZcHUREQ/iGU/cNKEhBhBy2uOVAU+TsQ=="/>
    <d v="2017-04-27T15:59:27"/>
    <s v="DARS-NIC-84216-X2D7K-v0"/>
    <s v="Malcolm Souch"/>
    <x v="125"/>
    <s v="With Customer"/>
    <x v="0"/>
    <m/>
    <s v=""/>
    <s v="4e With Customer To Sign DSA"/>
    <x v="0"/>
    <s v="DARS-NIC-84216-X2D7K-v0.1"/>
    <s v="No"/>
    <s v="No"/>
    <x v="0"/>
    <x v="0"/>
    <x v="0"/>
    <s v="No"/>
    <x v="6"/>
    <s v=""/>
    <s v="DARS Online"/>
    <s v="DARS Online"/>
    <s v="Yes"/>
    <s v="Emma Russell"/>
    <d v="2017-04-27T15:59:27"/>
    <d v="2017-02-10T11:52:48"/>
    <m/>
    <s v=""/>
    <d v="2017-02-28T00:00:00"/>
    <x v="0"/>
  </r>
  <r>
    <s v="e8724909-ea05-4a6d-9433-4bb4d28a328c"/>
    <s v="FoGAlNwn5b0Koj/PDde+9QNxUbx2In/+dWXWlV5mizyraAVBFPHKYdra/0tfF115xwowTS2xJqfUnfC3FTDu4g=="/>
    <d v="2017-04-27T15:59:26"/>
    <s v="DARS-NIC-84216-X2D7K-v0"/>
    <s v="Malcolm Souch"/>
    <x v="125"/>
    <s v="With Customer"/>
    <x v="0"/>
    <m/>
    <s v="1c Application In Progress"/>
    <s v="4e With Customer To Sign DSA"/>
    <x v="0"/>
    <s v="DARS-NIC-84216-X2D7K-v0.2"/>
    <s v="No"/>
    <s v="No"/>
    <x v="0"/>
    <x v="0"/>
    <x v="0"/>
    <s v="No"/>
    <x v="6"/>
    <s v=""/>
    <s v="DARS Online"/>
    <s v="DARS Online"/>
    <s v="Yes"/>
    <s v="Emma Russell"/>
    <d v="2017-04-27T15:59:26"/>
    <d v="2017-02-15T10:58:07"/>
    <m/>
    <s v=""/>
    <d v="2017-02-28T00:00:00"/>
    <x v="0"/>
  </r>
  <r>
    <s v="9e88d687-b436-4e6b-a76f-b2e29bfabf94"/>
    <s v="QmolyUZehRxTvqZQoobRkfzvW73sKDpgHsb9xy2frVDPr8XlkXtRmdGNs6zJ0mE/HtwCvSyvMQyVbG5c3mi9Wg=="/>
    <d v="2017-04-27T15:59:27"/>
    <s v="DARS-NIC-84216-X2D7K-v0"/>
    <s v="Malcolm Souch"/>
    <x v="125"/>
    <s v="With Customer"/>
    <x v="0"/>
    <d v="2099-12-31T00:00:00"/>
    <s v="2c Initial Assessment"/>
    <s v="4e With Customer To Sign DSA"/>
    <x v="0"/>
    <s v="DARS-NIC-84216-X2D7K-v0.3"/>
    <s v="No"/>
    <s v="No"/>
    <x v="0"/>
    <x v="150"/>
    <x v="0"/>
    <s v="No"/>
    <x v="6"/>
    <s v="Medium"/>
    <s v="Malgorzata Bartkowska"/>
    <s v="Duncan Easton"/>
    <s v="Yes"/>
    <s v="Emma Russell"/>
    <d v="2017-04-27T15:59:27"/>
    <d v="2017-02-28T07:48:49"/>
    <m/>
    <s v=""/>
    <d v="2017-02-28T00:00:00"/>
    <x v="0"/>
  </r>
  <r>
    <s v="0d1caf22-89ea-4dc8-ad10-db5e89f639fb"/>
    <s v="N6Xapfh6OCORhDZvHjpANrR4aZanN/1nW/Wx/z2vRIXC4LVku0Uv60wk71M2GP/I7MFV7oCD1BO0OnuuAfLJ9w=="/>
    <d v="2017-04-27T15:59:29"/>
    <s v="DARS-NIC-84216-X2D7K-v0"/>
    <s v="Malcolm Souch"/>
    <x v="125"/>
    <s v="With Customer"/>
    <x v="0"/>
    <d v="2099-12-31T00:00:00"/>
    <s v="4e With Customer To Sign DSA"/>
    <s v="4e With Customer To Sign DSA"/>
    <x v="4"/>
    <s v="DARS-NIC-84216-X2D7K-v0.4"/>
    <s v="Yes"/>
    <s v="No"/>
    <x v="0"/>
    <x v="150"/>
    <x v="0"/>
    <s v="No"/>
    <x v="6"/>
    <s v="Medium"/>
    <s v="Malgorzata Bartkowska"/>
    <s v="Duncan Easton"/>
    <s v="Yes"/>
    <s v="Emma Russell"/>
    <d v="2017-04-27T15:59:29"/>
    <d v="2017-03-28T15:13:51"/>
    <m/>
    <s v=""/>
    <d v="2017-02-28T00:00:00"/>
    <x v="0"/>
  </r>
  <r>
    <s v="3c13df43-19e2-e611-8101-5065f38bd5b1"/>
    <s v="4o+G32vCdKE0GWawXdLY+i0NtgejGR/ug9GhN2gJK3AT0LigXpMXfbJimwg/u3CiKeuxkvBDSytcT8r0RDLhAg=="/>
    <d v="2017-03-06T14:42:17"/>
    <s v="DARS-NIC-84221-G8G5V-v0"/>
    <s v="Yizhou Wan"/>
    <x v="71"/>
    <s v="With Customer"/>
    <x v="0"/>
    <m/>
    <s v="1c Application In Progress"/>
    <s v="1c Application In Progress"/>
    <x v="0"/>
    <s v="DARS-NIC-84221-G8G5V-v0"/>
    <s v="No"/>
    <s v="No"/>
    <x v="0"/>
    <x v="0"/>
    <x v="0"/>
    <s v="No"/>
    <x v="1"/>
    <s v=""/>
    <s v=""/>
    <s v=""/>
    <s v="Yes"/>
    <s v="Emma Russell"/>
    <d v="2017-03-06T14:42:17"/>
    <d v="2017-01-24T09:41:27"/>
    <m/>
    <s v=""/>
    <m/>
    <x v="0"/>
  </r>
  <r>
    <s v="0548f5f6-001c-41c3-96a5-cc2580afc663"/>
    <s v="tiTsqSeYLoRrhoWqYFo342EXO3xBFCZUkvB98Le65og7BD4enO7xdOAfQH7iX53NmvwfNrJ4/czYepErYsaHfA=="/>
    <d v="2017-03-06T14:42:21"/>
    <s v="DARS-NIC-84221-G8G5V-v0"/>
    <s v="Yizhou Wan"/>
    <x v="71"/>
    <s v="With Customer"/>
    <x v="0"/>
    <d v="2099-12-31T00:00:00"/>
    <s v="2c Initial Assessment"/>
    <s v="1c Application In Progress"/>
    <x v="0"/>
    <s v="DARS-NIC-84221-G8G5V-v0.1"/>
    <s v="No"/>
    <s v="No"/>
    <x v="0"/>
    <x v="112"/>
    <x v="0"/>
    <s v="No"/>
    <x v="1"/>
    <s v="Medium"/>
    <s v="Elizabeth Flaherty"/>
    <s v="Gaynor Dalton"/>
    <s v="Yes"/>
    <s v="Emma Russell"/>
    <d v="2017-03-06T14:42:21"/>
    <d v="2017-02-07T15:35:56"/>
    <m/>
    <s v=""/>
    <m/>
    <x v="0"/>
  </r>
  <r>
    <s v="c86c3af0-a70e-41a5-867d-556be72483fe"/>
    <s v="977OE3jkWE17tNy5UgpZkEec0y19JeZ/tdpIT0v6uKN4Mkfz1CpNnMk+FTD8BZCBSxkrOQNN+f/gYZmcMzq8Lg=="/>
    <d v="2017-03-06T14:42:21"/>
    <s v="DARS-NIC-84221-G8G5V-v0"/>
    <s v="Yizhou Wan"/>
    <x v="71"/>
    <s v="With Customer"/>
    <x v="0"/>
    <d v="2099-12-31T00:00:00"/>
    <s v="2c Initial Assessment"/>
    <s v="1c Application In Progress"/>
    <x v="4"/>
    <s v="DARS-NIC-84221-G8G5V-v0.2"/>
    <s v="Yes"/>
    <s v="No"/>
    <x v="0"/>
    <x v="112"/>
    <x v="0"/>
    <s v="No"/>
    <x v="1"/>
    <s v="Medium"/>
    <s v="Elizabeth Flaherty"/>
    <s v="Gaynor Dalton"/>
    <s v="Yes"/>
    <s v="Emma Russell"/>
    <d v="2017-03-06T14:42:21"/>
    <d v="2017-03-06T14:42:19"/>
    <m/>
    <s v=""/>
    <m/>
    <x v="0"/>
  </r>
  <r>
    <s v="c170deeb-14d8-e611-80fe-5065f38bf4e1"/>
    <s v="3qR/0ksMlmtKRdRpWJc+kUk2yRChE5LK0GnMBNeCqXBerUYWTi09GMVmEu7xOry+vuZ0IvM9VPYE1e5RVVb8Ng=="/>
    <d v="2017-02-09T14:39:11"/>
    <s v="DARS-NIC-84254-J2G1Q-v0"/>
    <s v="Joanna Rose"/>
    <x v="18"/>
    <s v="With HSCIC"/>
    <x v="0"/>
    <m/>
    <s v=""/>
    <s v="5a DSA Active"/>
    <x v="0"/>
    <s v="DARS-NIC-84254-J2G1Q-v0"/>
    <s v="No"/>
    <s v="No"/>
    <x v="0"/>
    <x v="0"/>
    <x v="0"/>
    <s v="No"/>
    <x v="6"/>
    <s v="Complex"/>
    <s v=""/>
    <s v=""/>
    <s v="Yes"/>
    <s v="Emma Russell"/>
    <d v="2017-02-09T14:39:11"/>
    <d v="2017-01-11T15:45:06"/>
    <m/>
    <s v=""/>
    <d v="2017-01-12T00:00:00"/>
    <x v="0"/>
  </r>
  <r>
    <s v="70f47ce0-e7e6-4c09-b297-938d21406443"/>
    <s v="lI1yToZXH2gNfNdh2DIwc00yRssdcN5O8TUWvGXK3+dQXa+Zq1foxf8eUgcTSblipVBU/vH5Y79fZ00UyaZdmg=="/>
    <d v="2017-02-09T14:39:11"/>
    <s v="DARS-NIC-84254-J2G1Q-v0"/>
    <s v="Joanna Rose"/>
    <x v="18"/>
    <s v="With HSCIC"/>
    <x v="0"/>
    <m/>
    <s v="2c Initial Assessment"/>
    <s v="5a DSA Active"/>
    <x v="0"/>
    <s v="DARS-NIC-84254-J2G1Q-v0.1"/>
    <s v="No"/>
    <s v="No"/>
    <x v="0"/>
    <x v="215"/>
    <x v="0"/>
    <s v="No"/>
    <x v="6"/>
    <s v="Complex"/>
    <s v="Joanna Rose"/>
    <s v="Joanna Rose"/>
    <s v="Yes"/>
    <s v="Emma Russell"/>
    <d v="2017-02-09T14:39:11"/>
    <d v="2017-01-12T11:12:43"/>
    <m/>
    <s v=""/>
    <d v="2017-01-12T00:00:00"/>
    <x v="0"/>
  </r>
  <r>
    <s v="32774cd5-c051-41db-90e0-6cd2dc5f8922"/>
    <s v="MDVS87sweBYrEB3irtqrdP5uNPuyf4Lq53yJof4gjI7rAluSGHEuu0ufaCnaGPjPVXuZsgqF2RWYavKnWz/FjA=="/>
    <d v="2017-02-09T14:39:11"/>
    <s v="DARS-NIC-84254-J2G1Q-v0"/>
    <s v="Joanna Rose"/>
    <x v="18"/>
    <s v="With HSCIC"/>
    <x v="0"/>
    <m/>
    <s v="2c Initial Assessment"/>
    <s v="5a DSA Active"/>
    <x v="0"/>
    <s v="DARS-NIC-84254-J2G1Q-v0.2"/>
    <s v="No"/>
    <s v="No"/>
    <x v="0"/>
    <x v="215"/>
    <x v="0"/>
    <s v="No"/>
    <x v="6"/>
    <s v="Complex"/>
    <s v="Joanna Rose"/>
    <s v="Joanna Rose"/>
    <s v="Yes"/>
    <s v="Emma Russell"/>
    <d v="2017-02-09T14:39:11"/>
    <d v="2017-01-12T12:57:56"/>
    <m/>
    <s v=""/>
    <d v="2017-01-12T00:00:00"/>
    <x v="0"/>
  </r>
  <r>
    <s v="0679a642-e243-4750-a485-54cfa53faa4e"/>
    <s v="OKT9jf98eNzpHMwvbHNqaZzsxYTTTE8uHvA+SVu97HyFYmifMP+9aunPtbx/0I3HrgSyj4VoAhErrnVuUxBvjw=="/>
    <d v="2017-02-09T14:39:11"/>
    <s v="DARS-NIC-84254-J2G1Q-v0"/>
    <s v="Adriana Castelli"/>
    <x v="15"/>
    <s v="With HSCIC"/>
    <x v="0"/>
    <d v="2017-12-31T00:00:00"/>
    <s v="2c Initial Assessment"/>
    <s v="5a DSA Active"/>
    <x v="0"/>
    <s v="DARS-NIC-84254-J2G1Q-v0.3"/>
    <s v="No"/>
    <s v="No"/>
    <x v="0"/>
    <x v="215"/>
    <x v="0"/>
    <s v="No"/>
    <x v="1"/>
    <s v="Complex"/>
    <s v="Dan Goodwin"/>
    <s v="Dave Cronin"/>
    <s v="Yes"/>
    <s v="Emma Russell"/>
    <d v="2017-02-09T14:39:11"/>
    <d v="2017-01-12T14:43:57"/>
    <m/>
    <s v=""/>
    <d v="2017-01-12T00:00:00"/>
    <x v="0"/>
  </r>
  <r>
    <s v="0919ed2f-5dfd-4697-a14a-510fff928ca0"/>
    <s v="9lHiLegdnA14/w9m5cnkYYAeyra6DlL7ISA1yWUXpsSJ/gfIHCQ1OE8sbxKuwMtTD9XOjgSMa29MgG+xJpUIug=="/>
    <d v="2017-02-09T14:39:11"/>
    <s v="DARS-NIC-84254-J2G1Q-v0"/>
    <s v="Adriana Castelli"/>
    <x v="15"/>
    <s v="With HSCIC"/>
    <x v="0"/>
    <d v="2017-12-31T00:00:00"/>
    <s v="2c Initial Assessment"/>
    <s v="5a DSA Active"/>
    <x v="0"/>
    <s v="DARS-NIC-84254-J2G1Q-v0.4"/>
    <s v="No"/>
    <s v="No"/>
    <x v="0"/>
    <x v="215"/>
    <x v="0"/>
    <s v="No"/>
    <x v="1"/>
    <s v="Complex"/>
    <s v="Dan Goodwin"/>
    <s v="Dave Cronin"/>
    <s v="Yes"/>
    <s v="Emma Russell"/>
    <d v="2017-02-09T14:39:11"/>
    <d v="2017-01-23T08:04:49"/>
    <m/>
    <s v=""/>
    <d v="2017-01-12T00:00:00"/>
    <x v="0"/>
  </r>
  <r>
    <s v="4edb33b7-668f-4779-a66d-d20f96212873"/>
    <s v="U/PSv8w/6bU8Fkt2JcQDQ4ClH7Tm3/HTye82KpNXXadlJxDRn1Tm//oyaOIq5xqRbeeFNgeq9FNY6XmW8XA4/w=="/>
    <d v="2017-02-09T14:39:38"/>
    <s v="DARS-NIC-84254-J2G1Q-v0"/>
    <s v="Adriana Castelli"/>
    <x v="15"/>
    <s v="With HSCIC"/>
    <x v="0"/>
    <d v="2017-12-31T00:00:00"/>
    <s v="5a DSA Active"/>
    <s v="5a DSA Active"/>
    <x v="2"/>
    <s v="DARS-NIC-84254-J2G1Q-v0.5"/>
    <s v="Yes"/>
    <s v="No"/>
    <x v="0"/>
    <x v="215"/>
    <x v="212"/>
    <s v="No"/>
    <x v="1"/>
    <s v="Complex"/>
    <s v="Dan Goodwin"/>
    <s v="Dave Cronin"/>
    <s v="Yes"/>
    <s v="Emma Russell"/>
    <d v="2017-02-09T14:39:38"/>
    <d v="2017-01-30T11:36:21"/>
    <d v="2017-02-09T00:00:00"/>
    <s v=""/>
    <d v="2017-01-12T00:00:00"/>
    <x v="1"/>
  </r>
  <r>
    <s v="a7c34fbc-12e2-e611-80ff-5065f38bf2f1"/>
    <s v="3WsgHYDjVEqAhL9MparzbIYe7xCZBPqpM8yLBgUH4nWxzecm0yuVM43Uxw2Ng4Uuzwnjg3Dh/jej0sDJtbvVlg=="/>
    <d v="2017-03-22T11:17:39"/>
    <s v="DARS-NIC-84312-K7M9B-v0"/>
    <s v="Emma Russell"/>
    <x v="517"/>
    <s v="With HSCIC"/>
    <x v="0"/>
    <m/>
    <s v="1c Application In Progress"/>
    <s v="5a DSA Active"/>
    <x v="0"/>
    <s v="DARS-NIC-84312-K7M9B-v0"/>
    <s v="No"/>
    <s v="No"/>
    <x v="0"/>
    <x v="0"/>
    <x v="0"/>
    <s v="No"/>
    <x v="4"/>
    <s v=""/>
    <s v=""/>
    <s v=""/>
    <s v="Yes"/>
    <s v="Emma Russell"/>
    <d v="2017-03-22T11:17:39"/>
    <d v="2017-01-24T08:54:39"/>
    <m/>
    <s v=""/>
    <d v="2017-01-24T00:00:00"/>
    <x v="0"/>
  </r>
  <r>
    <s v="3c0ac246-d7e0-4a56-9f5c-da8611079a6a"/>
    <s v="h+xnijWF/TOHqCY9LadMZn38k/7BUOWsOc9h1O/MoJD52RvP0FwrlSPjsRjG6Ykjs+CC1t4W1WlA0xInMIoAJw=="/>
    <d v="2017-03-22T11:17:39"/>
    <s v="DARS-NIC-84312-K7M9B-v0"/>
    <s v="Emma Russell"/>
    <x v="517"/>
    <s v="With HSCIC"/>
    <x v="0"/>
    <d v="2099-12-31T00:00:00"/>
    <s v="2c Initial Assessment"/>
    <s v="5a DSA Active"/>
    <x v="0"/>
    <s v="DARS-NIC-84312-K7M9B-v0.1"/>
    <s v="No"/>
    <s v="No"/>
    <x v="0"/>
    <x v="207"/>
    <x v="0"/>
    <s v="No"/>
    <x v="4"/>
    <s v=""/>
    <s v="Tracy Taylor"/>
    <s v="Gaynor Dalton"/>
    <s v="Yes"/>
    <s v="Emma Russell"/>
    <d v="2017-03-22T11:17:39"/>
    <d v="2017-01-24T08:55:14"/>
    <m/>
    <s v=""/>
    <d v="2017-01-24T00:00:00"/>
    <x v="0"/>
  </r>
  <r>
    <s v="329b4798-b30b-49f3-ba6b-15eceb2b4839"/>
    <s v="k111sFGlrBvy8FF/7MY9Pu/V73/gllNtD4JYMVNLAXY4UNX+84aDuKpcKOK5AhxVEV3IYpR5J4+FwiUsX848cQ=="/>
    <d v="2017-03-22T11:17:52"/>
    <s v="DARS-NIC-84312-K7M9B-v0"/>
    <s v="Stephen Baker"/>
    <x v="517"/>
    <s v="With HSCIC"/>
    <x v="0"/>
    <d v="2099-12-31T00:00:00"/>
    <s v="5a DSA Active"/>
    <s v="5a DSA Active"/>
    <x v="2"/>
    <s v="DARS-NIC-84312-K7M9B-v0.2"/>
    <s v="Yes"/>
    <s v="No"/>
    <x v="0"/>
    <x v="207"/>
    <x v="200"/>
    <s v="No"/>
    <x v="4"/>
    <s v="Medium"/>
    <s v="Tracy Taylor"/>
    <s v="Gaynor Dalton"/>
    <s v="Yes"/>
    <s v="Emma Russell"/>
    <d v="2017-03-22T11:17:52"/>
    <d v="2017-02-01T07:53:25"/>
    <d v="2017-03-22T00:00:00"/>
    <s v=""/>
    <d v="2017-01-24T00:00:00"/>
    <x v="1"/>
  </r>
  <r>
    <s v="ba26170d-124f-4518-9203-57eb9045c569"/>
    <s v="0ZiU8rPYTv4dbhRfkwxpzzZWLyZIEV/706m1wF5y21YOE7xzno5ECvZuUciTx3VqZrbJQb9mEz9axhgoTzO0zg=="/>
    <d v="2017-01-18T09:59:06"/>
    <s v="DARS-NIC-84428-S5W2R-v0"/>
    <s v="Suresh Perisetla"/>
    <x v="229"/>
    <s v="With Customer"/>
    <x v="0"/>
    <m/>
    <s v=""/>
    <s v="1c Application In Progress"/>
    <x v="4"/>
    <s v="DARS-NIC-84428-S5W2R-v0.0"/>
    <s v="Yes"/>
    <s v="No"/>
    <x v="0"/>
    <x v="0"/>
    <x v="0"/>
    <s v="No"/>
    <x v="0"/>
    <s v=""/>
    <s v="DARS Online"/>
    <s v="DARS Online"/>
    <s v="Yes"/>
    <s v=""/>
    <d v="2017-01-18T09:59:06"/>
    <d v="2017-01-12T11:11:11"/>
    <m/>
    <s v=""/>
    <m/>
    <x v="0"/>
  </r>
  <r>
    <s v="4c0c821c-4e47-4158-b297-3740e0307648"/>
    <s v="d6uXbu7ur4K8SSqh3CgFCrJvwujMg2xPnXEq4ftF0gXNuv9d1WrOne3hYk3pj3ncMRiTOZCg2UCkXsywHe7t7Q=="/>
    <d v="2017-04-11T09:59:53"/>
    <s v="DARS-NIC-84763-L9X2G-v0"/>
    <s v="Alexandra Day"/>
    <x v="32"/>
    <s v="With Customer"/>
    <x v="0"/>
    <m/>
    <s v="1c Application In Progress"/>
    <s v="1c Application In Progress"/>
    <x v="4"/>
    <s v="DARS-NIC-84763-L9X2G-v0.0"/>
    <s v="Yes"/>
    <s v="No"/>
    <x v="0"/>
    <x v="0"/>
    <x v="0"/>
    <s v="No"/>
    <x v="0"/>
    <s v=""/>
    <s v=""/>
    <s v=""/>
    <s v="Yes"/>
    <s v="Alexandra Day"/>
    <d v="2017-04-11T09:59:53"/>
    <d v="2017-01-19T11:29:54"/>
    <m/>
    <s v=""/>
    <m/>
    <x v="0"/>
  </r>
  <r>
    <s v="56b0dc00-83e1-e611-8101-5065f38bd5b1"/>
    <s v="ZTIRyaVNnCCYXbWvBXpHtH8V74pnFQisXHSMOFIXuv+4kLse2MPBCMpokWx++uTv89Qo6SzHOyZeYOjRWAe+KA=="/>
    <d v="2017-04-20T14:07:58"/>
    <s v="DARS-NIC-84837-C9R6T-v0"/>
    <s v="Jenny Lewis"/>
    <x v="116"/>
    <s v="With Customer"/>
    <x v="0"/>
    <m/>
    <s v="1c Application In Progress"/>
    <s v="2d Action Plan Active"/>
    <x v="0"/>
    <s v="DARS-NIC-84837-C9R6T-v0"/>
    <s v="No"/>
    <s v="No"/>
    <x v="0"/>
    <x v="0"/>
    <x v="0"/>
    <s v="No"/>
    <x v="3"/>
    <s v=""/>
    <s v=""/>
    <s v=""/>
    <s v="Yes"/>
    <s v="Emma Russell"/>
    <d v="2017-04-20T14:07:58"/>
    <d v="2017-01-23T15:45:55"/>
    <m/>
    <s v=""/>
    <d v="2017-01-24T00:00:00"/>
    <x v="0"/>
  </r>
  <r>
    <s v="958878a1-f8cd-4d44-b2be-87cf0a8a8923"/>
    <s v="WE9t67ypJTjKsTgJZWRCt8yQS3G6ZqY6yJV+1VpDdfBj8jdoquqkWZKPrDRNP7YL206qEuVGh8bM4aIesF4V0Q=="/>
    <d v="2017-04-20T14:08:06"/>
    <s v="DARS-NIC-84837-C9R6T-v0"/>
    <s v="Jenny Lewis"/>
    <x v="116"/>
    <s v="With Customer"/>
    <x v="0"/>
    <m/>
    <s v="2c Initial Assessment"/>
    <s v="2d Action Plan Active"/>
    <x v="0"/>
    <s v="DARS-NIC-84837-C9R6T-v0.1"/>
    <s v="No"/>
    <s v="No"/>
    <x v="0"/>
    <x v="207"/>
    <x v="0"/>
    <s v="No"/>
    <x v="3"/>
    <s v=""/>
    <s v="Julia Webb"/>
    <s v="Duncan Easton"/>
    <s v="Yes"/>
    <s v="Emma Russell"/>
    <d v="2017-04-20T14:08:06"/>
    <d v="2017-01-23T15:46:17"/>
    <m/>
    <s v=""/>
    <d v="2017-01-24T00:00:00"/>
    <x v="0"/>
  </r>
  <r>
    <s v="a9b656d5-8d4b-4aae-ba37-5237797b0eea"/>
    <s v="gsM7QuVnFpBByhm8gkEC9p7KmGhvJLeEi8Lyl6gFdCDInLNacoHSzdFuyA0JiOqDjcXw6XjfpzkFAjoe/+rS+A=="/>
    <d v="2017-04-20T14:08:05"/>
    <s v="DARS-NIC-84837-C9R6T-v0"/>
    <s v="Jenny Lewis"/>
    <x v="116"/>
    <s v="With Customer"/>
    <x v="0"/>
    <m/>
    <s v="2c Initial Assessment"/>
    <s v="2d Action Plan Active"/>
    <x v="4"/>
    <s v="DARS-NIC-84837-C9R6T-v0.2"/>
    <s v="Yes"/>
    <s v="No"/>
    <x v="0"/>
    <x v="207"/>
    <x v="0"/>
    <s v="No"/>
    <x v="3"/>
    <s v=""/>
    <s v="Julia Webb"/>
    <s v="Duncan Easton"/>
    <s v="Yes"/>
    <s v="Emma Russell"/>
    <d v="2017-04-20T14:08:05"/>
    <d v="2017-04-20T14:07:54"/>
    <m/>
    <s v=""/>
    <d v="2017-01-24T00:00:00"/>
    <x v="0"/>
  </r>
  <r>
    <s v="51f6c155-9b10-e711-8101-5065f38bf2f1"/>
    <s v="CRzlQaB+GGesVN8CJW3nbsNLRpuWLk00SijHXhd5+tuoj41Al28S17o241Exdkq12f5i+GHcahbp2FsfiwET2A=="/>
    <d v="2017-04-10T08:38:47"/>
    <s v="DARS-NIC-84982-T0P3X-v0"/>
    <s v="Joel Humphrey"/>
    <x v="92"/>
    <s v="With Customer"/>
    <x v="0"/>
    <m/>
    <s v="1c Application In Progress"/>
    <s v="1c Application In Progress"/>
    <x v="0"/>
    <s v="DARS-NIC-84982-T0P3X-v0"/>
    <s v="No"/>
    <s v="No"/>
    <x v="0"/>
    <x v="0"/>
    <x v="0"/>
    <s v="No"/>
    <x v="9"/>
    <s v=""/>
    <s v=""/>
    <s v=""/>
    <s v="Yes"/>
    <s v="Emma Russell"/>
    <d v="2017-04-10T08:38:47"/>
    <d v="2017-03-24T14:08:26"/>
    <m/>
    <s v=""/>
    <m/>
    <x v="0"/>
  </r>
  <r>
    <s v="c207a7da-4062-4e19-9967-865fd694167f"/>
    <s v="ZfhRZ1lNz2+84zo1YhiVX1Y/ALYNc+27nWo9ZtXjeO08uysdEvpFLO+/0i/fGFQs+z7kXfmsIokYIzPcHZm1nw=="/>
    <d v="2017-04-10T08:38:47"/>
    <s v="DARS-NIC-84982-T0P3X-v0"/>
    <s v="Joel Humphrey"/>
    <x v="92"/>
    <s v="With Customer"/>
    <x v="0"/>
    <d v="2099-12-31T00:00:00"/>
    <s v="2a Case Admin Check"/>
    <s v="1c Application In Progress"/>
    <x v="0"/>
    <s v="DARS-NIC-84982-T0P3X-v0.1"/>
    <s v="No"/>
    <s v="No"/>
    <x v="0"/>
    <x v="125"/>
    <x v="0"/>
    <s v="No"/>
    <x v="9"/>
    <s v=""/>
    <s v="Julia Webb"/>
    <s v="Richard Langley"/>
    <s v="Yes"/>
    <s v="Emma Russell"/>
    <d v="2017-04-10T08:38:47"/>
    <d v="2017-03-24T14:10:37"/>
    <m/>
    <s v=""/>
    <m/>
    <x v="0"/>
  </r>
  <r>
    <s v="20aea43f-4ebf-48f9-abca-401ce9cc1a3e"/>
    <s v="+tKgC548FtmKy9K5U4B+ExDEvfq1PDc2NYYRmu5r5J5oGCvZRM0M1rfALbtvRJ9i//qOkqeQTxQ+wnwUOqb9WQ=="/>
    <d v="2017-04-11T08:21:08"/>
    <s v="DARS-NIC-84982-T0P3X-v0"/>
    <s v="Joel Humphrey"/>
    <x v="92"/>
    <s v="With Customer"/>
    <x v="0"/>
    <d v="2099-12-31T00:00:00"/>
    <s v="2a Case Admin Check"/>
    <s v="1c Application In Progress"/>
    <x v="4"/>
    <s v="DARS-NIC-84982-T0P3X-v0.2"/>
    <s v="Yes"/>
    <s v="No"/>
    <x v="0"/>
    <x v="125"/>
    <x v="0"/>
    <s v="No"/>
    <x v="9"/>
    <s v=""/>
    <s v="Julia Webb"/>
    <s v="Richard Langley"/>
    <s v="Yes"/>
    <s v="Emma Russell"/>
    <d v="2017-04-11T08:21:08"/>
    <d v="2017-04-10T08:38:44"/>
    <m/>
    <s v=""/>
    <m/>
    <x v="0"/>
  </r>
  <r>
    <s v="fa0d677e-fee2-e611-80ff-5065f38bf2f1"/>
    <s v="G7VTdR/JG42XUE/DjjMODql3T95snnlohvveTF0aNXjNBcxArSjU89IynJEq3rt6iFkOM9f6w76v7XH+GUyc+A=="/>
    <d v="2017-02-09T17:37:37"/>
    <s v="DARS-NIC-85129-S6T4P-v0"/>
    <s v="Dalton Coker"/>
    <x v="3"/>
    <s v="With Customer"/>
    <x v="0"/>
    <m/>
    <s v="1c Application In Progress"/>
    <s v="1c Application In Progress"/>
    <x v="4"/>
    <s v="DARS-NIC-85129-S6T4P-v0"/>
    <s v="Yes"/>
    <s v="No"/>
    <x v="0"/>
    <x v="0"/>
    <x v="0"/>
    <s v="No"/>
    <x v="1"/>
    <s v=""/>
    <s v=""/>
    <s v=""/>
    <s v="Yes"/>
    <s v="Emma Russell"/>
    <d v="2017-02-09T17:37:37"/>
    <d v="2017-01-25T13:02:25"/>
    <m/>
    <s v=""/>
    <m/>
    <x v="0"/>
  </r>
  <r>
    <s v="5843fbf3-0ac9-4460-8be7-0ecd510c923b"/>
    <s v="I6JGcH70f8UMerEtnmTSV2H2TpoSCsLT7kK5XEEmRc1g8zb+pSHUx1o0qbGImIWrjEPRmogb2EkCEMVK0tBzaQ=="/>
    <d v="2017-02-14T11:36:39"/>
    <s v="DARS-NIC-85149-Q0C9S-v0"/>
    <s v="Justin Hardy"/>
    <x v="330"/>
    <s v="With Customer"/>
    <x v="0"/>
    <m/>
    <s v=""/>
    <s v="1c Application In Progress"/>
    <x v="4"/>
    <s v="DARS-NIC-85149-Q0C9S-v0.0"/>
    <s v="Yes"/>
    <s v="No"/>
    <x v="0"/>
    <x v="0"/>
    <x v="0"/>
    <s v="No"/>
    <x v="0"/>
    <s v=""/>
    <s v="DARS Online"/>
    <s v="DARS Online"/>
    <s v="Yes"/>
    <s v=""/>
    <d v="2017-02-14T11:36:39"/>
    <d v="2017-01-16T16:05:34"/>
    <m/>
    <s v=""/>
    <m/>
    <x v="0"/>
  </r>
  <r>
    <s v="f1cebf6f-bde3-e611-80fe-5065f38b05d1"/>
    <s v="xIyvm7YKgtTavkkuVBaJMo6bLo+aaLzY2JzMfrYgR9ZNoLvklxrIZMq0plh74RFYr4wwZO+MI2pmePie3IYo/A=="/>
    <d v="2017-01-31T13:38:56"/>
    <s v="DARS-NIC-85342-N5L4D-v0"/>
    <s v="Neza Stiglic"/>
    <x v="1"/>
    <s v="With HSCIC"/>
    <x v="0"/>
    <m/>
    <s v="1b Enquiry Answered"/>
    <s v="1b Enquiry Answered"/>
    <x v="4"/>
    <s v="DARS-NIC-85342-N5L4D-v0"/>
    <s v="Yes"/>
    <s v="No"/>
    <x v="0"/>
    <x v="0"/>
    <x v="0"/>
    <s v="No"/>
    <x v="1"/>
    <s v=""/>
    <s v=""/>
    <s v=""/>
    <s v="Yes"/>
    <s v="Emma Russell"/>
    <d v="2017-01-31T13:38:56"/>
    <d v="2017-01-26T11:49:08"/>
    <m/>
    <s v=""/>
    <m/>
    <x v="0"/>
  </r>
  <r>
    <s v="0418b1d9-bee3-e611-80fe-5065f38b05d1"/>
    <s v="o0Ja+Vn7lka+pSmISFCxnDiQiqLhHoQCSLUR3lXxeszuTHtevmtGybmpJbKQDK+OehwJNoPZjR+63bT6edGzAQ=="/>
    <d v="2017-01-26T11:59:21"/>
    <s v="DARS-NIC-85465-H1W9F-v0"/>
    <s v="Joanne Pybis"/>
    <x v="485"/>
    <s v="With Customer"/>
    <x v="0"/>
    <m/>
    <s v="1c Application In Progress"/>
    <s v="1c Application In Progress"/>
    <x v="4"/>
    <s v="DARS-NIC-85465-H1W9F-v0"/>
    <s v="Yes"/>
    <s v="No"/>
    <x v="0"/>
    <x v="0"/>
    <x v="0"/>
    <s v="No"/>
    <x v="11"/>
    <s v=""/>
    <s v=""/>
    <s v=""/>
    <s v="Yes"/>
    <s v="Emma Russell"/>
    <d v="2017-01-26T11:59:21"/>
    <d v="2017-01-26T11:59:14"/>
    <m/>
    <s v=""/>
    <m/>
    <x v="0"/>
  </r>
  <r>
    <s v="a6aeb765-e5e2-e611-80ff-5065f38bf2f1"/>
    <s v="I76dZ6QewLsA16mnfQy2eyPuG7EtuqLiyMNgFfdIj/REObNu0lQz8/B5SrpjYrtNVxYBC4wBQ69DH537uP7iGg=="/>
    <d v="2017-05-01T21:05:03"/>
    <s v="DARS-NIC-85759-S2C6M-v0"/>
    <s v="Kirsty Benn-Harris"/>
    <x v="518"/>
    <s v="With HSCIC"/>
    <x v="0"/>
    <m/>
    <s v="1c Application In Progress"/>
    <s v="3a With DAO"/>
    <x v="0"/>
    <s v="DARS-NIC-85759-S2C6M-v0"/>
    <s v="No"/>
    <s v="No"/>
    <x v="0"/>
    <x v="0"/>
    <x v="0"/>
    <s v="No"/>
    <x v="6"/>
    <s v=""/>
    <s v=""/>
    <s v=""/>
    <s v="Yes"/>
    <s v="Emma Russell"/>
    <d v="2017-05-01T21:05:03"/>
    <d v="2017-01-25T10:02:46"/>
    <m/>
    <s v=""/>
    <d v="2017-03-08T00:00:00"/>
    <x v="0"/>
  </r>
  <r>
    <s v="0c3ef84c-7032-4784-afe0-629fdbb60382"/>
    <s v="FRVQpn0dxnjR2k0We8w5I9U80DE+2tKBS4GxKLm7mBYql3oPc/z3evhY6zsT8ZnwaJmf1cK/3uaWPA6jAHTQ6w=="/>
    <d v="2017-05-01T21:05:03"/>
    <s v="DARS-NIC-85759-S2C6M-v0"/>
    <s v="Kirsty Benn-Harris"/>
    <x v="518"/>
    <s v="With HSCIC"/>
    <x v="0"/>
    <d v="2018-03-31T00:00:00"/>
    <s v="2c Initial Assessment"/>
    <s v="3a With DAO"/>
    <x v="0"/>
    <s v="DARS-NIC-85759-S2C6M-v0.1"/>
    <s v="No"/>
    <s v="No"/>
    <x v="0"/>
    <x v="39"/>
    <x v="0"/>
    <s v="No"/>
    <x v="6"/>
    <s v="Complex"/>
    <s v="Dan Goodwin"/>
    <s v="Louise Dunn"/>
    <s v="Yes"/>
    <s v="Emma Russell"/>
    <d v="2017-05-01T21:05:03"/>
    <d v="2017-02-20T17:22:50"/>
    <m/>
    <s v=""/>
    <d v="2017-03-08T00:00:00"/>
    <x v="0"/>
  </r>
  <r>
    <s v="b805da05-ddc5-44bc-83f6-1ce12815375b"/>
    <s v="OfJlYv+uPF2HYbITrjJ9HYvNADzkFElNwcGGWwxJW16s+BiollPoHLGLEV4SUq3tvmPC1a7jejJ4m0k57a9EyQ=="/>
    <d v="2017-05-01T21:05:03"/>
    <s v="DARS-NIC-85759-S2C6M-v0"/>
    <s v="Kirsty Benn-Harris"/>
    <x v="518"/>
    <s v="With HSCIC"/>
    <x v="0"/>
    <d v="2018-03-31T00:00:00"/>
    <s v="3a With DAO"/>
    <s v="3a With DAO"/>
    <x v="4"/>
    <s v="DARS-NIC-85759-S2C6M-v0.2"/>
    <s v="Yes"/>
    <s v="No"/>
    <x v="0"/>
    <x v="39"/>
    <x v="0"/>
    <s v="No"/>
    <x v="6"/>
    <s v="Complex"/>
    <s v="Dan Goodwin"/>
    <s v="Louise Dunn"/>
    <s v="Yes"/>
    <s v="Emma Russell"/>
    <d v="2017-05-01T21:05:03"/>
    <d v="2017-05-01T20:59:40"/>
    <m/>
    <s v=""/>
    <d v="2017-03-08T00:00:00"/>
    <x v="0"/>
  </r>
  <r>
    <s v="f5f9f6b2-fa71-4f5d-a724-5c3106abd1ae"/>
    <s v="1MR0pVqYanROI2k0sHcXqIIEyNKP5s3E1D6skPWIaGAwLIHIT/SdxubCz8o/x/pstwfDHhttCwdzZ6PMNRXYUQ=="/>
    <d v="2017-03-08T09:35:36"/>
    <s v="DARS-NIC-85916-B5C5D-v0"/>
    <s v="Veline Lesperance"/>
    <x v="13"/>
    <s v="With Customer"/>
    <x v="0"/>
    <m/>
    <s v="1c Application In Progress"/>
    <s v="1c Application In Progress"/>
    <x v="4"/>
    <s v="DARS-NIC-85916-B5C5D-v0.0"/>
    <s v="Yes"/>
    <s v="No"/>
    <x v="0"/>
    <x v="0"/>
    <x v="0"/>
    <s v="No"/>
    <x v="1"/>
    <s v=""/>
    <s v=""/>
    <s v=""/>
    <s v="Yes"/>
    <s v="Emma Russell"/>
    <d v="2017-03-08T09:35:36"/>
    <d v="2017-03-08T09:35:09"/>
    <m/>
    <s v=""/>
    <m/>
    <x v="0"/>
  </r>
  <r>
    <s v="dfe00dec-7de1-e611-80ff-5065f38bf2f1"/>
    <s v="jnvbAA5oQyTZLjAxVfC6SRad3PIv/VHVmAZTRNDQgf2Fffq1FIjrrQ7s1m3FYjhPkl07V08VmW1NTOqKn32lNA=="/>
    <d v="2017-02-10T14:22:37"/>
    <s v="DARS-NIC-85959-B8C1T-v0"/>
    <s v="David Huang"/>
    <x v="519"/>
    <s v="With HSCIC"/>
    <x v="0"/>
    <m/>
    <s v="1b Enquiry Answered"/>
    <s v="1b Enquiry Answered"/>
    <x v="4"/>
    <s v="DARS-NIC-85959-B8C1T-v0"/>
    <s v="Yes"/>
    <s v="No"/>
    <x v="0"/>
    <x v="0"/>
    <x v="0"/>
    <s v="No"/>
    <x v="23"/>
    <s v=""/>
    <s v=""/>
    <s v=""/>
    <s v="Yes"/>
    <s v="Emma Russell"/>
    <d v="2017-02-10T14:22:37"/>
    <d v="2017-01-23T15:09:29"/>
    <m/>
    <s v=""/>
    <m/>
    <x v="0"/>
  </r>
  <r>
    <s v="bd9e36cc-6c42-4446-a940-76afe4e2b168"/>
    <s v="b7eeDjaux4RZzUKzag88HkoH/NAnv6WKsJRdqJiRoKJ0UZ/SkYuU3jtvH1ZPRIRiyC1gWJl2YeAExus9sUolFg=="/>
    <d v="2017-01-20T15:41:15"/>
    <s v="DARS-NIC-86220-K1H1G-v0"/>
    <s v="Miho Yoshizaki"/>
    <x v="316"/>
    <s v="With Customer"/>
    <x v="0"/>
    <m/>
    <s v=""/>
    <s v="1c Application In Progress"/>
    <x v="4"/>
    <s v="DARS-NIC-86220-K1H1G-v0.0"/>
    <s v="Yes"/>
    <s v="No"/>
    <x v="0"/>
    <x v="0"/>
    <x v="0"/>
    <s v="No"/>
    <x v="0"/>
    <s v=""/>
    <s v="DARS Online"/>
    <s v="DARS Online"/>
    <s v="Yes"/>
    <s v=""/>
    <d v="2017-01-20T15:41:15"/>
    <d v="2017-01-20T15:41:13"/>
    <m/>
    <s v=""/>
    <m/>
    <x v="0"/>
  </r>
  <r>
    <s v="23dd1950-f2e1-e511-80f7-3863bb357fa0"/>
    <s v="tx9cLyG6Y2Vzt7/z/u9TUTS9vmdyeHH3HOolhnm3KU0gJc64xxEhSsP1Gac6YO0GlKuVZxohZZO6I//V87u+AQ=="/>
    <d v="2016-08-02T09:49:45"/>
    <s v="DARS-NIC-86373-M7FCV-v0"/>
    <s v="Diane Threapleton"/>
    <x v="21"/>
    <s v="With HSCIC"/>
    <x v="0"/>
    <d v="2015-12-31T00:00:00"/>
    <s v=""/>
    <s v="5a DSA Active"/>
    <x v="3"/>
    <s v="DARS-NIC-86373-M7FCV-v0.0"/>
    <s v="Yes"/>
    <s v="Yes"/>
    <x v="0"/>
    <x v="0"/>
    <x v="30"/>
    <s v="No"/>
    <x v="1"/>
    <s v="Complex"/>
    <s v="Dave Cronin"/>
    <s v=""/>
    <s v="No"/>
    <s v="Joanna Rose"/>
    <d v="2016-08-02T09:49:45"/>
    <d v="2016-03-04T10:17:43"/>
    <m/>
    <s v=""/>
    <m/>
    <x v="0"/>
  </r>
  <r>
    <s v="c6368a29-2bf4-e611-8100-5065f38bf2f1"/>
    <s v="G1URwls0ib3NX1Kr3b5Z4m5xrWZtMoFWQoaviP5V/pJEudXESVcbin6yqsxkoq6bP2sjbHXzmUAbOuYVGPR86g=="/>
    <d v="2017-04-19T08:35:45"/>
    <s v="DARS-NIC-86594-P9G4B-v0"/>
    <s v="Emma Russell"/>
    <x v="267"/>
    <s v="With Customer"/>
    <x v="0"/>
    <m/>
    <s v="1c Application In Progress"/>
    <s v="2d Action Plan Active"/>
    <x v="0"/>
    <s v="DARS-NIC-86594-P9G4B-v0"/>
    <s v="No"/>
    <s v="No"/>
    <x v="0"/>
    <x v="0"/>
    <x v="0"/>
    <s v="No"/>
    <x v="1"/>
    <s v=""/>
    <s v=""/>
    <s v=""/>
    <s v="Yes"/>
    <s v="Emma Russell"/>
    <d v="2017-04-19T08:35:45"/>
    <d v="2017-02-16T09:34:54"/>
    <m/>
    <s v=""/>
    <d v="2017-02-17T00:00:00"/>
    <x v="0"/>
  </r>
  <r>
    <s v="515205ce-6108-4dfa-995d-2a3e837a18b2"/>
    <s v="UM5LJiEOoNdtwbHbu7pSGAJ5Me/ajpxT3JmA8akI+6aFUjo+htge5fdtvpVDDp0kFM7NVw6JtAAFqKuiFoUmSA=="/>
    <d v="2017-04-19T08:35:52"/>
    <s v="DARS-NIC-86594-P9G4B-v0"/>
    <s v="Hajeb Kamali"/>
    <x v="267"/>
    <s v="With Customer"/>
    <x v="0"/>
    <d v="2099-12-31T00:00:00"/>
    <s v="2c Initial Assessment"/>
    <s v="2d Action Plan Active"/>
    <x v="0"/>
    <s v="DARS-NIC-86594-P9G4B-v0.1"/>
    <s v="No"/>
    <s v="No"/>
    <x v="0"/>
    <x v="165"/>
    <x v="0"/>
    <s v="No"/>
    <x v="1"/>
    <s v=""/>
    <s v="Elizabeth Flaherty"/>
    <s v="Duncan Easton"/>
    <s v="Yes"/>
    <s v="Emma Russell"/>
    <d v="2017-04-19T08:35:52"/>
    <d v="2017-02-16T09:35:13"/>
    <m/>
    <s v=""/>
    <d v="2017-02-17T00:00:00"/>
    <x v="0"/>
  </r>
  <r>
    <s v="5c613e3d-de41-4b9a-b723-5cb79af93619"/>
    <s v="PW79qKRN7Lb39XF2CzgWjiLwVGVRAuXIN55rkcsidyRbcyQL6YHDagKfiSfnOllTgMp4ZiKIJcszCyvTuoFd4g=="/>
    <d v="2017-04-19T08:35:52"/>
    <s v="DARS-NIC-86594-P9G4B-v0"/>
    <s v="Hajeb Kamali"/>
    <x v="267"/>
    <s v="With Customer"/>
    <x v="0"/>
    <d v="2099-12-31T00:00:00"/>
    <s v="2c Initial Assessment"/>
    <s v="2d Action Plan Active"/>
    <x v="4"/>
    <s v="DARS-NIC-86594-P9G4B-v0.2"/>
    <s v="Yes"/>
    <s v="No"/>
    <x v="0"/>
    <x v="165"/>
    <x v="0"/>
    <s v="No"/>
    <x v="1"/>
    <s v=""/>
    <s v="Elizabeth Flaherty"/>
    <s v="Duncan Easton"/>
    <s v="Yes"/>
    <s v="Emma Russell"/>
    <d v="2017-04-19T08:35:52"/>
    <d v="2017-04-19T08:35:41"/>
    <m/>
    <s v=""/>
    <d v="2017-02-17T00:00:00"/>
    <x v="0"/>
  </r>
  <r>
    <s v="7765e133-942c-4789-bfef-3f77d32eca8e"/>
    <s v="op8JXMkJsEdWAUYT6AaSUDJqZRQGjKMMwnmdwH/eGktnLwZ7NF4MC0VQIf17RTo0wpulb4gTV+Cy9EDZHXUW8g=="/>
    <d v="2017-01-24T10:44:36"/>
    <s v="DARS-NIC-86597-T8R8W-v0"/>
    <s v="Helen Reeve"/>
    <x v="32"/>
    <s v="With Customer"/>
    <x v="0"/>
    <m/>
    <s v=""/>
    <s v="1c Application In Progress"/>
    <x v="4"/>
    <s v="DARS-NIC-86597-T8R8W-v0.0"/>
    <s v="Yes"/>
    <s v="No"/>
    <x v="0"/>
    <x v="0"/>
    <x v="0"/>
    <s v="No"/>
    <x v="0"/>
    <s v=""/>
    <s v="DARS Online"/>
    <s v="DARS Online"/>
    <s v="Yes"/>
    <s v=""/>
    <d v="2017-01-24T10:44:36"/>
    <d v="2017-01-24T09:24:22"/>
    <m/>
    <s v=""/>
    <m/>
    <x v="0"/>
  </r>
  <r>
    <s v="4eac2564-ffb0-48e7-8be2-114bd775bafe"/>
    <s v="/ZYpdPEBwlemAUcrVxjIRfL+nb3m5yxnceN4olvTWhOri1D99eN9tBYFIL6ixPcOUsUpYsPdfwIpxDaqBbr1pw=="/>
    <d v="2017-04-19T14:11:41"/>
    <s v="DARS-NIC-86623-P4F4D-v0"/>
    <s v="Miranda Davies"/>
    <x v="58"/>
    <s v="With HSCIC"/>
    <x v="0"/>
    <m/>
    <s v=""/>
    <s v="4b Approvals Group"/>
    <x v="0"/>
    <s v="DARS-NIC-86623-P4F4D-v0.0"/>
    <s v="No"/>
    <s v="No"/>
    <x v="0"/>
    <x v="0"/>
    <x v="0"/>
    <s v="No"/>
    <x v="9"/>
    <s v=""/>
    <s v="DARS Online"/>
    <s v="DARS Online"/>
    <s v="Yes"/>
    <s v="Emma Russell"/>
    <d v="2017-04-19T14:11:41"/>
    <d v="2017-01-24T10:02:17"/>
    <m/>
    <s v=""/>
    <d v="2017-02-28T00:00:00"/>
    <x v="0"/>
  </r>
  <r>
    <s v="ca06e018-d66b-4bba-a4ee-6953d8c6baa8"/>
    <s v="0yp5yWaGxEUS9Wbe5EWtK28xKM6tZPcWF2ClrSHOdcYdgexM+UJFupDZoMKo/UtJbrWSXKB7zsHuPjB26jkpOw=="/>
    <d v="2017-04-19T14:11:41"/>
    <s v="DARS-NIC-86623-P4F4D-v0"/>
    <s v="Miranda Davies"/>
    <x v="58"/>
    <s v="With HSCIC"/>
    <x v="0"/>
    <d v="2018-03-31T00:00:00"/>
    <s v="2c Initial Assessment"/>
    <s v="4b Approvals Group"/>
    <x v="0"/>
    <s v="DARS-NIC-86623-P4F4D-v0.1"/>
    <s v="No"/>
    <s v="No"/>
    <x v="0"/>
    <x v="150"/>
    <x v="0"/>
    <s v="No"/>
    <x v="9"/>
    <s v="Complex"/>
    <s v="Emma Lawler"/>
    <s v="Jennifer Donald"/>
    <s v="Yes"/>
    <s v="Emma Russell"/>
    <d v="2017-04-19T14:11:41"/>
    <d v="2017-01-24T13:29:13"/>
    <m/>
    <s v=""/>
    <d v="2017-02-28T00:00:00"/>
    <x v="0"/>
  </r>
  <r>
    <s v="d488617e-2449-4d21-ba1c-eafeddf73732"/>
    <s v="rJflAoaN9xbXWRGcnmZPRe3aBF5Vc2S4s9cmopXAL9nYD/ZjhFPzro+TVdRMV/xM1mXMO85+6t/jx8FPmNM1gQ=="/>
    <d v="2017-04-19T14:11:41"/>
    <s v="DARS-NIC-86623-P4F4D-v0"/>
    <s v="Miranda Davies"/>
    <x v="58"/>
    <s v="With HSCIC"/>
    <x v="0"/>
    <d v="2018-03-31T00:00:00"/>
    <s v="2c Initial Assessment"/>
    <s v="4b Approvals Group"/>
    <x v="0"/>
    <s v="DARS-NIC-86623-P4F4D-v0.2"/>
    <s v="No"/>
    <s v="No"/>
    <x v="0"/>
    <x v="150"/>
    <x v="0"/>
    <s v="No"/>
    <x v="9"/>
    <s v="Complex"/>
    <s v="Emma Lawler"/>
    <s v="Jennifer Donald"/>
    <s v="Yes"/>
    <s v="Emma Russell"/>
    <d v="2017-04-19T14:11:41"/>
    <d v="2017-03-20T08:13:02"/>
    <m/>
    <s v=""/>
    <d v="2017-02-28T00:00:00"/>
    <x v="0"/>
  </r>
  <r>
    <s v="e21aee9e-ca87-469d-8992-c02f7ea2f3fe"/>
    <s v="Df4btAk+gNYjl1ZJxRdI4kBRM3vH8DXYLsjAd9ac3uxeDJjnQr6ew//JuesMBGqg90u4Y+w9P18uMvgz0zoOSQ=="/>
    <d v="2017-05-02T07:45:06"/>
    <s v="DARS-NIC-86623-P4F4D-v0"/>
    <s v="Miranda Davies"/>
    <x v="58"/>
    <s v="With HSCIC"/>
    <x v="0"/>
    <d v="2018-03-31T00:00:00"/>
    <s v="4b Approvals Group"/>
    <s v="4b Approvals Group"/>
    <x v="4"/>
    <s v="DARS-NIC-86623-P4F4D-v0.3"/>
    <s v="Yes"/>
    <s v="No"/>
    <x v="0"/>
    <x v="150"/>
    <x v="0"/>
    <s v="No"/>
    <x v="9"/>
    <s v="Complex"/>
    <s v="Alexandra Day"/>
    <s v="Jennifer Donald"/>
    <s v="Yes"/>
    <s v="Emma Russell"/>
    <d v="2017-05-02T07:45:06"/>
    <d v="2017-04-19T14:11:17"/>
    <m/>
    <s v=""/>
    <d v="2017-02-28T00:00:00"/>
    <x v="0"/>
  </r>
  <r>
    <s v="b9b65bec-b9ec-498f-bf90-1553aa41e1e6"/>
    <s v="Rehm1rXUjz9zIR5AYSxmzPb1mvmaa7n339jzuoIjUI35eVjiGxrLaYUBhYd6/s8GDHcBOhCMKI5W1AospM8RGA=="/>
    <d v="2017-03-28T08:14:15"/>
    <s v="DARS-NIC-86666-V7Z1L-v0"/>
    <s v="Ruth Blackburn"/>
    <x v="1"/>
    <s v="With Customer"/>
    <x v="0"/>
    <m/>
    <s v=""/>
    <s v="1c Application In Progress"/>
    <x v="0"/>
    <s v="DARS-NIC-86666-V7Z1L-v0.0"/>
    <s v="No"/>
    <s v="No"/>
    <x v="0"/>
    <x v="0"/>
    <x v="0"/>
    <s v="No"/>
    <x v="1"/>
    <s v=""/>
    <s v="DARS Online"/>
    <s v="DARS Online"/>
    <s v="Yes"/>
    <s v="Emma Russell"/>
    <d v="2017-03-28T08:14:15"/>
    <d v="2017-01-24T10:56:59"/>
    <m/>
    <s v=""/>
    <m/>
    <x v="0"/>
  </r>
  <r>
    <s v="7dc3c114-d546-4a6e-951e-6d214058ed13"/>
    <s v="6WPDwexyCB1Z9UrQWXdD9xOzHZ6k+O4D+IutxnDUbYoaABzBmWNj2ElxT9dYz3C8uNJwHpwOJjr0P/bQtSv8Vg=="/>
    <d v="2017-03-28T08:14:43"/>
    <s v="DARS-NIC-86666-V7Z1L-v0"/>
    <s v="Ruth Blackburn"/>
    <x v="1"/>
    <s v="With Customer"/>
    <x v="0"/>
    <m/>
    <s v=""/>
    <s v="1c Application In Progress"/>
    <x v="0"/>
    <s v="DARS-NIC-86666-V7Z1L-v0.1"/>
    <s v="No"/>
    <s v="No"/>
    <x v="0"/>
    <x v="0"/>
    <x v="0"/>
    <s v="No"/>
    <x v="1"/>
    <s v=""/>
    <s v="DARS Online"/>
    <s v="Dave Cronin"/>
    <s v="Yes"/>
    <s v="Emma Russell"/>
    <d v="2017-03-28T08:14:43"/>
    <d v="2017-03-23T12:28:33"/>
    <m/>
    <s v=""/>
    <m/>
    <x v="0"/>
  </r>
  <r>
    <s v="47921dff-53e0-4a26-be58-fd917f8874d1"/>
    <s v="leRt5GsKhbAYYTgTiPxv1aLSZnyu3laZeZoGhELqHCsDzJRKzpghB/ejM6zRsE/2XVsD8NWJPQBsRfNoujh0MA=="/>
    <d v="2017-03-28T08:14:43"/>
    <s v="DARS-NIC-86666-V7Z1L-v0"/>
    <s v="Ruth Blackburn"/>
    <x v="1"/>
    <s v="With Customer"/>
    <x v="0"/>
    <m/>
    <s v=""/>
    <s v="1c Application In Progress"/>
    <x v="4"/>
    <s v="DARS-NIC-86666-V7Z1L-v0.2"/>
    <s v="Yes"/>
    <s v="No"/>
    <x v="0"/>
    <x v="0"/>
    <x v="0"/>
    <s v="No"/>
    <x v="1"/>
    <s v=""/>
    <s v="DARS Online"/>
    <s v="Dave Cronin"/>
    <s v="Yes"/>
    <s v="Emma Russell"/>
    <d v="2017-03-28T08:14:43"/>
    <d v="2017-03-28T08:14:19"/>
    <m/>
    <s v=""/>
    <m/>
    <x v="0"/>
  </r>
  <r>
    <s v="675c8bc9-e536-426f-bcf5-fe3094703438"/>
    <s v="bVGYaWW4WsrcstLuD8IXhSwVY34Vx7aVaxcbC98MT2V7Io2jN3KeLo5DxtaiKQydLsscdLH8D8c9BB4+V0krGQ=="/>
    <d v="2017-01-25T10:44:33"/>
    <s v="DARS-NIC-86952-P3B5B-v0"/>
    <s v="Nicola Bootland"/>
    <x v="18"/>
    <s v="With Customer"/>
    <x v="0"/>
    <m/>
    <s v=""/>
    <s v="1c Application In Progress"/>
    <x v="4"/>
    <s v="DARS-NIC-86952-P3B5B-v0.0"/>
    <s v="Yes"/>
    <s v="No"/>
    <x v="1"/>
    <x v="0"/>
    <x v="0"/>
    <s v="No"/>
    <x v="6"/>
    <s v=""/>
    <s v="DARS Online"/>
    <s v="DARS Online"/>
    <s v="Yes"/>
    <s v=""/>
    <d v="2017-01-25T10:44:33"/>
    <d v="2017-01-25T10:44:31"/>
    <m/>
    <s v=""/>
    <m/>
    <x v="0"/>
  </r>
  <r>
    <s v="d72b031d-75c7-44c3-b85d-a71fc7751ee4"/>
    <s v="d3C1oy+NsadaYr9Ko5yNDflSMkQJlnaU7ewEQPrCgi3gmOyVpRwsPlDlfIr9Iu0L6G+38NHXfPTv/swLb+e6kw=="/>
    <d v="2017-04-13T14:45:10"/>
    <s v="DARS-NIC-86954-Y0R2N-v0"/>
    <s v="Nicola Bootland"/>
    <x v="18"/>
    <s v="With HSCIC"/>
    <x v="0"/>
    <m/>
    <s v=""/>
    <s v="3a With DAO"/>
    <x v="0"/>
    <s v="DARS-NIC-86954-Y0R2N-v0.0"/>
    <s v="No"/>
    <s v="No"/>
    <x v="0"/>
    <x v="0"/>
    <x v="0"/>
    <s v="No"/>
    <x v="6"/>
    <s v=""/>
    <s v="DARS Online"/>
    <s v="DARS Online"/>
    <s v="Yes"/>
    <s v="Alexandra Day"/>
    <d v="2017-04-13T14:45:10"/>
    <d v="2017-01-25T10:47:01"/>
    <m/>
    <s v=""/>
    <d v="2017-01-25T00:00:00"/>
    <x v="0"/>
  </r>
  <r>
    <s v="86e34b8b-8850-4421-91cb-f55aa9902863"/>
    <s v="7778OB0HeRcB45yB4BEyv0bGjNbQavkZINKhdqK5WPbUQKZLtgcOr5AHI3eKbgtLXLDvvASIPoqF7d/BZYvCTQ=="/>
    <d v="2017-04-13T14:45:10"/>
    <s v="DARS-NIC-86954-Y0R2N-v0"/>
    <s v="Nicola Bootland"/>
    <x v="18"/>
    <s v="With HSCIC"/>
    <x v="0"/>
    <d v="2018-01-31T00:00:00"/>
    <s v="2c Initial Assessment"/>
    <s v="3a With DAO"/>
    <x v="0"/>
    <s v="DARS-NIC-86954-Y0R2N-v0.1"/>
    <s v="No"/>
    <s v="No"/>
    <x v="0"/>
    <x v="282"/>
    <x v="0"/>
    <s v="No"/>
    <x v="6"/>
    <s v="Complex"/>
    <s v="Nicola Bootland"/>
    <s v="Richard Langley"/>
    <s v="Yes"/>
    <s v="Alexandra Day"/>
    <d v="2017-04-13T14:45:10"/>
    <d v="2017-01-25T11:53:49"/>
    <m/>
    <s v=""/>
    <d v="2017-01-25T00:00:00"/>
    <x v="0"/>
  </r>
  <r>
    <s v="064600b8-68b9-4924-bacd-7ee9c59d196e"/>
    <s v="YcPSEx4xG9c7SmzJ6b+1vsj/mLKVAmcRC5Nht2YAltPSiJrC7UmFuM5CjWcp8SlMUGryqlOXT8fr2aVosjyq1g=="/>
    <d v="2017-04-13T14:45:10"/>
    <s v="DARS-NIC-86954-Y0R2N-v0"/>
    <s v="Andrew Wong"/>
    <x v="18"/>
    <s v="With HSCIC"/>
    <x v="0"/>
    <d v="2018-03-09T00:00:00"/>
    <s v="2c Initial Assessment"/>
    <s v="3a With DAO"/>
    <x v="0"/>
    <s v="DARS-NIC-86954-Y0R2N-v0.2"/>
    <s v="No"/>
    <s v="No"/>
    <x v="0"/>
    <x v="282"/>
    <x v="0"/>
    <s v="No"/>
    <x v="6"/>
    <s v="Complex"/>
    <s v="Nicola Bootland"/>
    <s v="Richard Langley"/>
    <s v="Yes"/>
    <s v="Alexandra Day"/>
    <d v="2017-04-13T14:45:10"/>
    <d v="2017-01-25T14:26:01"/>
    <m/>
    <s v=""/>
    <d v="2017-01-25T00:00:00"/>
    <x v="0"/>
  </r>
  <r>
    <s v="8d866501-fcf4-46fa-b7a3-59bcbf4457e9"/>
    <s v="SI9h4z6u5eMiHXvCLO84lp7kqgE1uIykaesJM4IGBoDnZCU/mvzKQJ2TXPYzdPVBDb1eRxENWWQO9fbvk1UDTQ=="/>
    <d v="2017-04-27T11:21:20"/>
    <s v="DARS-NIC-86954-Y0R2N-v0"/>
    <s v="Andrew Wong"/>
    <x v="1"/>
    <s v="With HSCIC"/>
    <x v="0"/>
    <d v="2018-03-09T00:00:00"/>
    <s v="3a With DAO"/>
    <s v="3a With DAO"/>
    <x v="4"/>
    <s v="DARS-NIC-86954-Y0R2N-v0.3"/>
    <s v="Yes"/>
    <s v="No"/>
    <x v="0"/>
    <x v="282"/>
    <x v="0"/>
    <s v="No"/>
    <x v="1"/>
    <s v="Complex"/>
    <s v="Nicola Bootland"/>
    <s v="Richard Langley"/>
    <s v="Yes"/>
    <s v="Alexandra Day"/>
    <d v="2017-04-27T11:21:20"/>
    <d v="2017-03-21T17:21:28"/>
    <m/>
    <s v=""/>
    <d v="2017-01-25T00:00:00"/>
    <x v="0"/>
  </r>
  <r>
    <s v="d5101a4a-3cb9-402f-984b-4b1d4951588f"/>
    <s v="TwjTcSeTpZS/7MerhH5SkxRvG6MyAZoTSrjDwnjZrOWxeoDvG6Np1UF669H9GaIezM3QCNEKDt4w/Y8Pc0+GQQ=="/>
    <d v="2017-02-14T09:41:09"/>
    <s v="DARS-NIC-86984-V7B6M-v0"/>
    <s v="Tom Barnes"/>
    <x v="44"/>
    <s v="With Customer"/>
    <x v="0"/>
    <m/>
    <s v=""/>
    <s v="1c Application In Progress"/>
    <x v="4"/>
    <s v="DARS-NIC-86984-V7B6M-v0.0"/>
    <s v="Yes"/>
    <s v="No"/>
    <x v="0"/>
    <x v="0"/>
    <x v="0"/>
    <s v="No"/>
    <x v="10"/>
    <s v=""/>
    <s v="DARS Online"/>
    <s v="DARS Online"/>
    <s v="Yes"/>
    <s v=""/>
    <d v="2017-02-14T09:41:09"/>
    <d v="2017-01-25T11:32:00"/>
    <m/>
    <s v=""/>
    <m/>
    <x v="0"/>
  </r>
  <r>
    <s v="8964b108-628f-44c6-b343-a2aec8a03e47"/>
    <s v="70jgR0lzbTuDY5jgrbD5XTuQrJb2YogaZbGBZc8obOwzsn/WOLa0Zw+bPrJ++OFHa4VC2Sc29lWpcOWY9UTbVw=="/>
    <d v="2017-03-10T13:27:03"/>
    <s v="DARS-NIC-87034-T6N6Y-v0"/>
    <s v="Rachel Hodge"/>
    <x v="289"/>
    <s v="With Customer"/>
    <x v="0"/>
    <m/>
    <s v="1c Application In Progress"/>
    <s v="1c Application In Progress"/>
    <x v="4"/>
    <s v="DARS-NIC-87034-T6N6Y-v0.0"/>
    <s v="Yes"/>
    <s v="No"/>
    <x v="0"/>
    <x v="0"/>
    <x v="0"/>
    <s v="No"/>
    <x v="0"/>
    <s v=""/>
    <s v=""/>
    <s v=""/>
    <s v="Yes"/>
    <s v="Emma Russell"/>
    <d v="2017-03-10T13:27:03"/>
    <d v="2017-01-26T10:30:36"/>
    <m/>
    <s v=""/>
    <m/>
    <x v="0"/>
  </r>
  <r>
    <s v="a5367038-4f46-49ed-aad1-71eda14a76f1"/>
    <s v="+3fCBkC7pk+LZHUWS2HW6OtKaAFkTMOxJChaCdk0iQhGFuk2ue0WHFu5Q0BYsthHuqNuKBmlBGLGWHenwoJMtQ=="/>
    <d v="2017-04-21T09:37:23"/>
    <s v="DARS-NIC-87225-T1V3B-v0"/>
    <s v="Siva Chandrasekaran"/>
    <x v="285"/>
    <s v="With HSCIC"/>
    <x v="0"/>
    <m/>
    <s v="1c Application In Progress"/>
    <s v="5a DSA Active"/>
    <x v="0"/>
    <s v="DARS-NIC-87225-T1V3B-v0.0"/>
    <s v="No"/>
    <s v="No"/>
    <x v="0"/>
    <x v="0"/>
    <x v="0"/>
    <s v="No"/>
    <x v="0"/>
    <s v=""/>
    <s v=""/>
    <s v=""/>
    <s v="Yes"/>
    <s v="Gillian Wright"/>
    <d v="2017-04-21T09:37:23"/>
    <d v="2017-03-21T16:55:48"/>
    <m/>
    <s v=""/>
    <d v="2017-04-05T00:00:00"/>
    <x v="0"/>
  </r>
  <r>
    <s v="4521a748-ee76-4821-b5c5-153f87933018"/>
    <s v="Ddtt52+eWYIBH0IOCUcgrie6D/dYTfR3zvQPlbW4IuMV5pDIKvdzCer2ISxMFiMljWlrSBPYdVMGPswWYO1sqg=="/>
    <d v="2017-04-21T09:37:23"/>
    <s v="DARS-NIC-87225-T1V3B-v0"/>
    <s v="Siva Chandrasekaran"/>
    <x v="285"/>
    <s v="With HSCIC"/>
    <x v="0"/>
    <d v="2018-03-31T00:00:00"/>
    <s v="2c Initial Assessment"/>
    <s v="5a DSA Active"/>
    <x v="0"/>
    <s v="DARS-NIC-87225-T1V3B-v0.1"/>
    <s v="No"/>
    <s v="No"/>
    <x v="0"/>
    <x v="297"/>
    <x v="0"/>
    <s v="No"/>
    <x v="0"/>
    <s v="Medium"/>
    <s v="Alexandra Day"/>
    <s v="Duncan Easton"/>
    <s v="Yes"/>
    <s v="Gillian Wright"/>
    <d v="2017-04-21T09:37:23"/>
    <d v="2017-04-05T10:36:17"/>
    <m/>
    <s v=""/>
    <d v="2017-04-05T00:00:00"/>
    <x v="0"/>
  </r>
  <r>
    <s v="6f72db80-e565-4d44-9271-8e963756d381"/>
    <s v="QkMojR6V9Rah3dsZpamiYcVoLwXx96RtgKGB/NagymYHIMfHbXU3s+B3qldb7v10zdcF5dmryDoGEXMa0U9P+g=="/>
    <d v="2017-04-21T09:37:23"/>
    <s v="DARS-NIC-87225-T1V3B-v0"/>
    <s v="Siva Chandrasekaran"/>
    <x v="285"/>
    <s v="With HSCIC"/>
    <x v="0"/>
    <d v="2018-03-31T00:00:00"/>
    <s v="2c Initial Assessment"/>
    <s v="5a DSA Active"/>
    <x v="0"/>
    <s v="DARS-NIC-87225-T1V3B-v0.2"/>
    <s v="No"/>
    <s v="No"/>
    <x v="0"/>
    <x v="297"/>
    <x v="0"/>
    <s v="No"/>
    <x v="0"/>
    <s v="Medium"/>
    <s v="Alexandra Day"/>
    <s v="Duncan Easton"/>
    <s v="Yes"/>
    <s v="Gillian Wright"/>
    <d v="2017-04-21T09:37:23"/>
    <d v="2017-04-12T08:48:54"/>
    <m/>
    <s v=""/>
    <d v="2017-04-05T00:00:00"/>
    <x v="0"/>
  </r>
  <r>
    <s v="e6a1fe18-5849-4996-b077-dd37977eba84"/>
    <s v="Mrm/jzEtdEnlYWAHo/R1JgnzJN2cCkJM/APzD2N/KiM9hqAaCubB05x+4PgUF2nVK1BQF32qV5JxBoLJHhEQ0g=="/>
    <d v="2017-04-21T09:37:38"/>
    <s v="DARS-NIC-87225-T1V3B-v0"/>
    <s v="Siva Chandrasekaran"/>
    <x v="285"/>
    <s v="With HSCIC"/>
    <x v="0"/>
    <d v="2018-03-31T00:00:00"/>
    <s v="5a DSA Active"/>
    <s v="5a DSA Active"/>
    <x v="2"/>
    <s v="DARS-NIC-87225-T1V3B-v0.3"/>
    <s v="Yes"/>
    <s v="No"/>
    <x v="0"/>
    <x v="297"/>
    <x v="37"/>
    <s v="No"/>
    <x v="0"/>
    <s v="Medium"/>
    <s v="Alexandra Day"/>
    <s v="Duncan Easton"/>
    <s v="Yes"/>
    <s v="Gillian Wright"/>
    <d v="2017-04-21T09:37:38"/>
    <d v="2017-04-13T12:13:06"/>
    <d v="2017-04-21T00:00:00"/>
    <s v=""/>
    <d v="2017-04-05T00:00:00"/>
    <x v="1"/>
  </r>
  <r>
    <s v="85932def-62e8-e611-8101-5065f38bd5b1"/>
    <s v="dsclZtrpULTxJ8D+3fvO+gUnFjSq7+oW0HXs3WdEunv/s6xHFX0K+XhkP821J8VYjEzt7e7Df95PFFQMMifk7Q=="/>
    <d v="2017-02-09T17:46:58"/>
    <s v="DARS-NIC-87535-M3B4G-v0"/>
    <s v="Joshua Symons"/>
    <x v="3"/>
    <s v="With Customer"/>
    <x v="0"/>
    <m/>
    <s v="1c Application In Progress"/>
    <s v="1c Application In Progress"/>
    <x v="4"/>
    <s v="DARS-NIC-87535-M3B4G-v0"/>
    <s v="Yes"/>
    <s v="No"/>
    <x v="0"/>
    <x v="0"/>
    <x v="0"/>
    <s v="No"/>
    <x v="1"/>
    <s v=""/>
    <s v=""/>
    <s v=""/>
    <s v="Yes"/>
    <s v="Emma Russell"/>
    <d v="2017-02-09T17:46:58"/>
    <d v="2017-02-01T09:43:58"/>
    <m/>
    <s v=""/>
    <m/>
    <x v="0"/>
  </r>
  <r>
    <s v="98bd5582-ab3b-4c36-b15d-2ecaff3bd0cc"/>
    <s v="nqr39rkWyuHQsW1kS/LOZs1IYbjYRViObji8rLtrMha66OVjecGZAzuaGSqKosMMoMDmPtRnqKSFjyL7yykDyg=="/>
    <d v="2017-02-28T10:09:07"/>
    <s v="DARS-NIC-87573-M3S6T-v0"/>
    <s v="Anthony Scanlon"/>
    <x v="520"/>
    <s v="With Customer"/>
    <x v="0"/>
    <m/>
    <s v="1c Application In Progress"/>
    <s v="1c Application In Progress"/>
    <x v="4"/>
    <s v="DARS-NIC-87573-M3S6T-v0.0"/>
    <s v="Yes"/>
    <s v="No"/>
    <x v="0"/>
    <x v="0"/>
    <x v="0"/>
    <s v="No"/>
    <x v="0"/>
    <s v=""/>
    <s v=""/>
    <s v=""/>
    <s v="Yes"/>
    <s v="Emma Russell"/>
    <d v="2017-02-28T10:09:07"/>
    <d v="2017-01-30T08:46:23"/>
    <m/>
    <s v=""/>
    <m/>
    <x v="0"/>
  </r>
  <r>
    <s v="3026d39b-dae6-e611-80ff-5065f38bf2f1"/>
    <s v="FAReFpQSNsK5+iVHAN0dyZonkasFERjveBwhpz/FUPxWlOF1M6GaRCwcjDVngnXl2a4TEN2c5xCzhHfQ3FHCVA=="/>
    <d v="2017-03-13T12:04:06"/>
    <s v="DARS-NIC-87786-L9Z3Y-v0"/>
    <s v="Klaus Witte"/>
    <x v="21"/>
    <s v="With Customer"/>
    <x v="0"/>
    <m/>
    <s v="1c Application In Progress"/>
    <s v="1c Application In Progress"/>
    <x v="0"/>
    <s v="DARS-NIC-87786-L9Z3Y-v0"/>
    <s v="No"/>
    <s v="No"/>
    <x v="0"/>
    <x v="0"/>
    <x v="0"/>
    <s v="No"/>
    <x v="1"/>
    <s v=""/>
    <s v=""/>
    <s v=""/>
    <s v="Yes"/>
    <s v="Emma Russell"/>
    <d v="2017-03-13T12:04:06"/>
    <d v="2017-01-30T10:55:33"/>
    <m/>
    <s v=""/>
    <m/>
    <x v="0"/>
  </r>
  <r>
    <s v="197e0644-e8cc-4b01-adbe-c1b84934a3b3"/>
    <s v="rI2gczu3Q9ht/gZ9ZcRT4J5tA0iO7Q4ML6jO9OQ8+feSns1YK6pEZ9aObhoM1b2VXt3um23GLUZN/IAWfoxwHw=="/>
    <d v="2017-03-13T12:04:06"/>
    <s v="DARS-NIC-87786-L9Z3Y-v0"/>
    <s v="Klaus Witte"/>
    <x v="21"/>
    <s v="With Customer"/>
    <x v="0"/>
    <m/>
    <s v="2c Initial Assessment"/>
    <s v="1c Application In Progress"/>
    <x v="0"/>
    <s v="DARS-NIC-87786-L9Z3Y-v0.1"/>
    <s v="No"/>
    <s v="No"/>
    <x v="0"/>
    <x v="102"/>
    <x v="0"/>
    <s v="No"/>
    <x v="1"/>
    <s v="Medium"/>
    <s v="Amanda Parkin"/>
    <s v="Richard Langley"/>
    <s v="Yes"/>
    <s v="Emma Russell"/>
    <d v="2017-03-13T12:04:06"/>
    <d v="2017-02-07T11:33:32"/>
    <m/>
    <s v=""/>
    <m/>
    <x v="0"/>
  </r>
  <r>
    <s v="f3e202e8-4b3f-4dc5-b5c2-9d6198362eae"/>
    <s v="EBHhDGihhR+sFzkSpNS6upz+41R/ot5aJDFWYo9PC0RFpUNkcFNRSz81NFTcPiS+ahhVmJ0BEdcbFbZF9MJVjQ=="/>
    <d v="2017-03-13T12:04:06"/>
    <s v="DARS-NIC-87786-L9Z3Y-v0"/>
    <s v="Klaus Witte"/>
    <x v="21"/>
    <s v="With Customer"/>
    <x v="0"/>
    <m/>
    <s v="2c Initial Assessment"/>
    <s v="1c Application In Progress"/>
    <x v="0"/>
    <s v="DARS-NIC-87786-L9Z3Y-v0.2"/>
    <s v="No"/>
    <s v="No"/>
    <x v="0"/>
    <x v="102"/>
    <x v="0"/>
    <s v="No"/>
    <x v="1"/>
    <s v="Medium"/>
    <s v="Amanda Parkin"/>
    <s v="Richard Langley"/>
    <s v="Yes"/>
    <s v="Emma Russell"/>
    <d v="2017-03-13T12:04:06"/>
    <d v="2017-02-14T15:40:00"/>
    <m/>
    <s v=""/>
    <m/>
    <x v="0"/>
  </r>
  <r>
    <s v="0f1762b6-25e0-4a15-8409-9ef96f3e3f17"/>
    <s v="i5Q4nAGsJ9zg//U+AVgERxrZ3jbKczifEovh7XV9K/OIfoUjpXmP7V3b8XE2tBnyrKnL3HIUmVsoRt4lzY9d8g=="/>
    <d v="2017-03-13T12:04:28"/>
    <s v="DARS-NIC-87786-L9Z3Y-v0"/>
    <s v="Klaus Witte"/>
    <x v="21"/>
    <s v="With Customer"/>
    <x v="0"/>
    <m/>
    <s v="2a Case Admin Check"/>
    <s v="1c Application In Progress"/>
    <x v="0"/>
    <s v="DARS-NIC-87786-L9Z3Y-v0.3"/>
    <s v="No"/>
    <s v="No"/>
    <x v="0"/>
    <x v="102"/>
    <x v="0"/>
    <s v="No"/>
    <x v="1"/>
    <s v="Medium"/>
    <s v="Amanda Parkin"/>
    <s v="Richard Langley"/>
    <s v="Yes"/>
    <s v="Emma Russell"/>
    <d v="2017-03-13T12:04:28"/>
    <d v="2017-03-02T15:20:42"/>
    <m/>
    <s v=""/>
    <m/>
    <x v="0"/>
  </r>
  <r>
    <s v="2f3ebe7e-765d-4927-b5ee-94dc8d205cf1"/>
    <s v="VjmZRRDFaZ7L8buZjn+L2T0XOBx33PeCSUROywobUQOEzLmQoSnCXj6gKvRdwJIqQAV08ePLo1rNhP2uGFw2nQ=="/>
    <d v="2017-03-13T12:04:28"/>
    <s v="DARS-NIC-87786-L9Z3Y-v0"/>
    <s v="Klaus Witte"/>
    <x v="21"/>
    <s v="With Customer"/>
    <x v="0"/>
    <m/>
    <s v="2a Case Admin Check"/>
    <s v="1c Application In Progress"/>
    <x v="4"/>
    <s v="DARS-NIC-87786-L9Z3Y-v0.4"/>
    <s v="Yes"/>
    <s v="No"/>
    <x v="0"/>
    <x v="102"/>
    <x v="0"/>
    <s v="No"/>
    <x v="1"/>
    <s v="Medium"/>
    <s v="Amanda Parkin"/>
    <s v="Richard Langley"/>
    <s v="Yes"/>
    <s v="Emma Russell"/>
    <d v="2017-03-13T12:04:28"/>
    <d v="2017-03-13T12:04:09"/>
    <m/>
    <s v=""/>
    <m/>
    <x v="0"/>
  </r>
  <r>
    <s v="41ae08cb-82f8-4b8f-afb1-661aec861abd"/>
    <s v="l2xM6k/X91TzPSaQzOYnRpHQlkFvwoEkkntjc4wHyE1dz5Dod3mXhtQ955nQTxtkzatWch8l2jHU+jNAC7RGVA=="/>
    <d v="2017-04-19T06:44:40"/>
    <s v="DARS-NIC-88045-R0G8D-v0"/>
    <s v="Michael Fleming"/>
    <x v="460"/>
    <s v="With Customer"/>
    <x v="0"/>
    <m/>
    <s v="1c Application In Progress"/>
    <s v="4e With Customer To Sign DSA"/>
    <x v="0"/>
    <s v="DARS-NIC-88045-R0G8D-v0.0"/>
    <s v="No"/>
    <s v="No"/>
    <x v="0"/>
    <x v="0"/>
    <x v="0"/>
    <s v="No"/>
    <x v="0"/>
    <s v=""/>
    <s v=""/>
    <s v=""/>
    <s v="Yes"/>
    <s v="Emma Russell"/>
    <d v="2017-04-19T06:44:40"/>
    <d v="2017-02-07T14:52:08"/>
    <m/>
    <s v=""/>
    <d v="2017-03-27T00:00:00"/>
    <x v="0"/>
  </r>
  <r>
    <s v="fb04066e-d0a4-48a2-b675-c63b60c3ef1b"/>
    <s v="SO3Lv6oHjgkGdaKwydfdOYirnU4yn0jJ6cz60sAGXCxa9fljWPqlEylNSbp631UdzG2NAEYly3cIxGB8ohwp6A=="/>
    <d v="2017-04-19T06:44:41"/>
    <s v="DARS-NIC-88045-R0G8D-v0"/>
    <s v="Michael Fleming"/>
    <x v="460"/>
    <s v="With Customer"/>
    <x v="0"/>
    <d v="2018-03-31T00:00:00"/>
    <s v="2c Initial Assessment"/>
    <s v="4e With Customer To Sign DSA"/>
    <x v="0"/>
    <s v="DARS-NIC-88045-R0G8D-v0.1"/>
    <s v="No"/>
    <s v="No"/>
    <x v="0"/>
    <x v="76"/>
    <x v="0"/>
    <s v="No"/>
    <x v="0"/>
    <s v="Medium"/>
    <s v="Tracy Taylor"/>
    <s v="Duncan Easton"/>
    <s v="Yes"/>
    <s v="Emma Russell"/>
    <d v="2017-04-19T06:44:41"/>
    <d v="2017-03-17T16:14:27"/>
    <m/>
    <s v=""/>
    <d v="2017-03-27T00:00:00"/>
    <x v="0"/>
  </r>
  <r>
    <s v="41826982-bb0e-4f68-a000-4cfd35ae5198"/>
    <s v="YxjvxSEze2elB6cULV5ONh2u588CupxeqArnb43WpQeImHTlajild2Uv6ZqbEOdb/0aOaoRm2007N8k+U/AdfQ=="/>
    <d v="2017-04-19T06:44:46"/>
    <s v="DARS-NIC-88045-R0G8D-v0"/>
    <s v="Michael Fleming"/>
    <x v="460"/>
    <s v="With Customer"/>
    <x v="0"/>
    <d v="2018-03-31T00:00:00"/>
    <s v="4e With Customer To Sign DSA"/>
    <s v="4e With Customer To Sign DSA"/>
    <x v="4"/>
    <s v="DARS-NIC-88045-R0G8D-v0.2"/>
    <s v="Yes"/>
    <s v="No"/>
    <x v="0"/>
    <x v="76"/>
    <x v="0"/>
    <s v="No"/>
    <x v="0"/>
    <s v="Medium"/>
    <s v="Tracy Taylor"/>
    <s v="Duncan Easton"/>
    <s v="Yes"/>
    <s v="Emma Russell"/>
    <d v="2017-04-19T06:44:46"/>
    <d v="2017-04-06T06:56:36"/>
    <m/>
    <s v=""/>
    <d v="2017-03-27T00:00:00"/>
    <x v="0"/>
  </r>
  <r>
    <s v="8d892a19-d297-4cce-a42c-fdad8fc50e61"/>
    <s v="UEj+x9emA9M0RIrL05ygSdLAmGQceXXUt9Li8YGttO/ReoVgXHXWDMyU2/U6weOc6M7dgT8sPgGVeex0Y1v9Vw=="/>
    <d v="2017-01-31T16:04:22"/>
    <s v="DARS-NIC-88328-T5J5B-v0"/>
    <s v="Ann Thomson"/>
    <x v="81"/>
    <s v="With Customer"/>
    <x v="0"/>
    <m/>
    <s v=""/>
    <s v="1c Application In Progress"/>
    <x v="4"/>
    <s v="DARS-NIC-88328-T5J5B-v0.0"/>
    <s v="Yes"/>
    <s v="No"/>
    <x v="0"/>
    <x v="0"/>
    <x v="0"/>
    <s v="No"/>
    <x v="1"/>
    <s v=""/>
    <s v="DARS Online"/>
    <s v="DARS Online"/>
    <s v="Yes"/>
    <s v=""/>
    <d v="2017-01-31T16:04:22"/>
    <d v="2017-01-31T16:02:23"/>
    <m/>
    <s v=""/>
    <m/>
    <x v="0"/>
  </r>
  <r>
    <s v="ad80140e-9810-e711-8101-5065f38bf2f1"/>
    <s v="xTCjCIuWB1lZgNqTu2si8t7LM8TOPsnrCQUUxcoVcaqGocemkgeASBVm53ScP+HZ7F8Bgyn9bADe1/AQHIDUVg=="/>
    <d v="2017-03-24T17:29:52"/>
    <s v="DARS-NIC-88613-L8Z3J-v0"/>
    <s v="Siobhan Bourke"/>
    <x v="66"/>
    <s v="With Customer"/>
    <x v="0"/>
    <m/>
    <s v="1c Application In Progress"/>
    <s v="1c Application In Progress"/>
    <x v="4"/>
    <s v="DARS-NIC-88613-L8Z3J-v0"/>
    <s v="Yes"/>
    <s v="No"/>
    <x v="0"/>
    <x v="0"/>
    <x v="0"/>
    <s v="No"/>
    <x v="5"/>
    <s v=""/>
    <s v=""/>
    <s v=""/>
    <s v="Yes"/>
    <s v="Emma Russell"/>
    <d v="2017-03-24T17:29:52"/>
    <d v="2017-03-24T13:44:52"/>
    <m/>
    <s v=""/>
    <m/>
    <x v="0"/>
  </r>
  <r>
    <s v="c859b052-7241-4965-9459-229d7347a396"/>
    <s v="PDiJfJRenI4Crul16S3JoJpop5VQIIMAXhx/OaZMuy4mLlARGf0wrDws1wy5s+TQsy3cOShog00MA/cmEFkl1Q=="/>
    <d v="2017-04-26T09:37:46"/>
    <s v="DARS-NIC-88623-F2H1Q-v0"/>
    <s v="Jose Lourtie"/>
    <x v="318"/>
    <s v="With Customer"/>
    <x v="0"/>
    <m/>
    <s v=""/>
    <s v="1c Application In Progress"/>
    <x v="0"/>
    <s v="DARS-NIC-88623-F2H1Q-v0.0"/>
    <s v="No"/>
    <s v="No"/>
    <x v="0"/>
    <x v="0"/>
    <x v="0"/>
    <s v="No"/>
    <x v="1"/>
    <s v=""/>
    <s v="DARS Online"/>
    <s v="DARS Online"/>
    <s v="Yes"/>
    <s v="Emma Russell"/>
    <d v="2017-04-26T09:37:46"/>
    <d v="2017-02-01T16:21:06"/>
    <m/>
    <s v=""/>
    <m/>
    <x v="0"/>
  </r>
  <r>
    <s v="887311ad-96d9-4142-a5f2-c8b40cc2d8b3"/>
    <s v="TCsybmiZcfk8T4CNf4Hnnp7+upw/Q8d7Ooq4J1BAQZNwwRsp7rci/oDNf43KXC7SSsM29bN6iVYI49IJSQCobw=="/>
    <d v="2017-04-26T09:37:46"/>
    <s v="DARS-NIC-88623-F2H1Q-v0"/>
    <s v="Jose Lourtie"/>
    <x v="318"/>
    <s v="With Customer"/>
    <x v="0"/>
    <d v="2018-05-01T00:00:00"/>
    <s v="2c Initial Assessment"/>
    <s v="1c Application In Progress"/>
    <x v="0"/>
    <s v="DARS-NIC-88623-F2H1Q-v0.1"/>
    <s v="No"/>
    <s v="No"/>
    <x v="0"/>
    <x v="273"/>
    <x v="0"/>
    <s v="No"/>
    <x v="1"/>
    <s v="Complex"/>
    <s v="Elizabeth Flaherty"/>
    <s v="Richard Langley"/>
    <s v="Yes"/>
    <s v="Emma Russell"/>
    <d v="2017-04-26T09:37:46"/>
    <d v="2017-03-07T12:50:43"/>
    <m/>
    <s v=""/>
    <m/>
    <x v="0"/>
  </r>
  <r>
    <s v="24af224b-da9c-4c48-b89a-d54b4b345346"/>
    <s v="V/sOCzvoA//ZN+IDp95vk1qO4kI1/yf2HSPw1Tw7n6ZeqI4tUWPNceF9xCvDc8T9cWOi3VOmzw1taQe2WXJWIQ=="/>
    <d v="2017-04-26T09:38:43"/>
    <s v="DARS-NIC-88623-F2H1Q-v0"/>
    <s v="Jose Lourtie"/>
    <x v="318"/>
    <s v="With Customer"/>
    <x v="0"/>
    <d v="2018-05-01T00:00:00"/>
    <s v="2a Case Admin Check"/>
    <s v="1c Application In Progress"/>
    <x v="0"/>
    <s v="DARS-NIC-88623-F2H1Q-v0.2"/>
    <s v="No"/>
    <s v="No"/>
    <x v="0"/>
    <x v="273"/>
    <x v="0"/>
    <s v="No"/>
    <x v="1"/>
    <s v="Complex"/>
    <s v="Elizabeth Flaherty"/>
    <s v="Richard Langley"/>
    <s v="Yes"/>
    <s v="Emma Russell"/>
    <d v="2017-04-26T09:38:43"/>
    <d v="2017-04-04T08:59:47"/>
    <m/>
    <s v=""/>
    <m/>
    <x v="0"/>
  </r>
  <r>
    <s v="8b80c5d4-c18b-4445-a721-115062a0e545"/>
    <s v="3DrphGIauSJyMwIjfUVYaEa4BiUkO78ddQ6iPuqeuIRF3ujaZh7bPhfj4nVvZNMD1PjWDLE2r6LjXXlAM192tA=="/>
    <d v="2017-04-26T09:38:43"/>
    <s v="DARS-NIC-88623-F2H1Q-v0"/>
    <s v="Jose Lourtie"/>
    <x v="318"/>
    <s v="With Customer"/>
    <x v="0"/>
    <d v="2018-05-01T00:00:00"/>
    <s v="2a Case Admin Check"/>
    <s v="1c Application In Progress"/>
    <x v="4"/>
    <s v="DARS-NIC-88623-F2H1Q-v0.3"/>
    <s v="Yes"/>
    <s v="No"/>
    <x v="0"/>
    <x v="273"/>
    <x v="0"/>
    <s v="No"/>
    <x v="1"/>
    <s v="Complex"/>
    <s v="Elizabeth Flaherty"/>
    <s v="Richard Langley"/>
    <s v="Yes"/>
    <s v="Emma Russell"/>
    <d v="2017-04-26T09:38:43"/>
    <d v="2017-04-26T09:37:36"/>
    <m/>
    <s v=""/>
    <m/>
    <x v="0"/>
  </r>
  <r>
    <s v="dd4a0a07-12ea-e611-80fe-5065f38b05d1"/>
    <s v="9maBfKsg11j6Jx+/S7L5c/btwxkTWxwp7i96WYOLTTqaEmmoDzqkcJMdeUmBZFTx7hD6P4rzFcvQWyQ15UvdlQ=="/>
    <d v="2017-04-18T12:19:03"/>
    <s v="DARS-NIC-88697-Q8M0M-v0"/>
    <s v="Khurram Memon"/>
    <x v="521"/>
    <s v="With Customer"/>
    <x v="0"/>
    <m/>
    <s v="1c Application In Progress"/>
    <s v="1c Application In Progress"/>
    <x v="4"/>
    <s v="DARS-NIC-88697-Q8M0M-v0"/>
    <s v="Yes"/>
    <s v="No"/>
    <x v="0"/>
    <x v="0"/>
    <x v="0"/>
    <s v="No"/>
    <x v="7"/>
    <s v=""/>
    <s v=""/>
    <s v=""/>
    <s v="Yes"/>
    <s v="Emma Russell"/>
    <d v="2017-04-18T12:19:03"/>
    <d v="2017-02-03T13:09:49"/>
    <m/>
    <s v=""/>
    <m/>
    <x v="0"/>
  </r>
  <r>
    <s v="949d97f6-33fa-4afa-a0ab-a92b7ec60324"/>
    <s v="1nWYKiJaZ4RI4wca/pS7oYlaDdUFYlC/QBNwCDF8CXkhasjpBE9CHOqSgxmLVqE7bIZPtvXpNMrDe44PtSx18w=="/>
    <d v="2017-04-26T15:32:31"/>
    <s v="DARS-NIC-88740-G2Y9Q-v0"/>
    <s v="Jan Harvey"/>
    <x v="95"/>
    <s v="With Customer"/>
    <x v="0"/>
    <m/>
    <s v="1c Application In Progress"/>
    <s v="1c Application In Progress"/>
    <x v="4"/>
    <s v="DARS-NIC-88740-G2Y9Q-v0.0"/>
    <s v="Yes"/>
    <s v="No"/>
    <x v="0"/>
    <x v="0"/>
    <x v="0"/>
    <s v="No"/>
    <x v="0"/>
    <s v=""/>
    <s v=""/>
    <s v=""/>
    <s v="Yes"/>
    <s v="Emma Russell"/>
    <d v="2017-04-26T15:32:31"/>
    <d v="2017-04-26T12:59:25"/>
    <m/>
    <s v=""/>
    <m/>
    <x v="0"/>
  </r>
  <r>
    <s v="dad0c058-1a00-e711-8102-5065f38bd5b1"/>
    <s v="IEr8BwF13bqjTfdkPyx6m5w0KwnR1jXkqSsIVWpgiZ2wC/fm9YMhXoN7eL9kuIZxXLUysnjNMX6Gkqyk3YWWbQ=="/>
    <d v="2017-04-03T08:19:16"/>
    <s v="DARS-NIC-88889-C9L7C-v1"/>
    <s v="Martina Olaitan"/>
    <x v="522"/>
    <s v="With Customer"/>
    <x v="0"/>
    <m/>
    <s v="1c Application In Progress"/>
    <s v="1c Application In Progress"/>
    <x v="0"/>
    <s v="DARS-NIC-88889-C9L7C-v0"/>
    <s v="No"/>
    <s v="No"/>
    <x v="0"/>
    <x v="0"/>
    <x v="0"/>
    <s v="No"/>
    <x v="1"/>
    <s v=""/>
    <s v=""/>
    <s v=""/>
    <s v="Yes"/>
    <s v="Emma Russell"/>
    <d v="2017-04-03T08:19:16"/>
    <d v="2017-03-03T14:04:50"/>
    <m/>
    <s v=""/>
    <m/>
    <x v="0"/>
  </r>
  <r>
    <s v="73a104d8-ce05-4d1a-92ee-e08622daa80e"/>
    <s v="RW6hltRDW7nOD0WArPCLi8Qu4RA/hBeYOYrBCxYIrLe7yVQBOdSR9rRkWxV3+2QJ1++orRF3DkPKcDxWwuX0bg=="/>
    <d v="2017-04-03T08:19:16"/>
    <s v="DARS-NIC-88889-C9L7C-v1"/>
    <s v="Martina Olaitan"/>
    <x v="522"/>
    <s v="With Customer"/>
    <x v="0"/>
    <d v="2099-12-31T00:00:00"/>
    <s v="2c Initial Assessment"/>
    <s v="1c Application In Progress"/>
    <x v="0"/>
    <s v="DARS-NIC-88889-C9L7C-v0.1"/>
    <s v="No"/>
    <s v="No"/>
    <x v="0"/>
    <x v="333"/>
    <x v="0"/>
    <s v="No"/>
    <x v="1"/>
    <s v=""/>
    <s v="Elizabeth Flaherty"/>
    <s v="Gaynor Dalton"/>
    <s v="Yes"/>
    <s v="Emma Russell"/>
    <d v="2017-04-03T08:19:16"/>
    <d v="2017-03-03T14:05:07"/>
    <m/>
    <s v=""/>
    <m/>
    <x v="0"/>
  </r>
  <r>
    <s v="e5f894d9-9d53-45b3-ac6e-7fe4e463970f"/>
    <s v="eGMS68b1CnXOND9h7lTsJVNDtF9ArgrSOH9s64x+Rwl2JJWXr5tlOH6JCzUNGIwtQdntJUGohcKMmmIp54IeEQ=="/>
    <d v="2017-04-03T08:19:19"/>
    <s v="DARS-NIC-88889-C9L7C-v1"/>
    <s v="Martina Olaitan"/>
    <x v="522"/>
    <s v="With Customer"/>
    <x v="0"/>
    <d v="2099-12-31T00:00:00"/>
    <s v="5a DSA Active"/>
    <s v="1c Application In Progress"/>
    <x v="2"/>
    <s v="DARS-NIC-88889-C9L7C-v0.2"/>
    <s v="No"/>
    <s v="No"/>
    <x v="0"/>
    <x v="333"/>
    <x v="109"/>
    <s v="No"/>
    <x v="1"/>
    <s v=""/>
    <s v="Elizabeth Flaherty"/>
    <s v="Gaynor Dalton"/>
    <s v="Yes"/>
    <s v="Emma Russell"/>
    <d v="2017-04-03T08:19:19"/>
    <d v="2017-03-24T15:05:49"/>
    <d v="2017-03-27T00:00:00"/>
    <s v=""/>
    <m/>
    <x v="1"/>
  </r>
  <r>
    <s v="e25150f8-36a5-4ee9-8350-cd3f5767ef02"/>
    <s v="cn+suLrQckqARshJn2iQbatRV2rTFWhPTgAFZjTLWPOZs1f190+xOgY6cpy4sUqKsMIS993r8cb8DRMFv316TA=="/>
    <d v="2017-04-03T15:58:04"/>
    <s v="DARS-NIC-88889-C9L7C-v1"/>
    <s v="Martina Olaitan"/>
    <x v="522"/>
    <s v="With Customer"/>
    <x v="0"/>
    <m/>
    <s v="1c Application In Progress"/>
    <s v="1c Application In Progress"/>
    <x v="4"/>
    <s v="DARS-NIC-88889-C9L7C-v1.0"/>
    <s v="Yes"/>
    <s v="No"/>
    <x v="0"/>
    <x v="333"/>
    <x v="0"/>
    <s v="No"/>
    <x v="1"/>
    <s v=""/>
    <s v="Elizabeth Flaherty"/>
    <s v="Gaynor Dalton"/>
    <s v="Yes"/>
    <s v="Emma Russell"/>
    <d v="2017-04-03T15:58:04"/>
    <d v="2017-04-03T08:19:06"/>
    <m/>
    <s v=""/>
    <m/>
    <x v="0"/>
  </r>
  <r>
    <s v="c22853a3-a5ef-e611-80fe-5065f38b05d1"/>
    <s v="J7RoAHy+zV66Q9m2VbuWj5zc4FE1TVcXgFr8r2k+iUrzMMXwOURXvv1C74P4gPaGzDCv5t3yu9etryDHIG+0lw=="/>
    <d v="2017-05-02T13:32:55"/>
    <s v="DARS-NIC-88993-K2S5F-v0"/>
    <s v="Tanya Wilber"/>
    <x v="438"/>
    <s v="With Customer"/>
    <x v="0"/>
    <m/>
    <s v="1c Application In Progress"/>
    <s v="1c Application In Progress"/>
    <x v="4"/>
    <s v="DARS-NIC-88993-K2S5F-v0"/>
    <s v="Yes"/>
    <s v="No"/>
    <x v="0"/>
    <x v="0"/>
    <x v="0"/>
    <s v="No"/>
    <x v="6"/>
    <s v=""/>
    <s v=""/>
    <s v=""/>
    <s v="Yes"/>
    <s v="Emma Russell"/>
    <d v="2017-05-02T13:32:55"/>
    <d v="2017-02-10T15:28:58"/>
    <m/>
    <s v=""/>
    <m/>
    <x v="0"/>
  </r>
  <r>
    <s v="bc387aca-edf1-e611-80fe-5065f38b05d1"/>
    <s v="6Eln5efXm0Ytq0Ss5LL4l27wha+VfORdS3CYayGrZKmd/MuVtIaFwZoK0i5o8OoRMRjxjuBWPtzTplEHI+tCgg=="/>
    <d v="2017-03-27T13:46:44"/>
    <s v="DARS-NIC-89169-M0W8X-v0"/>
    <s v="Emma Russell"/>
    <x v="399"/>
    <s v="With Customer"/>
    <x v="0"/>
    <m/>
    <s v="1c Application In Progress"/>
    <s v="1c Application In Progress"/>
    <x v="0"/>
    <s v="DARS-NIC-89169-M0W8X-v0"/>
    <s v="No"/>
    <s v="No"/>
    <x v="0"/>
    <x v="0"/>
    <x v="0"/>
    <s v="No"/>
    <x v="5"/>
    <s v=""/>
    <s v=""/>
    <s v=""/>
    <s v="Yes"/>
    <s v="Emma Russell"/>
    <d v="2017-03-27T13:46:44"/>
    <d v="2017-02-13T13:10:32"/>
    <m/>
    <s v=""/>
    <m/>
    <x v="0"/>
  </r>
  <r>
    <s v="5af65bb9-e005-4e67-8a64-41360e9d76a1"/>
    <s v="6FjQ4MGh3AGucb5UVexZvKKsdLMmr4F5/2IptC6T3VJdoDIIbBrnKJDSW76QpSQNEjkJu5Knplm6jAhDUCp2KA=="/>
    <d v="2017-03-27T13:46:44"/>
    <s v="DARS-NIC-89169-M0W8X-v0"/>
    <s v="Emma Russell"/>
    <x v="399"/>
    <s v="With Customer"/>
    <x v="0"/>
    <m/>
    <s v="2c Initial Assessment"/>
    <s v="1c Application In Progress"/>
    <x v="0"/>
    <s v="DARS-NIC-89169-M0W8X-v0.1"/>
    <s v="No"/>
    <s v="No"/>
    <x v="0"/>
    <x v="36"/>
    <x v="0"/>
    <s v="No"/>
    <x v="5"/>
    <s v="Medium"/>
    <s v="Amanda Parkin"/>
    <s v="Richard Langley"/>
    <s v="Yes"/>
    <s v="Emma Russell"/>
    <d v="2017-03-27T13:46:44"/>
    <d v="2017-02-13T13:10:48"/>
    <m/>
    <s v=""/>
    <m/>
    <x v="0"/>
  </r>
  <r>
    <s v="456c8d49-d53c-4a29-a67e-34402b3e1677"/>
    <s v="AsLxSLMVKVJwMsFX8ZhH3voux5i9UDdISZ2IRuE4gw38nizQAfkHT82ZbWfEd8O7MK/pbKj/WYDc85wxJUGT/w=="/>
    <d v="2017-03-27T13:46:53"/>
    <s v="DARS-NIC-89169-M0W8X-v0"/>
    <s v="Emma Russell"/>
    <x v="399"/>
    <s v="With Customer"/>
    <x v="0"/>
    <m/>
    <s v="2a Case Admin Check"/>
    <s v="1c Application In Progress"/>
    <x v="0"/>
    <s v="DARS-NIC-89169-M0W8X-v0.2"/>
    <s v="No"/>
    <s v="No"/>
    <x v="0"/>
    <x v="36"/>
    <x v="0"/>
    <s v="No"/>
    <x v="5"/>
    <s v="Medium"/>
    <s v="Amanda Parkin"/>
    <s v="Richard Langley"/>
    <s v="Yes"/>
    <s v="Emma Russell"/>
    <d v="2017-03-27T13:46:53"/>
    <d v="2017-02-14T17:58:52"/>
    <m/>
    <s v=""/>
    <m/>
    <x v="0"/>
  </r>
  <r>
    <s v="da851ab4-20eb-4ae0-b393-95d8002172c9"/>
    <s v="FzdESvttzj+3JFLtSTvSJyYLEyWgsLO+ffBGmI0Zj3V3v0kWsMDeCenejf7FzkWH5FDvQ+hIL4u8IZtwjg/djQ=="/>
    <d v="2017-03-27T13:46:53"/>
    <s v="DARS-NIC-89169-M0W8X-v0"/>
    <s v="Emma Russell"/>
    <x v="399"/>
    <s v="With Customer"/>
    <x v="0"/>
    <m/>
    <s v="2a Case Admin Check"/>
    <s v="1c Application In Progress"/>
    <x v="4"/>
    <s v="DARS-NIC-89169-M0W8X-v0.3"/>
    <s v="Yes"/>
    <s v="No"/>
    <x v="0"/>
    <x v="36"/>
    <x v="0"/>
    <s v="No"/>
    <x v="5"/>
    <s v="Medium"/>
    <s v="Amanda Parkin"/>
    <s v="Richard Langley"/>
    <s v="Yes"/>
    <s v="Emma Russell"/>
    <d v="2017-03-27T13:46:53"/>
    <d v="2017-03-27T13:46:45"/>
    <m/>
    <s v=""/>
    <m/>
    <x v="0"/>
  </r>
  <r>
    <s v="67f9ea7b-bbf9-e611-80ff-5065f38b05d1"/>
    <s v="sjYFy9C88eLT1bidqVLbfP0wwFZt3jR0vF1ROiq3Pt/8xLq65iCddTMxSI9iwDnwG536VQmYA4wDDZs9Su9Yvg=="/>
    <d v="2017-03-08T14:36:15"/>
    <s v="DARS-NIC-89378-N3N9T-v0"/>
    <s v="Emma Russell"/>
    <x v="87"/>
    <s v="With Customer"/>
    <x v="0"/>
    <m/>
    <s v="1c Application In Progress"/>
    <s v="2d Action Plan Active"/>
    <x v="0"/>
    <s v="DARS-NIC-89378-N3N9T-v0"/>
    <s v="No"/>
    <s v="No"/>
    <x v="0"/>
    <x v="0"/>
    <x v="0"/>
    <s v="No"/>
    <x v="9"/>
    <s v=""/>
    <s v=""/>
    <s v=""/>
    <s v="Yes"/>
    <s v="Emma Russell"/>
    <d v="2017-03-08T14:36:15"/>
    <d v="2017-02-23T11:30:33"/>
    <m/>
    <s v=""/>
    <d v="2017-02-28T00:00:00"/>
    <x v="0"/>
  </r>
  <r>
    <s v="fa083a91-7f3d-4fca-ab86-7f734ea332ad"/>
    <s v="cZzWti7O40KCdck1tLyuxQUn3ii5AEsi3Op8KHGPxuUtJyowuA3Jhox1qABUYd3uYSPsrRbAW2GEk4ryeG4XbA=="/>
    <d v="2017-03-08T14:36:17"/>
    <s v="DARS-NIC-89378-N3N9T-v0"/>
    <s v="Emma Russell"/>
    <x v="87"/>
    <s v="With Customer"/>
    <x v="0"/>
    <d v="2099-12-31T00:00:00"/>
    <s v="2c Initial Assessment"/>
    <s v="2d Action Plan Active"/>
    <x v="0"/>
    <s v="DARS-NIC-89378-N3N9T-v0.1"/>
    <s v="No"/>
    <s v="No"/>
    <x v="0"/>
    <x v="150"/>
    <x v="0"/>
    <s v="No"/>
    <x v="9"/>
    <s v=""/>
    <s v="Dan Goodwin"/>
    <s v="Gaynor Dalton"/>
    <s v="Yes"/>
    <s v="Emma Russell"/>
    <d v="2017-03-08T14:36:17"/>
    <d v="2017-02-23T11:31:08"/>
    <m/>
    <s v=""/>
    <d v="2017-02-28T00:00:00"/>
    <x v="0"/>
  </r>
  <r>
    <s v="798f14f3-139d-4006-880e-6ac2f263d743"/>
    <s v="KyTao5ftinMAPQYQNv9L++3r06KwHELt9Faqbag1FNhsrRlnW21CRIIh8+fs8iliatjQuYAB5A+1JUPHT/zTxg=="/>
    <d v="2017-03-27T11:36:29"/>
    <s v="DARS-NIC-89378-N3N9T-v0"/>
    <s v="Emma Russell"/>
    <x v="87"/>
    <s v="With Customer"/>
    <x v="0"/>
    <d v="2099-12-31T00:00:00"/>
    <s v="2c Initial Assessment"/>
    <s v="2d Action Plan Active"/>
    <x v="4"/>
    <s v="DARS-NIC-89378-N3N9T-v0.2"/>
    <s v="Yes"/>
    <s v="No"/>
    <x v="0"/>
    <x v="150"/>
    <x v="0"/>
    <s v="No"/>
    <x v="9"/>
    <s v=""/>
    <s v="Dan Goodwin"/>
    <s v="Duncan Easton"/>
    <s v="Yes"/>
    <s v="Emma Russell"/>
    <d v="2017-03-27T11:36:29"/>
    <d v="2017-03-08T14:36:16"/>
    <m/>
    <s v=""/>
    <d v="2017-02-28T00:00:00"/>
    <x v="0"/>
  </r>
  <r>
    <s v="8efd2a58-e215-4782-b256-69903dafb58d"/>
    <s v="j6XS7f28hMHwV5D9ykywQS66pm7rgseemRfVZsZzgiI2FETO1fXWO5066cOVDLdypEQKpU2YQOXzxN/CxoJQhw=="/>
    <d v="2017-02-15T10:05:24"/>
    <s v="DARS-NIC-89478-M6G7W-v0"/>
    <s v="Owen Kennedy"/>
    <x v="63"/>
    <s v="With Customer"/>
    <x v="0"/>
    <m/>
    <s v="1c Application In Progress"/>
    <s v="1c Application In Progress"/>
    <x v="5"/>
    <s v="DARS-NIC-89478-M6G7W-v0.0"/>
    <s v="Yes"/>
    <s v="No"/>
    <x v="0"/>
    <x v="0"/>
    <x v="0"/>
    <s v="Yes"/>
    <x v="6"/>
    <s v=""/>
    <s v=""/>
    <s v=""/>
    <s v="Yes"/>
    <s v="Emma Russell"/>
    <d v="2017-02-15T10:05:24"/>
    <d v="2017-02-10T14:26:16"/>
    <d v="2017-02-15T00:00:00"/>
    <s v=""/>
    <m/>
    <x v="0"/>
  </r>
  <r>
    <s v="cb12b3dd-6227-4931-baba-cf9b4f51a1ba"/>
    <s v="YmmvQK0bdzIjlAVbPfV/Eh1svl8FCU9S8OYgAOqfWEVPpDJSw6UonvTh/t6gyixWygPjowdLlY+GXkXQfgCbvg=="/>
    <d v="2017-02-08T20:02:07"/>
    <s v="DARS-NIC-89686-R2Y7V-v0"/>
    <s v="Klaus Witte"/>
    <x v="21"/>
    <s v="With Customer"/>
    <x v="0"/>
    <m/>
    <s v=""/>
    <s v="1c Application In Progress"/>
    <x v="4"/>
    <s v="DARS-NIC-89686-R2Y7V-v0.0"/>
    <s v="Yes"/>
    <s v="No"/>
    <x v="0"/>
    <x v="0"/>
    <x v="0"/>
    <s v="No"/>
    <x v="1"/>
    <s v=""/>
    <s v="DARS Online"/>
    <s v="DARS Online"/>
    <s v="Yes"/>
    <s v=""/>
    <d v="2017-02-08T20:02:07"/>
    <d v="2017-02-07T12:05:29"/>
    <m/>
    <s v=""/>
    <m/>
    <x v="0"/>
  </r>
  <r>
    <s v="5e5075b3-a110-e711-8100-5065f38b05d1"/>
    <s v="JMNyFJyy66OIlU69pNzWM/oCC8OFkrjjthNOpz94xE8YL8KDExn4jb96o1XedWOb8wZ9Q9DYYLhbMWURickraQ=="/>
    <d v="2017-03-24T14:55:36"/>
    <s v="DARS-NIC-89814-W1S3D-v0"/>
    <s v="Deidre MacManus"/>
    <x v="75"/>
    <s v="With Customer"/>
    <x v="0"/>
    <m/>
    <s v="1c Application In Progress"/>
    <s v="1c Application In Progress"/>
    <x v="4"/>
    <s v="DARS-NIC-89814-W1S3D-v0"/>
    <s v="Yes"/>
    <s v="No"/>
    <x v="0"/>
    <x v="0"/>
    <x v="0"/>
    <s v="No"/>
    <x v="5"/>
    <s v=""/>
    <s v=""/>
    <s v=""/>
    <s v="Yes"/>
    <s v="Emma Russell"/>
    <d v="2017-03-24T14:55:36"/>
    <d v="2017-03-24T14:53:59"/>
    <m/>
    <s v=""/>
    <m/>
    <x v="0"/>
  </r>
  <r>
    <s v="90463c4f-aaf2-e611-8101-5065f38bd5b1"/>
    <s v="1v2HQcz/j5b4DYJ9kJllD8Z/C77vKZVrXWD0p6JnuaJzOtch8Ny9Wd1u6Kdx42BAE1ZDnW8K2ocipx7bAipZNg=="/>
    <d v="2017-03-14T10:07:22"/>
    <s v="DARS-NIC-89962-D7V5Q-v0"/>
    <s v="Christy Walker"/>
    <x v="21"/>
    <s v="With Customer"/>
    <x v="0"/>
    <d v="2018-01-08T00:00:00"/>
    <s v="1c Application In Progress"/>
    <s v="2d Action Plan Active"/>
    <x v="0"/>
    <s v="DARS-NIC-89962-D7V5Q-v0"/>
    <s v="No"/>
    <s v="No"/>
    <x v="0"/>
    <x v="36"/>
    <x v="0"/>
    <s v="No"/>
    <x v="1"/>
    <s v=""/>
    <s v="Dan Goodwin"/>
    <s v="Dave Cronin"/>
    <s v="Yes"/>
    <s v="Gillian Wright"/>
    <d v="2017-03-14T10:07:22"/>
    <d v="2017-02-14T11:40:02"/>
    <m/>
    <s v=""/>
    <d v="2017-02-16T00:00:00"/>
    <x v="0"/>
  </r>
  <r>
    <s v="962aef3c-a2b4-4363-8263-ab7392ec637d"/>
    <s v="IrCqrWkTeZgr1M2Aa2HluFQzP87ZpBvl53OhkWUZ/aSoEghMBIamc0Ah8Dpr4pZJXbKoo66gbnjiEWWBE6h9vg=="/>
    <d v="2017-03-14T10:07:22"/>
    <s v="DARS-NIC-89962-D7V5Q-v0"/>
    <s v="Christy Walker"/>
    <x v="21"/>
    <s v="With Customer"/>
    <x v="0"/>
    <d v="2018-01-08T00:00:00"/>
    <s v="2c Initial Assessment"/>
    <s v="2d Action Plan Active"/>
    <x v="0"/>
    <s v="DARS-NIC-89962-D7V5Q-v0.1"/>
    <s v="No"/>
    <s v="No"/>
    <x v="0"/>
    <x v="334"/>
    <x v="0"/>
    <s v="No"/>
    <x v="1"/>
    <s v=""/>
    <s v="Dan Goodwin"/>
    <s v="Dave Cronin"/>
    <s v="Yes"/>
    <s v="Gillian Wright"/>
    <d v="2017-03-14T10:07:22"/>
    <d v="2017-02-14T12:28:00"/>
    <m/>
    <s v=""/>
    <d v="2017-02-16T00:00:00"/>
    <x v="0"/>
  </r>
  <r>
    <s v="747af89a-25d6-4b53-8add-f09dfdadedae"/>
    <s v="aCYbKrwW+NL/zb0PoMr5f09GkmsgMOVpMy8cMfm1cf8apUbuLomEEr+DBe4HXPPVbcrM0/bIq2ZL9++b9P/I6w=="/>
    <d v="2017-03-14T10:07:25"/>
    <s v="DARS-NIC-89962-D7V5Q-v0"/>
    <s v="Christy Walker"/>
    <x v="21"/>
    <s v="With Customer"/>
    <x v="0"/>
    <d v="2018-01-08T00:00:00"/>
    <s v="2c Initial Assessment"/>
    <s v="2d Action Plan Active"/>
    <x v="0"/>
    <s v="DARS-NIC-89962-D7V5Q-v0.2"/>
    <s v="No"/>
    <s v="No"/>
    <x v="0"/>
    <x v="334"/>
    <x v="0"/>
    <s v="No"/>
    <x v="1"/>
    <s v=""/>
    <s v="Dan Goodwin"/>
    <s v="Dave Cronin"/>
    <s v="Yes"/>
    <s v="Gillian Wright"/>
    <d v="2017-03-14T10:07:25"/>
    <d v="2017-02-16T15:47:23"/>
    <m/>
    <s v=""/>
    <d v="2017-02-16T00:00:00"/>
    <x v="0"/>
  </r>
  <r>
    <s v="f9d7e6ee-5f6b-4171-9803-cca19fce7de5"/>
    <s v="ln3jewFHqIiqHjcyhjcPPgx6jtZg1H8QL1A2TomkFjD8hIHAw+i/lp7z5YFbZe/F/BmAl2NmABHwTMwsbw0Nog=="/>
    <d v="2017-04-13T12:59:34"/>
    <s v="DARS-NIC-89962-D7V5Q-v0"/>
    <s v="Christy Walker"/>
    <x v="21"/>
    <s v="With Customer"/>
    <x v="0"/>
    <d v="2018-01-08T00:00:00"/>
    <s v="2c Initial Assessment"/>
    <s v="2d Action Plan Active"/>
    <x v="4"/>
    <s v="DARS-NIC-89962-D7V5Q-v0.3"/>
    <s v="Yes"/>
    <s v="No"/>
    <x v="0"/>
    <x v="334"/>
    <x v="0"/>
    <s v="No"/>
    <x v="1"/>
    <s v="Complex"/>
    <s v="Dan Goodwin"/>
    <s v="Dave Cronin"/>
    <s v="Yes"/>
    <s v="Gillian Wright"/>
    <d v="2017-04-13T12:59:34"/>
    <d v="2017-03-14T10:07:22"/>
    <m/>
    <s v=""/>
    <d v="2017-02-16T00:00:00"/>
    <x v="0"/>
  </r>
  <r>
    <s v="7ec5842a-a9f2-e611-8101-5065f38bd5b1"/>
    <s v="DdZ+O4mDtN9/0EGFokOvitmuEdqOp3V8bu9P9yYCUlKBRLMp2FiYOgQ6QENqmPY+PLG9mM4t+Xc+nUywgKZOCg=="/>
    <d v="2017-03-14T10:07:38"/>
    <s v="DARS-NIC-89965-C9T4N-v0"/>
    <s v="Christy Walker"/>
    <x v="21"/>
    <s v="With Customer"/>
    <x v="0"/>
    <d v="2018-01-08T00:00:00"/>
    <s v="1c Application In Progress"/>
    <s v="2d Action Plan Active"/>
    <x v="0"/>
    <s v="DARS-NIC-89965-C9T4N-v0"/>
    <s v="No"/>
    <s v="No"/>
    <x v="0"/>
    <x v="36"/>
    <x v="0"/>
    <s v="No"/>
    <x v="1"/>
    <s v=""/>
    <s v="Dan Goodwin"/>
    <s v="Dave Cronin"/>
    <s v="Yes"/>
    <s v="Gillian Wright"/>
    <d v="2017-03-14T10:07:38"/>
    <d v="2017-02-14T11:31:46"/>
    <m/>
    <s v=""/>
    <d v="2017-02-16T00:00:00"/>
    <x v="0"/>
  </r>
  <r>
    <s v="ae8f10bf-3b19-434f-83e3-9809bfee9426"/>
    <s v="61NYwKP3FpPGGVM69LJQZmfR2qYSymiPHbCwTwq82Kyw4z6HI3hxrXYT9wUTmf/wBkR+uNyWYBWvLYXSWK1/0A=="/>
    <d v="2017-03-14T10:07:38"/>
    <s v="DARS-NIC-89965-C9T4N-v0"/>
    <s v="Christy Walker"/>
    <x v="21"/>
    <s v="With Customer"/>
    <x v="0"/>
    <d v="2018-01-08T00:00:00"/>
    <s v="2c Initial Assessment"/>
    <s v="2d Action Plan Active"/>
    <x v="0"/>
    <s v="DARS-NIC-89965-C9T4N-v0.1"/>
    <s v="No"/>
    <s v="No"/>
    <x v="0"/>
    <x v="334"/>
    <x v="0"/>
    <s v="No"/>
    <x v="1"/>
    <s v=""/>
    <s v="Dan Goodwin"/>
    <s v="Dave Cronin"/>
    <s v="Yes"/>
    <s v="Gillian Wright"/>
    <d v="2017-03-14T10:07:38"/>
    <d v="2017-02-14T12:29:00"/>
    <m/>
    <s v=""/>
    <d v="2017-02-16T00:00:00"/>
    <x v="0"/>
  </r>
  <r>
    <s v="78fd896c-8304-43c0-91ba-8d2060c66acd"/>
    <s v="lpz8ELNSK8E9oN5lS5tOzsHsxVWWMvX7xB9dnFHQzCA+L23CAeQRc1XiZzTPmJgwRO83buBygSAOtOWB+F6UHA=="/>
    <d v="2017-03-14T10:07:39"/>
    <s v="DARS-NIC-89965-C9T4N-v0"/>
    <s v="Christy Walker"/>
    <x v="21"/>
    <s v="With Customer"/>
    <x v="0"/>
    <d v="2018-01-08T00:00:00"/>
    <s v="2c Initial Assessment"/>
    <s v="2d Action Plan Active"/>
    <x v="0"/>
    <s v="DARS-NIC-89965-C9T4N-v0.2"/>
    <s v="No"/>
    <s v="No"/>
    <x v="0"/>
    <x v="334"/>
    <x v="0"/>
    <s v="No"/>
    <x v="1"/>
    <s v=""/>
    <s v="Dan Goodwin"/>
    <s v="Dave Cronin"/>
    <s v="Yes"/>
    <s v="Gillian Wright"/>
    <d v="2017-03-14T10:07:39"/>
    <d v="2017-02-16T15:49:13"/>
    <m/>
    <s v=""/>
    <d v="2017-02-16T00:00:00"/>
    <x v="0"/>
  </r>
  <r>
    <s v="1e88ddf5-5528-4003-a732-fa9e6a585470"/>
    <s v="eb0jcdC+Tg4o4Yxvz8+RfSzfgDDIGanOuDX2BFaRWTLts0C+UW9sRaTZ9Rdgr0ol+XQ2bXoCiTUJ9V89HguAkA=="/>
    <d v="2017-04-13T14:11:15"/>
    <s v="DARS-NIC-89965-C9T4N-v0"/>
    <s v="Christy Walker"/>
    <x v="21"/>
    <s v="With Customer"/>
    <x v="0"/>
    <d v="2018-04-30T00:00:00"/>
    <s v="2c Initial Assessment"/>
    <s v="2d Action Plan Active"/>
    <x v="4"/>
    <s v="DARS-NIC-89965-C9T4N-v0.3"/>
    <s v="Yes"/>
    <s v="No"/>
    <x v="0"/>
    <x v="334"/>
    <x v="0"/>
    <s v="No"/>
    <x v="1"/>
    <s v="Complex"/>
    <s v="Dan Goodwin"/>
    <s v="Dave Cronin"/>
    <s v="Yes"/>
    <s v="Gillian Wright"/>
    <d v="2017-04-13T14:11:15"/>
    <d v="2017-03-14T10:07:38"/>
    <m/>
    <s v=""/>
    <d v="2017-02-16T00:00:00"/>
    <x v="0"/>
  </r>
  <r>
    <s v="2758660d-aaf2-e611-8101-5065f38bd5b1"/>
    <s v="Pl7ZpnmHOYoqbJMKHtYgTQMDNP1NXcjLP+crW+a0f74RAYaEw5FOEKnXi5YwUYNEv1mX+JbdlREBI80GF+iuFQ=="/>
    <d v="2017-03-14T10:07:57"/>
    <s v="DARS-NIC-89969-V7G8Y-v0"/>
    <s v="Christy Walker"/>
    <x v="21"/>
    <s v="With Customer"/>
    <x v="0"/>
    <m/>
    <s v="1c Application In Progress"/>
    <s v="2d Action Plan Active"/>
    <x v="0"/>
    <s v="DARS-NIC-89969-V7G8Y-v0"/>
    <s v="No"/>
    <s v="No"/>
    <x v="0"/>
    <x v="0"/>
    <x v="0"/>
    <s v="No"/>
    <x v="1"/>
    <s v=""/>
    <s v="Dan Goodwin"/>
    <s v="Dave Cronin"/>
    <s v="Yes"/>
    <s v="Gillian Wright"/>
    <d v="2017-03-14T10:07:57"/>
    <d v="2017-02-14T11:38:16"/>
    <m/>
    <s v=""/>
    <d v="2017-02-16T00:00:00"/>
    <x v="0"/>
  </r>
  <r>
    <s v="62f3cbaf-8420-4604-8228-56d2c85deb87"/>
    <s v="NptCPJm9WLnnNhKVg83BpoD1b1ya4+GUsTy3SU2WRFIbjXa6VzStUeiiCizpuKW0ivaRDQckD4lHfIFOjjSnFg=="/>
    <d v="2017-03-14T10:07:57"/>
    <s v="DARS-NIC-89969-V7G8Y-v0"/>
    <s v="Christy Walker"/>
    <x v="21"/>
    <s v="With Customer"/>
    <x v="0"/>
    <m/>
    <s v="1c Application In Progress"/>
    <s v="2d Action Plan Active"/>
    <x v="0"/>
    <s v="DARS-NIC-89969-V7G8Y-v0.1"/>
    <s v="No"/>
    <s v="No"/>
    <x v="0"/>
    <x v="334"/>
    <x v="0"/>
    <s v="No"/>
    <x v="1"/>
    <s v=""/>
    <s v="Dan Goodwin"/>
    <s v="Dave Cronin"/>
    <s v="Yes"/>
    <s v="Gillian Wright"/>
    <d v="2017-03-14T10:07:57"/>
    <d v="2017-02-14T12:28:26"/>
    <m/>
    <s v=""/>
    <d v="2017-02-16T00:00:00"/>
    <x v="0"/>
  </r>
  <r>
    <s v="106df12c-31b0-4f35-9a1d-39da60a81ae0"/>
    <s v="dDD1cTaLs0P4WghDgEM33VGmc5TqkJoq1N4qbFonRZWTrBBDDHwn+KP+28WqvvEaB32ylu6fSHiusH3Z2TjweA=="/>
    <d v="2017-03-14T10:07:57"/>
    <s v="DARS-NIC-89969-V7G8Y-v0"/>
    <s v="Christy Walker"/>
    <x v="21"/>
    <s v="With Customer"/>
    <x v="0"/>
    <d v="2018-01-08T00:00:00"/>
    <s v="2c Initial Assessment"/>
    <s v="2d Action Plan Active"/>
    <x v="0"/>
    <s v="DARS-NIC-89969-V7G8Y-v0.2"/>
    <s v="No"/>
    <s v="No"/>
    <x v="0"/>
    <x v="334"/>
    <x v="0"/>
    <s v="No"/>
    <x v="1"/>
    <s v=""/>
    <s v="Dan Goodwin"/>
    <s v="Dave Cronin"/>
    <s v="Yes"/>
    <s v="Gillian Wright"/>
    <d v="2017-03-14T10:07:57"/>
    <d v="2017-02-16T15:50:05"/>
    <m/>
    <s v=""/>
    <d v="2017-02-16T00:00:00"/>
    <x v="0"/>
  </r>
  <r>
    <s v="4a8ce9ec-0b17-46bf-b4d7-2d4febcade40"/>
    <s v="ngYz03zbpuSR2JxPUsyAmcRLgTDMPzXduqLXzbrKltBe3MFY8cMWY+x53YAJ28IcgT9lnk/V4D7FM7HPLEh+pQ=="/>
    <d v="2017-03-14T10:07:58"/>
    <s v="DARS-NIC-89969-V7G8Y-v0"/>
    <s v="Christy Walker"/>
    <x v="21"/>
    <s v="With Customer"/>
    <x v="0"/>
    <d v="2018-01-08T00:00:00"/>
    <s v="2c Initial Assessment"/>
    <s v="2d Action Plan Active"/>
    <x v="0"/>
    <s v="DARS-NIC-89969-V7G8Y-v0.3"/>
    <s v="No"/>
    <s v="No"/>
    <x v="0"/>
    <x v="334"/>
    <x v="0"/>
    <s v="No"/>
    <x v="1"/>
    <s v=""/>
    <s v="Dan Goodwin"/>
    <s v="Dave Cronin"/>
    <s v="Yes"/>
    <s v="Gillian Wright"/>
    <d v="2017-03-14T10:07:58"/>
    <d v="2017-02-16T15:53:49"/>
    <m/>
    <s v=""/>
    <d v="2017-02-16T00:00:00"/>
    <x v="0"/>
  </r>
  <r>
    <s v="974bc825-bf56-4977-8bba-1b3f17892672"/>
    <s v="dGQmFngvzXvwoTgo2pTxpY7JEQ8vHcU34rLriESyty0fQGE3uYGXPD1tozZoU6F8xef1hBj6pmnakIY7i0qhdg=="/>
    <d v="2017-04-18T08:03:39"/>
    <s v="DARS-NIC-89969-V7G8Y-v0"/>
    <s v="Christy Walker"/>
    <x v="21"/>
    <s v="With Customer"/>
    <x v="0"/>
    <d v="2018-04-30T00:00:00"/>
    <s v="2c Initial Assessment"/>
    <s v="2d Action Plan Active"/>
    <x v="4"/>
    <s v="DARS-NIC-89969-V7G8Y-v0.4"/>
    <s v="Yes"/>
    <s v="No"/>
    <x v="0"/>
    <x v="334"/>
    <x v="0"/>
    <s v="No"/>
    <x v="1"/>
    <s v="Complex"/>
    <s v="Dan Goodwin"/>
    <s v="Dave Cronin"/>
    <s v="Yes"/>
    <s v="Gillian Wright"/>
    <d v="2017-04-18T08:03:39"/>
    <d v="2017-03-14T10:07:57"/>
    <m/>
    <s v=""/>
    <d v="2017-02-16T00:00:00"/>
    <x v="0"/>
  </r>
  <r>
    <s v="c01ad89a-a6f2-e611-8101-5065f38bd5b1"/>
    <s v="iFNSxXh695R5onVYKy3lEUE1A9w7tFe334vCfifEt1va3yf3HzgRe/PjIA2gg/siKQEoD2/AJAc2Oc8aw1FL+g=="/>
    <d v="2017-03-14T10:08:13"/>
    <s v="DARS-NIC-89970-V9B7T-v0"/>
    <s v="Christy Walker"/>
    <x v="21"/>
    <s v="With Customer"/>
    <x v="0"/>
    <d v="2017-01-08T00:00:00"/>
    <s v="1c Application In Progress"/>
    <s v="2d Action Plan Active"/>
    <x v="0"/>
    <s v="DARS-NIC-89970-V9B7T-v0"/>
    <s v="No"/>
    <s v="No"/>
    <x v="1"/>
    <x v="0"/>
    <x v="0"/>
    <s v="No"/>
    <x v="1"/>
    <s v=""/>
    <s v="Dan Goodwin"/>
    <s v="Dave Cronin"/>
    <s v="Yes"/>
    <s v="Gillian Wright"/>
    <d v="2017-03-14T10:08:13"/>
    <d v="2017-02-14T11:13:27"/>
    <d v="2017-02-14T00:00:00"/>
    <s v=""/>
    <d v="2017-02-16T00:00:00"/>
    <x v="0"/>
  </r>
  <r>
    <s v="b6f229f4-3315-459c-9b28-6bab409ef550"/>
    <s v="uipecpBVwlbt0mUisiJliQd/syquIOsKzcpBYa6NR6T86N4BQNWdVpPbJJqDaPJD0j2igHUnQLNReSPzNpy+yw=="/>
    <d v="2017-03-14T10:08:13"/>
    <s v="DARS-NIC-89970-V9B7T-v0"/>
    <s v="Christy Walker"/>
    <x v="21"/>
    <s v="With Customer"/>
    <x v="0"/>
    <d v="2017-01-08T00:00:00"/>
    <s v="2c Initial Assessment"/>
    <s v="2d Action Plan Active"/>
    <x v="0"/>
    <s v="DARS-NIC-89970-V9B7T-v0.1"/>
    <s v="No"/>
    <s v="No"/>
    <x v="1"/>
    <x v="334"/>
    <x v="0"/>
    <s v="No"/>
    <x v="1"/>
    <s v=""/>
    <s v="Dan Goodwin"/>
    <s v="Dave Cronin"/>
    <s v="Yes"/>
    <s v="Gillian Wright"/>
    <d v="2017-03-14T10:08:13"/>
    <d v="2017-02-14T12:31:14"/>
    <d v="2017-02-14T00:00:00"/>
    <s v=""/>
    <d v="2017-02-16T00:00:00"/>
    <x v="0"/>
  </r>
  <r>
    <s v="7334d37f-2bcb-4927-b651-04b70961c31c"/>
    <s v="3YClEeW88KgJ54cTmpwSnLs9ZnE8xMOYiuESSOA2OMjnVVkr17R8U5t2XWgQsHBAxCn3KzkbKf+6PGwhF7c/KQ=="/>
    <d v="2017-03-14T10:08:15"/>
    <s v="DARS-NIC-89970-V9B7T-v0"/>
    <s v="Christy Walker"/>
    <x v="21"/>
    <s v="With Customer"/>
    <x v="0"/>
    <d v="2017-01-08T00:00:00"/>
    <s v="2c Initial Assessment"/>
    <s v="2d Action Plan Active"/>
    <x v="0"/>
    <s v="DARS-NIC-89970-V9B7T-v0.2"/>
    <s v="No"/>
    <s v="No"/>
    <x v="1"/>
    <x v="334"/>
    <x v="0"/>
    <s v="No"/>
    <x v="1"/>
    <s v=""/>
    <s v="Dan Goodwin"/>
    <s v="Dave Cronin"/>
    <s v="Yes"/>
    <s v="Gillian Wright"/>
    <d v="2017-03-14T10:08:15"/>
    <d v="2017-02-16T15:54:47"/>
    <d v="2017-02-14T00:00:00"/>
    <s v=""/>
    <d v="2017-02-16T00:00:00"/>
    <x v="0"/>
  </r>
  <r>
    <s v="172eecdd-1834-4494-b6cf-8e2db951a541"/>
    <s v="aOVehBZlN3J9YXp7QRDvaQI1nOW3FqpN88PA4xfWjnmG++jMxiJb4RAGdcbj8K7A6h/pjvnyEbKzJggzTwjpQw=="/>
    <d v="2017-03-14T10:08:15"/>
    <s v="DARS-NIC-89970-V9B7T-v0"/>
    <s v="Christy Walker"/>
    <x v="21"/>
    <s v="With Customer"/>
    <x v="0"/>
    <d v="2017-01-08T00:00:00"/>
    <s v="2c Initial Assessment"/>
    <s v="2d Action Plan Active"/>
    <x v="4"/>
    <s v="DARS-NIC-89970-V9B7T-v0.3"/>
    <s v="Yes"/>
    <s v="No"/>
    <x v="1"/>
    <x v="334"/>
    <x v="0"/>
    <s v="No"/>
    <x v="1"/>
    <s v=""/>
    <s v="Dan Goodwin"/>
    <s v="Dave Cronin"/>
    <s v="Yes"/>
    <s v="Gillian Wright"/>
    <d v="2017-03-14T10:08:15"/>
    <d v="2017-03-14T10:08:14"/>
    <d v="2017-02-14T00:00:00"/>
    <s v=""/>
    <d v="2017-02-16T00:00:00"/>
    <x v="0"/>
  </r>
  <r>
    <s v="f61c5fa8-68b6-4905-9cdf-c2e79441ee8d"/>
    <s v="kMYGVQpbV71JKC6QYCi2N+ZcnX7G5YLJYd+Zq+jxuGtjsPjBNeqqW7+gxGxJSDX1JE94mdZSaxqvmBsN0uGOQA=="/>
    <d v="2017-05-02T07:53:10"/>
    <s v="DARS-NIC-90019-Q8P9K-v0"/>
    <s v="Arne Wolters"/>
    <x v="207"/>
    <s v="With HSCIC"/>
    <x v="0"/>
    <m/>
    <s v=""/>
    <s v="5a DSA Active"/>
    <x v="0"/>
    <s v="DARS-NIC-90019-Q8P9K-v0.0"/>
    <s v="No"/>
    <s v="No"/>
    <x v="0"/>
    <x v="0"/>
    <x v="0"/>
    <s v="No"/>
    <x v="11"/>
    <s v=""/>
    <s v="DARS Online"/>
    <s v="DARS Online"/>
    <s v="Yes"/>
    <s v="Emma Russell"/>
    <d v="2017-05-02T07:53:10"/>
    <d v="2017-02-08T12:03:02"/>
    <m/>
    <s v=""/>
    <d v="2017-02-10T00:00:00"/>
    <x v="0"/>
  </r>
  <r>
    <s v="25649d36-79cf-4541-adcc-b2b820af34c0"/>
    <s v="RbRmFWLvyv1sgCJ6LWk5TohyEreUnrMFF/YvZNmC92O5eFm3cZJe7DSzxMIP8EcnY1oU7oaorFpHScG8ajJpUA=="/>
    <d v="2017-05-02T07:53:10"/>
    <s v="DARS-NIC-90019-Q8P9K-v0"/>
    <s v="Arne Wolters"/>
    <x v="207"/>
    <s v="With HSCIC"/>
    <x v="0"/>
    <d v="2018-02-28T00:00:00"/>
    <s v="2c Initial Assessment"/>
    <s v="5a DSA Active"/>
    <x v="0"/>
    <s v="DARS-NIC-90019-Q8P9K-v0.1"/>
    <s v="No"/>
    <s v="No"/>
    <x v="0"/>
    <x v="81"/>
    <x v="0"/>
    <s v="No"/>
    <x v="11"/>
    <s v="Complex"/>
    <s v="Helen Buckels"/>
    <s v="Kimberley Watson"/>
    <s v="Yes"/>
    <s v="Emma Russell"/>
    <d v="2017-05-02T07:53:10"/>
    <d v="2017-02-08T13:18:05"/>
    <m/>
    <s v=""/>
    <d v="2017-02-10T00:00:00"/>
    <x v="0"/>
  </r>
  <r>
    <s v="808ea4b4-8d7a-44e7-be07-2b1b3f5c59b7"/>
    <s v="nzIaDNAt0Pj+bbi22XksjSvlPHfLNCKu11x98NFrmhQVevfLbquOpaRWXh/VgJoHWlht7iE5f1OqFrjPaUu2Qw=="/>
    <d v="2017-05-02T07:53:10"/>
    <s v="DARS-NIC-90019-Q8P9K-v0"/>
    <s v="Arne Wolters"/>
    <x v="207"/>
    <s v="With HSCIC"/>
    <x v="0"/>
    <d v="2018-12-31T00:00:00"/>
    <s v="2c Initial Assessment"/>
    <s v="5a DSA Active"/>
    <x v="0"/>
    <s v="DARS-NIC-90019-Q8P9K-v0.2"/>
    <s v="No"/>
    <s v="No"/>
    <x v="0"/>
    <x v="81"/>
    <x v="0"/>
    <s v="No"/>
    <x v="11"/>
    <s v="Complex"/>
    <s v="Helen Buckels"/>
    <s v="Kimberley Watson"/>
    <s v="Yes"/>
    <s v="Emma Russell"/>
    <d v="2017-05-02T07:53:10"/>
    <d v="2017-02-16T11:46:24"/>
    <m/>
    <s v=""/>
    <d v="2017-02-10T00:00:00"/>
    <x v="0"/>
  </r>
  <r>
    <s v="dc0f895f-ff38-4921-8a20-c59ff08da026"/>
    <s v="LWvsR6nN+0JDv92oLcFdBOuQAr1j4y+YNcTTY3Duu7GnH7o2dGeyI6FYk115T42MbxM6YLv0YxX7Qe1lKm+EXA=="/>
    <d v="2017-05-02T07:53:10"/>
    <s v="DARS-NIC-90019-Q8P9K-v0"/>
    <s v="Arne Wolters"/>
    <x v="207"/>
    <s v="With HSCIC"/>
    <x v="0"/>
    <d v="2018-12-31T00:00:00"/>
    <s v="2c Initial Assessment"/>
    <s v="5a DSA Active"/>
    <x v="0"/>
    <s v="DARS-NIC-90019-Q8P9K-v0.3"/>
    <s v="No"/>
    <s v="No"/>
    <x v="0"/>
    <x v="81"/>
    <x v="0"/>
    <s v="No"/>
    <x v="11"/>
    <s v="Complex"/>
    <s v="Helen Buckels"/>
    <s v="Kimberley Watson"/>
    <s v="Yes"/>
    <s v="Emma Russell"/>
    <d v="2017-05-02T07:53:10"/>
    <d v="2017-02-22T14:15:16"/>
    <m/>
    <s v=""/>
    <d v="2017-02-10T00:00:00"/>
    <x v="0"/>
  </r>
  <r>
    <s v="a23d511d-9cd9-443a-8dcb-980faf5e01ff"/>
    <s v="CgudAzbofG2GiaP2/WyFrhmHKX3gfenyOe4UlLDVSsLr5itT+lIz9UgIvOKvBJkzERn7Ad2uhT1j2KCX2m9SZg=="/>
    <d v="2017-05-02T07:53:20"/>
    <s v="DARS-NIC-90019-Q8P9K-v0"/>
    <s v="Arne Wolters"/>
    <x v="207"/>
    <s v="With HSCIC"/>
    <x v="0"/>
    <d v="2019-04-01T00:00:00"/>
    <s v="5a DSA Active"/>
    <s v="5a DSA Active"/>
    <x v="2"/>
    <s v="DARS-NIC-90019-Q8P9K-v0.4"/>
    <s v="Yes"/>
    <s v="No"/>
    <x v="0"/>
    <x v="81"/>
    <x v="46"/>
    <s v="No"/>
    <x v="11"/>
    <s v="Complex"/>
    <s v="Helen Buckels"/>
    <s v="Kimberley Watson"/>
    <s v="Yes"/>
    <s v="Emma Russell"/>
    <d v="2017-05-02T07:53:20"/>
    <d v="2017-02-24T16:05:48"/>
    <d v="2017-05-02T00:00:00"/>
    <s v=""/>
    <d v="2017-02-10T00:00:00"/>
    <x v="0"/>
  </r>
  <r>
    <s v="0407ea3c-a7ef-e611-80fe-5065f38b05d1"/>
    <s v="vqaLxK6OzcqP9L3GrXzS4Co38Zvh8vS+/RQ3g/4Miu8YL/GGhxT2covrFssIew3bwjt70VDzPhHg48LZ6YsR7Q=="/>
    <d v="2017-04-20T12:56:32"/>
    <s v="DARS-NIC-90063-G6L5D-v0"/>
    <s v="Jamie Oughton"/>
    <x v="21"/>
    <s v="With Customer"/>
    <x v="0"/>
    <m/>
    <s v="1c Application In Progress"/>
    <s v="1c Application In Progress"/>
    <x v="0"/>
    <s v="DARS-NIC-90063-G6L5D-v0"/>
    <s v="No"/>
    <s v="No"/>
    <x v="0"/>
    <x v="0"/>
    <x v="0"/>
    <s v="No"/>
    <x v="1"/>
    <s v=""/>
    <s v=""/>
    <s v=""/>
    <s v="Yes"/>
    <s v="Emma Russell"/>
    <d v="2017-04-20T12:56:32"/>
    <d v="2017-02-10T15:40:28"/>
    <m/>
    <s v=""/>
    <m/>
    <x v="0"/>
  </r>
  <r>
    <s v="9d0db0b2-5806-4870-b582-a06fe034bb8b"/>
    <s v="fseHOIHN6Xgbu+tWSHsTQrH0cTsu6L49WxIRCXuj5vKmIIuPL23daCb+caIQpJ6WhrLFehThhctYoJ7LofqZ0A=="/>
    <d v="2017-04-20T12:56:32"/>
    <s v="DARS-NIC-90063-G6L5D-v0"/>
    <s v="Jamie Oughton"/>
    <x v="21"/>
    <s v="With Customer"/>
    <x v="0"/>
    <m/>
    <s v="2c Initial Assessment"/>
    <s v="1c Application In Progress"/>
    <x v="0"/>
    <s v="DARS-NIC-90063-G6L5D-v0.1"/>
    <s v="No"/>
    <s v="No"/>
    <x v="0"/>
    <x v="116"/>
    <x v="0"/>
    <s v="No"/>
    <x v="1"/>
    <s v="Complex"/>
    <s v="Elizabeth Flaherty"/>
    <s v="Dave Cronin"/>
    <s v="Yes"/>
    <s v="Emma Russell"/>
    <d v="2017-04-20T12:56:32"/>
    <d v="2017-02-14T15:57:29"/>
    <m/>
    <s v=""/>
    <m/>
    <x v="0"/>
  </r>
  <r>
    <s v="77b7149a-ba24-4f0e-807f-fd6468fd84e1"/>
    <s v="bVFrh2oJjt146jX7qK4tdlvOWStGoAGUPizPh/jVUpmfqBqZQ9BU9qKfr/6XpBfy7PblkZ68tai3NEmC5Gj73A=="/>
    <d v="2017-04-20T12:56:43"/>
    <s v="DARS-NIC-90063-G6L5D-v0"/>
    <s v="Jamie Oughton"/>
    <x v="21"/>
    <s v="With Customer"/>
    <x v="0"/>
    <m/>
    <s v="2c Initial Assessment"/>
    <s v="1c Application In Progress"/>
    <x v="0"/>
    <s v="DARS-NIC-90063-G6L5D-v0.2"/>
    <s v="No"/>
    <s v="No"/>
    <x v="0"/>
    <x v="116"/>
    <x v="0"/>
    <s v="No"/>
    <x v="1"/>
    <s v="Complex"/>
    <s v="Elizabeth Flaherty"/>
    <s v="Dave Cronin"/>
    <s v="Yes"/>
    <s v="Emma Russell"/>
    <d v="2017-04-20T12:56:43"/>
    <d v="2017-03-07T10:59:18"/>
    <m/>
    <s v=""/>
    <m/>
    <x v="0"/>
  </r>
  <r>
    <s v="67dbcd71-be18-4bff-98f0-c2c1ab0e935e"/>
    <s v="KGvvumX2veYri2+jSmLffK3gKISiDfiWrxGQKVfaCKD87TxRLifpqGjEQlpE896y50yEks7taCFOsDXLHQvO5g=="/>
    <d v="2017-04-20T12:56:43"/>
    <s v="DARS-NIC-90063-G6L5D-v0"/>
    <s v="Jamie Oughton"/>
    <x v="21"/>
    <s v="With Customer"/>
    <x v="0"/>
    <m/>
    <s v="2c Initial Assessment"/>
    <s v="1c Application In Progress"/>
    <x v="4"/>
    <s v="DARS-NIC-90063-G6L5D-v0.3"/>
    <s v="Yes"/>
    <s v="No"/>
    <x v="0"/>
    <x v="116"/>
    <x v="0"/>
    <s v="No"/>
    <x v="1"/>
    <s v="Complex"/>
    <s v="Elizabeth Flaherty"/>
    <s v="Dave Cronin"/>
    <s v="Yes"/>
    <s v="Emma Russell"/>
    <d v="2017-04-20T12:56:43"/>
    <d v="2017-04-20T12:56:23"/>
    <m/>
    <s v=""/>
    <m/>
    <x v="0"/>
  </r>
  <r>
    <s v="664bab11-afc4-40c7-827c-024cd1b04d8d"/>
    <s v="RfPQtVI32Aey7z2vgXLOQ8jlS60oAupOuc9H9dHl+qCHlobK2egFo8SMQ73aNvGiLeWyDeL5b9fadcuSJ2Mviw=="/>
    <d v="2017-04-18T14:27:07"/>
    <s v="DARS-NIC-90070-F3K4Z-v0"/>
    <s v="Carlotta Greci"/>
    <x v="207"/>
    <s v="With Customer"/>
    <x v="0"/>
    <m/>
    <s v=""/>
    <s v="2d Action Plan Active"/>
    <x v="0"/>
    <s v="DARS-NIC-90070-F3K4Z-v0.0"/>
    <s v="No"/>
    <s v="No"/>
    <x v="0"/>
    <x v="0"/>
    <x v="0"/>
    <s v="No"/>
    <x v="11"/>
    <s v=""/>
    <s v="DARS Online"/>
    <s v="DARS Online"/>
    <s v="Yes"/>
    <s v="Emma Russell"/>
    <d v="2017-04-18T14:27:07"/>
    <d v="2017-02-08T13:32:25"/>
    <m/>
    <s v=""/>
    <d v="2017-02-10T00:00:00"/>
    <x v="0"/>
  </r>
  <r>
    <s v="b06772c1-b68b-4aaf-a777-be5acb8c127e"/>
    <s v="0WGD+7R4oj2w0Z5jEKpQvs787ajom1gHc80Qz4VXUIeRTgbR0YNPyIFpQfsn6Wrz7yPiK9BfwNJ3JjnpST6j+g=="/>
    <d v="2017-04-18T14:27:08"/>
    <s v="DARS-NIC-90070-F3K4Z-v0"/>
    <s v="Carlotta Greci"/>
    <x v="207"/>
    <s v="With Customer"/>
    <x v="0"/>
    <d v="2018-02-28T00:00:00"/>
    <s v="2c Initial Assessment"/>
    <s v="2d Action Plan Active"/>
    <x v="0"/>
    <s v="DARS-NIC-90070-F3K4Z-v0.1"/>
    <s v="No"/>
    <s v="No"/>
    <x v="0"/>
    <x v="81"/>
    <x v="0"/>
    <s v="No"/>
    <x v="11"/>
    <s v="Complex"/>
    <s v="Helen Buckels"/>
    <s v="Kimberley Watson"/>
    <s v="Yes"/>
    <s v="Emma Russell"/>
    <d v="2017-04-18T14:27:08"/>
    <d v="2017-02-08T15:29:48"/>
    <m/>
    <s v=""/>
    <d v="2017-02-10T00:00:00"/>
    <x v="0"/>
  </r>
  <r>
    <s v="76f22c5b-5883-4c5d-b252-293d03472ba5"/>
    <s v="0LuxNYVItHXJnB90dCA5XGeq7qCPF8gfRyamCo+hx9ey+e1zPCh0mImkUpffy5mQii5vxHSo9PHJFClLOFaBqw=="/>
    <d v="2017-04-18T14:27:07"/>
    <s v="DARS-NIC-90070-F3K4Z-v0"/>
    <s v="Carlotta Greci"/>
    <x v="207"/>
    <s v="With Customer"/>
    <x v="0"/>
    <d v="2018-02-28T00:00:00"/>
    <s v="2c Initial Assessment"/>
    <s v="2d Action Plan Active"/>
    <x v="0"/>
    <s v="DARS-NIC-90070-F3K4Z-v0.2"/>
    <s v="No"/>
    <s v="No"/>
    <x v="0"/>
    <x v="81"/>
    <x v="0"/>
    <s v="No"/>
    <x v="11"/>
    <s v="Complex"/>
    <s v="Helen Buckels"/>
    <s v="Kimberley Watson"/>
    <s v="Yes"/>
    <s v="Emma Russell"/>
    <d v="2017-04-18T14:27:07"/>
    <d v="2017-02-16T15:22:44"/>
    <m/>
    <s v=""/>
    <d v="2017-02-10T00:00:00"/>
    <x v="0"/>
  </r>
  <r>
    <s v="47b1179f-fef4-4d40-bc32-722b321f59ae"/>
    <s v="L5TXdLX1I79i4DEuyW3CTiep8+XAmHUZFaV07VUS+C4q7mRctb4C/Yj4nHOXlur9Yo0d+cK1AVl7EyDCeBWgaw=="/>
    <d v="2017-04-18T14:27:08"/>
    <s v="DARS-NIC-90070-F3K4Z-v0"/>
    <s v="Carlotta Greci"/>
    <x v="207"/>
    <s v="With Customer"/>
    <x v="0"/>
    <d v="2018-02-28T00:00:00"/>
    <s v="2c Initial Assessment"/>
    <s v="2d Action Plan Active"/>
    <x v="0"/>
    <s v="DARS-NIC-90070-F3K4Z-v0.3"/>
    <s v="No"/>
    <s v="No"/>
    <x v="0"/>
    <x v="81"/>
    <x v="0"/>
    <s v="No"/>
    <x v="11"/>
    <s v="Complex"/>
    <s v="Helen Buckels"/>
    <s v="Kimberley Watson"/>
    <s v="Yes"/>
    <s v="Emma Russell"/>
    <d v="2017-04-18T14:27:08"/>
    <d v="2017-03-02T12:07:42"/>
    <m/>
    <s v=""/>
    <d v="2017-02-10T00:00:00"/>
    <x v="0"/>
  </r>
  <r>
    <s v="92e3737b-db91-4273-b56d-538005d9b6f3"/>
    <s v="NxHGYnH5ERpCu3Pwrk1+yuA9Jha++FF0gW5Gy1rho2Wq57XNQvyH5YcLRdV3fgJZTTUAuJjpoTd7ZJobqKBpjw=="/>
    <d v="2017-04-18T14:27:07"/>
    <s v="DARS-NIC-90070-F3K4Z-v0"/>
    <s v="Carlotta Greci"/>
    <x v="207"/>
    <s v="With Customer"/>
    <x v="0"/>
    <d v="2018-02-28T00:00:00"/>
    <s v="2c Initial Assessment"/>
    <s v="2d Action Plan Active"/>
    <x v="0"/>
    <s v="DARS-NIC-90070-F3K4Z-v0.4"/>
    <s v="No"/>
    <s v="No"/>
    <x v="0"/>
    <x v="81"/>
    <x v="0"/>
    <s v="No"/>
    <x v="11"/>
    <s v="Complex"/>
    <s v="Helen Buckels"/>
    <s v="Kimberley Watson"/>
    <s v="Yes"/>
    <s v="Emma Russell"/>
    <d v="2017-04-18T14:27:07"/>
    <d v="2017-03-14T10:15:22"/>
    <m/>
    <s v=""/>
    <d v="2017-02-10T00:00:00"/>
    <x v="0"/>
  </r>
  <r>
    <s v="e8351df0-86ae-4b01-a329-9a56c531ee0c"/>
    <s v="GjkUOnZLNiqkAxA0+Z7wjOhZIZajfOqZatcJxAyhBVjrnSMXgsFx3QkNxFEkIVTfIruaU8zIPXMGIq3TfIOv7Q=="/>
    <d v="2017-04-27T08:56:58"/>
    <s v="DARS-NIC-90070-F3K4Z-v0"/>
    <s v="Carlotta Greci"/>
    <x v="207"/>
    <s v="With Customer"/>
    <x v="0"/>
    <d v="2019-04-01T00:00:00"/>
    <s v="2d Action Plan Active"/>
    <s v="2d Action Plan Active"/>
    <x v="4"/>
    <s v="DARS-NIC-90070-F3K4Z-v0.5"/>
    <s v="Yes"/>
    <s v="No"/>
    <x v="0"/>
    <x v="81"/>
    <x v="0"/>
    <s v="No"/>
    <x v="11"/>
    <s v="Complex"/>
    <s v="Helen Buckels"/>
    <s v="Kimberley Watson"/>
    <s v="Yes"/>
    <s v="Emma Russell"/>
    <d v="2017-04-27T08:56:58"/>
    <d v="2017-03-15T15:44:20"/>
    <m/>
    <s v=""/>
    <d v="2017-02-10T00:00:00"/>
    <x v="0"/>
  </r>
  <r>
    <s v="94bc2a0b-bdee-e611-80ff-5065f38bf2f1"/>
    <s v="/7Xtk0wLi10K1KOa5uRopjiqmA5Diq3n++A1OMA0IIo8ezGSFXRni5wqls6YYlssgEP7VYRS4kFTQBboXQ1lYw=="/>
    <d v="2017-02-10T15:40:43"/>
    <s v="DARS-NIC-90126-D4Z2W-v0"/>
    <s v="Nancy Fernandes da Silva"/>
    <x v="213"/>
    <s v="With Customer"/>
    <x v="0"/>
    <m/>
    <s v="1c Application In Progress"/>
    <s v="1c Application In Progress"/>
    <x v="4"/>
    <s v="DARS-NIC-90126-D4Z2W-v0"/>
    <s v="Yes"/>
    <s v="No"/>
    <x v="0"/>
    <x v="0"/>
    <x v="0"/>
    <s v="No"/>
    <x v="1"/>
    <s v=""/>
    <s v=""/>
    <s v=""/>
    <s v="Yes"/>
    <s v="Emma Russell"/>
    <d v="2017-02-10T15:40:43"/>
    <d v="2017-02-09T11:44:02"/>
    <m/>
    <s v=""/>
    <m/>
    <x v="0"/>
  </r>
  <r>
    <s v="ec7ce8d9-1931-4988-b545-4b7fa16ffb24"/>
    <s v="IPZLJEPbt3SZwvuaJiM9ahed15sunsgb42PsFVlzcjzs3ez8oUv9BZJj2U7gHbfkPQP2CszLQvLdnbnFCWxEmw=="/>
    <d v="2017-05-02T10:09:17"/>
    <s v="DARS-NIC-90187-Z0S6Y-v0"/>
    <s v="Sarah Webb Phillips"/>
    <x v="404"/>
    <s v="With Customer"/>
    <x v="0"/>
    <m/>
    <s v="1c Application In Progress"/>
    <s v="1c Application In Progress"/>
    <x v="4"/>
    <s v="DARS-NIC-90187-Z0S6Y-v0.0"/>
    <s v="Yes"/>
    <s v="No"/>
    <x v="0"/>
    <x v="0"/>
    <x v="0"/>
    <s v="No"/>
    <x v="0"/>
    <s v=""/>
    <s v=""/>
    <s v=""/>
    <s v="Yes"/>
    <s v="Emma Russell"/>
    <d v="2017-05-02T10:09:17"/>
    <d v="2017-02-09T13:28:57"/>
    <m/>
    <s v=""/>
    <m/>
    <x v="0"/>
  </r>
  <r>
    <s v="44a0ccda-ecf8-e611-8100-5065f38bf2f1"/>
    <s v="4hfuZxDDWUGZ+NpMHGk8V3x+8z97baQ+N1ktaS6TTqWGpHUDrV7YYS4vYG7/FVRrRuWux/2yuBnWnVELcOL5WA=="/>
    <d v="2017-03-03T15:43:17"/>
    <s v="DARS-NIC-90398-W2N9G-v0"/>
    <s v="Danielle Lamb"/>
    <x v="1"/>
    <s v="With Customer"/>
    <x v="0"/>
    <m/>
    <s v="1c Application In Progress"/>
    <s v="1c Application In Progress"/>
    <x v="4"/>
    <s v="DARS-NIC-90398-W2N9G-v0"/>
    <s v="Yes"/>
    <s v="No"/>
    <x v="0"/>
    <x v="0"/>
    <x v="0"/>
    <s v="No"/>
    <x v="1"/>
    <s v=""/>
    <s v=""/>
    <s v=""/>
    <s v="Yes"/>
    <s v="Emma Russell"/>
    <d v="2017-03-03T15:43:17"/>
    <d v="2017-02-22T10:51:27"/>
    <m/>
    <s v=""/>
    <m/>
    <x v="0"/>
  </r>
  <r>
    <s v="1c1c6cdc-b6f9-e611-80ff-5065f38b05d1"/>
    <s v="4M4ERB2lzUbzOKmW2ao84RPT2myjpje39LoxoD7m7PRia5pNgrOWXKYL4DzWorxsRLOfjdWLjgSW+/APxzE/Nw=="/>
    <d v="2017-04-03T12:54:33"/>
    <s v="DARS-NIC-90989-D6T1T-v0"/>
    <s v="Sandra Kendal"/>
    <x v="328"/>
    <s v="With Customer"/>
    <x v="0"/>
    <m/>
    <s v="1c Application In Progress"/>
    <s v="1c Application In Progress"/>
    <x v="0"/>
    <s v="DARS-NIC-90989-D6T1T-v0"/>
    <s v="No"/>
    <s v="No"/>
    <x v="0"/>
    <x v="0"/>
    <x v="0"/>
    <s v="No"/>
    <x v="4"/>
    <s v=""/>
    <s v=""/>
    <s v=""/>
    <s v="Yes"/>
    <s v="Emma Russell"/>
    <d v="2017-04-03T12:54:33"/>
    <d v="2017-02-23T10:57:29"/>
    <m/>
    <s v=""/>
    <m/>
    <x v="0"/>
  </r>
  <r>
    <s v="6ba833f1-f941-4e81-8ebf-671069a88d5b"/>
    <s v="zDvff8ZUQ50COcn871S4X5k1wj/FdukKlelUxXCFWjSjVn0Vi+nI8swd+35TumvMSWDfEYcekKJiSRt/oWQCkQ=="/>
    <d v="2017-04-03T12:54:33"/>
    <s v="DARS-NIC-90989-D6T1T-v0"/>
    <s v="Sandra Kendal"/>
    <x v="328"/>
    <s v="With Customer"/>
    <x v="0"/>
    <m/>
    <s v="1c Application In Progress"/>
    <s v="1c Application In Progress"/>
    <x v="0"/>
    <s v="DARS-NIC-90989-D6T1T-v0.1"/>
    <s v="No"/>
    <s v="No"/>
    <x v="0"/>
    <x v="0"/>
    <x v="0"/>
    <s v="No"/>
    <x v="4"/>
    <s v=""/>
    <s v=""/>
    <s v=""/>
    <s v="Yes"/>
    <s v="Emma Russell"/>
    <d v="2017-04-03T12:54:33"/>
    <d v="2017-03-10T18:20:08"/>
    <m/>
    <s v=""/>
    <m/>
    <x v="0"/>
  </r>
  <r>
    <s v="89f24fc1-2d41-497d-b081-585feb2bb60e"/>
    <s v="Ve4fbE1SylPIvXcFlepcjATc+EAAR4+jAvoXLnTjdt+L/uKsnpBGlGw9ZLqGNI7OhHxByACzX4TxeF8Ah1ig6A=="/>
    <d v="2017-04-03T12:54:33"/>
    <s v="DARS-NIC-90989-D6T1T-v0"/>
    <s v="Sandra Kendal"/>
    <x v="328"/>
    <s v="With Customer"/>
    <x v="0"/>
    <m/>
    <s v="1c Application In Progress"/>
    <s v="1c Application In Progress"/>
    <x v="0"/>
    <s v="DARS-NIC-90989-D6T1T-v0.2"/>
    <s v="No"/>
    <s v="No"/>
    <x v="0"/>
    <x v="0"/>
    <x v="0"/>
    <s v="No"/>
    <x v="4"/>
    <s v=""/>
    <s v=""/>
    <s v=""/>
    <s v="Yes"/>
    <s v="Emma Russell"/>
    <d v="2017-04-03T12:54:33"/>
    <d v="2017-03-14T10:50:52"/>
    <m/>
    <s v=""/>
    <m/>
    <x v="0"/>
  </r>
  <r>
    <s v="6284223b-6c2a-4149-a3ce-849ed15a4b0c"/>
    <s v="wj5FZkXDguKji/qgQ5ToRQkxsBf9WnpFsprwnaFAr4MhZdRooOgrBtacbwNcnsdidQhFRlkOPfMLLXhBrgGFsw=="/>
    <d v="2017-04-03T12:55:00"/>
    <s v="DARS-NIC-90989-D6T1T-v0"/>
    <s v="Sandra Kendal"/>
    <x v="328"/>
    <s v="With Customer"/>
    <x v="0"/>
    <m/>
    <s v="1c Application In Progress"/>
    <s v="1c Application In Progress"/>
    <x v="0"/>
    <s v="DARS-NIC-90989-D6T1T-v0.3"/>
    <s v="No"/>
    <s v="No"/>
    <x v="0"/>
    <x v="0"/>
    <x v="0"/>
    <s v="No"/>
    <x v="4"/>
    <s v=""/>
    <s v=""/>
    <s v=""/>
    <s v="Yes"/>
    <s v="Emma Russell"/>
    <d v="2017-04-03T12:55:00"/>
    <d v="2017-03-31T10:10:51"/>
    <m/>
    <s v=""/>
    <m/>
    <x v="0"/>
  </r>
  <r>
    <s v="521977a2-3794-4e9d-abff-d2f16def5bc5"/>
    <s v="LzSqmW0DEwdxIqPhG+g5arD1GCrk0PkxFKXfPDxpX1wkxJOAqOJSU7Jvn7h29OuKa4IFZAo+EGSUAitkOGnvrA=="/>
    <d v="2017-04-04T12:18:41"/>
    <s v="DARS-NIC-90989-D6T1T-v0"/>
    <s v="Sandra Kendal"/>
    <x v="328"/>
    <s v="With Customer"/>
    <x v="0"/>
    <m/>
    <s v="1c Application In Progress"/>
    <s v="1c Application In Progress"/>
    <x v="4"/>
    <s v="DARS-NIC-90989-D6T1T-v0.4"/>
    <s v="Yes"/>
    <s v="No"/>
    <x v="0"/>
    <x v="0"/>
    <x v="0"/>
    <s v="No"/>
    <x v="4"/>
    <s v=""/>
    <s v=""/>
    <s v=""/>
    <s v="Yes"/>
    <s v="Emma Russell"/>
    <d v="2017-04-04T12:18:41"/>
    <d v="2017-04-03T12:54:40"/>
    <m/>
    <s v=""/>
    <m/>
    <x v="0"/>
  </r>
  <r>
    <s v="d9015a69-d2cd-4b37-8228-900738ab9a2d"/>
    <s v="wnJ4FtmtcgKqGKxjSktl0sOLyEq+cbr3LdETFUsMXSM2I5v6FzM+jONTMhe/fUWfCA35X1Dh0VgrRbypTbBHvw=="/>
    <d v="2017-02-20T14:12:36"/>
    <s v="DARS-NIC-91033-T9M9S-v0"/>
    <s v="George Fowajuh"/>
    <x v="49"/>
    <s v="With Customer"/>
    <x v="0"/>
    <m/>
    <s v="1c Application In Progress"/>
    <s v="1c Application In Progress"/>
    <x v="4"/>
    <s v="DARS-NIC-91033-T9M9S-v0.0"/>
    <s v="Yes"/>
    <s v="No"/>
    <x v="0"/>
    <x v="0"/>
    <x v="0"/>
    <s v="No"/>
    <x v="6"/>
    <s v=""/>
    <s v=""/>
    <s v=""/>
    <s v="Yes"/>
    <s v="Emma Russell"/>
    <d v="2017-02-20T14:12:36"/>
    <d v="2017-02-20T14:06:43"/>
    <m/>
    <s v=""/>
    <m/>
    <x v="0"/>
  </r>
  <r>
    <s v="6cab7f96-34f8-e611-80ff-5065f38b05d1"/>
    <s v="AaflZ+9plf1a85RljulgERbSdCfxdmS+FontfxTnANowic84sb46So3dsIW3YgK4T58bxGsYC6tmGg+Hiu352Q=="/>
    <d v="2017-02-24T10:27:29"/>
    <s v="DARS-NIC-91266-C8W1H-v0"/>
    <s v="Tamsin Ahmad"/>
    <x v="104"/>
    <s v="With Customer"/>
    <x v="0"/>
    <m/>
    <s v="1c Application In Progress"/>
    <s v="2d Action Plan Active"/>
    <x v="0"/>
    <s v="DARS-NIC-91266-C8W1H-v0"/>
    <s v="No"/>
    <s v="No"/>
    <x v="0"/>
    <x v="0"/>
    <x v="0"/>
    <s v="No"/>
    <x v="11"/>
    <s v=""/>
    <s v="Richard Langley"/>
    <s v=""/>
    <s v="Yes"/>
    <s v="Gillian Wright"/>
    <d v="2017-02-24T10:27:29"/>
    <d v="2017-02-21T12:52:28"/>
    <m/>
    <s v=""/>
    <d v="2017-02-21T00:00:00"/>
    <x v="0"/>
  </r>
  <r>
    <s v="cb77a5a6-f169-46d9-ae1e-ec7b31fa58b1"/>
    <s v="mrmOX5/Y6EwuHvuM/9sVcJYbIyYd0qBbFx0hY85SP5G/IS0uaxdYwWLbhohZ2tm9ef7as8MJrJm2Nx9Ev47Ouw=="/>
    <d v="2017-02-24T10:27:34"/>
    <s v="DARS-NIC-91266-C8W1H-v0"/>
    <s v="Tamsin Ahmad"/>
    <x v="104"/>
    <s v="With Customer"/>
    <x v="0"/>
    <m/>
    <s v="2c Initial Assessment"/>
    <s v="2d Action Plan Active"/>
    <x v="0"/>
    <s v="DARS-NIC-91266-C8W1H-v0.1"/>
    <s v="No"/>
    <s v="No"/>
    <x v="0"/>
    <x v="247"/>
    <x v="0"/>
    <s v="No"/>
    <x v="11"/>
    <s v=""/>
    <s v="Amanda Parkin"/>
    <s v="Gaynor Dalton"/>
    <s v="Yes"/>
    <s v="Gillian Wright"/>
    <d v="2017-02-24T10:27:34"/>
    <d v="2017-02-21T12:53:50"/>
    <m/>
    <s v=""/>
    <d v="2017-02-21T00:00:00"/>
    <x v="0"/>
  </r>
  <r>
    <s v="16b5741d-9a69-4730-8ed8-d38d68c56c7f"/>
    <s v="gd4MuAN2huN8EBdBmUzfFabNJfjzTJBWgvQ0kUANVU/qcg7dl6ShUfLk0ABXpKzMNfLFQxgjj/5f6w9THTCVDA=="/>
    <d v="2017-03-27T11:37:03"/>
    <s v="DARS-NIC-91266-C8W1H-v0"/>
    <s v="Tamsin Ahmad"/>
    <x v="104"/>
    <s v="With Customer"/>
    <x v="0"/>
    <m/>
    <s v="2c Initial Assessment"/>
    <s v="2d Action Plan Active"/>
    <x v="4"/>
    <s v="DARS-NIC-91266-C8W1H-v0.2"/>
    <s v="Yes"/>
    <s v="No"/>
    <x v="0"/>
    <x v="247"/>
    <x v="0"/>
    <s v="No"/>
    <x v="11"/>
    <s v=""/>
    <s v="Amanda Parkin"/>
    <s v="Duncan Easton"/>
    <s v="Yes"/>
    <s v="Gillian Wright"/>
    <d v="2017-03-27T11:37:03"/>
    <d v="2017-02-24T10:27:33"/>
    <m/>
    <s v=""/>
    <d v="2017-02-21T00:00:00"/>
    <x v="0"/>
  </r>
  <r>
    <s v="3af6e9c9-44f4-e611-8101-5065f38bf4e1"/>
    <s v="4PshRtdRM9U+T+Fy7wpBXg5wR6TauU9oAa/YGOLp3xDTGs7mTo2ukTP4qXYj5iYx6X1JSKFKRGqaDB8gkJQ5ew=="/>
    <d v="2017-04-29T15:18:41"/>
    <s v="DARS-NIC-91374-Z5V6Y-v0"/>
    <s v="Therese Tillin"/>
    <x v="1"/>
    <s v="With HSCIC"/>
    <x v="0"/>
    <m/>
    <s v="1c Application In Progress"/>
    <s v="5a DSA Active"/>
    <x v="0"/>
    <s v="DARS-NIC-91374-Z5V6Y-v0"/>
    <s v="No"/>
    <s v="No"/>
    <x v="0"/>
    <x v="0"/>
    <x v="0"/>
    <s v="No"/>
    <x v="1"/>
    <s v=""/>
    <s v="Tracy Taylor"/>
    <s v="Dave Cronin"/>
    <s v="Yes"/>
    <s v="Tracy Taylor"/>
    <d v="2017-04-29T15:18:41"/>
    <d v="2017-02-16T12:38:20"/>
    <m/>
    <s v=""/>
    <d v="2017-02-16T00:00:00"/>
    <x v="0"/>
  </r>
  <r>
    <s v="c284d283-1ff6-44eb-9923-bb6d2a5c91a3"/>
    <s v="9tT2dpgGRjhw0QjMsIiBtI0l+J3Sg4VDlSN3+0jMJhTECinyVZP+Sb1FNz0Pl5MrR5EcQK61pzN/jgHGGF6P+g=="/>
    <d v="2017-04-29T15:18:41"/>
    <s v="DARS-NIC-91374-Z5V6Y-v0"/>
    <s v="Therese Tillin"/>
    <x v="1"/>
    <s v="With HSCIC"/>
    <x v="0"/>
    <d v="2018-03-31T00:00:00"/>
    <s v="2c Initial Assessment"/>
    <s v="5a DSA Active"/>
    <x v="0"/>
    <s v="DARS-NIC-91374-Z5V6Y-v0.1"/>
    <s v="No"/>
    <s v="No"/>
    <x v="0"/>
    <x v="334"/>
    <x v="0"/>
    <s v="No"/>
    <x v="1"/>
    <s v="Complex"/>
    <s v="Tracy Taylor"/>
    <s v="Dave Cronin"/>
    <s v="Yes"/>
    <s v="Tracy Taylor"/>
    <d v="2017-04-29T15:18:41"/>
    <d v="2017-02-16T12:54:05"/>
    <m/>
    <s v=""/>
    <d v="2017-02-16T00:00:00"/>
    <x v="0"/>
  </r>
  <r>
    <s v="1fbb32c0-4115-4f12-9b65-b23307f68454"/>
    <s v="WA7uNVnMDgfjVP6dLTQmurkWCNQJZBuEF4WJrf/HcX5gDTd8z5eLZdqCcZdh7hSBfEmM9h93EMykptfXolgXtg=="/>
    <d v="2017-04-29T15:18:46"/>
    <s v="DARS-NIC-91374-Z5V6Y-v0"/>
    <s v="Therese Tillin"/>
    <x v="1"/>
    <s v="With HSCIC"/>
    <x v="0"/>
    <d v="2018-03-31T00:00:00"/>
    <s v="5a DSA Active"/>
    <s v="5a DSA Active"/>
    <x v="2"/>
    <s v="DARS-NIC-91374-Z5V6Y-v0.2"/>
    <s v="Yes"/>
    <s v="No"/>
    <x v="0"/>
    <x v="334"/>
    <x v="124"/>
    <s v="No"/>
    <x v="1"/>
    <s v="Complex"/>
    <s v="Tracy Taylor"/>
    <s v="Dave Cronin"/>
    <s v="Yes"/>
    <s v="Tracy Taylor"/>
    <d v="2017-04-29T15:18:46"/>
    <d v="2017-03-28T15:23:57"/>
    <d v="2017-04-29T00:00:00"/>
    <s v=""/>
    <d v="2017-02-16T00:00:00"/>
    <x v="1"/>
  </r>
  <r>
    <s v="42d1f74b-b1ae-4742-92a5-08f4c60be047"/>
    <s v="ftJdC5gjb5jJLMMDNPkSj0Ug6Ra4ByUp8krEaFJXFoAGozwSMSh8zFH4xvdS+Tk9F17FpUDEaT4+7E8GcyhjjA=="/>
    <d v="2017-02-15T14:43:43"/>
    <s v="DARS-NIC-91375-P1H8J-v0"/>
    <s v="Tamsin Ahmad"/>
    <x v="104"/>
    <s v="With Customer"/>
    <x v="0"/>
    <m/>
    <s v=""/>
    <s v="1c Application In Progress"/>
    <x v="4"/>
    <s v="DARS-NIC-91375-P1H8J-v0.0"/>
    <s v="Yes"/>
    <s v="No"/>
    <x v="0"/>
    <x v="0"/>
    <x v="0"/>
    <s v="No"/>
    <x v="11"/>
    <s v=""/>
    <s v="DARS Online"/>
    <s v="DARS Online"/>
    <s v="Yes"/>
    <s v=""/>
    <d v="2017-02-15T14:43:43"/>
    <d v="2017-02-14T14:53:14"/>
    <m/>
    <s v=""/>
    <m/>
    <x v="0"/>
  </r>
  <r>
    <s v="a6e5b927-e4fa-449c-a98e-7448f73f0e97"/>
    <s v="gcYDR6Duj/rOwMopseDkrwYbRVsKPbEBL0ICbYSFIAQmQqVkltBD4JKjpN9xdQ2nGfxBKcuYt6IRlZuQ2I88QQ=="/>
    <d v="2017-04-11T12:39:10"/>
    <s v="DARS-NIC-91376-P5N3X-v0"/>
    <s v="Michelle Foxcroft"/>
    <x v="457"/>
    <s v="With Customer"/>
    <x v="0"/>
    <m/>
    <s v="1c Application In Progress"/>
    <s v="1c Application In Progress"/>
    <x v="4"/>
    <s v="DARS-NIC-91376-P5N3X-v0.0"/>
    <s v="Yes"/>
    <s v="No"/>
    <x v="0"/>
    <x v="0"/>
    <x v="0"/>
    <s v="No"/>
    <x v="0"/>
    <s v=""/>
    <s v=""/>
    <s v=""/>
    <s v="Yes"/>
    <s v="Emma Russell"/>
    <d v="2017-04-11T12:39:10"/>
    <d v="2017-02-17T11:41:30"/>
    <m/>
    <s v=""/>
    <m/>
    <x v="0"/>
  </r>
  <r>
    <s v="0ed80d53-75af-496f-afe6-08ddcbd65d84"/>
    <s v="1+rmWsMDN29Hgw2G9GzOLzzx5P8HJ2PpJfhgfFQZQOVIdBqmMihlzTtzDAMA3GwwjyJRtZcn4UdBg7IiEmUAiA=="/>
    <d v="2017-02-20T13:40:56"/>
    <s v="DARS-NIC-91380-V6B7P-v0"/>
    <s v="Justin Hardy"/>
    <x v="330"/>
    <s v="With Customer"/>
    <x v="0"/>
    <m/>
    <s v=""/>
    <s v="1c Application In Progress"/>
    <x v="4"/>
    <s v="DARS-NIC-91380-V6B7P-v0.0"/>
    <s v="Yes"/>
    <s v="No"/>
    <x v="0"/>
    <x v="0"/>
    <x v="0"/>
    <s v="No"/>
    <x v="0"/>
    <s v=""/>
    <s v="DARS Online"/>
    <s v="DARS Online"/>
    <s v="Yes"/>
    <s v=""/>
    <d v="2017-02-20T13:40:56"/>
    <d v="2017-02-14T15:00:40"/>
    <m/>
    <s v=""/>
    <m/>
    <x v="0"/>
  </r>
  <r>
    <s v="0cb420da-66f3-e611-8101-5065f38bf4e1"/>
    <s v="9NRztHM/IZC/p0FEWqefWGQjQShomZ/w5AEdzwK6hepGX0pI+0ot9pDRg39cT6RosBoZKAXoGBZG8vCrzBY+rg=="/>
    <d v="2017-02-15T10:11:40"/>
    <s v="DARS-NIC-91484-G0C8V-v0"/>
    <s v="Owen Kennedy"/>
    <x v="63"/>
    <s v="With Customer"/>
    <x v="0"/>
    <m/>
    <s v="1c Application In Progress"/>
    <s v="1c Application In Progress"/>
    <x v="4"/>
    <s v="DARS-NIC-91484-G0C8V-v0"/>
    <s v="Yes"/>
    <s v="No"/>
    <x v="0"/>
    <x v="0"/>
    <x v="0"/>
    <s v="No"/>
    <x v="6"/>
    <s v=""/>
    <s v="Tracy Taylor"/>
    <s v=""/>
    <s v="Yes"/>
    <s v="Tracy Taylor"/>
    <d v="2017-02-15T10:11:40"/>
    <d v="2017-02-15T10:09:36"/>
    <m/>
    <s v=""/>
    <m/>
    <x v="0"/>
  </r>
  <r>
    <s v="b3b4d870-cff9-e611-80ff-5065f38b05d1"/>
    <s v="n795N3HPHmo3tFQvqcvZJTZ01i3fwbq6m1d/SmKHC7BzmiVQZNlrQMT7tD082j9GAJ+dBHhN3zrCcR7TB7vJoA=="/>
    <d v="2017-03-01T09:43:28"/>
    <s v="DARS-NIC-91726-H0N3B-v0"/>
    <s v="Emma Russell"/>
    <x v="172"/>
    <s v="With HSCIC"/>
    <x v="0"/>
    <m/>
    <s v="1c Application In Progress"/>
    <s v="1b Enquiry Answered"/>
    <x v="0"/>
    <s v="DARS-NIC-91726-H0N3B-v0"/>
    <s v="No"/>
    <s v="No"/>
    <x v="0"/>
    <x v="0"/>
    <x v="0"/>
    <s v="No"/>
    <x v="5"/>
    <s v=""/>
    <s v=""/>
    <s v=""/>
    <s v="Yes"/>
    <s v="Emma Russell"/>
    <d v="2017-03-01T09:43:28"/>
    <d v="2017-02-23T13:53:24"/>
    <m/>
    <s v=""/>
    <m/>
    <x v="0"/>
  </r>
  <r>
    <s v="ca978932-bc40-4cca-bba0-9ce7c4976dc3"/>
    <s v="0rzjQmN45G6NJBhAgFnSKUG7RD2nbLtpR9YxHuY0GaFEUXzrYOQ22clI7mPArRH5GUy7dNR+DwmUcxYy8epNhQ=="/>
    <d v="2017-03-01T09:43:28"/>
    <s v="DARS-NIC-91726-H0N3B-v0"/>
    <s v="Emma Russell"/>
    <x v="172"/>
    <s v="With HSCIC"/>
    <x v="0"/>
    <m/>
    <s v="1c Application In Progress"/>
    <s v="1b Enquiry Answered"/>
    <x v="0"/>
    <s v="DARS-NIC-91726-H0N3B-v0.1"/>
    <s v="No"/>
    <s v="No"/>
    <x v="0"/>
    <x v="0"/>
    <x v="0"/>
    <s v="No"/>
    <x v="5"/>
    <s v=""/>
    <s v=""/>
    <s v=""/>
    <s v="Yes"/>
    <s v="Emma Russell"/>
    <d v="2017-03-01T09:43:28"/>
    <d v="2017-02-23T13:53:36"/>
    <m/>
    <s v=""/>
    <m/>
    <x v="0"/>
  </r>
  <r>
    <s v="58545465-8e8d-48b6-ae27-4e5144c9efc4"/>
    <s v="M7S1AuhwZU9pAHNa0FBwq4qrpdaHOj0heWd0rCPr7GzYQi7ZylS1PPD57aR1fqwouu+HGfeFbMyDq3UALZotlA=="/>
    <d v="2017-03-01T09:43:28"/>
    <s v="DARS-NIC-91726-H0N3B-v0"/>
    <s v="Emma Russell"/>
    <x v="172"/>
    <s v="With HSCIC"/>
    <x v="0"/>
    <m/>
    <s v="1b Enquiry Answered"/>
    <s v="1b Enquiry Answered"/>
    <x v="4"/>
    <s v="DARS-NIC-91726-H0N3B-v0.2"/>
    <s v="Yes"/>
    <s v="No"/>
    <x v="0"/>
    <x v="0"/>
    <x v="0"/>
    <s v="No"/>
    <x v="5"/>
    <s v=""/>
    <s v=""/>
    <s v=""/>
    <s v="Yes"/>
    <s v="Emma Russell"/>
    <d v="2017-03-01T09:43:28"/>
    <d v="2017-03-01T09:43:23"/>
    <m/>
    <s v=""/>
    <m/>
    <x v="0"/>
  </r>
  <r>
    <s v="6d35cec2-f3f4-e611-80ff-5065f38b05d1"/>
    <s v="uLiZ2Q6bM0s9jeHIdRRBCpGxGAKqMc6VTLS4ECNXyhHSoQ5HPHD36IdDKaM45/lIcX5yOFdGyRSliAKWmMfxrw=="/>
    <d v="2017-04-28T10:28:58"/>
    <s v="DARS-NIC-91736-T1B5H-v0"/>
    <s v="Emma Russell"/>
    <x v="523"/>
    <s v="With HSCIC"/>
    <x v="0"/>
    <m/>
    <s v="1c Application In Progress"/>
    <s v="5a DSA Active"/>
    <x v="0"/>
    <s v="DARS-NIC-91736-T1B5H-v0"/>
    <s v="No"/>
    <s v="No"/>
    <x v="0"/>
    <x v="0"/>
    <x v="0"/>
    <s v="No"/>
    <x v="3"/>
    <s v=""/>
    <s v=""/>
    <s v=""/>
    <s v="Yes"/>
    <s v="Emma Russell"/>
    <d v="2017-04-28T10:28:58"/>
    <d v="2017-02-17T09:30:47"/>
    <m/>
    <s v=""/>
    <d v="2017-02-20T00:00:00"/>
    <x v="0"/>
  </r>
  <r>
    <s v="60b4a388-ebe7-464f-8ec5-d0c259675f9f"/>
    <s v="C+kNk/d3W1IOFF+Lu5PhwhFV+3G32fuBWaGd9FZRdVKB31V/RsOquSrqs6/Ff4IqWB1RBvZN4AHoGiRD/Ww91w=="/>
    <d v="2017-04-28T10:28:58"/>
    <s v="DARS-NIC-91736-T1B5H-v0"/>
    <s v="Jeff Stonadage"/>
    <x v="523"/>
    <s v="With HSCIC"/>
    <x v="0"/>
    <d v="2099-12-31T00:00:00"/>
    <s v="2c Initial Assessment"/>
    <s v="5a DSA Active"/>
    <x v="0"/>
    <s v="DARS-NIC-91736-T1B5H-v0.1"/>
    <s v="No"/>
    <s v="No"/>
    <x v="0"/>
    <x v="116"/>
    <x v="0"/>
    <s v="No"/>
    <x v="3"/>
    <s v=""/>
    <s v="Elizabeth Flaherty"/>
    <s v="Duncan Easton"/>
    <s v="Yes"/>
    <s v="Emma Russell"/>
    <d v="2017-04-28T10:28:58"/>
    <d v="2017-02-17T09:31:05"/>
    <m/>
    <s v=""/>
    <d v="2017-02-20T00:00:00"/>
    <x v="0"/>
  </r>
  <r>
    <s v="2c8b830a-71a2-4c68-98d3-9fbf403ad65f"/>
    <s v="c1QM3jpz/p89T3fmi7OdqLfcPO29YiSsggSUFYHPt3AF10dl2A4AWlbsbdowOhkszzFv6r6cHUyCno/6HfTMHw=="/>
    <d v="2017-04-28T10:28:58"/>
    <s v="DARS-NIC-91736-T1B5H-v0"/>
    <s v="Jeff Stonadage"/>
    <x v="523"/>
    <s v="With HSCIC"/>
    <x v="0"/>
    <d v="2099-12-31T00:00:00"/>
    <s v="2c Initial Assessment"/>
    <s v="5a DSA Active"/>
    <x v="0"/>
    <s v="DARS-NIC-91736-T1B5H-v0.2"/>
    <s v="No"/>
    <s v="No"/>
    <x v="0"/>
    <x v="116"/>
    <x v="0"/>
    <s v="No"/>
    <x v="3"/>
    <s v=""/>
    <s v="Elizabeth Flaherty"/>
    <s v="Duncan Easton"/>
    <s v="Yes"/>
    <s v="Emma Russell"/>
    <d v="2017-04-28T10:28:58"/>
    <d v="2017-03-31T08:53:58"/>
    <m/>
    <s v=""/>
    <d v="2017-02-20T00:00:00"/>
    <x v="0"/>
  </r>
  <r>
    <s v="6747ac24-0cc2-4fe5-bf0a-69733004fa19"/>
    <s v="/6VqX9BVenWtRhDbMbObTY7xEIR/km1BsayWx+MtURAXXY7p09zywOAkXE2dwk7Ru0NTHXZmaB0kWbxDE6OO9Q=="/>
    <d v="2017-04-28T10:29:03"/>
    <s v="DARS-NIC-91736-T1B5H-v0"/>
    <s v="Jeff Stonadage"/>
    <x v="523"/>
    <s v="With HSCIC"/>
    <x v="0"/>
    <d v="2099-12-31T00:00:00"/>
    <s v="5a DSA Active"/>
    <s v="5a DSA Active"/>
    <x v="2"/>
    <s v="DARS-NIC-91736-T1B5H-v0.3"/>
    <s v="Yes"/>
    <s v="No"/>
    <x v="0"/>
    <x v="116"/>
    <x v="6"/>
    <s v="No"/>
    <x v="3"/>
    <s v=""/>
    <s v="Elizabeth Flaherty"/>
    <s v="Duncan Easton"/>
    <s v="Yes"/>
    <s v="Emma Russell"/>
    <d v="2017-04-28T10:29:03"/>
    <d v="2017-04-25T10:17:54"/>
    <d v="2017-04-28T00:00:00"/>
    <s v=""/>
    <d v="2017-02-20T00:00:00"/>
    <x v="1"/>
  </r>
  <r>
    <s v="8235c6ea-0b41-430d-86bc-a4ab63a445f5"/>
    <s v="Nbbd9KRosmpu1EZ9Pxc8OnQBr7meYvJb0bXDRuxgNcq/KHJeEo/DS1GkglbzRiD4npxUsB0Hb6eL/Aq15QWcKQ=="/>
    <d v="2017-02-16T11:27:28"/>
    <s v="DARS-NIC-91841-T0D9V-v0"/>
    <s v="Anthony Swerdlow"/>
    <x v="146"/>
    <s v="With Customer"/>
    <x v="0"/>
    <m/>
    <s v=""/>
    <s v="1c Application In Progress"/>
    <x v="4"/>
    <s v="DARS-NIC-91841-T0D9V-v0.0"/>
    <s v="Yes"/>
    <s v="No"/>
    <x v="0"/>
    <x v="0"/>
    <x v="0"/>
    <s v="No"/>
    <x v="9"/>
    <s v=""/>
    <s v="DARS Online"/>
    <s v="DARS Online"/>
    <s v="Yes"/>
    <s v=""/>
    <d v="2017-02-16T11:27:28"/>
    <d v="2017-02-16T11:27:26"/>
    <m/>
    <s v=""/>
    <m/>
    <x v="0"/>
  </r>
  <r>
    <s v="7c5ac05d-5af7-e611-80ff-5065f38b05d1"/>
    <s v="T0/V/NlF8vALB8sdz6f/lpV87vPoG5NypgwO1qlFNoQRLn2CAx1JHyIVRtfw4V0+2DwcZeqFLzBwCNvaiBNxxg=="/>
    <d v="2017-04-11T15:10:10"/>
    <s v="DARS-NIC-91878-Y4M2P-v0"/>
    <s v="Tom Cahill"/>
    <x v="57"/>
    <s v="With HSCIC"/>
    <x v="0"/>
    <m/>
    <s v="1c Application In Progress"/>
    <s v="2a Case Admin Check"/>
    <x v="0"/>
    <s v="DARS-NIC-91878-Y4M2P-v0"/>
    <s v="No"/>
    <s v="No"/>
    <x v="0"/>
    <x v="0"/>
    <x v="0"/>
    <s v="No"/>
    <x v="1"/>
    <s v=""/>
    <s v=""/>
    <s v=""/>
    <s v="Yes"/>
    <s v="Emma Russell"/>
    <d v="2017-04-11T15:10:10"/>
    <d v="2017-02-20T10:50:21"/>
    <m/>
    <s v=""/>
    <m/>
    <x v="0"/>
  </r>
  <r>
    <s v="ac4086b6-7a5f-48f4-a8cc-77403af4d86a"/>
    <s v="zsl7CQFOdoCGA8j8T9CZ+cctFw4RIKqW+VQXYhvbDdJt/tucGdFm+iXc57nWpQ6fOHLfyANeMR8s24sbqqkoNw=="/>
    <d v="2017-04-12T12:04:03"/>
    <s v="DARS-NIC-91878-Y4M2P-v0"/>
    <s v="Tom Cahill"/>
    <x v="57"/>
    <s v="With HSCIC"/>
    <x v="0"/>
    <m/>
    <s v="1c Application In Progress"/>
    <s v="2a Case Admin Check"/>
    <x v="4"/>
    <s v="DARS-NIC-91878-Y4M2P-v0.1"/>
    <s v="Yes"/>
    <s v="No"/>
    <x v="0"/>
    <x v="0"/>
    <x v="0"/>
    <s v="No"/>
    <x v="1"/>
    <s v=""/>
    <s v=""/>
    <s v=""/>
    <s v="Yes"/>
    <s v="Emma Russell"/>
    <d v="2017-04-12T12:04:03"/>
    <d v="2017-04-11T15:09:40"/>
    <m/>
    <s v=""/>
    <m/>
    <x v="0"/>
  </r>
  <r>
    <s v="58bff1e9-5af7-e611-80ff-5065f38b05d1"/>
    <s v="RENuJoqfw6rH5EvlUvAXsECnyFIIAGAOGkhtQtDt47sn+FDcRduqvzndledKIZj6GjnDbm1Ga59yqN65haYcpQ=="/>
    <d v="2017-04-18T10:32:19"/>
    <s v="DARS-NIC-91964-G9Q6K-v0"/>
    <s v="Ruth Canter"/>
    <x v="178"/>
    <s v="With Customer"/>
    <x v="0"/>
    <m/>
    <s v="1c Application In Progress"/>
    <s v="2d Action Plan Active"/>
    <x v="0"/>
    <s v="DARS-NIC-91964-G9Q6K-v0"/>
    <s v="No"/>
    <s v="No"/>
    <x v="0"/>
    <x v="0"/>
    <x v="0"/>
    <s v="No"/>
    <x v="9"/>
    <s v=""/>
    <s v=""/>
    <s v=""/>
    <s v="Yes"/>
    <s v="Emma Russell"/>
    <d v="2017-04-18T10:32:19"/>
    <d v="2017-02-20T10:54:16"/>
    <m/>
    <s v=""/>
    <d v="2017-04-12T00:00:00"/>
    <x v="0"/>
  </r>
  <r>
    <s v="42d28f65-829f-43db-89e9-55eefdac9222"/>
    <s v="Jt9i8fNB0UTVhR484+osU+ChUdgYM+UccF4EGdO1z0RcbbO7kBOrgSZ50BwMvFI/ToTHr5x7hdvZFg/lrDe5Ng=="/>
    <d v="2017-04-18T10:32:28"/>
    <s v="DARS-NIC-91964-G9Q6K-v0"/>
    <s v="Ruth Canter"/>
    <x v="178"/>
    <s v="With Customer"/>
    <x v="0"/>
    <d v="2018-04-30T00:00:00"/>
    <s v="2c Initial Assessment"/>
    <s v="2d Action Plan Active"/>
    <x v="0"/>
    <s v="DARS-NIC-91964-G9Q6K-v0.1"/>
    <s v="No"/>
    <s v="No"/>
    <x v="0"/>
    <x v="40"/>
    <x v="0"/>
    <s v="No"/>
    <x v="9"/>
    <s v="Complex"/>
    <s v="Alexandra Day"/>
    <s v="Kimberley Watson"/>
    <s v="Yes"/>
    <s v="Emma Russell"/>
    <d v="2017-04-18T10:32:28"/>
    <d v="2017-04-10T14:49:47"/>
    <m/>
    <s v=""/>
    <d v="2017-04-12T00:00:00"/>
    <x v="0"/>
  </r>
  <r>
    <s v="a55fb6ec-dc65-4785-af69-e11ed825a237"/>
    <s v="MLe6pcYdVxFkN8QNf2NIb+gGsnY3dw1Jlff5IFuRBQDyMI2TYlyQ7joCaXVrKOFZgPZlFU+cTokj0XbM4Y+u5w=="/>
    <d v="2017-04-28T12:50:26"/>
    <s v="DARS-NIC-91964-G9Q6K-v0"/>
    <s v="Ruth Canter"/>
    <x v="178"/>
    <s v="With Customer"/>
    <x v="0"/>
    <d v="2018-04-30T00:00:00"/>
    <s v="2c Initial Assessment"/>
    <s v="2d Action Plan Active"/>
    <x v="4"/>
    <s v="DARS-NIC-91964-G9Q6K-v0.2"/>
    <s v="Yes"/>
    <s v="No"/>
    <x v="0"/>
    <x v="40"/>
    <x v="0"/>
    <s v="No"/>
    <x v="9"/>
    <s v="Complex"/>
    <s v="Alexandra Day"/>
    <s v="Kimberley Watson"/>
    <s v="Yes"/>
    <s v="Emma Russell"/>
    <d v="2017-04-28T12:50:26"/>
    <d v="2017-04-18T10:32:11"/>
    <m/>
    <s v=""/>
    <d v="2017-04-12T00:00:00"/>
    <x v="0"/>
  </r>
  <r>
    <s v="ca5d02ff-24f8-e611-8102-5065f38bd5b1"/>
    <s v="7JL6k1icsRsIqrAlTeUue8YpOJHyd8zMJDHAVq+KXsUTLG/gtHI1wVGdSAlZG3hk9Xh0y9j1pBD8wBR9+Kjrzg=="/>
    <d v="2017-03-21T13:13:47"/>
    <s v="DARS-NIC-91972-S9W9T-v0"/>
    <s v="Mike Norton"/>
    <x v="524"/>
    <s v="With Customer"/>
    <x v="0"/>
    <m/>
    <s v="1c Application In Progress"/>
    <s v="1c Application In Progress"/>
    <x v="0"/>
    <s v="DARS-NIC-91972-S9W9T-v0"/>
    <s v="No"/>
    <s v="No"/>
    <x v="0"/>
    <x v="0"/>
    <x v="0"/>
    <s v="No"/>
    <x v="3"/>
    <s v=""/>
    <s v=""/>
    <s v=""/>
    <s v="Yes"/>
    <s v="Emma Russell"/>
    <d v="2017-03-21T13:13:47"/>
    <d v="2017-02-21T11:00:47"/>
    <m/>
    <s v=""/>
    <m/>
    <x v="0"/>
  </r>
  <r>
    <s v="2f9027b3-6465-4cf6-8865-b7bb8d11ff03"/>
    <s v="N33Nb7KfqlWd13Hf1u71Dnwniw6tJuv1a0RdA3RFa7XstK68TQL+LtpirQeNdo9SVOb2DvkMYiefTaprW4l0bQ=="/>
    <d v="2017-03-21T13:14:20"/>
    <s v="DARS-NIC-91972-S9W9T-v0"/>
    <s v="Mike Norton"/>
    <x v="524"/>
    <s v="With Customer"/>
    <x v="0"/>
    <m/>
    <s v="1c Application In Progress"/>
    <s v="1c Application In Progress"/>
    <x v="0"/>
    <s v="DARS-NIC-91972-S9W9T-v0.1"/>
    <s v="No"/>
    <s v="No"/>
    <x v="0"/>
    <x v="0"/>
    <x v="0"/>
    <s v="No"/>
    <x v="3"/>
    <s v=""/>
    <s v=""/>
    <s v=""/>
    <s v="Yes"/>
    <s v="Emma Russell"/>
    <d v="2017-03-21T13:14:20"/>
    <d v="2017-03-15T14:44:59"/>
    <m/>
    <s v=""/>
    <m/>
    <x v="0"/>
  </r>
  <r>
    <s v="80baa72d-ff7f-4c4e-9d6e-0c1de828f87f"/>
    <s v="bnWzr2TWCHza2UORQKfGN8HIArkLcVLv9uq4lvdjzrHY9WPCI65GBtrT+ucqgbj14TdM7nRffBbowmsy19Eaew=="/>
    <d v="2017-03-21T13:14:20"/>
    <s v="DARS-NIC-91972-S9W9T-v0"/>
    <s v="Mike Norton"/>
    <x v="524"/>
    <s v="With Customer"/>
    <x v="0"/>
    <m/>
    <s v="1c Application In Progress"/>
    <s v="1c Application In Progress"/>
    <x v="4"/>
    <s v="DARS-NIC-91972-S9W9T-v0.2"/>
    <s v="Yes"/>
    <s v="No"/>
    <x v="0"/>
    <x v="0"/>
    <x v="0"/>
    <s v="No"/>
    <x v="3"/>
    <s v=""/>
    <s v=""/>
    <s v=""/>
    <s v="Yes"/>
    <s v="Emma Russell"/>
    <d v="2017-03-21T13:14:20"/>
    <d v="2017-03-21T13:13:53"/>
    <m/>
    <s v=""/>
    <m/>
    <x v="0"/>
  </r>
  <r>
    <s v="e032243b-6b02-e711-8101-5065f38bf4e1"/>
    <s v="WqT1ISd2JjVbs4kF//CWD4r08Xhxs/A5gae9NYM8SBqfpBENVZx3nmB+NDcjIC6vwvo0QCIqEdGSYvK/McYKcg=="/>
    <d v="2017-03-06T15:44:22"/>
    <s v="DARS-NIC-91982-Q3J8T-v0"/>
    <s v="Krish Thiru"/>
    <x v="428"/>
    <s v="With Customer"/>
    <x v="0"/>
    <m/>
    <s v="1c Application In Progress"/>
    <s v="1c Application In Progress"/>
    <x v="4"/>
    <s v="DARS-NIC-91982-Q3J8T-v0"/>
    <s v="Yes"/>
    <s v="No"/>
    <x v="0"/>
    <x v="0"/>
    <x v="0"/>
    <s v="No"/>
    <x v="0"/>
    <s v=""/>
    <s v=""/>
    <s v=""/>
    <s v="Yes"/>
    <s v="Emma Russell"/>
    <d v="2017-03-06T15:44:22"/>
    <d v="2017-03-06T12:48:52"/>
    <m/>
    <s v=""/>
    <m/>
    <x v="0"/>
  </r>
  <r>
    <s v="a9f1671c-643b-4a1b-ae51-af89e0d6a5c1"/>
    <s v="DKoJnp2233fdeG8p8NUfxX+3gTGtkozNwMyqSuiVNIGjbat6AkBVAD8oaqDUafeYmXzunpxR0bTKRbWDwA1FGQ=="/>
    <d v="2017-03-07T09:03:32"/>
    <s v="DARS-NIC-92328-T0G7Z-v0"/>
    <s v="Karla Bailey"/>
    <x v="65"/>
    <s v="With Customer"/>
    <x v="0"/>
    <m/>
    <s v="1c Application In Progress"/>
    <s v="1c Application In Progress"/>
    <x v="4"/>
    <s v="DARS-NIC-92328-T0G7Z-v0.0"/>
    <s v="Yes"/>
    <s v="No"/>
    <x v="0"/>
    <x v="0"/>
    <x v="0"/>
    <s v="No"/>
    <x v="0"/>
    <s v=""/>
    <s v=""/>
    <s v=""/>
    <s v="Yes"/>
    <s v="Emma Russell"/>
    <d v="2017-03-07T09:03:32"/>
    <d v="2017-02-22T14:12:58"/>
    <m/>
    <s v=""/>
    <m/>
    <x v="0"/>
  </r>
  <r>
    <s v="98d7efd1-65b5-499e-bb83-ab6e53531885"/>
    <s v="lxK9omEBLE9NsVOC3W0veNhdDW2L7wRYMfgfPYZTThVKFaXF6/AUXfD/4GueQs6UPmWd/pA8hXWPO+FqxEp/sw=="/>
    <d v="2017-04-27T09:11:51"/>
    <s v="DARS-NIC-92359-B9Z6Q-v0"/>
    <s v="Susan Mubiru"/>
    <x v="382"/>
    <s v="With HSCIC"/>
    <x v="0"/>
    <m/>
    <s v="1c Application In Progress"/>
    <s v="5a DSA Active"/>
    <x v="0"/>
    <s v="DARS-NIC-92359-B9Z6Q-v0.0"/>
    <s v="No"/>
    <s v="No"/>
    <x v="0"/>
    <x v="0"/>
    <x v="0"/>
    <s v="No"/>
    <x v="0"/>
    <s v=""/>
    <s v=""/>
    <s v=""/>
    <s v="Yes"/>
    <s v="Emma Russell"/>
    <d v="2017-04-27T09:11:51"/>
    <d v="2017-02-21T11:45:20"/>
    <m/>
    <s v=""/>
    <d v="2017-03-02T00:00:00"/>
    <x v="0"/>
  </r>
  <r>
    <s v="a76c21fc-88a4-4142-abef-5cb0d766729f"/>
    <s v="2WW2Osfejkx29gUr5bWlE04IdqIms1K6IuRjpJKTZkSXI/yOUjzIiT00fo4wQ6Oc2VMf+5ROK2UdcIhZ/DWJSA=="/>
    <d v="2017-04-27T09:11:51"/>
    <s v="DARS-NIC-92359-B9Z6Q-v0"/>
    <s v="Susan Mubiru"/>
    <x v="382"/>
    <s v="With HSCIC"/>
    <x v="0"/>
    <d v="2018-03-31T00:00:00"/>
    <s v="2c Initial Assessment"/>
    <s v="5a DSA Active"/>
    <x v="0"/>
    <s v="DARS-NIC-92359-B9Z6Q-v0.1"/>
    <s v="No"/>
    <s v="No"/>
    <x v="0"/>
    <x v="318"/>
    <x v="0"/>
    <s v="No"/>
    <x v="0"/>
    <s v=""/>
    <s v="Malgorzata Bartkowska"/>
    <s v="Duncan Easton"/>
    <s v="Yes"/>
    <s v="Emma Russell"/>
    <d v="2017-04-27T09:11:51"/>
    <d v="2017-03-01T14:09:38"/>
    <m/>
    <s v=""/>
    <d v="2017-03-02T00:00:00"/>
    <x v="0"/>
  </r>
  <r>
    <s v="d966b476-a1e3-4d57-84e5-5f2932d54e92"/>
    <s v="daZhExWDDO75WJAqPb95abheUSoR3ID9hYl0Hd4XRFaylaPrkzuTYY9mFSVqJb4D68ltwAZHXkfCMo6AXX7y7g=="/>
    <d v="2017-04-27T09:12:10"/>
    <s v="DARS-NIC-92359-B9Z6Q-v0"/>
    <s v="Susan Mubiru"/>
    <x v="382"/>
    <s v="With HSCIC"/>
    <x v="0"/>
    <d v="2018-03-31T00:00:00"/>
    <s v="5a DSA Active"/>
    <s v="5a DSA Active"/>
    <x v="2"/>
    <s v="DARS-NIC-92359-B9Z6Q-v0.2"/>
    <s v="Yes"/>
    <s v="No"/>
    <x v="0"/>
    <x v="318"/>
    <x v="188"/>
    <s v="No"/>
    <x v="0"/>
    <s v=""/>
    <s v="Malgorzata Bartkowska"/>
    <s v="Duncan Easton"/>
    <s v="Yes"/>
    <s v="Emma Russell"/>
    <d v="2017-04-27T09:12:10"/>
    <d v="2017-03-28T14:41:42"/>
    <d v="2017-04-27T00:00:00"/>
    <s v=""/>
    <d v="2017-03-02T00:00:00"/>
    <x v="1"/>
  </r>
  <r>
    <s v="7348e986-411f-49f1-b095-ff00ab120805"/>
    <s v="vSr2LA1jPG4Pz+lWXC3F0bWqUdI/Pcr5r0+nSKoSdNmvYXjkIXlvfAjKav2CqBuAA9T6GKPMihHGBqsQUzn/ng=="/>
    <d v="2017-03-14T10:32:34"/>
    <s v="DARS-NIC-92502-M2K0N-v0"/>
    <s v="Justin Hardy"/>
    <x v="330"/>
    <s v="With Customer"/>
    <x v="0"/>
    <m/>
    <s v=""/>
    <s v="1c Application In Progress"/>
    <x v="0"/>
    <s v="DARS-NIC-92502-M2K0N-v0.0"/>
    <s v="No"/>
    <s v="No"/>
    <x v="0"/>
    <x v="0"/>
    <x v="0"/>
    <s v="No"/>
    <x v="0"/>
    <s v=""/>
    <s v="DARS Online"/>
    <s v="DARS Online"/>
    <s v="Yes"/>
    <s v="Emma Russell"/>
    <d v="2017-03-14T10:32:34"/>
    <d v="2017-02-20T13:38:46"/>
    <m/>
    <s v=""/>
    <m/>
    <x v="0"/>
  </r>
  <r>
    <s v="ecbec70c-ca38-4a82-84ff-597aa70b3e0d"/>
    <s v="Beqx3rVw01Rd/34OIfVllGXFELS//IMv3faT0yqCyuA35DRUJy+2wTqrdrX1sFOtbI6hg3hVgPMdTaU1Rxv0Vg=="/>
    <d v="2017-03-14T10:33:06"/>
    <s v="DARS-NIC-92502-M2K0N-v0"/>
    <s v="Justin Hardy"/>
    <x v="330"/>
    <s v="With Customer"/>
    <x v="0"/>
    <m/>
    <s v=""/>
    <s v="1c Application In Progress"/>
    <x v="0"/>
    <s v="DARS-NIC-92502-M2K0N-v0.1"/>
    <s v="No"/>
    <s v="No"/>
    <x v="0"/>
    <x v="0"/>
    <x v="0"/>
    <s v="No"/>
    <x v="0"/>
    <s v=""/>
    <s v="DARS Online"/>
    <s v="DARS Online"/>
    <s v="Yes"/>
    <s v="Emma Russell"/>
    <d v="2017-03-14T10:33:06"/>
    <d v="2017-03-10T13:26:32"/>
    <m/>
    <s v=""/>
    <m/>
    <x v="0"/>
  </r>
  <r>
    <s v="9b658747-9fcf-4e47-94cb-7b4a0b696d5c"/>
    <s v="AYub9Lb46WEMB2idbaBSRZ86tDDWdoh5TbI7nvCJPDEd2PfMapnPL0Orzkvkyx7RrQvRVNPAhQephMHRMsbMhw=="/>
    <d v="2017-04-27T13:12:33"/>
    <s v="DARS-NIC-92502-M2K0N-v0"/>
    <s v="Justin Hardy"/>
    <x v="330"/>
    <s v="With Customer"/>
    <x v="0"/>
    <m/>
    <s v=""/>
    <s v="1c Application In Progress"/>
    <x v="6"/>
    <s v="DARS-NIC-92502-M2K0N-v0.2"/>
    <s v="Yes"/>
    <s v="No"/>
    <x v="0"/>
    <x v="0"/>
    <x v="0"/>
    <s v="No"/>
    <x v="0"/>
    <s v=""/>
    <s v="DARS Online"/>
    <s v="DARS Online"/>
    <s v="Yes"/>
    <s v="Emma Russell"/>
    <d v="2017-04-27T13:12:33"/>
    <d v="2017-03-14T10:32:37"/>
    <d v="2017-04-27T00:00:00"/>
    <s v=""/>
    <m/>
    <x v="0"/>
  </r>
  <r>
    <s v="b8e1f96d-d1f9-e611-80ff-5065f38b05d1"/>
    <s v="Xl9K6S73yGTwg3Ut7kBhj7K6Yeld37Uotfk50Y+a8cItB7n27kNF0GqSpGysEpu7qAxwRsf7halWEe2Kej/ZOw=="/>
    <d v="2017-02-23T14:07:54"/>
    <s v="DARS-NIC-92552-Y2S2D-v0"/>
    <s v="Comfort Oyede"/>
    <x v="525"/>
    <s v="With Customer"/>
    <x v="0"/>
    <m/>
    <s v="1c Application In Progress"/>
    <s v="1c Application In Progress"/>
    <x v="4"/>
    <s v="DARS-NIC-92552-Y2S2D-v0"/>
    <s v="Yes"/>
    <s v="No"/>
    <x v="0"/>
    <x v="0"/>
    <x v="0"/>
    <s v="No"/>
    <x v="1"/>
    <s v=""/>
    <s v=""/>
    <s v=""/>
    <s v="Yes"/>
    <s v="Emma Russell"/>
    <d v="2017-02-23T14:07:54"/>
    <d v="2017-02-23T14:07:43"/>
    <m/>
    <s v=""/>
    <m/>
    <x v="0"/>
  </r>
  <r>
    <s v="cca2759d-f6e1-e511-8104-1458d043a750"/>
    <s v="40F3q2fOwIWL8OoIHjxiDI4Bw/2txPugBfHY+M+MJayrPLexIJ6SjvoOjMuj6934mYpAbko4crJ/fjanUgi2ew=="/>
    <d v="2016-10-11T09:20:12"/>
    <s v="DARS-NIC-92572-5XMFG-v0"/>
    <s v="Julia Hippisley-Cox"/>
    <x v="526"/>
    <s v="With HSCIC"/>
    <x v="1"/>
    <m/>
    <s v=""/>
    <s v="1a Enquiry"/>
    <x v="7"/>
    <s v="DARS-NIC-92572-5XMFG-v0.0"/>
    <s v=""/>
    <s v="Yes"/>
    <x v="1"/>
    <x v="0"/>
    <x v="0"/>
    <s v="No"/>
    <x v="16"/>
    <s v=""/>
    <s v=""/>
    <s v=""/>
    <s v="Yes"/>
    <s v=""/>
    <d v="2016-10-11T09:20:12"/>
    <d v="2016-03-04T10:48:24"/>
    <m/>
    <s v=""/>
    <m/>
    <x v="0"/>
  </r>
  <r>
    <s v="17416dcb-f9db-4c12-a028-d2c097f7cba6"/>
    <s v="grVr/zu9MGAGak0gc6kOxcniIXDRWez7euBPSNm2Qf//0o+4UaFi46/eC+kjZfdM2FGrL3XZAiUisStKeVLrWQ=="/>
    <d v="2017-02-20T17:45:58"/>
    <s v="DARS-NIC-92653-T4X4W-v0"/>
    <s v="Ruth Canter"/>
    <x v="178"/>
    <s v="With Customer"/>
    <x v="0"/>
    <m/>
    <s v=""/>
    <s v="1c Application In Progress"/>
    <x v="4"/>
    <s v="DARS-NIC-92653-T4X4W-v0.0"/>
    <s v="Yes"/>
    <s v="No"/>
    <x v="0"/>
    <x v="0"/>
    <x v="0"/>
    <s v="No"/>
    <x v="9"/>
    <s v=""/>
    <s v="DARS Online"/>
    <s v="DARS Online"/>
    <s v="Yes"/>
    <s v=""/>
    <d v="2017-02-20T17:45:58"/>
    <d v="2017-02-20T17:43:34"/>
    <m/>
    <s v=""/>
    <m/>
    <x v="0"/>
  </r>
  <r>
    <s v="f75d9f58-e858-402d-a4ef-4520e58c2009"/>
    <s v="ehPQ667la3LLRy/+Y4FMNnV2cxtfkyU/KrkvPVWUvuWOEO828RkNtAjsoqueQcaJg9UvtfmqDEpu/rkbsyuwdw=="/>
    <d v="2017-02-21T13:56:51"/>
    <s v="DARS-NIC-92772-J4L3D-v0"/>
    <s v="Sofian Ragab"/>
    <x v="419"/>
    <s v="With Customer"/>
    <x v="0"/>
    <m/>
    <s v="1c Application In Progress"/>
    <s v="1c Application In Progress"/>
    <x v="4"/>
    <s v="DARS-NIC-92772-J4L3D-v0.0"/>
    <s v="Yes"/>
    <s v="No"/>
    <x v="0"/>
    <x v="0"/>
    <x v="0"/>
    <s v="No"/>
    <x v="0"/>
    <s v=""/>
    <s v=""/>
    <s v=""/>
    <s v="Yes"/>
    <s v="Emma Russell"/>
    <d v="2017-02-21T13:56:51"/>
    <d v="2017-02-21T13:56:06"/>
    <m/>
    <s v=""/>
    <m/>
    <x v="0"/>
  </r>
  <r>
    <s v="672dab2f-dd5a-417e-b0e5-0d280079a145"/>
    <s v="6ue70tMV+6kZnOqTGiEn/1aac9Dnvm1dSpV5HMbTqd6INUHxmfAFjR8VR5nUpWhq0KrCJhggl9+WPFr7uBuuwQ=="/>
    <d v="2017-04-21T12:59:20"/>
    <s v="DARS-NIC-92946-H6R5Z-v0"/>
    <s v="Michelle Foxcroft"/>
    <x v="457"/>
    <s v="With Customer"/>
    <x v="0"/>
    <d v="2018-03-31T00:00:00"/>
    <s v=""/>
    <s v="1c Application In Progress"/>
    <x v="4"/>
    <s v="DARS-NIC-92946-H6R5Z-v0.0"/>
    <s v="Yes"/>
    <s v="No"/>
    <x v="0"/>
    <x v="0"/>
    <x v="0"/>
    <s v="No"/>
    <x v="0"/>
    <s v=""/>
    <s v="DARS Online"/>
    <s v="DARS Online"/>
    <s v="Yes"/>
    <s v=""/>
    <d v="2017-04-21T12:59:20"/>
    <d v="2017-02-22T08:14:04"/>
    <m/>
    <s v=""/>
    <m/>
    <x v="0"/>
  </r>
  <r>
    <s v="89e1aaa4-9726-e711-8104-5065f38bd5b1"/>
    <s v="1TauB1dHtC1H48qWaVQUSThQRGUSHiDKvLPSBxE7ZdLSWvirtDs33LNArhMqv8bhd/lS03RCZyeff8y+JNnXqQ=="/>
    <d v="2017-04-21T13:37:38"/>
    <s v="DARS-NIC-93030-T7G7T-v0"/>
    <s v="Ruth Simmons"/>
    <x v="49"/>
    <s v="With Customer"/>
    <x v="0"/>
    <m/>
    <s v="1c Application In Progress"/>
    <s v="1c Application In Progress"/>
    <x v="4"/>
    <s v="DARS-NIC-93030-T7G7T-v0"/>
    <s v="Yes"/>
    <s v="No"/>
    <x v="0"/>
    <x v="0"/>
    <x v="0"/>
    <s v="No"/>
    <x v="6"/>
    <s v=""/>
    <s v=""/>
    <s v=""/>
    <s v="Yes"/>
    <s v="Emma Russell"/>
    <d v="2017-04-21T13:37:38"/>
    <d v="2017-04-21T13:37:22"/>
    <m/>
    <s v=""/>
    <m/>
    <x v="0"/>
  </r>
  <r>
    <s v="81422278-095b-468f-ba9b-b1bc9f312c18"/>
    <s v="gDhKrMCW51+3GDMCndeITwoRDrNIWqIRNfh6EPk/pKM9dpURReskUPTcIi+csk917YWeZav7tKP0aJAs1Erfzw=="/>
    <d v="2017-04-07T16:07:54"/>
    <s v="DARS-NIC-93084-W4B4L-v0"/>
    <s v="Danielle Lamb"/>
    <x v="1"/>
    <s v="With Customer"/>
    <x v="0"/>
    <m/>
    <s v=""/>
    <s v="1c Application In Progress"/>
    <x v="4"/>
    <s v="DARS-NIC-93084-W4B4L-v0.0"/>
    <s v="Yes"/>
    <s v="No"/>
    <x v="0"/>
    <x v="0"/>
    <x v="0"/>
    <s v="No"/>
    <x v="1"/>
    <s v=""/>
    <s v="DARS Online"/>
    <s v="DARS Online"/>
    <s v="Yes"/>
    <s v=""/>
    <d v="2017-04-07T16:07:54"/>
    <d v="2017-02-22T11:31:07"/>
    <m/>
    <s v=""/>
    <m/>
    <x v="0"/>
  </r>
  <r>
    <s v="d696099a-a66c-4d19-a291-138d83b6795e"/>
    <s v="eHWoBzO6AaGQ9x78aB1tffNskvRAafgqUiXPiWFb1PLqEFfkfjYkBUlrYeq7uNIJrKbAn1D/irwOZF8FcxNXuQ=="/>
    <d v="2017-02-23T12:50:21"/>
    <s v="DARS-NIC-93400-G5Q5W-v0"/>
    <s v="Giles Colclough"/>
    <x v="328"/>
    <s v="With Customer"/>
    <x v="0"/>
    <m/>
    <s v=""/>
    <s v="1c Application In Progress"/>
    <x v="4"/>
    <s v="DARS-NIC-93400-G5Q5W-v0.0"/>
    <s v="Yes"/>
    <s v="No"/>
    <x v="0"/>
    <x v="0"/>
    <x v="0"/>
    <s v="No"/>
    <x v="4"/>
    <s v=""/>
    <s v="DARS Online"/>
    <s v="DARS Online"/>
    <s v="Yes"/>
    <s v=""/>
    <d v="2017-02-23T12:50:21"/>
    <d v="2017-02-23T11:50:55"/>
    <m/>
    <s v=""/>
    <m/>
    <x v="0"/>
  </r>
  <r>
    <s v="b63ee88e-ed12-e711-8101-5065f38bf2f1"/>
    <s v="HQTNHgQXTpmSUz4OC0+DxhL0Bq9eDk6sy/ah/cOD31gvZK+RrHvCRi6Fd+H5Oj4BY+D9g2P5zYCNRnG1eT3RJg=="/>
    <d v="2017-03-27T13:02:12"/>
    <s v="DARS-NIC-93488-G7F6G-v0"/>
    <s v="Emma Russell"/>
    <x v="359"/>
    <s v="With HSCIC"/>
    <x v="0"/>
    <m/>
    <s v="1c Application In Progress"/>
    <s v="2c Initial Assessment"/>
    <x v="0"/>
    <s v="DARS-NIC-93488-G7F6G-v0"/>
    <s v="No"/>
    <s v="No"/>
    <x v="0"/>
    <x v="0"/>
    <x v="0"/>
    <s v="No"/>
    <x v="5"/>
    <s v=""/>
    <s v=""/>
    <s v=""/>
    <s v="Yes"/>
    <s v="Emma Russell"/>
    <d v="2017-03-27T13:02:12"/>
    <d v="2017-03-27T13:02:02"/>
    <m/>
    <s v=""/>
    <d v="2017-03-27T00:00:00"/>
    <x v="0"/>
  </r>
  <r>
    <s v="14210da8-4185-4a27-b33f-0778ba1b7f1c"/>
    <s v="2VAZrJpCc6VOlqq2gcfBR7q2Uk1ovEcolxy7kXEq97eGc3lZehL5KqEbXK8lQpjRG+TDnmc21fpt0IUd/ME6KA=="/>
    <d v="2017-04-10T13:24:37"/>
    <s v="DARS-NIC-93488-G7F6G-v0"/>
    <s v="Emma Russell"/>
    <x v="359"/>
    <s v="With HSCIC"/>
    <x v="0"/>
    <d v="2099-12-31T00:00:00"/>
    <s v="2c Initial Assessment"/>
    <s v="2c Initial Assessment"/>
    <x v="4"/>
    <s v="DARS-NIC-93488-G7F6G-v0.1"/>
    <s v="Yes"/>
    <s v="No"/>
    <x v="0"/>
    <x v="76"/>
    <x v="0"/>
    <s v="No"/>
    <x v="5"/>
    <s v=""/>
    <s v="Julia Webb"/>
    <s v="Duncan Easton"/>
    <s v="Yes"/>
    <s v="Emma Russell"/>
    <d v="2017-04-10T13:24:37"/>
    <d v="2017-03-27T13:02:11"/>
    <m/>
    <s v=""/>
    <d v="2017-03-27T00:00:00"/>
    <x v="0"/>
  </r>
  <r>
    <s v="0f335419-cfef-4871-bae3-4e4b63ffd3c8"/>
    <s v="26so9Hvh/cULsxXpaFXo7qGmac/yQ36xOfUPDZN2rCIwC8t43Kctxhs+qhE1bTkJZvP7hPOWd8zqdYuVU1+caQ=="/>
    <d v="2017-04-28T12:40:30"/>
    <s v="DARS-NIC-93640-K3Z1Y-v1"/>
    <s v="Duncan Easton"/>
    <x v="18"/>
    <s v="With HSCIC"/>
    <x v="0"/>
    <m/>
    <s v=""/>
    <s v="5a DSA Active"/>
    <x v="0"/>
    <s v="DARS-NIC-93640-K3Z1Y-v0.0"/>
    <s v="No"/>
    <s v="No"/>
    <x v="0"/>
    <x v="0"/>
    <x v="0"/>
    <s v="No"/>
    <x v="6"/>
    <s v=""/>
    <s v="DARS Online"/>
    <s v="DARS Online"/>
    <s v="Yes"/>
    <s v=""/>
    <d v="2017-04-28T12:40:30"/>
    <d v="2017-02-24T09:28:23"/>
    <m/>
    <s v=""/>
    <d v="2017-04-06T00:00:00"/>
    <x v="0"/>
  </r>
  <r>
    <s v="65777ae2-8c98-43a5-ae91-582ed78db5c1"/>
    <s v="ty2VFDH+tyzirpTfMJLnZNvtl34IS1kp1p+jUf8HCLkhosYWwneZ+6h9JHfURW8tm5KulXchEDWrM1SFX6BJbg=="/>
    <d v="2017-04-28T12:40:30"/>
    <s v="DARS-NIC-93640-K3Z1Y-v1"/>
    <s v="Duncan Easton"/>
    <x v="18"/>
    <s v="With HSCIC"/>
    <x v="0"/>
    <d v="2018-03-31T00:00:00"/>
    <s v="2c Initial Assessment"/>
    <s v="5a DSA Active"/>
    <x v="0"/>
    <s v="DARS-NIC-93640-K3Z1Y-v0.1"/>
    <s v="No"/>
    <s v="No"/>
    <x v="0"/>
    <x v="45"/>
    <x v="0"/>
    <s v="No"/>
    <x v="6"/>
    <s v=""/>
    <s v="Helen Buckels"/>
    <s v="James Humphries-Hart"/>
    <s v="Yes"/>
    <s v=""/>
    <d v="2017-04-28T12:40:30"/>
    <d v="2017-03-23T11:20:38"/>
    <m/>
    <s v=""/>
    <d v="2017-04-06T00:00:00"/>
    <x v="0"/>
  </r>
  <r>
    <s v="2f253655-130c-40f9-b56a-8ca9db6aadf3"/>
    <s v="3JBExjltll27mESzHxPj+fkgyz/fz8KHecNFKzG/a/Dx6AoVbarERGGQ3sHC8EgZVuhh1UJo8ZC3+PEyi/Yucg=="/>
    <d v="2017-04-28T12:40:14"/>
    <s v="DARS-NIC-93640-K3Z1Y-v1"/>
    <s v="Stephanie Webb"/>
    <x v="284"/>
    <s v="With HSCIC"/>
    <x v="0"/>
    <d v="2017-05-05T00:00:00"/>
    <s v="5a DSA Active"/>
    <s v="5a DSA Active"/>
    <x v="1"/>
    <s v="DARS-NIC-93640-K3Z1Y-v0.2"/>
    <s v="No"/>
    <s v="No"/>
    <x v="0"/>
    <x v="45"/>
    <x v="246"/>
    <s v="No"/>
    <x v="0"/>
    <s v=""/>
    <s v="Helen Buckels"/>
    <s v="Duncan Easton"/>
    <s v="Yes"/>
    <s v=""/>
    <d v="2017-04-28T12:40:14"/>
    <d v="2017-03-23T11:56:46"/>
    <d v="2017-04-28T00:00:00"/>
    <s v=""/>
    <d v="2017-04-06T00:00:00"/>
    <x v="1"/>
  </r>
  <r>
    <s v="c19c8e7f-a416-4f9b-8bd8-d71c65b35427"/>
    <s v="5Z92QKk7z60mnxAFR1oIWHHnceAqJjI5eumQZ+ItD+FJMPSDIWKP/YXHEne9CQ9j/mph23GCbuvwxHXW4QYEUw=="/>
    <d v="2017-04-28T12:40:30"/>
    <s v="DARS-NIC-93640-K3Z1Y-v1"/>
    <s v="Stephanie Webb"/>
    <x v="284"/>
    <s v="With HSCIC"/>
    <x v="0"/>
    <m/>
    <s v="1c Application In Progress"/>
    <s v="5a DSA Active"/>
    <x v="0"/>
    <s v="DARS-NIC-93640-K3Z1Y-v1.0"/>
    <s v="No"/>
    <s v="No"/>
    <x v="0"/>
    <x v="0"/>
    <x v="0"/>
    <s v="No"/>
    <x v="0"/>
    <s v=""/>
    <s v="Helen Buckels"/>
    <s v="Duncan Easton"/>
    <s v="Yes"/>
    <s v=""/>
    <d v="2017-04-28T12:40:30"/>
    <d v="2017-04-06T12:00:07"/>
    <m/>
    <s v=""/>
    <d v="2017-04-06T00:00:00"/>
    <x v="0"/>
  </r>
  <r>
    <s v="1afb63be-7271-43d5-b4e9-a7d92c70305e"/>
    <s v="tw5FAl5aUeRGUAfwMyBlub8+lGoMiNubh9tF4+C53antYMwccwVTdluOLM1RMK+kJNLtPW/YELhgN73zPbq2Pg=="/>
    <d v="2017-04-28T12:40:30"/>
    <s v="DARS-NIC-93640-K3Z1Y-v1"/>
    <s v="Stephanie Webb"/>
    <x v="284"/>
    <s v="With HSCIC"/>
    <x v="0"/>
    <d v="2018-03-31T00:00:00"/>
    <s v="2c Initial Assessment"/>
    <s v="5a DSA Active"/>
    <x v="0"/>
    <s v="DARS-NIC-93640-K3Z1Y-v1.1"/>
    <s v="No"/>
    <s v="No"/>
    <x v="0"/>
    <x v="83"/>
    <x v="0"/>
    <s v="No"/>
    <x v="0"/>
    <s v=""/>
    <s v="Helen Buckels"/>
    <s v="Duncan Easton"/>
    <s v="Yes"/>
    <s v=""/>
    <d v="2017-04-28T12:40:30"/>
    <d v="2017-04-06T12:01:50"/>
    <m/>
    <s v=""/>
    <d v="2017-04-06T00:00:00"/>
    <x v="0"/>
  </r>
  <r>
    <s v="3ed8b260-6592-48de-9057-831ba1e9f1f1"/>
    <s v="3MgyxKc7QDSmYDxLRvw/nYUUIjuQwW4NXk10Urh9b+xmkTalcJSg9Aq0q0z6RmS0UhoFjtTXzeCi3d2PURa80A=="/>
    <d v="2017-04-28T12:41:58"/>
    <s v="DARS-NIC-93640-K3Z1Y-v1"/>
    <s v="Stephanie Webb"/>
    <x v="284"/>
    <s v="With HSCIC"/>
    <x v="0"/>
    <d v="2018-03-31T00:00:00"/>
    <s v="5a DSA Active"/>
    <s v="5a DSA Active"/>
    <x v="2"/>
    <s v="DARS-NIC-93640-K3Z1Y-v1.2"/>
    <s v="Yes"/>
    <s v="No"/>
    <x v="0"/>
    <x v="83"/>
    <x v="6"/>
    <s v="No"/>
    <x v="0"/>
    <s v=""/>
    <s v="Helen Buckels"/>
    <s v="Duncan Easton"/>
    <s v="Yes"/>
    <s v=""/>
    <d v="2017-04-28T12:41:58"/>
    <d v="2017-04-06T13:51:29"/>
    <d v="2017-04-28T00:00:00"/>
    <s v=""/>
    <d v="2017-04-06T00:00:00"/>
    <x v="1"/>
  </r>
  <r>
    <s v="b92bc59b-c0fd-e611-8100-5065f38bf2f1"/>
    <s v="AlWqsu+QkKTNk87ftT/plfV9RUP+pMBYD8foWkKIM03gf9CwRqMjfX+3S8aBxfDVh6c/aoSngpBaqZ590wUncw=="/>
    <d v="2017-04-18T16:06:11"/>
    <s v="DARS-NIC-93790-J1L4W-v0"/>
    <s v="Mark Pennington"/>
    <x v="75"/>
    <s v="With HSCIC"/>
    <x v="0"/>
    <m/>
    <s v="1c Application In Progress"/>
    <s v="2b Case Officer Check"/>
    <x v="0"/>
    <s v="DARS-NIC-93790-J1L4W-v0"/>
    <s v="No"/>
    <s v="No"/>
    <x v="0"/>
    <x v="0"/>
    <x v="0"/>
    <s v="No"/>
    <x v="5"/>
    <s v=""/>
    <s v=""/>
    <s v=""/>
    <s v="Yes"/>
    <s v="Emma Russell"/>
    <d v="2017-04-18T16:06:11"/>
    <d v="2017-02-28T14:17:24"/>
    <m/>
    <s v=""/>
    <d v="2017-04-19T00:00:00"/>
    <x v="0"/>
  </r>
  <r>
    <s v="0c9ddad4-66b8-4289-9ea7-985a9a8afb54"/>
    <s v="aSY3AHGqpXo+F6V3iLxoz1zV3fXkMeXlxe8x3mgkBY+ck2Hb0tDLSxLy0fKTja+HacJ8piEs3wLNxgmxNzgC8w=="/>
    <d v="2017-04-26T15:53:59"/>
    <s v="DARS-NIC-93790-J1L4W-v0"/>
    <s v="Mark Pennington"/>
    <x v="75"/>
    <s v="With HSCIC"/>
    <x v="0"/>
    <m/>
    <s v="2b Case Officer Check"/>
    <s v="2b Case Officer Check"/>
    <x v="4"/>
    <s v="DARS-NIC-93790-J1L4W-v0.1"/>
    <s v="Yes"/>
    <s v="No"/>
    <x v="0"/>
    <x v="266"/>
    <x v="0"/>
    <s v="No"/>
    <x v="5"/>
    <s v="Medium"/>
    <s v="Matilda Koroveshi"/>
    <s v="Kimberley Watson"/>
    <s v="Yes"/>
    <s v="Emma Russell"/>
    <d v="2017-04-26T15:53:59"/>
    <d v="2017-04-18T16:05:43"/>
    <m/>
    <s v=""/>
    <d v="2017-04-19T00:00:00"/>
    <x v="0"/>
  </r>
  <r>
    <s v="3272cfc4-05e3-45b1-a238-45c025034907"/>
    <s v="SZjQhf/jWLQAr2qgnsWuoTLeZuB1S59F/BTytFz6Yobi/cxhcgshBgiv8i9CKc+4/Gawzg9Dn22UWLAMlRFFMw=="/>
    <d v="2017-02-27T19:57:38"/>
    <s v="DARS-NIC-93829-Q9L5D-v0"/>
    <s v="Duncan Easton"/>
    <x v="18"/>
    <s v="With Customer"/>
    <x v="0"/>
    <m/>
    <s v=""/>
    <s v="1c Application In Progress"/>
    <x v="4"/>
    <s v="DARS-NIC-93829-Q9L5D-v0.0"/>
    <s v="Yes"/>
    <s v="No"/>
    <x v="0"/>
    <x v="0"/>
    <x v="0"/>
    <s v="No"/>
    <x v="6"/>
    <s v=""/>
    <s v="DARS Online"/>
    <s v="DARS Online"/>
    <s v="Yes"/>
    <s v=""/>
    <d v="2017-02-27T19:57:38"/>
    <d v="2017-02-24T14:29:31"/>
    <m/>
    <s v=""/>
    <m/>
    <x v="0"/>
  </r>
  <r>
    <s v="4095cebd-6b02-e711-8101-5065f38bf4e1"/>
    <s v="l/JKY03a5TClpg1wtdHn1NWmye9noPCtxPNJdIs4ahMptBFdDou6KDAD2TAxuHVbdvs7jTxTDqREgJ5WYBvC6A=="/>
    <d v="2017-05-02T10:31:43"/>
    <s v="DARS-NIC-94250-L8W8T-v0"/>
    <s v="Fergus Caskey"/>
    <x v="74"/>
    <s v="With Customer"/>
    <x v="0"/>
    <m/>
    <s v="1c Application In Progress"/>
    <s v="1c Application In Progress"/>
    <x v="4"/>
    <s v="DARS-NIC-94250-L8W8T-v0"/>
    <s v="Yes"/>
    <s v="No"/>
    <x v="0"/>
    <x v="0"/>
    <x v="0"/>
    <s v="No"/>
    <x v="10"/>
    <s v=""/>
    <s v=""/>
    <s v=""/>
    <s v="Yes"/>
    <s v="Emma Russell"/>
    <d v="2017-05-02T10:31:43"/>
    <d v="2017-03-06T12:52:28"/>
    <m/>
    <s v=""/>
    <m/>
    <x v="0"/>
  </r>
  <r>
    <s v="2378e8ca-dcf8-4cdf-9ac8-4bbf43214217"/>
    <s v="onIR2aMX4xWQFGRwy5In5n8FKkWI5iEV5M1E+sKBnXqsvW9mxIu65dd5UxudK9rEGXzK//rPZCMewP6Fawzu4g=="/>
    <d v="2017-04-21T13:01:28"/>
    <s v="DARS-NIC-94320-N6Z6H-v0"/>
    <s v="Joan Olajide"/>
    <x v="330"/>
    <s v="With Customer"/>
    <x v="0"/>
    <d v="2018-03-31T00:00:00"/>
    <s v=""/>
    <s v="1c Application In Progress"/>
    <x v="4"/>
    <s v="DARS-NIC-94320-N6Z6H-v0.0"/>
    <s v="Yes"/>
    <s v="No"/>
    <x v="0"/>
    <x v="0"/>
    <x v="0"/>
    <s v="No"/>
    <x v="0"/>
    <s v=""/>
    <s v="DARS Online"/>
    <s v="DARS Online"/>
    <s v="Yes"/>
    <s v=""/>
    <d v="2017-04-21T13:01:28"/>
    <d v="2017-02-27T19:59:11"/>
    <m/>
    <s v=""/>
    <m/>
    <x v="0"/>
  </r>
  <r>
    <s v="e6044bb7-c205-4e56-acb1-9cbc78583a71"/>
    <s v="Al/itD7kaXvRcC0/EDhlMcAYgeG/SdcTxZbkypdtrjSPETP3bMc1jK+eVu8+2bxhN1QG/N7D7WGnUjv+vPQkJg=="/>
    <d v="2017-04-21T13:05:07"/>
    <s v="DARS-NIC-94321-Z9K1X-v0"/>
    <s v="Adams Gordon"/>
    <x v="454"/>
    <s v="With Customer"/>
    <x v="0"/>
    <d v="2018-03-31T00:00:00"/>
    <s v=""/>
    <s v="1c Application In Progress"/>
    <x v="4"/>
    <s v="DARS-NIC-94321-Z9K1X-v0.0"/>
    <s v="Yes"/>
    <s v="No"/>
    <x v="0"/>
    <x v="0"/>
    <x v="0"/>
    <s v="No"/>
    <x v="0"/>
    <s v=""/>
    <s v="DARS Online"/>
    <s v="DARS Online"/>
    <s v="Yes"/>
    <s v=""/>
    <d v="2017-04-21T13:05:07"/>
    <d v="2017-02-27T20:09:08"/>
    <m/>
    <s v=""/>
    <m/>
    <x v="0"/>
  </r>
  <r>
    <s v="2ffdf918-fbd8-4ec4-923c-5b625bef743d"/>
    <s v="mh1oGBU2EvKGqe7RaM3QGwXPnGYAB6F4VDOqVMp9n61moBkZOTr6gilvXNhHyuOy40vHC0oLHY5+a6bHaX9NUQ=="/>
    <d v="2017-04-21T13:03:05"/>
    <s v="DARS-NIC-94322-G8V8K-v0"/>
    <s v="Richard Pinkney"/>
    <x v="440"/>
    <s v="With Customer"/>
    <x v="0"/>
    <d v="2018-03-31T00:00:00"/>
    <s v=""/>
    <s v="1c Application In Progress"/>
    <x v="4"/>
    <s v="DARS-NIC-94322-G8V8K-v0.0"/>
    <s v="Yes"/>
    <s v="No"/>
    <x v="0"/>
    <x v="0"/>
    <x v="0"/>
    <s v="No"/>
    <x v="0"/>
    <s v=""/>
    <s v="DARS Online"/>
    <s v="DARS Online"/>
    <s v="Yes"/>
    <s v=""/>
    <d v="2017-04-21T13:03:05"/>
    <d v="2017-02-27T20:18:41"/>
    <m/>
    <s v=""/>
    <m/>
    <x v="0"/>
  </r>
  <r>
    <s v="17f3e090-ab51-4465-b8a0-ea5143c7a18f"/>
    <s v="sYyKsuJiUcTrXal0U+Pbhg6Z/C6DIhrKEB+SqOcVWPzW1xjmb0lTjEWW0GKXbr/tu3N8STxqIX7H3jysn2TgDw=="/>
    <d v="2017-04-18T14:52:54"/>
    <s v="DARS-NIC-94323-X5R6F-v0"/>
    <s v="Eleanor Banister"/>
    <x v="315"/>
    <s v="With Customer"/>
    <x v="0"/>
    <m/>
    <s v=""/>
    <s v="2d Action Plan Active"/>
    <x v="0"/>
    <s v="DARS-NIC-94323-X5R6F-v0.0"/>
    <s v="No"/>
    <s v="No"/>
    <x v="0"/>
    <x v="0"/>
    <x v="0"/>
    <s v="No"/>
    <x v="0"/>
    <s v=""/>
    <s v="DARS Online"/>
    <s v="DARS Online"/>
    <s v="Yes"/>
    <s v="Emma Russell"/>
    <d v="2017-04-18T14:52:54"/>
    <d v="2017-02-27T20:26:43"/>
    <m/>
    <s v=""/>
    <d v="2017-04-18T00:00:00"/>
    <x v="0"/>
  </r>
  <r>
    <s v="e0050619-b54f-485e-bf2f-08d9792325ea"/>
    <s v="fkKnaSOptygAIZX7ERkrVaYzvtkkWrya9aN2nx2o7U3ILcSUiuq21jVbQ1akyUApkeQHvnvaxWdB8PiqjhHkDg=="/>
    <d v="2017-04-18T14:53:40"/>
    <s v="DARS-NIC-94323-X5R6F-v0"/>
    <s v="Eleanor Banister"/>
    <x v="315"/>
    <s v="With Customer"/>
    <x v="0"/>
    <m/>
    <s v="2c Initial Assessment"/>
    <s v="2d Action Plan Active"/>
    <x v="0"/>
    <s v="DARS-NIC-94323-X5R6F-v0.1"/>
    <s v="No"/>
    <s v="No"/>
    <x v="0"/>
    <x v="85"/>
    <x v="0"/>
    <s v="No"/>
    <x v="0"/>
    <s v=""/>
    <s v="Helen Buckels"/>
    <s v="Duncan Easton"/>
    <s v="Yes"/>
    <s v="Emma Russell"/>
    <d v="2017-04-18T14:53:40"/>
    <d v="2017-04-13T14:31:52"/>
    <m/>
    <s v=""/>
    <d v="2017-04-18T00:00:00"/>
    <x v="0"/>
  </r>
  <r>
    <s v="f6387d09-6425-4709-b77f-d26f4d75cf70"/>
    <s v="zH4LW/c7IPsUhNhmA6OHhmwY7EfAJRol7gcl3MhG6RxDacB2hhDBj+MblVKP4z6IOYs2rvryWAXOiF+oXJnA4Q=="/>
    <d v="2017-04-25T10:23:56"/>
    <s v="DARS-NIC-94323-X5R6F-v0"/>
    <s v="Eleanor Banister"/>
    <x v="315"/>
    <s v="With Customer"/>
    <x v="0"/>
    <d v="2018-03-31T00:00:00"/>
    <s v="2c Initial Assessment"/>
    <s v="2d Action Plan Active"/>
    <x v="4"/>
    <s v="DARS-NIC-94323-X5R6F-v0.2"/>
    <s v="Yes"/>
    <s v="No"/>
    <x v="0"/>
    <x v="85"/>
    <x v="0"/>
    <s v="No"/>
    <x v="0"/>
    <s v=""/>
    <s v="Helen Buckels"/>
    <s v="Duncan Easton"/>
    <s v="Yes"/>
    <s v="Emma Russell"/>
    <d v="2017-04-25T10:23:56"/>
    <d v="2017-04-18T14:52:39"/>
    <m/>
    <s v=""/>
    <d v="2017-04-18T00:00:00"/>
    <x v="0"/>
  </r>
  <r>
    <s v="eb24c8de-3ff5-4bdc-a798-2c10f6648a75"/>
    <s v="adjoth0+xUZcXZYS9wL75Yj5/dnh3AGi9CD9ZdJc2rx6O2/91PFxEsWPmVSdQRGtip/xWCSPeKVv2eCXyDBDow=="/>
    <d v="2017-04-21T13:04:27"/>
    <s v="DARS-NIC-94324-M2Z4H-v0"/>
    <s v="Jacqui Dorman"/>
    <x v="64"/>
    <s v="With Customer"/>
    <x v="0"/>
    <d v="2018-03-31T00:00:00"/>
    <s v=""/>
    <s v="1c Application In Progress"/>
    <x v="4"/>
    <s v="DARS-NIC-94324-M2Z4H-v0.0"/>
    <s v="Yes"/>
    <s v="No"/>
    <x v="0"/>
    <x v="0"/>
    <x v="0"/>
    <s v="No"/>
    <x v="0"/>
    <s v=""/>
    <s v="DARS Online"/>
    <s v="DARS Online"/>
    <s v="Yes"/>
    <s v=""/>
    <d v="2017-04-21T13:04:27"/>
    <d v="2017-02-27T20:34:33"/>
    <m/>
    <s v=""/>
    <m/>
    <x v="0"/>
  </r>
  <r>
    <s v="e4a0942f-275f-4827-a2f8-9b283df274d8"/>
    <s v="pCqy5Yb4mJrY0wJ8q6CDxBurO+w1aXN027TLTIRSljUsumeTcJUM6Pc2tmPfAG8Ldg7kb9HKrVq05aDpdZlrCw=="/>
    <d v="2017-03-07T15:14:06"/>
    <s v="DARS-NIC-94325-G3J9C-v0"/>
    <s v="Comfort Oyede"/>
    <x v="525"/>
    <s v="With Customer"/>
    <x v="0"/>
    <m/>
    <s v=""/>
    <s v="1c Application In Progress"/>
    <x v="0"/>
    <s v="DARS-NIC-94325-G3J9C-v0.0"/>
    <s v="No"/>
    <s v="No"/>
    <x v="0"/>
    <x v="0"/>
    <x v="0"/>
    <s v="No"/>
    <x v="1"/>
    <s v=""/>
    <s v="DARS Online"/>
    <s v="DARS Online"/>
    <s v="Yes"/>
    <s v="Emma Russell"/>
    <d v="2017-03-07T15:14:06"/>
    <d v="2017-02-28T07:17:36"/>
    <m/>
    <s v=""/>
    <m/>
    <x v="0"/>
  </r>
  <r>
    <s v="fbcd9f6b-8b6a-490a-a818-b7a6977552a1"/>
    <s v="hNMTxif32qCv/TvUhos+QIWKfLn+hcy56E8d5zKgZe0yxnPF2oa3uQAkNx7s5UCjKeiDeeQEFqG4y6E0I2p7vg=="/>
    <d v="2017-03-07T15:14:29"/>
    <s v="DARS-NIC-94325-G3J9C-v0"/>
    <s v="Comfort Oyede"/>
    <x v="525"/>
    <s v="With Customer"/>
    <x v="0"/>
    <m/>
    <s v=""/>
    <s v="1c Application In Progress"/>
    <x v="0"/>
    <s v="DARS-NIC-94325-G3J9C-v0.1"/>
    <s v="No"/>
    <s v="No"/>
    <x v="0"/>
    <x v="0"/>
    <x v="0"/>
    <s v="No"/>
    <x v="1"/>
    <s v=""/>
    <s v="DARS Online"/>
    <s v="DARS Online"/>
    <s v="Yes"/>
    <s v="Emma Russell"/>
    <d v="2017-03-07T15:14:29"/>
    <d v="2017-02-28T21:58:33"/>
    <m/>
    <s v=""/>
    <m/>
    <x v="0"/>
  </r>
  <r>
    <s v="c50807d6-dd7e-4358-b766-1739ee000b5d"/>
    <s v="M+0bar9sqrAK+/IRY/r3f0jsLpRBnqwCpOwESZ/inZkNNGz5dieCubhT9oU9K9HIAsBmNrJB5CzG65oQsp7yiQ=="/>
    <d v="2017-03-28T15:59:00"/>
    <s v="DARS-NIC-94325-G3J9C-v0"/>
    <s v="Comfort Oyede"/>
    <x v="525"/>
    <s v="With Customer"/>
    <x v="0"/>
    <m/>
    <s v=""/>
    <s v="1c Application In Progress"/>
    <x v="4"/>
    <s v="DARS-NIC-94325-G3J9C-v0.2"/>
    <s v="Yes"/>
    <s v="No"/>
    <x v="0"/>
    <x v="0"/>
    <x v="0"/>
    <s v="No"/>
    <x v="1"/>
    <s v=""/>
    <s v="DARS Online"/>
    <s v="DARS Online"/>
    <s v="Yes"/>
    <s v="Emma Russell"/>
    <d v="2017-03-28T15:59:00"/>
    <d v="2017-03-07T15:14:09"/>
    <m/>
    <s v=""/>
    <m/>
    <x v="0"/>
  </r>
  <r>
    <s v="88782f7a-dfee-4c37-9e88-242842bbaa2b"/>
    <s v="/VIn0qUBSm+HHHLlukZx9Jv1b1MNsye5mea4YEzLau/f7mEfLIidWMzv+vMei8DwXCySttYTt+YDkKkbRmrMvw=="/>
    <d v="2017-04-21T13:03:56"/>
    <s v="DARS-NIC-94326-S9S4H-v0"/>
    <s v="Helen Gollins"/>
    <x v="527"/>
    <s v="With Customer"/>
    <x v="0"/>
    <d v="2018-03-31T00:00:00"/>
    <s v=""/>
    <s v="1c Application In Progress"/>
    <x v="4"/>
    <s v="DARS-NIC-94326-S9S4H-v0.0"/>
    <s v="Yes"/>
    <s v="No"/>
    <x v="0"/>
    <x v="0"/>
    <x v="0"/>
    <s v="No"/>
    <x v="0"/>
    <s v=""/>
    <s v="DARS Online"/>
    <s v="DARS Online"/>
    <s v="Yes"/>
    <s v=""/>
    <d v="2017-04-21T13:03:56"/>
    <d v="2017-02-28T07:56:28"/>
    <m/>
    <s v=""/>
    <m/>
    <x v="0"/>
  </r>
  <r>
    <s v="7c0824cc-5a7f-44b9-b579-360498caec76"/>
    <s v="ETOmSAWXFuNPeqa3FLJeLgAA7GaGzgs9RMypzE6e8wMU2++U73DYHe3T/sDxTi1QCjC15ABcx3sSfIzvGdmO4g=="/>
    <d v="2017-04-25T07:19:07"/>
    <s v="DARS-NIC-94327-V0D4V-v0"/>
    <s v="Helen Day"/>
    <x v="388"/>
    <s v="With Customer"/>
    <x v="0"/>
    <d v="2018-03-31T00:00:00"/>
    <s v=""/>
    <s v="1c Application In Progress"/>
    <x v="4"/>
    <s v="DARS-NIC-94327-V0D4V-v0.0"/>
    <s v="Yes"/>
    <s v="No"/>
    <x v="0"/>
    <x v="0"/>
    <x v="0"/>
    <s v="No"/>
    <x v="0"/>
    <s v=""/>
    <s v="DARS Online"/>
    <s v="DARS Online"/>
    <s v="Yes"/>
    <s v=""/>
    <d v="2017-04-25T07:19:07"/>
    <d v="2017-02-28T08:05:33"/>
    <m/>
    <s v=""/>
    <m/>
    <x v="0"/>
  </r>
  <r>
    <s v="be57cd82-fe8a-4c66-ab7c-e3413c57d231"/>
    <s v="SKKpvnQ9+Di5cfDvMDaAt3tvETf8zRn98NTaSh0Wkr0xAQ7Mgis9i2zNCO44IwYCANQy0wdKBZ/h5EwpjmALGA=="/>
    <d v="2017-04-06T10:56:19"/>
    <s v="DARS-NIC-94328-J2H6W-v0"/>
    <s v="Duncan Easton"/>
    <x v="18"/>
    <s v="With Customer"/>
    <x v="0"/>
    <m/>
    <s v=""/>
    <s v="1c Application In Progress"/>
    <x v="4"/>
    <s v="DARS-NIC-94328-J2H6W-v0.0"/>
    <s v="Yes"/>
    <s v="No"/>
    <x v="0"/>
    <x v="0"/>
    <x v="0"/>
    <s v="No"/>
    <x v="6"/>
    <s v=""/>
    <s v="DARS Online"/>
    <s v="DARS Online"/>
    <s v="Yes"/>
    <s v=""/>
    <d v="2017-04-06T10:56:19"/>
    <d v="2017-02-28T08:16:59"/>
    <m/>
    <s v=""/>
    <m/>
    <x v="0"/>
  </r>
  <r>
    <s v="cf9c5fff-ac1b-4a9b-9d86-97ab10144f78"/>
    <s v="ORiBtdVTe9IOgmDasMKY8Y+sptldKeqzmsZIXO27cVAsNpUvzYKDWeZt41XmDb5a2djBBrhC88anRdJaYgQPOA=="/>
    <d v="2017-02-28T08:51:34"/>
    <s v="DARS-NIC-94330-J8K8Q-v0"/>
    <s v="Duncan Easton"/>
    <x v="18"/>
    <s v="With Customer"/>
    <x v="0"/>
    <m/>
    <s v=""/>
    <s v="1c Application In Progress"/>
    <x v="4"/>
    <s v="DARS-NIC-94330-J8K8Q-v0.0"/>
    <s v="Yes"/>
    <s v="No"/>
    <x v="0"/>
    <x v="0"/>
    <x v="0"/>
    <s v="No"/>
    <x v="6"/>
    <s v=""/>
    <s v="DARS Online"/>
    <s v="DARS Online"/>
    <s v="Yes"/>
    <s v=""/>
    <d v="2017-02-28T08:51:34"/>
    <d v="2017-02-28T08:34:17"/>
    <m/>
    <s v=""/>
    <m/>
    <x v="0"/>
  </r>
  <r>
    <s v="9ea14782-f830-48d3-8989-97bc0ae75752"/>
    <s v="6sG6dFaYDaLtIsEeUrGojNdIp5g9uOctANeLRBdbPjeG2keZJoCtsFGRNserntX151NK1ExC5hhSbLWBE6HKDg=="/>
    <d v="2017-03-21T12:36:38"/>
    <s v="DARS-NIC-94332-C2B7H-v0"/>
    <s v="Duncan Easton"/>
    <x v="18"/>
    <s v="With Customer"/>
    <x v="0"/>
    <m/>
    <s v=""/>
    <s v="1c Application In Progress"/>
    <x v="0"/>
    <s v="DARS-NIC-94332-C2B7H-v0.0"/>
    <s v="No"/>
    <s v="No"/>
    <x v="0"/>
    <x v="0"/>
    <x v="0"/>
    <s v="No"/>
    <x v="6"/>
    <s v=""/>
    <s v="DARS Online"/>
    <s v="DARS Online"/>
    <s v="Yes"/>
    <s v="Gillian Wright"/>
    <d v="2017-03-21T12:36:38"/>
    <d v="2017-02-28T08:52:32"/>
    <m/>
    <s v=""/>
    <m/>
    <x v="0"/>
  </r>
  <r>
    <s v="ed225dd3-78fe-4420-90b5-576a13297bef"/>
    <s v="D5Vbe5azawrqo49FA682+Kc84r66WPK1YY+5hh5LV/wOpijag3/fxdorF0T3dJ3YU5lMEtVRzwbWbPK4M6SCDg=="/>
    <d v="2017-03-21T12:37:27"/>
    <s v="DARS-NIC-94332-C2B7H-v0"/>
    <s v="Duncan Easton"/>
    <x v="18"/>
    <s v="With Customer"/>
    <x v="0"/>
    <m/>
    <s v=""/>
    <s v="1c Application In Progress"/>
    <x v="0"/>
    <s v="DARS-NIC-94332-C2B7H-v0.1"/>
    <s v="No"/>
    <s v="No"/>
    <x v="0"/>
    <x v="0"/>
    <x v="0"/>
    <s v="No"/>
    <x v="6"/>
    <s v=""/>
    <s v="DARS Online"/>
    <s v="DARS Online"/>
    <s v="Yes"/>
    <s v="Gillian Wright"/>
    <d v="2017-03-21T12:37:27"/>
    <d v="2017-03-20T14:31:01"/>
    <m/>
    <s v=""/>
    <m/>
    <x v="0"/>
  </r>
  <r>
    <s v="39ad6b5e-bdb9-47ad-b395-7d790c99b5ff"/>
    <s v="9fx9BdtXdKjYWXECejGOa4dApBjwjlRLX2HnZiclE9QjHvJv5Y8It79YFxULqghaeAM4G5hnd78OGLXgII/Aug=="/>
    <d v="2017-05-02T13:28:38"/>
    <s v="DARS-NIC-94332-C2B7H-v0"/>
    <s v="Katy Thomas"/>
    <x v="336"/>
    <s v="With Customer"/>
    <x v="0"/>
    <d v="2018-03-31T00:00:00"/>
    <s v=""/>
    <s v="1c Application In Progress"/>
    <x v="4"/>
    <s v="DARS-NIC-94332-C2B7H-v0.2"/>
    <s v="Yes"/>
    <s v="No"/>
    <x v="0"/>
    <x v="0"/>
    <x v="0"/>
    <s v="No"/>
    <x v="0"/>
    <s v=""/>
    <s v="DARS Online"/>
    <s v="DARS Online"/>
    <s v="Yes"/>
    <s v="Gillian Wright"/>
    <d v="2017-05-02T13:28:38"/>
    <d v="2017-03-21T12:36:48"/>
    <m/>
    <s v=""/>
    <m/>
    <x v="0"/>
  </r>
  <r>
    <s v="b0880afe-da80-41be-92d8-d62acc9f71b3"/>
    <s v="/CK/RuJR9vIGGAEQC0gQuWSxw9UJa8l3AEIYUIe0HJ8LOYhGHBMH8vargg6KGTCQt/XO515hjfGw2AuHHhRQKA=="/>
    <d v="2017-02-28T09:29:29"/>
    <s v="DARS-NIC-94339-B3Q1W-v0"/>
    <s v="Duncan Easton"/>
    <x v="18"/>
    <s v="With Customer"/>
    <x v="0"/>
    <m/>
    <s v=""/>
    <s v="1c Application In Progress"/>
    <x v="4"/>
    <s v="DARS-NIC-94339-B3Q1W-v0.0"/>
    <s v="Yes"/>
    <s v="No"/>
    <x v="0"/>
    <x v="0"/>
    <x v="0"/>
    <s v="No"/>
    <x v="6"/>
    <s v=""/>
    <s v="DARS Online"/>
    <s v="DARS Online"/>
    <s v="Yes"/>
    <s v=""/>
    <d v="2017-02-28T09:29:29"/>
    <d v="2017-02-28T09:18:10"/>
    <m/>
    <s v=""/>
    <m/>
    <x v="0"/>
  </r>
  <r>
    <s v="b886d160-31a8-46c9-b7e6-2af698a8b398"/>
    <s v="rtQRPSL94CgoOiQVJpVZrSPrtBpIk9dyW62jnsBVwFy7m6cv6CAF0GfNXXU/tzGgNn09KP+irp91hCdeJy/sGg=="/>
    <d v="2017-04-20T10:30:24"/>
    <s v="DARS-NIC-94423-H2M4G-v0"/>
    <s v="Edmund Tiddeman"/>
    <x v="528"/>
    <s v="With Customer"/>
    <x v="0"/>
    <d v="2018-03-31T00:00:00"/>
    <s v=""/>
    <s v="1c Application In Progress"/>
    <x v="4"/>
    <s v="DARS-NIC-94423-H2M4G-v0.0"/>
    <s v="Yes"/>
    <s v="No"/>
    <x v="0"/>
    <x v="0"/>
    <x v="0"/>
    <s v="No"/>
    <x v="0"/>
    <s v=""/>
    <s v="DARS Online"/>
    <s v="DARS Online"/>
    <s v="Yes"/>
    <s v=""/>
    <d v="2017-04-20T10:30:24"/>
    <d v="2017-02-28T10:58:11"/>
    <m/>
    <s v=""/>
    <m/>
    <x v="0"/>
  </r>
  <r>
    <s v="38698c9a-f841-4014-b7d9-dd1b82dda4d4"/>
    <s v="5S9VBK88aXzQbs3gYpsJad8oqvEVJPwdxHEYqDIOAf3lxqhMnheJCZKlxCli3nPhUKb5c0EPf3oTsQEUUoajTA=="/>
    <d v="2017-04-25T13:13:53"/>
    <s v="DARS-NIC-94432-W1K9M-v0"/>
    <s v="Inge Pye"/>
    <x v="203"/>
    <s v="With Customer"/>
    <x v="0"/>
    <d v="2018-03-31T00:00:00"/>
    <s v=""/>
    <s v="1c Application In Progress"/>
    <x v="4"/>
    <s v="DARS-NIC-94432-W1K9M-v0.0"/>
    <s v="Yes"/>
    <s v="No"/>
    <x v="0"/>
    <x v="0"/>
    <x v="0"/>
    <s v="No"/>
    <x v="0"/>
    <s v=""/>
    <s v="DARS Online"/>
    <s v="DARS Online"/>
    <s v="Yes"/>
    <s v=""/>
    <d v="2017-04-25T13:13:53"/>
    <d v="2017-02-28T11:08:21"/>
    <m/>
    <s v=""/>
    <m/>
    <x v="0"/>
  </r>
  <r>
    <s v="03b894e1-edee-450e-840b-6625e55a539d"/>
    <s v="ExeX/vByfl8aIOeeO//iseI79BxZOMGdgJFItO3nRsA50zD1LBwTqIZYECQJyo+FHz93zdTQrA91WMrju71P9g=="/>
    <d v="2017-05-02T11:31:17"/>
    <s v="DARS-NIC-94443-B3K1T-v0"/>
    <s v="Paul Kingswell"/>
    <x v="210"/>
    <s v="With Customer"/>
    <x v="0"/>
    <d v="2018-03-31T00:00:00"/>
    <s v=""/>
    <s v="1c Application In Progress"/>
    <x v="4"/>
    <s v="DARS-NIC-94443-B3K1T-v0.0"/>
    <s v="Yes"/>
    <s v="No"/>
    <x v="0"/>
    <x v="0"/>
    <x v="0"/>
    <s v="No"/>
    <x v="0"/>
    <s v=""/>
    <s v="DARS Online"/>
    <s v="DARS Online"/>
    <s v="Yes"/>
    <s v=""/>
    <d v="2017-05-02T11:31:17"/>
    <d v="2017-02-28T11:20:20"/>
    <m/>
    <s v=""/>
    <m/>
    <x v="0"/>
  </r>
  <r>
    <s v="7d8e822d-f806-4d05-9420-10d6eb184aa3"/>
    <s v="rWz1rvl8e+weDMmQutr4QlQpGS2EvgZWCjDSp6jF0stSzRZAwb31EcPI97NgxEqokqyMZfldJ61hzc7csruZJA=="/>
    <d v="2017-04-21T13:46:45"/>
    <s v="DARS-NIC-94447-M2X9N-v0"/>
    <s v="Adrian Phillips"/>
    <x v="254"/>
    <s v="With Customer"/>
    <x v="0"/>
    <d v="2018-03-31T00:00:00"/>
    <s v=""/>
    <s v="1c Application In Progress"/>
    <x v="4"/>
    <s v="DARS-NIC-94447-M2X9N-v0.0"/>
    <s v="Yes"/>
    <s v="No"/>
    <x v="0"/>
    <x v="0"/>
    <x v="0"/>
    <s v="No"/>
    <x v="0"/>
    <s v=""/>
    <s v="DARS Online"/>
    <s v="DARS Online"/>
    <s v="Yes"/>
    <s v=""/>
    <d v="2017-04-21T13:46:45"/>
    <d v="2017-02-28T11:33:09"/>
    <m/>
    <s v=""/>
    <m/>
    <x v="0"/>
  </r>
  <r>
    <s v="b6d96ba8-0bfa-4ea2-ad9d-259de42c11dc"/>
    <s v="QgZVMpr7cVmuysqw00QlkpooolOZ++Mj2o71qcXEk3Gt+CLHIFhLrboVzkE0OclZ35hwOiEkEG14S/VGNh7pxg=="/>
    <d v="2017-02-28T15:35:56"/>
    <s v="DARS-NIC-94453-B3R6D-v0"/>
    <s v="Sylvia Godden"/>
    <x v="80"/>
    <s v="With Customer"/>
    <x v="0"/>
    <m/>
    <s v="1c Application In Progress"/>
    <s v="1c Application In Progress"/>
    <x v="4"/>
    <s v="DARS-NIC-94453-B3R6D-v0.0"/>
    <s v="Yes"/>
    <s v="No"/>
    <x v="0"/>
    <x v="0"/>
    <x v="0"/>
    <s v="No"/>
    <x v="0"/>
    <s v=""/>
    <s v=""/>
    <s v=""/>
    <s v="Yes"/>
    <s v="Emma Russell"/>
    <d v="2017-02-28T15:35:56"/>
    <d v="2017-02-28T15:35:09"/>
    <m/>
    <s v=""/>
    <m/>
    <x v="0"/>
  </r>
  <r>
    <s v="3a95ebcd-d144-42e0-9a0d-d231126e511e"/>
    <s v="Wjr1zV4j0aZb+rHWToluCS08SEl/mdVajliFSbp95VmQcUA5GwxNuzhdSVCaAeTaEhLcCVjvGLsuD6R/kqwO8Q=="/>
    <d v="2017-04-20T10:37:46"/>
    <s v="DARS-NIC-94557-Z2T1D-v0"/>
    <s v="Karla Bailey"/>
    <x v="65"/>
    <s v="With Customer"/>
    <x v="0"/>
    <d v="2018-03-31T00:00:00"/>
    <s v=""/>
    <s v="1c Application In Progress"/>
    <x v="4"/>
    <s v="DARS-NIC-94557-Z2T1D-v0.0"/>
    <s v="Yes"/>
    <s v="No"/>
    <x v="0"/>
    <x v="0"/>
    <x v="0"/>
    <s v="No"/>
    <x v="0"/>
    <s v=""/>
    <s v="DARS Online"/>
    <s v="DARS Online"/>
    <s v="Yes"/>
    <s v=""/>
    <d v="2017-04-20T10:37:46"/>
    <d v="2017-02-28T14:13:32"/>
    <m/>
    <s v=""/>
    <m/>
    <x v="0"/>
  </r>
  <r>
    <s v="647af761-9cc9-4ae3-98c0-ca170e2f7cd8"/>
    <s v="c/SuWHyMsbxBROTfIxqe6vc/yj0mEPAXaDAGrvOcwD1cdCt9horgmBHeZHcLAuPBbSvvkBSzBqf2FlyUvL+P7Q=="/>
    <d v="2017-02-28T14:33:57"/>
    <s v="DARS-NIC-94569-V1Z5M-v0"/>
    <s v="Duncan Easton"/>
    <x v="18"/>
    <s v="With Customer"/>
    <x v="0"/>
    <m/>
    <s v=""/>
    <s v="1c Application In Progress"/>
    <x v="4"/>
    <s v="DARS-NIC-94569-V1Z5M-v0.0"/>
    <s v="Yes"/>
    <s v="No"/>
    <x v="0"/>
    <x v="0"/>
    <x v="0"/>
    <s v="No"/>
    <x v="6"/>
    <s v=""/>
    <s v="DARS Online"/>
    <s v="DARS Online"/>
    <s v="Yes"/>
    <s v=""/>
    <d v="2017-02-28T14:33:57"/>
    <d v="2017-02-28T14:25:58"/>
    <m/>
    <s v=""/>
    <m/>
    <x v="0"/>
  </r>
  <r>
    <s v="22eb78a5-4747-41c2-a25a-b50633928ca7"/>
    <s v="SWN3JOTS2pvwi3ktrayFfoO6YMGOpf3bZ38OlFQ88otZO6C6kh8WCJqxN0NwT/QZIaIU8O3vMnl4LtlR1jM20w=="/>
    <d v="2017-02-28T14:46:33"/>
    <s v="DARS-NIC-94576-J6W6S-v0"/>
    <s v="Duncan Easton"/>
    <x v="18"/>
    <s v="With Customer"/>
    <x v="0"/>
    <m/>
    <s v=""/>
    <s v="1c Application In Progress"/>
    <x v="4"/>
    <s v="DARS-NIC-94576-J6W6S-v0.0"/>
    <s v="Yes"/>
    <s v="No"/>
    <x v="0"/>
    <x v="0"/>
    <x v="0"/>
    <s v="No"/>
    <x v="6"/>
    <s v=""/>
    <s v="DARS Online"/>
    <s v="DARS Online"/>
    <s v="Yes"/>
    <s v=""/>
    <d v="2017-02-28T14:46:33"/>
    <d v="2017-02-28T14:34:32"/>
    <m/>
    <s v=""/>
    <m/>
    <x v="0"/>
  </r>
  <r>
    <s v="7bbc730e-7f47-45b3-9734-8392666f82f8"/>
    <s v="GB5sqoDO/jVnQ2rHpdTAWtnf/yePVY1jiQfdUBfEv8AW26PLJ7ng+y1dk5/QhJ+CIw9O/IkfD8wdCm5Qc9PyWQ=="/>
    <d v="2017-02-28T14:56:39"/>
    <s v="DARS-NIC-94584-S4C8N-v0"/>
    <s v="Duncan Easton"/>
    <x v="18"/>
    <s v="With Customer"/>
    <x v="0"/>
    <m/>
    <s v=""/>
    <s v="1c Application In Progress"/>
    <x v="4"/>
    <s v="DARS-NIC-94584-S4C8N-v0.0"/>
    <s v="Yes"/>
    <s v="No"/>
    <x v="0"/>
    <x v="0"/>
    <x v="0"/>
    <s v="No"/>
    <x v="6"/>
    <s v=""/>
    <s v="DARS Online"/>
    <s v="DARS Online"/>
    <s v="Yes"/>
    <s v=""/>
    <d v="2017-02-28T14:56:39"/>
    <d v="2017-02-28T14:47:46"/>
    <m/>
    <s v=""/>
    <m/>
    <x v="0"/>
  </r>
  <r>
    <s v="5053d2e5-f3e0-4f73-b8d8-8d753bcb9645"/>
    <s v="AyyF+5oB26wC+myWiYuD3KJJhNdsnt8X/VgpGEKM8ASCKYG37fb1rUKAfwQI1IR23jVZAHGI2B5ukwxVV19uEw=="/>
    <d v="2017-02-28T15:05:15"/>
    <s v="DARS-NIC-94593-W8T7C-v0"/>
    <s v="Duncan Easton"/>
    <x v="18"/>
    <s v="With Customer"/>
    <x v="0"/>
    <m/>
    <s v=""/>
    <s v="1c Application In Progress"/>
    <x v="4"/>
    <s v="DARS-NIC-94593-W8T7C-v0.0"/>
    <s v="Yes"/>
    <s v="No"/>
    <x v="0"/>
    <x v="0"/>
    <x v="0"/>
    <s v="No"/>
    <x v="6"/>
    <s v=""/>
    <s v="DARS Online"/>
    <s v="DARS Online"/>
    <s v="Yes"/>
    <s v=""/>
    <d v="2017-02-28T15:05:15"/>
    <d v="2017-02-28T14:57:13"/>
    <m/>
    <s v=""/>
    <m/>
    <x v="0"/>
  </r>
  <r>
    <s v="6d5e2a99-8291-4af9-9e91-4890b190a173"/>
    <s v="8G8P+7bkJf2ddrSJ6u/0XvHnf0QrLTHn9gJXqtVcPu9u8Ag9Kxbay5wgHXO1YTHEWXq9HGqmrmeGnqTeQOU/BA=="/>
    <d v="2017-03-07T10:40:34"/>
    <s v="DARS-NIC-94623-K5L1X-v0"/>
    <s v="Angela Cartwright"/>
    <x v="529"/>
    <s v="With Customer"/>
    <x v="0"/>
    <m/>
    <s v="1c Application In Progress"/>
    <s v="1c Application In Progress"/>
    <x v="4"/>
    <s v="DARS-NIC-94623-K5L1X-v0.0"/>
    <s v="Yes"/>
    <s v="No"/>
    <x v="0"/>
    <x v="0"/>
    <x v="0"/>
    <s v="No"/>
    <x v="0"/>
    <s v=""/>
    <s v=""/>
    <s v=""/>
    <s v="Yes"/>
    <s v="Emma Russell"/>
    <d v="2017-03-07T10:40:34"/>
    <d v="2017-03-07T10:39:48"/>
    <m/>
    <s v=""/>
    <m/>
    <x v="0"/>
  </r>
  <r>
    <s v="a8eabbd0-6714-e711-8104-5065f38bd5b1"/>
    <s v="cU1tmZPJhB58ujciB5cnaJFKkftiXG4EwjyTnqAlIHucjT/bAVl7X+SFXSkL8X7p9fOc9BZosUhWKIcdN9pczw=="/>
    <d v="2017-04-27T12:57:08"/>
    <s v="DARS-NIC-94749-Y1R8N-v0"/>
    <s v="Sue Ward"/>
    <x v="53"/>
    <s v="With Customer"/>
    <x v="0"/>
    <m/>
    <s v="1c Application In Progress"/>
    <s v="1c Application In Progress"/>
    <x v="4"/>
    <s v="DARS-NIC-94749-Y1R8N-v0"/>
    <s v="Yes"/>
    <s v="No"/>
    <x v="0"/>
    <x v="0"/>
    <x v="0"/>
    <s v="No"/>
    <x v="1"/>
    <s v=""/>
    <s v=""/>
    <s v=""/>
    <s v="Yes"/>
    <s v="Emma Russell"/>
    <d v="2017-04-27T12:57:08"/>
    <d v="2017-03-29T10:09:43"/>
    <m/>
    <s v=""/>
    <m/>
    <x v="0"/>
  </r>
  <r>
    <s v="567e7243-670d-e711-8103-5065f38bd5b1"/>
    <s v="LZ1f9PigBV7SgYNRZDd1RnSFp3wMvCk97xMDKxwAkXE39rCZ3Czmq/hyOExMQZQftM8lgGIg4lpXSZNJLTdBpA=="/>
    <d v="2017-03-20T12:18:12"/>
    <s v="DARS-NIC-94809-C6Q2H-v0"/>
    <s v="Joanna Zakrzewska"/>
    <x v="193"/>
    <s v="With Customer"/>
    <x v="0"/>
    <m/>
    <s v="1c Application In Progress"/>
    <s v="1c Application In Progress"/>
    <x v="4"/>
    <s v="DARS-NIC-94809-C6Q2H-v0"/>
    <s v="Yes"/>
    <s v="No"/>
    <x v="0"/>
    <x v="0"/>
    <x v="0"/>
    <s v="No"/>
    <x v="5"/>
    <s v=""/>
    <s v=""/>
    <s v=""/>
    <s v="Yes"/>
    <s v="Gillian Wright"/>
    <d v="2017-03-20T12:18:12"/>
    <d v="2017-03-20T12:18:03"/>
    <m/>
    <s v=""/>
    <m/>
    <x v="0"/>
  </r>
  <r>
    <s v="1a984c13-ea23-4566-a650-db9270e57263"/>
    <s v="qEjCaz81wFnKq+QmAdEt+ZgPr62yOcADq42YitPZ333McGSPRlPEUui1mkCh6osK/CIr8YDkGBQUHKo7r2rf/A=="/>
    <d v="2017-03-10T10:32:36"/>
    <s v="DARS-NIC-94836-V7K8V-v0"/>
    <s v="Comfort Oyede"/>
    <x v="525"/>
    <s v="With Customer"/>
    <x v="0"/>
    <m/>
    <s v=""/>
    <s v="1c Application In Progress"/>
    <x v="0"/>
    <s v="DARS-NIC-94836-V7K8V-v0.0"/>
    <s v="No"/>
    <s v="No"/>
    <x v="0"/>
    <x v="0"/>
    <x v="0"/>
    <s v="No"/>
    <x v="1"/>
    <s v=""/>
    <s v="DARS Online"/>
    <s v="DARS Online"/>
    <s v="Yes"/>
    <s v="Emma Russell"/>
    <d v="2017-03-10T10:32:36"/>
    <d v="2017-03-01T12:41:49"/>
    <m/>
    <s v=""/>
    <m/>
    <x v="0"/>
  </r>
  <r>
    <s v="54b4b94e-aabf-437f-9dad-773bbf6cddb1"/>
    <s v="gxOKIzKOxlXjUy0cMC4o3SD4av8BcjHvzX+o+xqVV5CNlbEMQOYwA0kiHs2/XB85Db60nx0hOvzHVDU++buFlg=="/>
    <d v="2017-03-10T10:32:58"/>
    <s v="DARS-NIC-94836-V7K8V-v0"/>
    <s v="Comfort Oyede"/>
    <x v="525"/>
    <s v="With Customer"/>
    <x v="0"/>
    <m/>
    <s v=""/>
    <s v="1c Application In Progress"/>
    <x v="0"/>
    <s v="DARS-NIC-94836-V7K8V-v0.1"/>
    <s v="No"/>
    <s v="No"/>
    <x v="0"/>
    <x v="0"/>
    <x v="0"/>
    <s v="No"/>
    <x v="1"/>
    <s v=""/>
    <s v="DARS Online"/>
    <s v="DARS Online"/>
    <s v="Yes"/>
    <s v="Emma Russell"/>
    <d v="2017-03-10T10:32:58"/>
    <d v="2017-03-01T13:34:57"/>
    <m/>
    <s v=""/>
    <m/>
    <x v="0"/>
  </r>
  <r>
    <s v="dd3a9422-2bad-4416-bafb-282f5bf4ea51"/>
    <s v="gT3sxIOa1o/AhNJXIxOIJXvRRN8fHiLZgOokJ4Z0HBZL19zv5pZjRoOVIiL7eKBAVwn0qyZEWAtRunTnp0saog=="/>
    <d v="2017-04-23T09:32:15"/>
    <s v="DARS-NIC-94836-V7K8V-v0"/>
    <s v="Comfort Oyede"/>
    <x v="525"/>
    <s v="With Customer"/>
    <x v="0"/>
    <m/>
    <s v=""/>
    <s v="1c Application In Progress"/>
    <x v="4"/>
    <s v="DARS-NIC-94836-V7K8V-v0.2"/>
    <s v="Yes"/>
    <s v="No"/>
    <x v="0"/>
    <x v="0"/>
    <x v="0"/>
    <s v="No"/>
    <x v="1"/>
    <s v=""/>
    <s v="DARS Online"/>
    <s v="DARS Online"/>
    <s v="Yes"/>
    <s v="Emma Russell"/>
    <d v="2017-04-23T09:32:15"/>
    <d v="2017-03-10T10:32:39"/>
    <m/>
    <s v=""/>
    <m/>
    <x v="0"/>
  </r>
  <r>
    <s v="83c984b3-7845-41db-90d3-1ec8e8ae30b9"/>
    <s v="JpayX3DrT9wAPzoLi0nyiOg1CLJtj9F+GiJjGrguZUWSMxF25WcrOYJr/ZtdiIlvsuMq9xMkOkLo/jjlzG9OIQ=="/>
    <d v="2017-03-01T15:13:54"/>
    <s v="DARS-NIC-94930-N9S7Y-v0"/>
    <s v="Carlotta Greci"/>
    <x v="207"/>
    <s v="With Customer"/>
    <x v="0"/>
    <m/>
    <s v=""/>
    <s v="1c Application In Progress"/>
    <x v="4"/>
    <s v="DARS-NIC-94930-N9S7Y-v0.0"/>
    <s v="Yes"/>
    <s v="No"/>
    <x v="0"/>
    <x v="0"/>
    <x v="0"/>
    <s v="No"/>
    <x v="11"/>
    <s v=""/>
    <s v="DARS Online"/>
    <s v="DARS Online"/>
    <s v="Yes"/>
    <s v=""/>
    <d v="2017-03-01T15:13:54"/>
    <d v="2017-03-01T15:13:44"/>
    <m/>
    <s v=""/>
    <m/>
    <x v="0"/>
  </r>
  <r>
    <s v="035be2c8-bd58-492a-b3f5-626bde22bb62"/>
    <s v="7zmkiQ7++8CzuFAHDMtqFQpszg0+RhaBKtZhWgh3lxZgY5Q88WoSSYdXQGg7S7jiR+UsPdQapuVTUNE7j/+sLg=="/>
    <d v="2017-03-01T16:21:55"/>
    <s v="DARS-NIC-94970-L1Y2H-v0"/>
    <s v="Shane Mullen"/>
    <x v="435"/>
    <s v="With Customer"/>
    <x v="0"/>
    <m/>
    <s v=""/>
    <s v="1c Application In Progress"/>
    <x v="4"/>
    <s v="DARS-NIC-94970-L1Y2H-v0.0"/>
    <s v="Yes"/>
    <s v="No"/>
    <x v="0"/>
    <x v="0"/>
    <x v="0"/>
    <s v="No"/>
    <x v="0"/>
    <s v=""/>
    <s v="DARS Online"/>
    <s v="DARS Online"/>
    <s v="Yes"/>
    <s v=""/>
    <d v="2017-03-01T16:21:55"/>
    <d v="2017-03-01T16:16:18"/>
    <m/>
    <s v=""/>
    <m/>
    <x v="0"/>
  </r>
  <r>
    <s v="cccc2549-f9ff-e611-8102-5065f38bd5b1"/>
    <s v="bk3Urz673GK3T8YlzEmy3bB5EOXW1G3Cu2nAb6c9SJQUJN9fWkJViFve+UOk+RbCV+VZuO6BL0Xaho6ruLsdkQ=="/>
    <d v="2017-03-28T14:08:35"/>
    <s v="DARS-NIC-95118-T0T0B-v0"/>
    <s v="Julie Nossiter"/>
    <x v="205"/>
    <s v="With Customer"/>
    <x v="0"/>
    <m/>
    <s v="1c Application In Progress"/>
    <s v="1c Application In Progress"/>
    <x v="4"/>
    <s v="DARS-NIC-95118-T0T0B-v0"/>
    <s v="Yes"/>
    <s v="No"/>
    <x v="0"/>
    <x v="0"/>
    <x v="0"/>
    <s v="No"/>
    <x v="1"/>
    <s v=""/>
    <s v=""/>
    <s v=""/>
    <s v="Yes"/>
    <s v="Gillian Wright"/>
    <d v="2017-03-28T14:08:35"/>
    <d v="2017-03-03T10:08:06"/>
    <m/>
    <s v=""/>
    <m/>
    <x v="0"/>
  </r>
  <r>
    <s v="7a142f24-644b-4b7c-8704-3e5964c331cd"/>
    <s v="OYs+U4SX0ylY3NO82yYcOHbJ1ngv76JslQtOYMWslzQFHJv12Oh9C1GI0cajyJ9Q2naaEh0yHvLhVNzfkvNzQw=="/>
    <d v="2017-04-04T13:20:32"/>
    <s v="DARS-NIC-95237-S6D5C-v0"/>
    <s v="Sylvia Godden"/>
    <x v="80"/>
    <s v="With HSCIC"/>
    <x v="0"/>
    <m/>
    <s v="1b Enquiry Answered"/>
    <s v="1b Enquiry Answered"/>
    <x v="4"/>
    <s v="DARS-NIC-95237-S6D5C-v0.0"/>
    <s v="Yes"/>
    <s v="No"/>
    <x v="0"/>
    <x v="0"/>
    <x v="0"/>
    <s v="No"/>
    <x v="0"/>
    <s v=""/>
    <s v="DARS Online"/>
    <s v="DARS Online"/>
    <s v="Yes"/>
    <s v="Emma Russell"/>
    <d v="2017-04-04T13:20:32"/>
    <d v="2017-03-02T14:35:44"/>
    <m/>
    <s v=""/>
    <m/>
    <x v="0"/>
  </r>
  <r>
    <s v="5a4702ae-4aed-42db-8c2f-2a78022f3de2"/>
    <s v="qI+yV/e74jkcf4AxM+kYK32e4dCWuTtua2AgJ682Cfrrga4847kPPCIWoyq7UxFCC/FsDbClrZYbUvCu7DcD3w=="/>
    <d v="2017-03-03T12:33:58"/>
    <s v="DARS-NIC-95458-X7Z8N-v0"/>
    <s v="Duncan Easton"/>
    <x v="18"/>
    <s v="With Customer"/>
    <x v="0"/>
    <m/>
    <s v=""/>
    <s v="1c Application In Progress"/>
    <x v="4"/>
    <s v="DARS-NIC-95458-X7Z8N-v0.0"/>
    <s v="Yes"/>
    <s v="No"/>
    <x v="0"/>
    <x v="0"/>
    <x v="0"/>
    <s v="No"/>
    <x v="6"/>
    <s v=""/>
    <s v="DARS Online"/>
    <s v="DARS Online"/>
    <s v="Yes"/>
    <s v=""/>
    <d v="2017-03-03T12:33:58"/>
    <d v="2017-03-03T12:14:05"/>
    <m/>
    <s v=""/>
    <m/>
    <x v="0"/>
  </r>
  <r>
    <s v="6f87ee64-c227-4b92-ac52-04f82dd8bba7"/>
    <s v="Bf5XHVs+UYA5Jfbr+5smV7trH/t2CqJNXvPvgK/EmFIsJDMPEYEuTBcnLLHEk0xUCsIY7UWhyScukrl0vECfkw=="/>
    <d v="2017-03-10T14:24:37"/>
    <s v="DARS-NIC-95506-R8W0Y-v0"/>
    <s v="Jim Hawkins"/>
    <x v="433"/>
    <s v="With HSCIC"/>
    <x v="0"/>
    <m/>
    <s v="1b Enquiry Answered"/>
    <s v="1b Enquiry Answered"/>
    <x v="4"/>
    <s v="DARS-NIC-95506-R8W0Y-v0.0"/>
    <s v="Yes"/>
    <s v="No"/>
    <x v="0"/>
    <x v="0"/>
    <x v="0"/>
    <s v="No"/>
    <x v="0"/>
    <s v=""/>
    <s v=""/>
    <s v=""/>
    <s v="Yes"/>
    <s v="Gillian Wright"/>
    <d v="2017-03-10T14:24:37"/>
    <d v="2017-03-03T14:36:57"/>
    <m/>
    <s v=""/>
    <m/>
    <x v="0"/>
  </r>
  <r>
    <s v="fc457863-b5a9-487b-b883-c8a1907a386c"/>
    <s v="Be8NDSVqUXvhzYScl67JtmHiF7OuGHnpVeHcUIjV/qG519GSSqX6EavLYZVwYGlI2QlT7I+4qzDgcgf5HUqoOA=="/>
    <d v="2017-03-29T09:01:26"/>
    <s v="DARS-NIC-95624-P3J6T-v0"/>
    <s v="Paul McNamara"/>
    <x v="77"/>
    <s v="With Customer"/>
    <x v="0"/>
    <m/>
    <s v=""/>
    <s v="1c Application In Progress"/>
    <x v="4"/>
    <s v="DARS-NIC-95624-P3J6T-v0.0"/>
    <s v="Yes"/>
    <s v="No"/>
    <x v="0"/>
    <x v="0"/>
    <x v="0"/>
    <s v="No"/>
    <x v="1"/>
    <s v=""/>
    <s v="DARS Online"/>
    <s v="DARS Online"/>
    <s v="Yes"/>
    <s v=""/>
    <d v="2017-03-29T09:01:26"/>
    <d v="2017-03-05T14:29:55"/>
    <m/>
    <s v=""/>
    <m/>
    <x v="0"/>
  </r>
  <r>
    <s v="8851b710-550a-e711-8101-5065f38bf2f1"/>
    <s v="9bi8ockQlXnrWDOgfWmJ7XB9FOTaaofop7qecSNeRyYU5tjEZlWIqvq567FZuIG8gc83JRAPxSKHSUUgGz5FZw=="/>
    <d v="2017-03-17T17:05:43"/>
    <s v="DARS-NIC-96225-V1P3G-v0"/>
    <s v="Darren Stillwell"/>
    <x v="361"/>
    <s v="With Customer"/>
    <x v="0"/>
    <m/>
    <s v=""/>
    <s v="1c Application In Progress"/>
    <x v="4"/>
    <s v="DARS-NIC-96225-V1P3G-v0"/>
    <s v="Yes"/>
    <s v="No"/>
    <x v="0"/>
    <x v="0"/>
    <x v="0"/>
    <s v="No"/>
    <x v="12"/>
    <s v=""/>
    <s v=""/>
    <s v=""/>
    <s v="Yes"/>
    <s v="Gillian Wright"/>
    <d v="2017-03-17T17:05:43"/>
    <d v="2017-03-16T14:30:13"/>
    <m/>
    <s v=""/>
    <m/>
    <x v="0"/>
  </r>
  <r>
    <s v="35f5a325-f515-e711-8102-5065f38bf2f1"/>
    <s v="irj5knlAEzXmrKd5MabxmffuMM48/DRb7u1SF40pDdRbPSjr3sVMCY/gXgYb8DuAoQSwV0YqXiaibkS/1yMetg=="/>
    <d v="2017-05-02T10:47:13"/>
    <s v="DARS-NIC-96444-N2B7K-v0"/>
    <s v="Alvin Richards-Belle"/>
    <x v="178"/>
    <s v="With HSCIC"/>
    <x v="0"/>
    <m/>
    <s v="1c Application In Progress"/>
    <s v="2a Case Admin Check"/>
    <x v="0"/>
    <s v="DARS-NIC-96444-N2B7K-v0"/>
    <s v="No"/>
    <s v="No"/>
    <x v="0"/>
    <x v="0"/>
    <x v="0"/>
    <s v="No"/>
    <x v="9"/>
    <s v=""/>
    <s v=""/>
    <s v=""/>
    <s v="Yes"/>
    <s v="Emma Russell"/>
    <d v="2017-05-02T10:47:13"/>
    <d v="2017-03-31T09:33:51"/>
    <m/>
    <s v=""/>
    <m/>
    <x v="0"/>
  </r>
  <r>
    <s v="7b187cfa-e52f-4ebf-9843-156f3f7007f8"/>
    <s v="iNwlFUiZrTK6dz60EuAUsfA9LGmKCTstWaNxJMHpT5nF3VaunLSVZSAafOoYPIvq66a6VB4kD+BLN1zgX2Tixg=="/>
    <d v="2017-05-02T10:47:12"/>
    <s v="DARS-NIC-96444-N2B7K-v0"/>
    <s v="Alvin Richards-Belle"/>
    <x v="178"/>
    <s v="With HSCIC"/>
    <x v="0"/>
    <m/>
    <s v="1c Application In Progress"/>
    <s v="2a Case Admin Check"/>
    <x v="4"/>
    <s v="DARS-NIC-96444-N2B7K-v0.1"/>
    <s v="Yes"/>
    <s v="No"/>
    <x v="0"/>
    <x v="0"/>
    <x v="0"/>
    <s v="No"/>
    <x v="9"/>
    <s v=""/>
    <s v=""/>
    <s v=""/>
    <s v="Yes"/>
    <s v="Emma Russell"/>
    <d v="2017-05-02T10:47:12"/>
    <d v="2017-05-02T10:46:59"/>
    <m/>
    <s v=""/>
    <m/>
    <x v="0"/>
  </r>
  <r>
    <s v="187a9699-1bc5-4021-ae98-4f54b8456864"/>
    <s v="amyDsmICQ+LVyMBvvKcynZ8k+kNGw/OrWlc1CI0ZACe2SLIj6nvL+S5Xc/dSFGqHtX6ZgayOQR+3f3noM6whxg=="/>
    <d v="2017-05-02T14:06:06"/>
    <s v="DARS-NIC-96472-W0K5S-v0"/>
    <s v="Julie Nossiter"/>
    <x v="205"/>
    <s v="With HSCIC"/>
    <x v="0"/>
    <m/>
    <s v=""/>
    <s v="3a With DAO"/>
    <x v="0"/>
    <s v="DARS-NIC-96472-W0K5S-v0.0"/>
    <s v="No"/>
    <s v="No"/>
    <x v="0"/>
    <x v="0"/>
    <x v="0"/>
    <s v="No"/>
    <x v="1"/>
    <s v=""/>
    <s v="DARS Online"/>
    <s v="DARS Online"/>
    <s v="Yes"/>
    <s v="Emma Russell"/>
    <d v="2017-05-02T14:06:06"/>
    <d v="2017-03-08T12:43:26"/>
    <m/>
    <s v=""/>
    <d v="2017-04-11T00:00:00"/>
    <x v="0"/>
  </r>
  <r>
    <s v="3a935126-2a4d-47bc-9019-c293bdda0377"/>
    <s v="DfZClHoReXly5yRTr83IE63BbZuK8swCgCPccMbE75AFsOGTGbLDINV3uA29VV6zi+2n2YU0yttss0CLaG6j0g=="/>
    <d v="2017-05-02T14:06:06"/>
    <s v="DARS-NIC-96472-W0K5S-v0"/>
    <s v="Julie Nossiter"/>
    <x v="205"/>
    <s v="With HSCIC"/>
    <x v="0"/>
    <m/>
    <s v=""/>
    <s v="3a With DAO"/>
    <x v="0"/>
    <s v="DARS-NIC-96472-W0K5S-v0.1"/>
    <s v="No"/>
    <s v="No"/>
    <x v="0"/>
    <x v="0"/>
    <x v="0"/>
    <s v="No"/>
    <x v="1"/>
    <s v=""/>
    <s v="Richard Langley"/>
    <s v="Dave Cronin"/>
    <s v="Yes"/>
    <s v="Emma Russell"/>
    <d v="2017-05-02T14:06:06"/>
    <d v="2017-03-16T15:44:38"/>
    <m/>
    <s v=""/>
    <d v="2017-04-11T00:00:00"/>
    <x v="0"/>
  </r>
  <r>
    <s v="f0a4e719-84f0-4728-82c9-415293eb28ca"/>
    <s v="0uRcXa7zZEuwPuqnpcHAc2B8Q9muo7qW2aNLbkrAoLrJ0dgu+K1/1oaJtPPdjW3RRZH+8daB8dGTXXHWbcPcgQ=="/>
    <d v="2017-05-02T14:06:06"/>
    <s v="DARS-NIC-96472-W0K5S-v0"/>
    <s v="Julie Nossiter"/>
    <x v="205"/>
    <s v="With HSCIC"/>
    <x v="0"/>
    <m/>
    <s v=""/>
    <s v="3a With DAO"/>
    <x v="0"/>
    <s v="DARS-NIC-96472-W0K5S-v0.2"/>
    <s v="No"/>
    <s v="No"/>
    <x v="0"/>
    <x v="0"/>
    <x v="0"/>
    <s v="No"/>
    <x v="1"/>
    <s v=""/>
    <s v="Richard Langley"/>
    <s v="Dave Cronin"/>
    <s v="Yes"/>
    <s v="Emma Russell"/>
    <d v="2017-05-02T14:06:06"/>
    <d v="2017-03-24T15:05:43"/>
    <m/>
    <s v=""/>
    <d v="2017-04-11T00:00:00"/>
    <x v="0"/>
  </r>
  <r>
    <s v="fb4298ff-a1bd-41fe-8e81-788242aee1ce"/>
    <s v="kskqULD37zOk7khc0SPzXpiYxxhUryqs3DNxEnJsPHmwpAii0AeWgpa3cSJ8N5InQZ2xjTee+3SrjbiVYzq3mg=="/>
    <d v="2017-05-02T14:06:06"/>
    <s v="DARS-NIC-96472-W0K5S-v0"/>
    <s v="Julie Nossiter"/>
    <x v="205"/>
    <s v="With HSCIC"/>
    <x v="0"/>
    <d v="2018-04-30T00:00:00"/>
    <s v="2c Initial Assessment"/>
    <s v="3a With DAO"/>
    <x v="0"/>
    <s v="DARS-NIC-96472-W0K5S-v0.3"/>
    <s v="No"/>
    <s v="No"/>
    <x v="0"/>
    <x v="335"/>
    <x v="0"/>
    <s v="No"/>
    <x v="1"/>
    <s v=""/>
    <s v="Nicola Bootland"/>
    <s v="Richard Langley"/>
    <s v="Yes"/>
    <s v="Emma Russell"/>
    <d v="2017-05-02T14:06:06"/>
    <d v="2017-04-11T15:18:10"/>
    <m/>
    <s v=""/>
    <d v="2017-04-11T00:00:00"/>
    <x v="0"/>
  </r>
  <r>
    <s v="c318786e-a60a-4745-8e1a-d1d08a0fb903"/>
    <s v="JOSC1yb+HIoDolDJC/2N3Q/okNZcy7ElY4z9zoJ8uln3NmtrSRsBMS32tjrhRImIQBfb464mbgUC3Se3DU3inA=="/>
    <d v="2017-05-02T14:06:06"/>
    <s v="DARS-NIC-96472-W0K5S-v0"/>
    <s v="Julie Nossiter"/>
    <x v="205"/>
    <s v="With HSCIC"/>
    <x v="0"/>
    <d v="2018-04-30T00:00:00"/>
    <s v="2c Initial Assessment"/>
    <s v="3a With DAO"/>
    <x v="0"/>
    <s v="DARS-NIC-96472-W0K5S-v0.4"/>
    <s v="No"/>
    <s v="No"/>
    <x v="0"/>
    <x v="335"/>
    <x v="0"/>
    <s v="No"/>
    <x v="1"/>
    <s v=""/>
    <s v="Nicola Bootland"/>
    <s v="Richard Langley"/>
    <s v="Yes"/>
    <s v="Emma Russell"/>
    <d v="2017-05-02T14:06:06"/>
    <d v="2017-04-18T14:48:38"/>
    <m/>
    <s v=""/>
    <d v="2017-04-11T00:00:00"/>
    <x v="0"/>
  </r>
  <r>
    <s v="ea5982f4-4479-46e7-8809-ac7bee506a4d"/>
    <s v="HmgnMopYbqzguY505yPe75MJJSfR2hdcgfUBjEqS1WEj3d7OwgHBDkhIdn1mTXLTxKNHbQdumHbNifkd7XchDA=="/>
    <d v="2017-05-02T14:06:06"/>
    <s v="DARS-NIC-96472-W0K5S-v0"/>
    <s v="Julie Nossiter"/>
    <x v="205"/>
    <s v="With HSCIC"/>
    <x v="0"/>
    <d v="2018-04-30T00:00:00"/>
    <s v="2c Initial Assessment"/>
    <s v="3a With DAO"/>
    <x v="0"/>
    <s v="DARS-NIC-96472-W0K5S-v0.5"/>
    <s v="No"/>
    <s v="No"/>
    <x v="0"/>
    <x v="335"/>
    <x v="0"/>
    <s v="No"/>
    <x v="1"/>
    <s v=""/>
    <s v="Nicola Bootland"/>
    <s v="Richard Langley"/>
    <s v="Yes"/>
    <s v="Emma Russell"/>
    <d v="2017-05-02T14:06:06"/>
    <d v="2017-04-20T13:21:44"/>
    <m/>
    <s v=""/>
    <d v="2017-04-11T00:00:00"/>
    <x v="0"/>
  </r>
  <r>
    <s v="b76cfeb6-ab5b-414b-8bd8-0d78569bce86"/>
    <s v="vkqGTMnXvqhudVcBu4xhvD6OB9W3vv7qq5gvJpzn1spbhAg9ZhR8vtBq455zkF+qcPbDTE8txEwV7TP+qBkSDw=="/>
    <d v="2017-05-02T14:06:05"/>
    <s v="DARS-NIC-96472-W0K5S-v0"/>
    <s v="Julie Nossiter"/>
    <x v="205"/>
    <s v="With HSCIC"/>
    <x v="0"/>
    <d v="2018-04-30T00:00:00"/>
    <s v="2c Initial Assessment"/>
    <s v="3a With DAO"/>
    <x v="0"/>
    <s v="DARS-NIC-96472-W0K5S-v0.6"/>
    <s v="No"/>
    <s v="No"/>
    <x v="0"/>
    <x v="335"/>
    <x v="0"/>
    <s v="No"/>
    <x v="1"/>
    <s v=""/>
    <s v="Nicola Bootland"/>
    <s v="Kimberley Watson"/>
    <s v="Yes"/>
    <s v="Emma Russell"/>
    <d v="2017-05-02T14:06:05"/>
    <d v="2017-04-20T16:10:36"/>
    <m/>
    <s v=""/>
    <d v="2017-04-11T00:00:00"/>
    <x v="0"/>
  </r>
  <r>
    <s v="f59f2829-6261-462c-bf3a-b2f9971fe31a"/>
    <s v="FcSDGAl0wJlfbpptxkgRyhK255vGliz7BUKVeCxpLAImX2efEmG46PBGK1+D/1NUWh9h+46BH5sYwf6nX9LGaA=="/>
    <d v="2017-05-02T14:06:06"/>
    <s v="DARS-NIC-96472-W0K5S-v0"/>
    <s v="Julie Nossiter"/>
    <x v="205"/>
    <s v="With HSCIC"/>
    <x v="0"/>
    <d v="2018-04-30T00:00:00"/>
    <s v="2c Initial Assessment"/>
    <s v="3a With DAO"/>
    <x v="0"/>
    <s v="DARS-NIC-96472-W0K5S-v0.7"/>
    <s v="No"/>
    <s v="No"/>
    <x v="0"/>
    <x v="335"/>
    <x v="0"/>
    <s v="No"/>
    <x v="1"/>
    <s v=""/>
    <s v="Nicola Bootland"/>
    <s v="Kimberley Watson"/>
    <s v="Yes"/>
    <s v="Emma Russell"/>
    <d v="2017-05-02T14:06:06"/>
    <d v="2017-04-25T14:27:26"/>
    <m/>
    <s v=""/>
    <d v="2017-04-11T00:00:00"/>
    <x v="0"/>
  </r>
  <r>
    <s v="411704bb-41d7-4761-bf1d-5d040970c7cd"/>
    <s v="IoVQfsfTJVhO2mkuCCJhRWp2tkOtBjXU9w8xfA2/Nje02/wYl3nOFiCfVQh9AuaJb2r078pJr+u4ELxIHRGL+g=="/>
    <d v="2017-05-02T14:06:06"/>
    <s v="DARS-NIC-96472-W0K5S-v0"/>
    <s v="Julie Nossiter"/>
    <x v="205"/>
    <s v="With HSCIC"/>
    <x v="0"/>
    <d v="2018-03-31T00:00:00"/>
    <s v="2c Initial Assessment"/>
    <s v="3a With DAO"/>
    <x v="0"/>
    <s v="DARS-NIC-96472-W0K5S-v0.8"/>
    <s v="No"/>
    <s v="No"/>
    <x v="0"/>
    <x v="335"/>
    <x v="0"/>
    <s v="No"/>
    <x v="1"/>
    <s v="Complex"/>
    <s v="Nicola Bootland"/>
    <s v="Kimberley Watson"/>
    <s v="Yes"/>
    <s v="Emma Russell"/>
    <d v="2017-05-02T14:06:06"/>
    <d v="2017-04-27T11:18:15"/>
    <m/>
    <s v=""/>
    <d v="2017-04-11T00:00:00"/>
    <x v="0"/>
  </r>
  <r>
    <s v="4c10f3f7-c602-4506-96fe-152757070bd2"/>
    <s v="7FFwTTt5OxVGgYH7fZHnzBvambQT9Y6Npaiod1FFZ2OweSETI3zdMmAU4MWqbOWh3WaDQTGVymKojqtQP4CpdQ=="/>
    <d v="2017-05-02T14:06:05"/>
    <s v="DARS-NIC-96472-W0K5S-v0"/>
    <s v="Julie Nossiter"/>
    <x v="205"/>
    <s v="With HSCIC"/>
    <x v="0"/>
    <d v="2018-03-31T00:00:00"/>
    <s v="3a With DAO"/>
    <s v="3a With DAO"/>
    <x v="4"/>
    <s v="DARS-NIC-96472-W0K5S-v0.9"/>
    <s v="Yes"/>
    <s v="No"/>
    <x v="0"/>
    <x v="335"/>
    <x v="0"/>
    <s v="No"/>
    <x v="1"/>
    <s v="Complex"/>
    <s v="Nicola Bootland"/>
    <s v="Kimberley Watson"/>
    <s v="Yes"/>
    <s v="Emma Russell"/>
    <d v="2017-05-02T14:06:05"/>
    <d v="2017-05-02T14:04:58"/>
    <m/>
    <s v=""/>
    <d v="2017-04-11T00:00:00"/>
    <x v="0"/>
  </r>
  <r>
    <s v="f5342c03-f620-4877-9b22-d4b0037c438e"/>
    <s v="bitWGHzg6K+Ee3AM5KMorife2T9CqqDF0G3/xQ6b3C05W5o4ljQIzGorhlZ+SzWEnQKEJvlPVFj4sP0+SO/28g=="/>
    <d v="2017-04-28T16:35:51"/>
    <s v="DARS-NIC-96550-Z8N7V-v0"/>
    <s v="Rebecca Cohen"/>
    <x v="347"/>
    <s v="With HSCIC"/>
    <x v="0"/>
    <m/>
    <s v="1c Application In Progress"/>
    <s v="2b Case Officer Check"/>
    <x v="0"/>
    <s v="DARS-NIC-96550-Z8N7V-v0.0"/>
    <s v="No"/>
    <s v="No"/>
    <x v="0"/>
    <x v="0"/>
    <x v="0"/>
    <s v="No"/>
    <x v="0"/>
    <s v=""/>
    <s v=""/>
    <s v=""/>
    <s v="Yes"/>
    <s v="Emma Russell"/>
    <d v="2017-04-28T16:35:51"/>
    <d v="2017-03-13T11:05:12"/>
    <m/>
    <s v=""/>
    <d v="2017-05-02T00:00:00"/>
    <x v="0"/>
  </r>
  <r>
    <s v="daaaf6b0-d263-4fea-91aa-b2a7c7ae3207"/>
    <s v="VcH5z/O4iJ9ft2Z1WM6qo/jyeOu5tGP2TFk8YjAEEb0GgYnVoWY2ZVIHylO/U1dsEYA7jRBNGvLM3t8TM+0+8w=="/>
    <d v="2017-04-28T16:35:51"/>
    <s v="DARS-NIC-96550-Z8N7V-v0"/>
    <s v="Rebecca Cohen"/>
    <x v="347"/>
    <s v="With HSCIC"/>
    <x v="0"/>
    <m/>
    <s v="1c Application In Progress"/>
    <s v="2b Case Officer Check"/>
    <x v="0"/>
    <s v="DARS-NIC-96550-Z8N7V-v0.1"/>
    <s v="No"/>
    <s v="No"/>
    <x v="0"/>
    <x v="0"/>
    <x v="0"/>
    <s v="No"/>
    <x v="0"/>
    <s v=""/>
    <s v=""/>
    <s v=""/>
    <s v="Yes"/>
    <s v="Emma Russell"/>
    <d v="2017-04-28T16:35:51"/>
    <d v="2017-03-31T09:11:12"/>
    <m/>
    <s v=""/>
    <d v="2017-05-02T00:00:00"/>
    <x v="0"/>
  </r>
  <r>
    <s v="1a07e36a-d2cd-4ca9-b60f-6a207fda6047"/>
    <s v="Mvc8tuUOUN7aTnPQ/I6Q0Y1H+DSMGLm5TAoq86ue4+vpl8DnJ072CCqo7K31S2Q9bQEYJS4q1pTWhMENLP3VLA=="/>
    <d v="2017-04-28T16:36:09"/>
    <s v="DARS-NIC-96550-Z8N7V-v0"/>
    <s v="Rebecca Cohen"/>
    <x v="347"/>
    <s v="With HSCIC"/>
    <x v="0"/>
    <m/>
    <s v="1c Application In Progress"/>
    <s v="2b Case Officer Check"/>
    <x v="0"/>
    <s v="DARS-NIC-96550-Z8N7V-v0.2"/>
    <s v="No"/>
    <s v="No"/>
    <x v="0"/>
    <x v="0"/>
    <x v="0"/>
    <s v="No"/>
    <x v="0"/>
    <s v=""/>
    <s v=""/>
    <s v=""/>
    <s v="Yes"/>
    <s v="Emma Russell"/>
    <d v="2017-04-28T16:36:09"/>
    <d v="2017-03-31T10:45:07"/>
    <m/>
    <s v=""/>
    <d v="2017-05-02T00:00:00"/>
    <x v="0"/>
  </r>
  <r>
    <s v="d6a73bae-b712-4658-bc11-96e5fba7dbd3"/>
    <s v="eMXBtTO97P+/k2OwHg2wPAnsSq6BMIvDp+eNWFQfm3hpbWoM4kaZFz2feA5iF79FsdBA3h8qdomqw1qzRAiWeg=="/>
    <d v="2017-05-02T07:25:07"/>
    <s v="DARS-NIC-96550-Z8N7V-v0"/>
    <s v="Rebecca Cohen"/>
    <x v="347"/>
    <s v="With HSCIC"/>
    <x v="0"/>
    <m/>
    <s v="2b Case Officer Check"/>
    <s v="2b Case Officer Check"/>
    <x v="4"/>
    <s v="DARS-NIC-96550-Z8N7V-v0.3"/>
    <s v="Yes"/>
    <s v="No"/>
    <x v="0"/>
    <x v="336"/>
    <x v="0"/>
    <s v="No"/>
    <x v="0"/>
    <s v=""/>
    <s v="Alexandra Day"/>
    <s v=""/>
    <s v="Yes"/>
    <s v="Emma Russell"/>
    <d v="2017-05-02T07:25:07"/>
    <d v="2017-04-28T16:35:25"/>
    <m/>
    <s v=""/>
    <d v="2017-05-02T00:00:00"/>
    <x v="0"/>
  </r>
  <r>
    <s v="8319b977-9808-e711-8102-5065f38bf4e1"/>
    <s v="ushdziO7bMe7qeNmn/jKfPxcsHmHt6NBgDP412CkXxRBnKCRnOsS3x0PJ6Wlj+/N8ip/C1w+Pxu3l4cyToYZ/Q=="/>
    <d v="2017-03-14T09:28:46"/>
    <s v="DARS-NIC-96803-H0Z0Z-v0"/>
    <s v="Tarnjit Khera"/>
    <x v="123"/>
    <s v="With Customer"/>
    <x v="0"/>
    <m/>
    <s v="1c Application In Progress"/>
    <s v="1c Application In Progress"/>
    <x v="4"/>
    <s v="DARS-NIC-96803-H0Z0Z-v0"/>
    <s v="Yes"/>
    <s v="No"/>
    <x v="0"/>
    <x v="0"/>
    <x v="0"/>
    <s v="No"/>
    <x v="1"/>
    <s v=""/>
    <s v=""/>
    <s v=""/>
    <s v="Yes"/>
    <s v="Emma Russell"/>
    <d v="2017-03-14T09:28:46"/>
    <d v="2017-03-14T09:27:46"/>
    <m/>
    <s v=""/>
    <m/>
    <x v="0"/>
  </r>
  <r>
    <s v="1db5fd68-b313-e711-8100-5065f38b05d1"/>
    <s v="sXu4hmfDk5OXSVVzJTp781eZTfBAaKHFsBMZ/RGPQXWlE/P4ba+GFuWbJXsMFQaMwfuYCfJUxldoG6LzZEavYg=="/>
    <d v="2017-04-27T15:15:17"/>
    <s v="DARS-NIC-96884-K3T4N-v0"/>
    <s v="Emma Russell"/>
    <x v="19"/>
    <s v="With Customer"/>
    <x v="0"/>
    <m/>
    <s v="1c Application In Progress"/>
    <s v="2d Action Plan Active"/>
    <x v="0"/>
    <s v="DARS-NIC-96884-K3T4N-v0"/>
    <s v="No"/>
    <s v="No"/>
    <x v="0"/>
    <x v="0"/>
    <x v="0"/>
    <s v="No"/>
    <x v="1"/>
    <s v=""/>
    <s v=""/>
    <s v=""/>
    <s v="Yes"/>
    <s v="Emma Russell"/>
    <d v="2017-04-27T15:15:17"/>
    <d v="2017-03-28T12:38:17"/>
    <m/>
    <s v=""/>
    <d v="2017-03-29T00:00:00"/>
    <x v="0"/>
  </r>
  <r>
    <s v="a1a84c2f-140c-4f4a-8599-e7e9bf770692"/>
    <s v="fUauTZ5TtYUgjEeZLWH37mvXIXNJ71QVxKm34ZUcIac7muaz5IQMb5M0rvigR1/lUJKUhZTWJ4kohROsMP4qKA=="/>
    <d v="2017-04-27T15:15:18"/>
    <s v="DARS-NIC-96884-K3T4N-v0"/>
    <s v="Emma Russell"/>
    <x v="19"/>
    <s v="With Customer"/>
    <x v="0"/>
    <d v="2099-12-31T00:00:00"/>
    <s v="2c Initial Assessment"/>
    <s v="2d Action Plan Active"/>
    <x v="0"/>
    <s v="DARS-NIC-96884-K3T4N-v0.1"/>
    <s v="No"/>
    <s v="No"/>
    <x v="0"/>
    <x v="30"/>
    <x v="0"/>
    <s v="No"/>
    <x v="1"/>
    <s v=""/>
    <s v="Malgorzata Bartkowska"/>
    <s v="Duncan Easton"/>
    <s v="Yes"/>
    <s v="Emma Russell"/>
    <d v="2017-04-27T15:15:18"/>
    <d v="2017-03-28T12:38:39"/>
    <d v="2017-04-11T00:00:00"/>
    <s v=""/>
    <d v="2017-03-29T00:00:00"/>
    <x v="0"/>
  </r>
  <r>
    <s v="36e53899-34b1-479e-8d0b-5eb37eef881d"/>
    <s v="yvjbp7VMF4rbZlwQd+uMJBjNOlPLUatBkDZAh31WFoTQbMilZi6ugokgMVkAPwkP+5x393xk4nlgXWcJ6XmztA=="/>
    <d v="2017-04-27T15:15:17"/>
    <s v="DARS-NIC-96884-K3T4N-v0"/>
    <s v="Emma Russell"/>
    <x v="19"/>
    <s v="With Customer"/>
    <x v="0"/>
    <d v="2099-12-31T00:00:00"/>
    <s v="2c Initial Assessment"/>
    <s v="2d Action Plan Active"/>
    <x v="4"/>
    <s v="DARS-NIC-96884-K3T4N-v0.2"/>
    <s v="Yes"/>
    <s v="No"/>
    <x v="0"/>
    <x v="30"/>
    <x v="0"/>
    <s v="No"/>
    <x v="1"/>
    <s v=""/>
    <s v="Malgorzata Bartkowska"/>
    <s v="Duncan Easton"/>
    <s v="Yes"/>
    <s v="Emma Russell"/>
    <d v="2017-04-27T15:15:17"/>
    <d v="2017-04-27T15:15:15"/>
    <d v="2017-04-11T00:00:00"/>
    <s v=""/>
    <d v="2017-03-29T00:00:00"/>
    <x v="0"/>
  </r>
  <r>
    <s v="86f60b06-bc08-e711-8100-5065f38b05d1"/>
    <s v="cqyhPc3CUXJPmdT2pl4UooiHRcaUq8nwRpMthw7BVdSdrCnV4R6S5bdaAMdIwuGI9e4ivsVpQpA8pW38slgIlQ=="/>
    <d v="2017-04-21T09:30:36"/>
    <s v="DARS-NIC-97184-W1Z8N-v0"/>
    <s v="Emma Russell"/>
    <x v="330"/>
    <s v="With Customer"/>
    <x v="0"/>
    <m/>
    <s v="1c Application In Progress"/>
    <s v="2d Action Plan Active"/>
    <x v="0"/>
    <s v="DARS-NIC-97184-W1Z8N-v0"/>
    <s v="No"/>
    <s v="No"/>
    <x v="0"/>
    <x v="0"/>
    <x v="0"/>
    <s v="No"/>
    <x v="0"/>
    <s v=""/>
    <s v=""/>
    <s v=""/>
    <s v="Yes"/>
    <s v="Emma Russell"/>
    <d v="2017-04-21T09:30:36"/>
    <d v="2017-03-14T13:42:16"/>
    <m/>
    <s v=""/>
    <d v="2017-03-14T00:00:00"/>
    <x v="0"/>
  </r>
  <r>
    <s v="7cb9a337-65df-4f32-92c6-c27b55e26754"/>
    <s v="x4I0cyJp9BFZg40dGLp5lHuz/tG65BDbAJ20KifjE39BvDBO7x5ui1VEjB3Icaie1+kzQ5U9W3WkQf169aeGTw=="/>
    <d v="2017-04-21T09:30:47"/>
    <s v="DARS-NIC-97184-W1Z8N-v0"/>
    <s v="Justin Hardy"/>
    <x v="330"/>
    <s v="With Customer"/>
    <x v="0"/>
    <d v="2099-12-31T00:00:00"/>
    <s v="2c Initial Assessment"/>
    <s v="2d Action Plan Active"/>
    <x v="0"/>
    <s v="DARS-NIC-97184-W1Z8N-v0.1"/>
    <s v="No"/>
    <s v="No"/>
    <x v="0"/>
    <x v="19"/>
    <x v="0"/>
    <s v="No"/>
    <x v="0"/>
    <s v="Medium"/>
    <s v="Julia Webb"/>
    <s v="Richard Langley"/>
    <s v="Yes"/>
    <s v="Emma Russell"/>
    <d v="2017-04-21T09:30:47"/>
    <d v="2017-03-14T13:43:35"/>
    <m/>
    <s v=""/>
    <d v="2017-03-14T00:00:00"/>
    <x v="0"/>
  </r>
  <r>
    <s v="96bc2934-a4c1-47ff-b118-ebd344c4c27a"/>
    <s v="Hry9Efb2QBFP8Bp0oewgg3i5HSJ1vqzzPlb3sh+FGaAPNACnIYRvkUlsGQvwa33k5gpA6HUvNkIrQxbPtmbPWQ=="/>
    <d v="2017-04-27T10:39:13"/>
    <s v="DARS-NIC-97184-W1Z8N-v0"/>
    <s v="Justin Hardy"/>
    <x v="330"/>
    <s v="With Customer"/>
    <x v="0"/>
    <d v="2099-12-31T00:00:00"/>
    <s v="2c Initial Assessment"/>
    <s v="2d Action Plan Active"/>
    <x v="4"/>
    <s v="DARS-NIC-97184-W1Z8N-v0.2"/>
    <s v="Yes"/>
    <s v="No"/>
    <x v="0"/>
    <x v="19"/>
    <x v="0"/>
    <s v="No"/>
    <x v="0"/>
    <s v="Medium"/>
    <s v="Julia Webb"/>
    <s v="Richard Langley"/>
    <s v="Yes"/>
    <s v="Emma Russell"/>
    <d v="2017-04-27T10:39:13"/>
    <d v="2017-04-21T09:30:33"/>
    <m/>
    <s v=""/>
    <d v="2017-03-14T00:00:00"/>
    <x v="0"/>
  </r>
  <r>
    <s v="5bcd6180-6817-4d97-9c23-e4d06841a7b4"/>
    <s v="0yyhLUxsVOnNa6fYrUJRSp9kgVJ77S7IWOeehofQzPgm6cDbOTNbrrddmM3gopZNrlkFVvU33PpKF0jRCrrM8g=="/>
    <d v="2017-04-28T13:13:19"/>
    <s v="DARS-NIC-97202-W2L3P-v0"/>
    <s v="Jim Hawkins"/>
    <x v="433"/>
    <s v="With HSCIC"/>
    <x v="0"/>
    <m/>
    <s v="1c Application In Progress"/>
    <s v="3a With DAO"/>
    <x v="0"/>
    <s v="DARS-NIC-97202-W2L3P-v0.0"/>
    <s v="No"/>
    <s v="No"/>
    <x v="0"/>
    <x v="0"/>
    <x v="0"/>
    <s v="No"/>
    <x v="0"/>
    <s v=""/>
    <s v=""/>
    <s v=""/>
    <s v="Yes"/>
    <s v="Emma Russell"/>
    <d v="2017-04-28T13:13:19"/>
    <d v="2017-03-10T15:04:12"/>
    <m/>
    <s v=""/>
    <d v="2017-03-23T00:00:00"/>
    <x v="0"/>
  </r>
  <r>
    <s v="b1a49820-b3ee-45f4-a30f-6285bc163a2b"/>
    <s v="7Z4yYgNloQA8IUX0E/9zjvJQM3jmEI/wuZf+WChdunPcEpCg7UEw3PnzuyAyNA98B6G9wo5nSlMVdq58Q275tQ=="/>
    <d v="2017-04-28T13:13:19"/>
    <s v="DARS-NIC-97202-W2L3P-v0"/>
    <s v="Jim Hawkins"/>
    <x v="433"/>
    <s v="With HSCIC"/>
    <x v="0"/>
    <d v="2018-03-31T00:00:00"/>
    <s v="2c Initial Assessment"/>
    <s v="3a With DAO"/>
    <x v="0"/>
    <s v="DARS-NIC-97202-W2L3P-v0.1"/>
    <s v="No"/>
    <s v="No"/>
    <x v="0"/>
    <x v="45"/>
    <x v="0"/>
    <s v="No"/>
    <x v="0"/>
    <s v="Medium"/>
    <s v="Tracy Taylor"/>
    <s v="Duncan Easton"/>
    <s v="Yes"/>
    <s v="Emma Russell"/>
    <d v="2017-04-28T13:13:19"/>
    <d v="2017-03-17T16:54:59"/>
    <m/>
    <s v=""/>
    <d v="2017-03-23T00:00:00"/>
    <x v="0"/>
  </r>
  <r>
    <s v="f53eba04-20c1-4dd9-bcef-ee83e964b7b9"/>
    <s v="Gntn6mAGyTFM7ZdF4U43cNpPTohnWayg4/jQbYXHflGZ5eo9pTeiWhVFc4tJbiHtZuRL9NhwLqwOc3gORa2+0g=="/>
    <d v="2017-04-28T13:14:22"/>
    <s v="DARS-NIC-97202-W2L3P-v0"/>
    <s v="Jim Hawkins"/>
    <x v="433"/>
    <s v="With HSCIC"/>
    <x v="0"/>
    <d v="2018-03-31T00:00:00"/>
    <s v="2c Initial Assessment"/>
    <s v="3a With DAO"/>
    <x v="0"/>
    <s v="DARS-NIC-97202-W2L3P-v0.2"/>
    <s v="No"/>
    <s v="No"/>
    <x v="0"/>
    <x v="45"/>
    <x v="0"/>
    <s v="No"/>
    <x v="0"/>
    <s v="Medium"/>
    <s v="Tracy Taylor"/>
    <s v="Duncan Easton"/>
    <s v="Yes"/>
    <s v="Emma Russell"/>
    <d v="2017-04-28T13:14:22"/>
    <d v="2017-04-10T09:22:55"/>
    <m/>
    <s v=""/>
    <d v="2017-03-23T00:00:00"/>
    <x v="0"/>
  </r>
  <r>
    <s v="90650391-fc9a-4cb1-8836-dc1376bf95e7"/>
    <s v="zqiFeni90h3BDOnoXZ9RZcBoQfiHSvdC2IWpdYG7Uk/a3b+vfC3J0sAVRMJkayoiRp6oXRUh201r3toBp53N2w=="/>
    <d v="2017-04-28T13:14:22"/>
    <s v="DARS-NIC-97202-W2L3P-v0"/>
    <s v="Jim Hawkins"/>
    <x v="433"/>
    <s v="With HSCIC"/>
    <x v="0"/>
    <d v="2018-03-31T00:00:00"/>
    <s v="3a With DAO"/>
    <s v="3a With DAO"/>
    <x v="4"/>
    <s v="DARS-NIC-97202-W2L3P-v0.3"/>
    <s v="Yes"/>
    <s v="No"/>
    <x v="0"/>
    <x v="45"/>
    <x v="0"/>
    <s v="No"/>
    <x v="0"/>
    <s v="Medium"/>
    <s v="Tracy Taylor"/>
    <s v="Duncan Easton"/>
    <s v="Yes"/>
    <s v="Emma Russell"/>
    <d v="2017-04-28T13:14:22"/>
    <d v="2017-04-28T13:11:44"/>
    <m/>
    <s v=""/>
    <d v="2017-03-23T00:00:00"/>
    <x v="0"/>
  </r>
  <r>
    <s v="a0dd7aa8-fd24-e711-8104-5065f38bd5b1"/>
    <s v="lP4ppNovzTcbV+lChEsNrD8BZXk1F1vT9BoGruOoLEwvCpyv/bhiXHAV04mUCMpsMAEJrdsDbxtgDgC3F5T7OQ=="/>
    <d v="2017-04-19T12:42:59"/>
    <s v="DARS-NIC-97689-J1G1R-v0"/>
    <s v="Emma Russell"/>
    <x v="530"/>
    <s v="With HSCIC"/>
    <x v="0"/>
    <m/>
    <s v="1c Application In Progress"/>
    <s v="2b Case Officer Check"/>
    <x v="0"/>
    <s v="DARS-NIC-97689-J1G1R-v0"/>
    <s v="No"/>
    <s v="No"/>
    <x v="0"/>
    <x v="0"/>
    <x v="0"/>
    <s v="No"/>
    <x v="4"/>
    <s v=""/>
    <s v=""/>
    <s v=""/>
    <s v="Yes"/>
    <s v="Emma Russell"/>
    <d v="2017-04-19T12:42:59"/>
    <d v="2017-04-19T12:42:34"/>
    <m/>
    <s v=""/>
    <d v="2017-04-19T00:00:00"/>
    <x v="0"/>
  </r>
  <r>
    <s v="c79fa6ff-03aa-408d-96e0-264f75c90610"/>
    <s v="yKaarRFgEZPQBIvSVXppKvXx5tSgqd6SuV+t+ziG5MtOvT0Yf7OWXDevoE4fsp1rHcsDyTxpDbTLOWlTZ4VSQQ=="/>
    <d v="2017-05-02T13:14:59"/>
    <s v="DARS-NIC-97689-J1G1R-v0"/>
    <s v="Emma Russell"/>
    <x v="530"/>
    <s v="With HSCIC"/>
    <x v="0"/>
    <m/>
    <s v="2b Case Officer Check"/>
    <s v="2b Case Officer Check"/>
    <x v="4"/>
    <s v="DARS-NIC-97689-J1G1R-v0.1"/>
    <s v="Yes"/>
    <s v="No"/>
    <x v="0"/>
    <x v="266"/>
    <x v="0"/>
    <s v="No"/>
    <x v="4"/>
    <s v="Medium"/>
    <s v="Kirsty Oldroyd"/>
    <s v="Kimberley Watson"/>
    <s v="Yes"/>
    <s v="Emma Russell"/>
    <d v="2017-05-02T13:14:59"/>
    <d v="2017-04-19T12:42:57"/>
    <d v="2017-05-02T00:00:00"/>
    <s v=""/>
    <d v="2017-04-19T00:00:00"/>
    <x v="0"/>
  </r>
  <r>
    <s v="0adaa8ab-531a-47b2-aac9-5704c783bbf3"/>
    <s v="zlSqcrx4w/IHN/aZz7dbv78RiQMaMwc9vZrdrertj/lb29lzsYRWxATG8wHCIlqOKgqCb5gh3+CQhM8MUfJbyg=="/>
    <d v="2017-04-03T10:11:34"/>
    <s v="DARS-NIC-97804-G5X8X-v0"/>
    <s v="Jacqueline Clay"/>
    <x v="333"/>
    <s v="With Customer"/>
    <x v="0"/>
    <m/>
    <s v=""/>
    <s v="1c Application In Progress"/>
    <x v="4"/>
    <s v="DARS-NIC-97804-G5X8X-v0.0"/>
    <s v="Yes"/>
    <s v="No"/>
    <x v="0"/>
    <x v="0"/>
    <x v="0"/>
    <s v="No"/>
    <x v="0"/>
    <s v=""/>
    <s v="DARS Online"/>
    <s v="DARS Online"/>
    <s v="Yes"/>
    <s v=""/>
    <d v="2017-04-03T10:11:34"/>
    <d v="2017-03-14T12:10:25"/>
    <m/>
    <s v=""/>
    <m/>
    <x v="0"/>
  </r>
  <r>
    <s v="90290dce-ac81-4e9d-a09a-0bfac9f51d07"/>
    <s v="p21KSUgccj0ZWS+JzccE7DvQ3csuc9nlzPLXKNUam+zidSYeqxi5KkSuS5ie1aH1J6B+xeDuw7TccTY4CQ/Akw=="/>
    <d v="2017-03-14T14:05:29"/>
    <s v="DARS-NIC-97865-W7N5Z-v0"/>
    <s v="Tarnjit Khera"/>
    <x v="123"/>
    <s v="With Customer"/>
    <x v="0"/>
    <m/>
    <s v=""/>
    <s v="1c Application In Progress"/>
    <x v="4"/>
    <s v="DARS-NIC-97865-W7N5Z-v0.0"/>
    <s v="Yes"/>
    <s v="No"/>
    <x v="0"/>
    <x v="0"/>
    <x v="0"/>
    <s v="No"/>
    <x v="1"/>
    <s v=""/>
    <s v="DARS Online"/>
    <s v="DARS Online"/>
    <s v="Yes"/>
    <s v=""/>
    <d v="2017-03-14T14:05:29"/>
    <d v="2017-03-14T13:42:34"/>
    <m/>
    <s v=""/>
    <m/>
    <x v="0"/>
  </r>
  <r>
    <s v="e981d755-580a-e711-8101-5065f38bf2f1"/>
    <s v="ZL/hbO5Z8v32eHd6+zMSvK51U1FTuvAAOrWHW8Uk/uerESA9+t3+IE/Uj2Fg6D8GHYfwVFpjnYWMMiesGPPu2A=="/>
    <d v="2017-03-16T14:53:47"/>
    <s v="DARS-NIC-98307-M1X9F-v0"/>
    <s v="Linda Hands"/>
    <x v="57"/>
    <s v="With Customer"/>
    <x v="0"/>
    <m/>
    <s v="1c Application In Progress"/>
    <s v="1c Application In Progress"/>
    <x v="4"/>
    <s v="DARS-NIC-98307-M1X9F-v0"/>
    <s v="Yes"/>
    <s v="No"/>
    <x v="0"/>
    <x v="0"/>
    <x v="0"/>
    <s v="No"/>
    <x v="1"/>
    <s v=""/>
    <s v=""/>
    <s v=""/>
    <s v="Yes"/>
    <s v="Gillian Wright"/>
    <d v="2017-03-16T14:53:47"/>
    <d v="2017-03-16T14:53:44"/>
    <m/>
    <s v=""/>
    <m/>
    <x v="0"/>
  </r>
  <r>
    <s v="822c2153-8d0d-e711-8103-5065f38bd5b1"/>
    <s v="PQMwP01vEHAHR1IuC4ACtcYIhCms2ME3zyJuSXusFQu5G3exwjOM68AYEHXx0kvZnJhAwhlR1DwXgJRCRHMdNA=="/>
    <d v="2017-03-20T16:51:33"/>
    <s v="DARS-NIC-98361-M1X9G-v0"/>
    <s v="Tim Nutbeam"/>
    <x v="531"/>
    <s v="With Customer"/>
    <x v="0"/>
    <m/>
    <s v="1c Application In Progress"/>
    <s v="1c Application In Progress"/>
    <x v="4"/>
    <s v="DARS-NIC-98361-M1X9G-v0"/>
    <s v="Yes"/>
    <s v="No"/>
    <x v="0"/>
    <x v="0"/>
    <x v="0"/>
    <s v="No"/>
    <x v="10"/>
    <s v=""/>
    <s v=""/>
    <s v=""/>
    <s v="Yes"/>
    <s v="Gillian Wright"/>
    <d v="2017-03-20T16:51:33"/>
    <d v="2017-03-20T16:50:30"/>
    <m/>
    <s v=""/>
    <m/>
    <x v="0"/>
  </r>
  <r>
    <s v="18d7869f-5a0d-e711-8102-5065f38bf4e1"/>
    <s v="vz7CaYBZ3squ3pJ+H+81q/OswgYqbzdmtHkeeiWpL7scG+7CTa8SRqDaXrDmyXjpZhfzd1on+0IvGZthZFNdsQ=="/>
    <d v="2017-04-29T15:19:26"/>
    <s v="DARS-NIC-99077-Q0K6Z-v0"/>
    <s v="Therese Tillin"/>
    <x v="1"/>
    <s v="With HSCIC"/>
    <x v="0"/>
    <m/>
    <s v="1c Application In Progress"/>
    <s v="5a DSA Active"/>
    <x v="0"/>
    <s v="DARS-NIC-99077-Q0K6Z-v0"/>
    <s v="No"/>
    <s v="No"/>
    <x v="0"/>
    <x v="0"/>
    <x v="0"/>
    <s v="No"/>
    <x v="1"/>
    <s v=""/>
    <s v=""/>
    <s v=""/>
    <s v="Yes"/>
    <s v="Tracy Taylor"/>
    <d v="2017-04-29T15:19:26"/>
    <d v="2017-03-20T10:47:40"/>
    <m/>
    <s v=""/>
    <d v="2017-03-20T00:00:00"/>
    <x v="0"/>
  </r>
  <r>
    <s v="4072a71e-2ebb-4c10-b3d0-1b15eda108bb"/>
    <s v="6lEtq8zPbTL1UTLmP/6IB2Zz6iteERrXTMeIJY2ZAyAGLojSJpSyByeTuQCmpqPBtS9vpeQJz2nbVf0WbeXHZA=="/>
    <d v="2017-04-29T15:19:26"/>
    <s v="DARS-NIC-99077-Q0K6Z-v0"/>
    <s v="Therese Tillin"/>
    <x v="1"/>
    <s v="With HSCIC"/>
    <x v="0"/>
    <d v="2018-03-31T00:00:00"/>
    <s v="2c Initial Assessment"/>
    <s v="5a DSA Active"/>
    <x v="0"/>
    <s v="DARS-NIC-99077-Q0K6Z-v0.1"/>
    <s v="No"/>
    <s v="No"/>
    <x v="0"/>
    <x v="337"/>
    <x v="0"/>
    <s v="No"/>
    <x v="1"/>
    <s v="Complex"/>
    <s v="Tracy Taylor"/>
    <s v="Dave Cronin"/>
    <s v="Yes"/>
    <s v="Tracy Taylor"/>
    <d v="2017-04-29T15:19:26"/>
    <d v="2017-03-20T10:48:00"/>
    <m/>
    <s v=""/>
    <d v="2017-03-20T00:00:00"/>
    <x v="0"/>
  </r>
  <r>
    <s v="5863ef44-7d17-4452-b094-f5bd65bd17a8"/>
    <s v="g/J9sfLb69dx23GFubMaAIz/Eo2QVpOb2jlWNFjZs7edKwtO9aQzFF/ea3PqHPRxmQ07x1rYjCceedwsGvOidQ=="/>
    <d v="2017-04-29T15:19:28"/>
    <s v="DARS-NIC-99077-Q0K6Z-v0"/>
    <s v="Therese Tillin"/>
    <x v="1"/>
    <s v="With HSCIC"/>
    <x v="0"/>
    <d v="2018-03-31T00:00:00"/>
    <s v="5a DSA Active"/>
    <s v="5a DSA Active"/>
    <x v="2"/>
    <s v="DARS-NIC-99077-Q0K6Z-v0.2"/>
    <s v="Yes"/>
    <s v="No"/>
    <x v="0"/>
    <x v="337"/>
    <x v="124"/>
    <s v="No"/>
    <x v="1"/>
    <s v="Complex"/>
    <s v="Tracy Taylor"/>
    <s v="Dave Cronin"/>
    <s v="Yes"/>
    <s v="Tracy Taylor"/>
    <d v="2017-04-29T15:19:28"/>
    <d v="2017-03-28T15:44:56"/>
    <d v="2017-04-29T00:00:00"/>
    <s v=""/>
    <d v="2017-03-20T00:00:00"/>
    <x v="1"/>
  </r>
  <r>
    <s v="e7704950-4e7e-4e52-ba18-9c0b362c2c5e"/>
    <s v="hG2Mt02dJUdshBJXPZ/lf/lWQykqATxI2m4UA75tDx8MC/U6V700saGwHeZhwLXMfg2BfTxl8mEdf+UKyyDYNg=="/>
    <d v="2017-03-21T16:58:44"/>
    <s v="DARS-NIC-99142-Q7B6G-v0"/>
    <s v="Siva Chandrasekaran"/>
    <x v="285"/>
    <s v="With HSCIC"/>
    <x v="0"/>
    <m/>
    <s v="1b Enquiry Answered"/>
    <s v="1b Enquiry Answered"/>
    <x v="4"/>
    <s v="DARS-NIC-99142-Q7B6G-v0.0"/>
    <s v="Yes"/>
    <s v="No"/>
    <x v="0"/>
    <x v="0"/>
    <x v="0"/>
    <s v="No"/>
    <x v="0"/>
    <s v=""/>
    <s v="DARS Online"/>
    <s v="DARS Online"/>
    <s v="Yes"/>
    <s v=""/>
    <d v="2017-03-21T16:58:44"/>
    <d v="2017-03-20T11:09:21"/>
    <m/>
    <s v=""/>
    <m/>
    <x v="0"/>
  </r>
  <r>
    <s v="daf267f4-190e-e711-8101-5065f38bf2f1"/>
    <s v="mEkQWAge4LxVF8DMeGEfc1mToUOkkpTuyWoj4rvUkaWrkJmmh/R4V2x36SbEUmu3QPlDgs7vciYCdGaMI/HfFw=="/>
    <d v="2017-04-28T12:22:39"/>
    <s v="DARS-NIC-99252-S0R3R-v0"/>
    <s v="Marloes Franssen"/>
    <x v="57"/>
    <s v="With HSCIC"/>
    <x v="0"/>
    <m/>
    <s v="1c Application In Progress"/>
    <s v="2a Case Admin Check"/>
    <x v="0"/>
    <s v="DARS-NIC-99252-S0R3R-v0"/>
    <s v="No"/>
    <s v="No"/>
    <x v="0"/>
    <x v="0"/>
    <x v="0"/>
    <s v="No"/>
    <x v="1"/>
    <s v=""/>
    <s v=""/>
    <s v=""/>
    <s v="Yes"/>
    <s v="Emma Russell"/>
    <d v="2017-04-28T12:22:39"/>
    <d v="2017-03-21T09:37:10"/>
    <m/>
    <s v=""/>
    <m/>
    <x v="0"/>
  </r>
  <r>
    <s v="1dc8210d-868a-4e74-b3da-154e8f440f31"/>
    <s v="GIRWQoqU+j+1MbDtLJlmqn0sizg71FbZ4JeFD0VOI1wX4fmkrhoh+4z35ILISW6iIVTE1DE2iX7+wctGuV6tvg=="/>
    <d v="2017-04-28T12:22:39"/>
    <s v="DARS-NIC-99252-S0R3R-v0"/>
    <s v="Marloes Franssen"/>
    <x v="57"/>
    <s v="With HSCIC"/>
    <x v="0"/>
    <m/>
    <s v="1c Application In Progress"/>
    <s v="2a Case Admin Check"/>
    <x v="4"/>
    <s v="DARS-NIC-99252-S0R3R-v0.1"/>
    <s v="Yes"/>
    <s v="No"/>
    <x v="0"/>
    <x v="0"/>
    <x v="0"/>
    <s v="No"/>
    <x v="1"/>
    <s v=""/>
    <s v=""/>
    <s v=""/>
    <s v="Yes"/>
    <s v="Emma Russell"/>
    <d v="2017-04-28T12:22:39"/>
    <d v="2017-04-28T12:22:24"/>
    <m/>
    <s v=""/>
    <m/>
    <x v="0"/>
  </r>
  <r>
    <s v="3ef3382f-da12-e711-8101-5065f38bf2f1"/>
    <s v="VFsDemEmfrfnYhvRvlwrt+/gFu82TEyFab4fWWlDSz3e6Ai8/K9Soovvm/hGXp96AaVD3OQxeLvNar3MyKj1XQ=="/>
    <d v="2017-03-27T10:43:38"/>
    <s v="DARS-NIC-99371-P7Y5L-v0"/>
    <s v="Stephanie Smith"/>
    <x v="1"/>
    <s v="With Customer"/>
    <x v="0"/>
    <m/>
    <s v="1c Application In Progress"/>
    <s v="1c Application In Progress"/>
    <x v="4"/>
    <s v="DARS-NIC-99371-P7Y5L-v0"/>
    <s v="Yes"/>
    <s v="No"/>
    <x v="0"/>
    <x v="0"/>
    <x v="0"/>
    <s v="No"/>
    <x v="1"/>
    <s v=""/>
    <s v=""/>
    <s v=""/>
    <s v="Yes"/>
    <s v="Emma Russell"/>
    <d v="2017-03-27T10:43:38"/>
    <d v="2017-03-27T10:43:25"/>
    <m/>
    <s v=""/>
    <m/>
    <x v="0"/>
  </r>
  <r>
    <s v="c9848ba2-f915-e711-8102-5065f38bf2f1"/>
    <s v="G1pgIj2WZ5+HzczxECwGnvevNFDnqjXEOuw3zjku4ht4UYJsh5KNbU/j53RXUZDRB7BNmnCmB61JC4fpSZG6Mg=="/>
    <d v="2017-04-13T07:50:19"/>
    <s v="DARS-NIC-99557-K8M9G-v0"/>
    <s v="Hollie Davies"/>
    <x v="63"/>
    <s v="With Customer"/>
    <x v="0"/>
    <m/>
    <s v="1c Application In Progress"/>
    <s v="1c Application In Progress"/>
    <x v="4"/>
    <s v="DARS-NIC-99557-K8M9G-v0"/>
    <s v="Yes"/>
    <s v="No"/>
    <x v="0"/>
    <x v="0"/>
    <x v="0"/>
    <s v="No"/>
    <x v="6"/>
    <s v=""/>
    <s v=""/>
    <s v=""/>
    <s v="Yes"/>
    <s v="Gillian Wright"/>
    <d v="2017-04-13T07:50:19"/>
    <d v="2017-03-31T10:05:58"/>
    <m/>
    <s v=""/>
    <m/>
    <x v="0"/>
  </r>
  <r>
    <s v="40e5249d-efc4-4bd5-9512-627082ea1130"/>
    <s v="mNZGbVE0zGQj8/FFZ/b1+rXDiFu1ts4LFRYay4r6qtnROKmccJk5OJf8RCiutsg2q+4WTPPqfuUvYcT7CrDJ7g=="/>
    <d v="2017-03-21T11:50:10"/>
    <s v="DARS-NIC-99615-T7K7D-v0"/>
    <s v="Marloes Franssen"/>
    <x v="57"/>
    <s v="With Customer"/>
    <x v="0"/>
    <m/>
    <s v=""/>
    <s v="1c Application In Progress"/>
    <x v="4"/>
    <s v="DARS-NIC-99615-T7K7D-v0.0"/>
    <s v="Yes"/>
    <s v="No"/>
    <x v="0"/>
    <x v="0"/>
    <x v="0"/>
    <s v="No"/>
    <x v="1"/>
    <s v=""/>
    <s v="DARS Online"/>
    <s v="DARS Online"/>
    <s v="Yes"/>
    <s v=""/>
    <d v="2017-03-21T11:50:10"/>
    <d v="2017-03-21T11:28:08"/>
    <m/>
    <s v=""/>
    <m/>
    <x v="0"/>
  </r>
  <r>
    <s v="a561f7d8-eb0e-e711-8102-5065f38bf4e1"/>
    <s v="UeVHtpaHkWrOfkr+JuNeHPLjL85l99AYE/6D/Ecj42d9HvURyAtXLQb4TtWqvcLiQKdFaJ1qPD27ccH9O7AeVw=="/>
    <d v="2017-04-25T15:06:49"/>
    <s v="DARS-NIC-99675-X5S7X-v0"/>
    <s v="Linda Sharpe"/>
    <x v="397"/>
    <s v="With HSCIC"/>
    <x v="0"/>
    <m/>
    <s v="1c Application In Progress"/>
    <s v="2b Case Officer Check"/>
    <x v="0"/>
    <s v="DARS-NIC-99675-X5S7X-v0"/>
    <s v="No"/>
    <s v="No"/>
    <x v="0"/>
    <x v="0"/>
    <x v="0"/>
    <s v="No"/>
    <x v="7"/>
    <s v=""/>
    <s v="Amanda Parkin"/>
    <s v=""/>
    <s v="Yes"/>
    <s v="Gillian Wright"/>
    <d v="2017-04-25T15:06:49"/>
    <d v="2017-03-22T10:39:39"/>
    <m/>
    <s v=""/>
    <d v="2017-03-27T00:00:00"/>
    <x v="0"/>
  </r>
  <r>
    <s v="e7728c59-52e2-4169-aa47-1a702d439476"/>
    <s v="nZaoZD7ut6BVhQhtNqeUXEhrl/CzFx/Z9HerxGnOtQdN/oCeiydOyYquxINA+ZtTmUwRBeZpVaDbXNJ0aLRylw=="/>
    <d v="2017-04-25T15:06:49"/>
    <s v="DARS-NIC-99675-X5S7X-v0"/>
    <s v="Linda Sharpe"/>
    <x v="397"/>
    <s v="With HSCIC"/>
    <x v="0"/>
    <m/>
    <s v="2a Case Admin Check"/>
    <s v="2b Case Officer Check"/>
    <x v="0"/>
    <s v="DARS-NIC-99675-X5S7X-v0.1"/>
    <s v="No"/>
    <s v="No"/>
    <x v="0"/>
    <x v="76"/>
    <x v="0"/>
    <s v="No"/>
    <x v="7"/>
    <s v=""/>
    <s v="Amanda Parkin"/>
    <s v=""/>
    <s v="Yes"/>
    <s v="Gillian Wright"/>
    <d v="2017-04-25T15:06:49"/>
    <d v="2017-03-27T07:49:30"/>
    <m/>
    <s v=""/>
    <d v="2017-03-27T00:00:00"/>
    <x v="0"/>
  </r>
  <r>
    <s v="473de02b-3544-4a21-a966-c9c354ec8cae"/>
    <s v="8LmLBVIUOAGsQM1C6OnFLGnGYrbei7RTWj0W0JuHhl4Q8h6fW9A8npoWpieDbySGcuNF/HE4S8qbX6J87GMRqA=="/>
    <d v="2017-04-25T15:06:58"/>
    <s v="DARS-NIC-99675-X5S7X-v0"/>
    <s v="Linda Sharpe"/>
    <x v="397"/>
    <s v="With HSCIC"/>
    <x v="0"/>
    <m/>
    <s v="2a Case Admin Check"/>
    <s v="2b Case Officer Check"/>
    <x v="0"/>
    <s v="DARS-NIC-99675-X5S7X-v0.2"/>
    <s v="No"/>
    <s v="No"/>
    <x v="0"/>
    <x v="76"/>
    <x v="0"/>
    <s v="No"/>
    <x v="7"/>
    <s v=""/>
    <s v="Amanda Parkin"/>
    <s v=""/>
    <s v="Yes"/>
    <s v="Gillian Wright"/>
    <d v="2017-04-25T15:06:58"/>
    <d v="2017-03-27T09:28:50"/>
    <m/>
    <s v=""/>
    <d v="2017-03-27T00:00:00"/>
    <x v="0"/>
  </r>
  <r>
    <s v="cfd8f48b-1611-4eae-8591-fbd6a8db69aa"/>
    <s v="svJYKYoeHpilfjPRDpNA0YdUTfTtEDCerQicyHh7GkuEJni0pIdHDLY7ej4MoBP51GRzB3FWH4ylW9uEpH8++Q=="/>
    <d v="2017-04-26T13:27:47"/>
    <s v="DARS-NIC-99675-X5S7X-v0"/>
    <s v="Linda Sharpe"/>
    <x v="397"/>
    <s v="With HSCIC"/>
    <x v="0"/>
    <m/>
    <s v="2b Case Officer Check"/>
    <s v="2b Case Officer Check"/>
    <x v="4"/>
    <s v="DARS-NIC-99675-X5S7X-v0.3"/>
    <s v="Yes"/>
    <s v="No"/>
    <x v="0"/>
    <x v="76"/>
    <x v="0"/>
    <s v="No"/>
    <x v="7"/>
    <s v=""/>
    <s v="Amanda Parkin"/>
    <s v="Kimberley Watson"/>
    <s v="Yes"/>
    <s v="Gillian Wright"/>
    <d v="2017-04-26T13:27:47"/>
    <d v="2017-04-25T15:06:45"/>
    <m/>
    <s v=""/>
    <d v="2017-03-27T00:00:00"/>
    <x v="0"/>
  </r>
  <r>
    <s v="e58a52bb-0fbe-e611-80fc-5065f38bf4e1"/>
    <s v="v1SXW1zANLatxciAcYto2GCQ9oyTm4MlQS1tFa0rnt2ookFmouT6vVwAowjPhNUud31OkmMG911bd4lABIisMw=="/>
    <d v="2017-04-04T12:06:34"/>
    <s v=""/>
    <s v="Vicki Hartley"/>
    <x v="18"/>
    <s v=""/>
    <x v="0"/>
    <m/>
    <s v=""/>
    <s v=""/>
    <x v="4"/>
    <s v="LAPH_HDIS_TEMPLATE"/>
    <s v="No"/>
    <s v=""/>
    <x v="2"/>
    <x v="0"/>
    <x v="0"/>
    <s v=""/>
    <x v="6"/>
    <s v=""/>
    <s v=""/>
    <s v=""/>
    <s v="Yes"/>
    <s v=""/>
    <d v="2017-04-04T12:06:34"/>
    <d v="2016-12-09T13:02:31"/>
    <m/>
    <s v=""/>
    <m/>
    <x v="0"/>
  </r>
  <r>
    <s v="4c1548f8-565a-e611-80ef-5065f38a0b11"/>
    <s v="hmG+ZxSohKsxHPAhr9AUacxyTtHhXihhV/8k3LAFEUmV82dsqlet+0uRPEONXRQ39qHVIZ69l1y9orZ4dlhquA=="/>
    <d v="2017-04-06T15:34:52"/>
    <s v=""/>
    <s v="Jennifer Redman"/>
    <x v="18"/>
    <s v=""/>
    <x v="0"/>
    <m/>
    <s v=""/>
    <s v=""/>
    <x v="4"/>
    <s v="LAPH_TEMPLATE"/>
    <s v="No"/>
    <s v=""/>
    <x v="2"/>
    <x v="0"/>
    <x v="0"/>
    <s v=""/>
    <x v="6"/>
    <s v=""/>
    <s v=""/>
    <s v=""/>
    <s v="Yes"/>
    <s v=""/>
    <d v="2017-04-06T15:34:52"/>
    <d v="2016-08-04T15:20:36"/>
    <m/>
    <s v=""/>
    <m/>
    <x v="0"/>
  </r>
  <r>
    <s v="a86ba763-5cbd-e611-80fa-5065f38b05d1"/>
    <s v="KQqDvx2keZ1Dk6xj1AeOMMKP42zXLTmDLwmUDAloFfRYAwC8EZzc0wJ4dy2yJKiivuANSZQyfFUE94C154suhQ=="/>
    <d v="2017-02-13T09:48:04"/>
    <s v=""/>
    <s v="Tracy Taylor"/>
    <x v="18"/>
    <s v=""/>
    <x v="0"/>
    <m/>
    <s v=""/>
    <s v=""/>
    <x v="4"/>
    <s v="PCMD_TEMPLATE"/>
    <s v="No"/>
    <s v=""/>
    <x v="2"/>
    <x v="0"/>
    <x v="0"/>
    <s v=""/>
    <x v="6"/>
    <s v=""/>
    <s v=""/>
    <s v=""/>
    <s v="Yes"/>
    <s v=""/>
    <d v="2017-02-13T09:48:04"/>
    <d v="2016-12-08T15:38:39"/>
    <m/>
    <s v=""/>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6:B22" firstHeaderRow="1" firstDataRow="1" firstDataCol="1" rowPageCount="3" colPageCount="1"/>
  <pivotFields count="33">
    <pivotField showAll="0"/>
    <pivotField showAll="0"/>
    <pivotField numFmtId="22" showAll="0"/>
    <pivotField showAll="0"/>
    <pivotField showAll="0"/>
    <pivotField showAll="0"/>
    <pivotField showAll="0"/>
    <pivotField axis="axisPage" showAll="0">
      <items count="3">
        <item x="0"/>
        <item x="1"/>
        <item t="default"/>
      </items>
    </pivotField>
    <pivotField showAll="0"/>
    <pivotField showAll="0"/>
    <pivotField showAll="0"/>
    <pivotField axis="axisPage" multipleItemSelectionAllowed="1" showAll="0">
      <items count="10">
        <item h="1" x="7"/>
        <item x="2"/>
        <item x="8"/>
        <item x="3"/>
        <item h="1" x="4"/>
        <item h="1" x="0"/>
        <item h="1" x="5"/>
        <item x="1"/>
        <item h="1" x="6"/>
        <item t="default"/>
      </items>
    </pivotField>
    <pivotField showAll="0"/>
    <pivotField showAll="0"/>
    <pivotField showAll="0"/>
    <pivotField axis="axisPage" showAll="0">
      <items count="4">
        <item x="2"/>
        <item x="0"/>
        <item x="1"/>
        <item t="default"/>
      </items>
    </pivotField>
    <pivotField showAll="0">
      <items count="15">
        <item x="0"/>
        <item x="1"/>
        <item x="2"/>
        <item x="3"/>
        <item x="4"/>
        <item x="5"/>
        <item x="6"/>
        <item x="7"/>
        <item x="8"/>
        <item x="9"/>
        <item x="10"/>
        <item x="11"/>
        <item x="12"/>
        <item x="13"/>
        <item t="default"/>
      </items>
    </pivotField>
    <pivotField axis="axisRow" dataField="1" multipleItemSelectionAllowed="1" showAll="0">
      <items count="15">
        <item x="0"/>
        <item x="1"/>
        <item x="2"/>
        <item x="3"/>
        <item x="4"/>
        <item x="5"/>
        <item x="6"/>
        <item x="7"/>
        <item x="8"/>
        <item x="9"/>
        <item x="10"/>
        <item x="11"/>
        <item x="12"/>
        <item x="13"/>
        <item t="default"/>
      </items>
    </pivotField>
    <pivotField showAll="0"/>
    <pivotField multipleItemSelectionAllowed="1" showAll="0">
      <items count="27">
        <item x="13"/>
        <item h="1" x="1"/>
        <item x="6"/>
        <item x="24"/>
        <item x="17"/>
        <item x="11"/>
        <item x="16"/>
        <item x="4"/>
        <item x="7"/>
        <item x="2"/>
        <item x="20"/>
        <item x="15"/>
        <item x="19"/>
        <item x="0"/>
        <item x="18"/>
        <item x="14"/>
        <item x="21"/>
        <item x="12"/>
        <item x="5"/>
        <item x="23"/>
        <item x="10"/>
        <item x="22"/>
        <item h="1" x="9"/>
        <item x="8"/>
        <item x="25"/>
        <item x="3"/>
        <item t="default"/>
      </items>
    </pivotField>
    <pivotField showAll="0"/>
    <pivotField showAll="0"/>
    <pivotField showAll="0"/>
    <pivotField showAll="0"/>
    <pivotField showAll="0"/>
    <pivotField numFmtId="22" showAll="0"/>
    <pivotField numFmtId="22" showAll="0"/>
    <pivotField showAll="0"/>
    <pivotField showAll="0"/>
    <pivotField showAll="0"/>
    <pivotField showAll="0" defaultSubtotal="0"/>
    <pivotField showAll="0" defaultSubtotal="0">
      <items count="12">
        <item x="0"/>
        <item x="1"/>
        <item x="2"/>
        <item x="3"/>
        <item x="4"/>
        <item x="5"/>
        <item x="6"/>
        <item x="7"/>
        <item x="8"/>
        <item x="9"/>
        <item x="10"/>
        <item x="11"/>
      </items>
    </pivotField>
    <pivotField axis="axisRow" showAll="0" defaultSubtotal="0">
      <items count="4">
        <item x="0"/>
        <item x="1"/>
        <item x="2"/>
        <item x="3"/>
      </items>
    </pivotField>
  </pivotFields>
  <rowFields count="2">
    <field x="32"/>
    <field x="17"/>
  </rowFields>
  <rowItems count="16">
    <i>
      <x v="1"/>
    </i>
    <i r="1">
      <x v="5"/>
    </i>
    <i r="1">
      <x v="6"/>
    </i>
    <i r="1">
      <x v="7"/>
    </i>
    <i r="1">
      <x v="8"/>
    </i>
    <i r="1">
      <x v="9"/>
    </i>
    <i r="1">
      <x v="10"/>
    </i>
    <i r="1">
      <x v="11"/>
    </i>
    <i r="1">
      <x v="12"/>
    </i>
    <i>
      <x v="2"/>
    </i>
    <i r="1">
      <x v="1"/>
    </i>
    <i r="1">
      <x v="2"/>
    </i>
    <i r="1">
      <x v="3"/>
    </i>
    <i r="1">
      <x v="4"/>
    </i>
    <i r="1">
      <x v="5"/>
    </i>
    <i t="grand">
      <x/>
    </i>
  </rowItems>
  <colItems count="1">
    <i/>
  </colItems>
  <pageFields count="3">
    <pageField fld="7" item="0" hier="-1"/>
    <pageField fld="15" item="1" hier="-1"/>
    <pageField fld="11" hier="-1"/>
  </pageFields>
  <dataFields count="1">
    <dataField name="Count of Customer Approved DSA" fld="17"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dateNewerThan" evalOrder="-1" id="1">
      <autoFilter ref="A1">
        <filterColumn colId="0">
          <customFilters>
            <customFilter operator="greaterThan" val="4249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60F7AFD-3F29-41F2-AE12-858CA769A3A4}" autoFormatId="16" applyNumberFormats="0" applyBorderFormats="0" applyFontFormats="0" applyPatternFormats="0" applyAlignmentFormats="0" applyWidthHeightFormats="0">
  <queryTableRefresh nextId="32">
    <queryTableFields count="31">
      <queryTableField id="1" name="Week ending (Friday)" tableColumnId="1"/>
      <queryTableField id="2" name="Total" tableColumnId="2"/>
      <queryTableField id="3" name="OpenApps (excl 4e)" tableColumnId="3"/>
      <queryTableField id="4" name="Breaches (excl 4e)" tableColumnId="4"/>
      <queryTableField id="5" name="% of Applications breached (excl 4e)" tableColumnId="5"/>
      <queryTableField id="6" name="Open Applications not breached (excl 4e)" tableColumnId="6"/>
      <queryTableField id="7" name="Total_1" tableColumnId="7"/>
      <queryTableField id="8" name="Total ENQs" tableColumnId="8"/>
      <queryTableField id="9" name="Total TRIAGES" tableColumnId="9"/>
      <queryTableField id="10" name="Avg Age enq" tableColumnId="10"/>
      <queryTableField id="11" name="Triage failures" tableColumnId="11"/>
      <queryTableField id="12" name="Applications accepted" tableColumnId="12"/>
      <queryTableField id="13" name="Signed DSAs" tableColumnId="13"/>
      <queryTableField id="14" name="Submissions" tableColumnId="14"/>
      <queryTableField id="15" name="Open at 1c" tableColumnId="15"/>
      <queryTableField id="16" name="Accepted (negative)" tableColumnId="16"/>
      <queryTableField id="17" name="Signed DSAs (negative)" tableColumnId="17"/>
      <queryTableField id="18" name="Open at 1c (negative)" tableColumnId="18"/>
      <queryTableField id="19" name="Total_2" tableColumnId="19"/>
      <queryTableField id="20" name="Net position, completions and 1c minus applications accepted" tableColumnId="20"/>
      <queryTableField id="21" name="Net position,  applications accepted minus completions and 1c" tableColumnId="21"/>
      <queryTableField id="22" name="No certificate received - all" tableColumnId="22"/>
      <queryTableField id="23" name="Certificate and Application not Received" tableColumnId="23"/>
      <queryTableField id="24" name="Certificate not received &amp; application beyond 1c" tableColumnId="24"/>
      <queryTableField id="25" name="Certificate not received &amp; application at 1c" tableColumnId="25"/>
      <queryTableField id="26" name="Certificate received - IS review in progress" tableColumnId="26"/>
      <queryTableField id="27" name="Certificate approved by IS - closure required" tableColumnId="27"/>
      <queryTableField id="28" name="Average Age of Data Applications Emails" tableColumnId="28"/>
      <queryTableField id="29" name="Count of Data Applications Emails" tableColumnId="29"/>
      <queryTableField id="30" name="Average Age of Data Production Emails" tableColumnId="30"/>
      <queryTableField id="31" name="Count of Data Production Emails"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4B5114-E2D9-4D91-A290-C6696F70F88B}" name="Test" displayName="Test" ref="A1:AE397" tableType="queryTable" totalsRowShown="0">
  <autoFilter ref="A1:AE397" xr:uid="{AA97825D-FFDB-43B0-8E08-05019C4CBDC7}"/>
  <tableColumns count="31">
    <tableColumn id="1" xr3:uid="{B23AD9E9-15E0-46EE-8CFC-3355D9DB4E96}" uniqueName="1" name="Week ending (Friday)" queryTableFieldId="1" dataDxfId="0"/>
    <tableColumn id="2" xr3:uid="{4C626D01-9660-49F3-AD05-441F3F6869D5}" uniqueName="2" name="Total" queryTableFieldId="2"/>
    <tableColumn id="3" xr3:uid="{E44B8A19-5FC5-494F-8288-1C62DA354B43}" uniqueName="3" name="OpenApps (excl 4e)" queryTableFieldId="3"/>
    <tableColumn id="4" xr3:uid="{88743A82-F71D-4CEA-B156-B799FB81AF6A}" uniqueName="4" name="Breaches (excl 4e)" queryTableFieldId="4"/>
    <tableColumn id="5" xr3:uid="{3FF96DAF-CD85-4C79-8D65-28D67633B331}" uniqueName="5" name="% of Applications breached (excl 4e)" queryTableFieldId="5" dataCellStyle="Percent"/>
    <tableColumn id="6" xr3:uid="{5DEF3E51-91D9-4B81-AA07-09D1C403A6D6}" uniqueName="6" name="Open Applications not breached (excl 4e)" queryTableFieldId="6"/>
    <tableColumn id="7" xr3:uid="{BDA91254-91D9-4D89-A714-A6BEB01F9F30}" uniqueName="7" name="Total_1" queryTableFieldId="7"/>
    <tableColumn id="8" xr3:uid="{AD2BAAEA-E5A0-40B0-9FFF-F74F6E95C790}" uniqueName="8" name="Total ENQs" queryTableFieldId="8"/>
    <tableColumn id="9" xr3:uid="{2CAA4F50-172F-44B8-9677-91B9EEC2F656}" uniqueName="9" name="Total TRIAGES" queryTableFieldId="9"/>
    <tableColumn id="10" xr3:uid="{AD1EF4BF-4F20-4FD6-A1E2-189CD9E3F19E}" uniqueName="10" name="Avg Age enq" queryTableFieldId="10"/>
    <tableColumn id="11" xr3:uid="{005D3EA3-0B07-4ADB-A8D1-D0C911E5E028}" uniqueName="11" name="Triage failures" queryTableFieldId="11"/>
    <tableColumn id="12" xr3:uid="{2742552B-E787-469E-A514-54614FF5A021}" uniqueName="12" name="Applications accepted" queryTableFieldId="12"/>
    <tableColumn id="13" xr3:uid="{9B1AAB1A-510B-4C7E-A705-4CED2B738A56}" uniqueName="13" name="Signed DSAs" queryTableFieldId="13"/>
    <tableColumn id="14" xr3:uid="{A0ED97AD-A7FD-4F1A-AC22-122CAC3A4676}" uniqueName="14" name="Submissions" queryTableFieldId="14"/>
    <tableColumn id="15" xr3:uid="{8AEFF96E-86C9-4F32-A63D-5EB532887FF1}" uniqueName="15" name="Open at 1c" queryTableFieldId="15"/>
    <tableColumn id="16" xr3:uid="{D5FDD2D3-BB8F-48F4-9B29-CC2EB91129CA}" uniqueName="16" name="Accepted (negative)" queryTableFieldId="16"/>
    <tableColumn id="17" xr3:uid="{06900803-5CC7-4190-AB31-6DA2A1B43EF2}" uniqueName="17" name="Signed DSAs (negative)" queryTableFieldId="17"/>
    <tableColumn id="18" xr3:uid="{62F6EFC2-2F3D-498B-A69E-C428481713FB}" uniqueName="18" name="Open at 1c (negative)" queryTableFieldId="18"/>
    <tableColumn id="19" xr3:uid="{20421F20-B766-4395-AE9E-EBB717384590}" uniqueName="19" name="Total_2" queryTableFieldId="19"/>
    <tableColumn id="20" xr3:uid="{9B243066-409D-4420-871A-C407D152DC93}" uniqueName="20" name="Net position, completions and 1c minus applications accepted" queryTableFieldId="20"/>
    <tableColumn id="21" xr3:uid="{AE108F2B-96BF-4D5C-B52B-FB568BB7EF09}" uniqueName="21" name="Net position,  applications accepted minus completions and 1c" queryTableFieldId="21"/>
    <tableColumn id="22" xr3:uid="{22010A7F-213F-4FCD-A878-DC8544A04A6D}" uniqueName="22" name="No certificate received - all" queryTableFieldId="22"/>
    <tableColumn id="23" xr3:uid="{B763F9B9-7725-4F39-AE36-9CCAD89EF769}" uniqueName="23" name="Certificate and Application not Received" queryTableFieldId="23"/>
    <tableColumn id="24" xr3:uid="{80226E2E-167A-46BC-9825-175CB7FE7BAD}" uniqueName="24" name="Certificate not received &amp; application beyond 1c" queryTableFieldId="24"/>
    <tableColumn id="25" xr3:uid="{D741264C-7D14-4B12-9088-3B8AE5F94C84}" uniqueName="25" name="Certificate not received &amp; application at 1c" queryTableFieldId="25"/>
    <tableColumn id="26" xr3:uid="{5A851881-6CE7-4FFB-B073-6A74CFD068E2}" uniqueName="26" name="Certificate received - IS review in progress" queryTableFieldId="26"/>
    <tableColumn id="27" xr3:uid="{31E2CB87-0659-4CF8-B8A1-A028C38DB47F}" uniqueName="27" name="Certificate approved by IS - closure required" queryTableFieldId="27"/>
    <tableColumn id="28" xr3:uid="{89975172-8DBF-42AD-9C15-AD6C3FAECB77}" uniqueName="28" name="Average Age of Data Applications Emails" queryTableFieldId="28"/>
    <tableColumn id="29" xr3:uid="{9F6BF4AB-C54B-4F97-8E25-47C3A57DCC16}" uniqueName="29" name="Count of Data Applications Emails" queryTableFieldId="29"/>
    <tableColumn id="30" xr3:uid="{E11E3D1A-AE77-4F52-9842-F67D9BF4A35D}" uniqueName="30" name="Average Age of Data Production Emails" queryTableFieldId="30"/>
    <tableColumn id="31" xr3:uid="{9000C3C0-C161-4B03-A5A9-F31640A0DB3F}" uniqueName="31" name="Count of Data Production Emails" queryTableFieldId="3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hscic365.sharepoint.com/sites/DDS/Delivering%20Data%20Access%20Online/Forms/NHSD%20Standard%20View.aspx?viewid=00000000%2D0000%2D0000%2D0000%2D000000000000&amp;id=%2Fsites%2FDDS%2FDelivering%20Data%20Access%20Online%2FCRM%5FMigratio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6B892-2350-4E54-B058-9E2B5891B80E}">
  <dimension ref="A1:C75"/>
  <sheetViews>
    <sheetView zoomScale="80" zoomScaleNormal="80" workbookViewId="0">
      <selection activeCell="D11" sqref="D11"/>
    </sheetView>
  </sheetViews>
  <sheetFormatPr defaultRowHeight="15" x14ac:dyDescent="0.25"/>
  <sheetData>
    <row r="1" spans="1:2" x14ac:dyDescent="0.25">
      <c r="B1" s="254" t="s">
        <v>414</v>
      </c>
    </row>
    <row r="3" spans="1:2" x14ac:dyDescent="0.25">
      <c r="A3" s="310" t="s">
        <v>371</v>
      </c>
    </row>
    <row r="4" spans="1:2" x14ac:dyDescent="0.25">
      <c r="A4" s="293" t="s">
        <v>372</v>
      </c>
    </row>
    <row r="5" spans="1:2" x14ac:dyDescent="0.25">
      <c r="A5" s="293" t="s">
        <v>373</v>
      </c>
    </row>
    <row r="6" spans="1:2" x14ac:dyDescent="0.25">
      <c r="A6" s="311" t="s">
        <v>374</v>
      </c>
    </row>
    <row r="7" spans="1:2" x14ac:dyDescent="0.25">
      <c r="A7" s="311" t="s">
        <v>375</v>
      </c>
    </row>
    <row r="8" spans="1:2" x14ac:dyDescent="0.25">
      <c r="A8" s="311" t="s">
        <v>376</v>
      </c>
    </row>
    <row r="9" spans="1:2" x14ac:dyDescent="0.25">
      <c r="A9" s="293" t="s">
        <v>377</v>
      </c>
    </row>
    <row r="10" spans="1:2" x14ac:dyDescent="0.25">
      <c r="A10" s="293" t="s">
        <v>378</v>
      </c>
    </row>
    <row r="11" spans="1:2" x14ac:dyDescent="0.25">
      <c r="A11" s="293" t="s">
        <v>379</v>
      </c>
    </row>
    <row r="12" spans="1:2" x14ac:dyDescent="0.25">
      <c r="A12" s="311" t="s">
        <v>380</v>
      </c>
    </row>
    <row r="13" spans="1:2" x14ac:dyDescent="0.25">
      <c r="A13" s="311" t="s">
        <v>381</v>
      </c>
    </row>
    <row r="14" spans="1:2" x14ac:dyDescent="0.25">
      <c r="A14" s="311" t="s">
        <v>382</v>
      </c>
    </row>
    <row r="15" spans="1:2" x14ac:dyDescent="0.25">
      <c r="A15" s="311" t="s">
        <v>383</v>
      </c>
    </row>
    <row r="16" spans="1:2" x14ac:dyDescent="0.25">
      <c r="A16" s="312" t="s">
        <v>384</v>
      </c>
    </row>
    <row r="17" spans="1:1" x14ac:dyDescent="0.25">
      <c r="A17" s="313" t="s">
        <v>385</v>
      </c>
    </row>
    <row r="18" spans="1:1" x14ac:dyDescent="0.25">
      <c r="A18" s="313" t="s">
        <v>386</v>
      </c>
    </row>
    <row r="19" spans="1:1" x14ac:dyDescent="0.25">
      <c r="A19" s="313" t="s">
        <v>387</v>
      </c>
    </row>
    <row r="20" spans="1:1" x14ac:dyDescent="0.25">
      <c r="A20" s="312" t="s">
        <v>388</v>
      </c>
    </row>
    <row r="21" spans="1:1" x14ac:dyDescent="0.25">
      <c r="A21" s="312" t="s">
        <v>389</v>
      </c>
    </row>
    <row r="22" spans="1:1" x14ac:dyDescent="0.25">
      <c r="A22" s="312" t="s">
        <v>390</v>
      </c>
    </row>
    <row r="23" spans="1:1" x14ac:dyDescent="0.25">
      <c r="A23" s="311" t="s">
        <v>497</v>
      </c>
    </row>
    <row r="24" spans="1:1" x14ac:dyDescent="0.25">
      <c r="A24" s="311"/>
    </row>
    <row r="25" spans="1:1" x14ac:dyDescent="0.25">
      <c r="A25" s="311"/>
    </row>
    <row r="26" spans="1:1" x14ac:dyDescent="0.25">
      <c r="A26" s="311"/>
    </row>
    <row r="27" spans="1:1" x14ac:dyDescent="0.25">
      <c r="A27" s="311"/>
    </row>
    <row r="28" spans="1:1" x14ac:dyDescent="0.25">
      <c r="A28" s="311"/>
    </row>
    <row r="29" spans="1:1" x14ac:dyDescent="0.25">
      <c r="A29" s="311"/>
    </row>
    <row r="30" spans="1:1" x14ac:dyDescent="0.25">
      <c r="A30" s="311"/>
    </row>
    <row r="31" spans="1:1" x14ac:dyDescent="0.25">
      <c r="A31" s="311"/>
    </row>
    <row r="32" spans="1:1" x14ac:dyDescent="0.25">
      <c r="A32" s="311"/>
    </row>
    <row r="33" spans="1:2" x14ac:dyDescent="0.25">
      <c r="A33" s="311"/>
    </row>
    <row r="34" spans="1:2" x14ac:dyDescent="0.25">
      <c r="A34" s="311"/>
    </row>
    <row r="35" spans="1:2" x14ac:dyDescent="0.25">
      <c r="A35" s="293"/>
    </row>
    <row r="36" spans="1:2" x14ac:dyDescent="0.25">
      <c r="A36" s="314"/>
    </row>
    <row r="37" spans="1:2" x14ac:dyDescent="0.25">
      <c r="A37" s="293"/>
      <c r="B37" t="s">
        <v>413</v>
      </c>
    </row>
    <row r="38" spans="1:2" x14ac:dyDescent="0.25">
      <c r="A38" s="293" t="s">
        <v>391</v>
      </c>
    </row>
    <row r="39" spans="1:2" x14ac:dyDescent="0.25">
      <c r="A39" s="311" t="s">
        <v>392</v>
      </c>
    </row>
    <row r="40" spans="1:2" x14ac:dyDescent="0.25">
      <c r="A40" s="311" t="s">
        <v>393</v>
      </c>
    </row>
    <row r="41" spans="1:2" x14ac:dyDescent="0.25">
      <c r="A41" s="293" t="s">
        <v>394</v>
      </c>
    </row>
    <row r="42" spans="1:2" x14ac:dyDescent="0.25">
      <c r="A42" s="311" t="s">
        <v>395</v>
      </c>
    </row>
    <row r="43" spans="1:2" x14ac:dyDescent="0.25">
      <c r="A43" s="311" t="s">
        <v>396</v>
      </c>
    </row>
    <row r="44" spans="1:2" x14ac:dyDescent="0.25">
      <c r="A44" s="293" t="s">
        <v>397</v>
      </c>
    </row>
    <row r="45" spans="1:2" x14ac:dyDescent="0.25">
      <c r="A45" s="311" t="s">
        <v>398</v>
      </c>
    </row>
    <row r="46" spans="1:2" x14ac:dyDescent="0.25">
      <c r="A46" s="311" t="s">
        <v>399</v>
      </c>
    </row>
    <row r="47" spans="1:2" x14ac:dyDescent="0.25">
      <c r="A47" s="315"/>
    </row>
    <row r="48" spans="1:2" x14ac:dyDescent="0.25">
      <c r="A48" s="311" t="s">
        <v>400</v>
      </c>
    </row>
    <row r="49" spans="1:3" x14ac:dyDescent="0.25">
      <c r="A49" s="311"/>
    </row>
    <row r="50" spans="1:3" x14ac:dyDescent="0.25">
      <c r="A50" s="311"/>
    </row>
    <row r="51" spans="1:3" x14ac:dyDescent="0.25">
      <c r="A51" s="311"/>
    </row>
    <row r="52" spans="1:3" x14ac:dyDescent="0.25">
      <c r="A52" s="311"/>
    </row>
    <row r="53" spans="1:3" x14ac:dyDescent="0.25">
      <c r="A53" s="311"/>
    </row>
    <row r="54" spans="1:3" x14ac:dyDescent="0.25">
      <c r="A54" s="311"/>
    </row>
    <row r="55" spans="1:3" x14ac:dyDescent="0.25">
      <c r="A55" s="311"/>
    </row>
    <row r="56" spans="1:3" x14ac:dyDescent="0.25">
      <c r="A56" s="311"/>
    </row>
    <row r="57" spans="1:3" x14ac:dyDescent="0.25">
      <c r="A57" s="311"/>
    </row>
    <row r="58" spans="1:3" x14ac:dyDescent="0.25">
      <c r="A58" s="311"/>
    </row>
    <row r="59" spans="1:3" x14ac:dyDescent="0.25">
      <c r="A59" s="311"/>
    </row>
    <row r="60" spans="1:3" x14ac:dyDescent="0.25">
      <c r="A60" s="311"/>
    </row>
    <row r="61" spans="1:3" x14ac:dyDescent="0.25">
      <c r="A61" s="293" t="s">
        <v>401</v>
      </c>
    </row>
    <row r="62" spans="1:3" x14ac:dyDescent="0.25">
      <c r="A62" s="293"/>
      <c r="C62" s="5" t="s">
        <v>415</v>
      </c>
    </row>
    <row r="63" spans="1:3" x14ac:dyDescent="0.25">
      <c r="A63" s="293" t="s">
        <v>402</v>
      </c>
    </row>
    <row r="64" spans="1:3" x14ac:dyDescent="0.25">
      <c r="A64" s="293" t="s">
        <v>403</v>
      </c>
    </row>
    <row r="65" spans="1:1" x14ac:dyDescent="0.25">
      <c r="A65" s="293" t="s">
        <v>404</v>
      </c>
    </row>
    <row r="66" spans="1:1" x14ac:dyDescent="0.25">
      <c r="A66" s="293"/>
    </row>
    <row r="67" spans="1:1" x14ac:dyDescent="0.25">
      <c r="A67" s="293" t="s">
        <v>498</v>
      </c>
    </row>
    <row r="68" spans="1:1" x14ac:dyDescent="0.25">
      <c r="A68" s="317"/>
    </row>
    <row r="69" spans="1:1" x14ac:dyDescent="0.25">
      <c r="A69" s="293" t="s">
        <v>435</v>
      </c>
    </row>
    <row r="70" spans="1:1" x14ac:dyDescent="0.25">
      <c r="A70" s="293"/>
    </row>
    <row r="71" spans="1:1" x14ac:dyDescent="0.25">
      <c r="A71" s="293" t="s">
        <v>499</v>
      </c>
    </row>
    <row r="72" spans="1:1" x14ac:dyDescent="0.25">
      <c r="A72" s="293" t="s">
        <v>500</v>
      </c>
    </row>
    <row r="73" spans="1:1" x14ac:dyDescent="0.25">
      <c r="A73" s="293"/>
    </row>
    <row r="74" spans="1:1" x14ac:dyDescent="0.25">
      <c r="A74" s="293"/>
    </row>
    <row r="75" spans="1:1" x14ac:dyDescent="0.25">
      <c r="A75" s="293"/>
    </row>
  </sheetData>
  <hyperlinks>
    <hyperlink ref="A3" r:id="rId1" display="../Forms/NHSD Standard View.aspx?viewid=00000000%2D0000%2D0000%2D0000%2D000000000000&amp;id=%2Fsites%2FDDS%2FDelivering%20Data%20Access%20Online%2FCRM%5FMigration" xr:uid="{3548FD05-43DC-4090-9F16-FA69ED3B2105}"/>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C42FD-21A2-4020-86F7-22199B39C247}">
  <sheetPr codeName="Sheet6"/>
  <dimension ref="A1:I15"/>
  <sheetViews>
    <sheetView zoomScale="80" zoomScaleNormal="80" workbookViewId="0">
      <selection activeCell="F17" sqref="F17"/>
    </sheetView>
  </sheetViews>
  <sheetFormatPr defaultRowHeight="15" x14ac:dyDescent="0.25"/>
  <cols>
    <col min="1" max="1" width="15.28515625" customWidth="1"/>
    <col min="2" max="2" width="103.42578125" customWidth="1"/>
  </cols>
  <sheetData>
    <row r="1" spans="1:9" x14ac:dyDescent="0.25">
      <c r="A1" s="254" t="s">
        <v>319</v>
      </c>
      <c r="B1" s="254" t="s">
        <v>320</v>
      </c>
    </row>
    <row r="2" spans="1:9" x14ac:dyDescent="0.25">
      <c r="A2" t="s">
        <v>321</v>
      </c>
      <c r="B2" s="5" t="s">
        <v>348</v>
      </c>
      <c r="C2" s="284"/>
      <c r="D2" s="277" t="s">
        <v>349</v>
      </c>
      <c r="H2" s="278"/>
      <c r="I2" s="277"/>
    </row>
    <row r="3" spans="1:9" x14ac:dyDescent="0.25">
      <c r="A3" t="s">
        <v>322</v>
      </c>
      <c r="B3" s="5" t="s">
        <v>335</v>
      </c>
      <c r="C3" s="280"/>
      <c r="D3" s="281" t="s">
        <v>350</v>
      </c>
    </row>
    <row r="4" spans="1:9" x14ac:dyDescent="0.25">
      <c r="A4" t="s">
        <v>323</v>
      </c>
      <c r="B4" s="5" t="s">
        <v>347</v>
      </c>
      <c r="C4" s="283"/>
      <c r="D4" s="281" t="s">
        <v>351</v>
      </c>
    </row>
    <row r="5" spans="1:9" x14ac:dyDescent="0.25">
      <c r="A5" s="284" t="s">
        <v>324</v>
      </c>
      <c r="B5" s="282" t="s">
        <v>340</v>
      </c>
    </row>
    <row r="6" spans="1:9" x14ac:dyDescent="0.25">
      <c r="A6" s="284" t="s">
        <v>325</v>
      </c>
      <c r="B6" s="282" t="s">
        <v>336</v>
      </c>
    </row>
    <row r="7" spans="1:9" x14ac:dyDescent="0.25">
      <c r="A7" s="284" t="s">
        <v>326</v>
      </c>
      <c r="B7" s="279" t="s">
        <v>337</v>
      </c>
    </row>
    <row r="8" spans="1:9" x14ac:dyDescent="0.25">
      <c r="A8" s="284" t="s">
        <v>327</v>
      </c>
      <c r="B8" s="282" t="s">
        <v>346</v>
      </c>
    </row>
    <row r="9" spans="1:9" x14ac:dyDescent="0.25">
      <c r="A9" s="284" t="s">
        <v>328</v>
      </c>
      <c r="B9" s="282" t="s">
        <v>345</v>
      </c>
    </row>
    <row r="10" spans="1:9" x14ac:dyDescent="0.25">
      <c r="A10" s="284" t="s">
        <v>329</v>
      </c>
      <c r="B10" s="282" t="s">
        <v>343</v>
      </c>
    </row>
    <row r="11" spans="1:9" x14ac:dyDescent="0.25">
      <c r="A11" s="284" t="s">
        <v>330</v>
      </c>
      <c r="B11" s="282" t="s">
        <v>344</v>
      </c>
    </row>
    <row r="12" spans="1:9" x14ac:dyDescent="0.25">
      <c r="A12" s="284" t="s">
        <v>331</v>
      </c>
      <c r="B12" s="282" t="s">
        <v>338</v>
      </c>
    </row>
    <row r="13" spans="1:9" x14ac:dyDescent="0.25">
      <c r="A13" s="284" t="s">
        <v>332</v>
      </c>
      <c r="B13" s="282" t="s">
        <v>341</v>
      </c>
    </row>
    <row r="14" spans="1:9" x14ac:dyDescent="0.25">
      <c r="A14" s="284" t="s">
        <v>333</v>
      </c>
      <c r="B14" s="279" t="s">
        <v>339</v>
      </c>
    </row>
    <row r="15" spans="1:9" x14ac:dyDescent="0.25">
      <c r="A15" t="s">
        <v>334</v>
      </c>
      <c r="B15" s="5" t="s">
        <v>342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3:B39"/>
  <sheetViews>
    <sheetView zoomScale="80" zoomScaleNormal="80" workbookViewId="0">
      <selection activeCell="A36" sqref="A36"/>
    </sheetView>
  </sheetViews>
  <sheetFormatPr defaultRowHeight="15" x14ac:dyDescent="0.25"/>
  <cols>
    <col min="1" max="1" width="43" style="5" customWidth="1"/>
  </cols>
  <sheetData>
    <row r="3" spans="1:2" x14ac:dyDescent="0.25">
      <c r="A3" s="254" t="s">
        <v>255</v>
      </c>
      <c r="B3" s="252"/>
    </row>
    <row r="5" spans="1:2" x14ac:dyDescent="0.25">
      <c r="A5" s="252" t="s">
        <v>215</v>
      </c>
    </row>
    <row r="6" spans="1:2" x14ac:dyDescent="0.25">
      <c r="A6" s="253" t="s">
        <v>224</v>
      </c>
    </row>
    <row r="7" spans="1:2" x14ac:dyDescent="0.25">
      <c r="A7" s="5" t="s">
        <v>299</v>
      </c>
    </row>
    <row r="8" spans="1:2" x14ac:dyDescent="0.25">
      <c r="A8" s="5" t="s">
        <v>300</v>
      </c>
    </row>
    <row r="11" spans="1:2" x14ac:dyDescent="0.25">
      <c r="A11" s="252" t="s">
        <v>216</v>
      </c>
    </row>
    <row r="12" spans="1:2" x14ac:dyDescent="0.25">
      <c r="A12" s="253" t="s">
        <v>224</v>
      </c>
    </row>
    <row r="13" spans="1:2" x14ac:dyDescent="0.25">
      <c r="A13" s="5" t="s">
        <v>301</v>
      </c>
    </row>
    <row r="14" spans="1:2" x14ac:dyDescent="0.25">
      <c r="A14" s="5" t="s">
        <v>364</v>
      </c>
    </row>
    <row r="15" spans="1:2" x14ac:dyDescent="0.25">
      <c r="A15" s="5" t="s">
        <v>311</v>
      </c>
    </row>
    <row r="16" spans="1:2" x14ac:dyDescent="0.25">
      <c r="A16" s="5" t="s">
        <v>302</v>
      </c>
    </row>
    <row r="18" spans="1:1" x14ac:dyDescent="0.25">
      <c r="A18" s="252" t="s">
        <v>220</v>
      </c>
    </row>
    <row r="19" spans="1:1" x14ac:dyDescent="0.25">
      <c r="A19" s="253" t="s">
        <v>224</v>
      </c>
    </row>
    <row r="20" spans="1:1" x14ac:dyDescent="0.25">
      <c r="A20" s="5" t="s">
        <v>303</v>
      </c>
    </row>
    <row r="21" spans="1:1" x14ac:dyDescent="0.25">
      <c r="A21" s="5" t="s">
        <v>305</v>
      </c>
    </row>
    <row r="22" spans="1:1" x14ac:dyDescent="0.25">
      <c r="A22" s="5" t="s">
        <v>304</v>
      </c>
    </row>
    <row r="24" spans="1:1" x14ac:dyDescent="0.25">
      <c r="A24" s="252" t="s">
        <v>217</v>
      </c>
    </row>
    <row r="25" spans="1:1" x14ac:dyDescent="0.25">
      <c r="A25" s="253" t="s">
        <v>224</v>
      </c>
    </row>
    <row r="26" spans="1:1" x14ac:dyDescent="0.25">
      <c r="A26" s="5" t="s">
        <v>306</v>
      </c>
    </row>
    <row r="27" spans="1:1" x14ac:dyDescent="0.25">
      <c r="A27" s="5" t="s">
        <v>307</v>
      </c>
    </row>
    <row r="29" spans="1:1" x14ac:dyDescent="0.25">
      <c r="A29" s="252" t="s">
        <v>218</v>
      </c>
    </row>
    <row r="30" spans="1:1" x14ac:dyDescent="0.25">
      <c r="A30" s="253" t="s">
        <v>224</v>
      </c>
    </row>
    <row r="31" spans="1:1" x14ac:dyDescent="0.25">
      <c r="A31" s="5" t="s">
        <v>308</v>
      </c>
    </row>
    <row r="32" spans="1:1" x14ac:dyDescent="0.25">
      <c r="A32" s="5" t="s">
        <v>309</v>
      </c>
    </row>
    <row r="33" spans="1:1" x14ac:dyDescent="0.25">
      <c r="A33" s="5" t="s">
        <v>310</v>
      </c>
    </row>
    <row r="35" spans="1:1" x14ac:dyDescent="0.25">
      <c r="A35" s="252" t="s">
        <v>219</v>
      </c>
    </row>
    <row r="36" spans="1:1" x14ac:dyDescent="0.25">
      <c r="A36" s="253" t="s">
        <v>224</v>
      </c>
    </row>
    <row r="37" spans="1:1" x14ac:dyDescent="0.25">
      <c r="A37" s="5" t="s">
        <v>312</v>
      </c>
    </row>
    <row r="38" spans="1:1" x14ac:dyDescent="0.25">
      <c r="A38" s="5" t="s">
        <v>313</v>
      </c>
    </row>
    <row r="39" spans="1:1" x14ac:dyDescent="0.25">
      <c r="A39" s="5" t="s">
        <v>314</v>
      </c>
    </row>
  </sheetData>
  <pageMargins left="0.7" right="0.7" top="0.75" bottom="0.75" header="0.3" footer="0.3"/>
  <pageSetup paperSize="9" scale="76"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1BD22-6036-4CB0-8F2A-D41F3C539772}">
  <sheetPr codeName="Sheet12">
    <tabColor theme="3" tint="0.39997558519241921"/>
    <pageSetUpPr fitToPage="1"/>
  </sheetPr>
  <dimension ref="X5:BK65"/>
  <sheetViews>
    <sheetView tabSelected="1" topLeftCell="F1" zoomScale="70" zoomScaleNormal="70" zoomScaleSheetLayoutView="70" zoomScalePageLayoutView="60" workbookViewId="0">
      <selection activeCell="AM17" sqref="AM17"/>
    </sheetView>
  </sheetViews>
  <sheetFormatPr defaultColWidth="9.140625" defaultRowHeight="15" x14ac:dyDescent="0.25"/>
  <cols>
    <col min="1" max="1" width="9.140625" style="10" customWidth="1"/>
    <col min="2" max="15" width="9.140625" style="10"/>
    <col min="16" max="16" width="8.42578125" style="10" customWidth="1"/>
    <col min="17" max="17" width="9.140625" style="10" customWidth="1"/>
    <col min="18" max="22" width="9.140625" style="10"/>
    <col min="23" max="23" width="13.7109375" style="10" customWidth="1"/>
    <col min="24" max="24" width="9.140625" style="10"/>
    <col min="25" max="25" width="13.140625" style="10" customWidth="1"/>
    <col min="26" max="26" width="9.5703125" style="10" customWidth="1"/>
    <col min="27" max="27" width="4.42578125" style="10" customWidth="1"/>
    <col min="28" max="28" width="6" style="10" customWidth="1"/>
    <col min="29" max="29" width="9.140625" style="10"/>
    <col min="30" max="30" width="11" style="10" customWidth="1"/>
    <col min="31" max="31" width="10.28515625" style="10" customWidth="1"/>
    <col min="32" max="44" width="9.140625" style="10"/>
    <col min="45" max="45" width="9.5703125" style="10" customWidth="1"/>
    <col min="46" max="16384" width="9.140625"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row r="59" spans="52:63" x14ac:dyDescent="0.25">
      <c r="BA59" s="166"/>
      <c r="BB59" s="166"/>
      <c r="BC59" s="166"/>
      <c r="BD59" s="166"/>
      <c r="BE59" s="166"/>
      <c r="BF59" s="166"/>
      <c r="BG59" s="166"/>
      <c r="BH59" s="166"/>
      <c r="BI59" s="166"/>
      <c r="BJ59" s="166"/>
      <c r="BK59" s="166"/>
    </row>
    <row r="60" spans="52:63" x14ac:dyDescent="0.25">
      <c r="BA60" s="166"/>
      <c r="BB60" s="166"/>
      <c r="BC60" s="166"/>
      <c r="BD60" s="166"/>
      <c r="BE60" s="166"/>
      <c r="BF60" s="166"/>
      <c r="BG60" s="166"/>
      <c r="BH60" s="166"/>
      <c r="BI60" s="166"/>
      <c r="BJ60" s="166"/>
      <c r="BK60" s="166"/>
    </row>
    <row r="61" spans="52:63" x14ac:dyDescent="0.25">
      <c r="AZ61" s="164"/>
      <c r="BA61" s="167"/>
      <c r="BB61" s="166"/>
      <c r="BC61" s="166"/>
      <c r="BD61" s="166"/>
      <c r="BE61" s="166"/>
      <c r="BF61" s="166"/>
      <c r="BG61" s="166"/>
      <c r="BH61" s="166"/>
      <c r="BI61" s="166"/>
      <c r="BJ61" s="166"/>
      <c r="BK61" s="166"/>
    </row>
    <row r="62" spans="52:63" x14ac:dyDescent="0.25">
      <c r="AZ62" s="164"/>
      <c r="BA62" s="428"/>
      <c r="BB62" s="428"/>
      <c r="BC62" s="428"/>
      <c r="BD62" s="428"/>
      <c r="BE62" s="428"/>
      <c r="BF62" s="428"/>
      <c r="BG62" s="428"/>
      <c r="BH62" s="428"/>
      <c r="BI62" s="428"/>
      <c r="BJ62" s="428"/>
      <c r="BK62" s="166"/>
    </row>
    <row r="63" spans="52:63" x14ac:dyDescent="0.25">
      <c r="AZ63" s="164"/>
      <c r="BA63" s="428"/>
      <c r="BB63" s="428"/>
      <c r="BC63" s="428"/>
      <c r="BD63" s="428"/>
      <c r="BE63" s="428"/>
      <c r="BF63" s="428"/>
      <c r="BG63" s="428"/>
      <c r="BH63" s="428"/>
      <c r="BI63" s="428"/>
      <c r="BJ63" s="428"/>
      <c r="BK63" s="166"/>
    </row>
    <row r="64" spans="52:63" x14ac:dyDescent="0.25">
      <c r="AZ64" s="164"/>
      <c r="BA64" s="167"/>
      <c r="BB64" s="168"/>
      <c r="BC64" s="168"/>
      <c r="BD64" s="168"/>
      <c r="BE64" s="168"/>
      <c r="BF64" s="168"/>
      <c r="BG64" s="168"/>
      <c r="BH64" s="166"/>
      <c r="BI64" s="166"/>
      <c r="BJ64" s="166"/>
      <c r="BK64" s="166"/>
    </row>
    <row r="65" spans="53:63" x14ac:dyDescent="0.25">
      <c r="BA65" s="166"/>
      <c r="BB65" s="166"/>
      <c r="BC65" s="166"/>
      <c r="BD65" s="166"/>
      <c r="BE65" s="166"/>
      <c r="BF65" s="166"/>
      <c r="BG65" s="166"/>
      <c r="BH65" s="166"/>
      <c r="BI65" s="166"/>
      <c r="BJ65" s="166"/>
      <c r="BK65" s="166"/>
    </row>
  </sheetData>
  <sheetProtection selectLockedCells="1" selectUnlockedCells="1"/>
  <mergeCells count="1">
    <mergeCell ref="BA62:BJ63"/>
  </mergeCells>
  <pageMargins left="0.70866141732283472" right="0.70866141732283472" top="0.74803149606299213" bottom="0.74803149606299213" header="0.31496062992125984" footer="0.31496062992125984"/>
  <pageSetup paperSize="8" scale="54" orientation="landscape" r:id="rId1"/>
  <headerFooter>
    <oddHeader xml:space="preserve">&amp;L&amp;20&amp;D,&amp;T&amp;C&amp;36DARS Demand and Performance Stats&amp;11
</oddHeader>
    <oddFooter>&amp;C&amp;36Demand Charts</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F1C42-895E-4AC4-A538-02E9263462A5}">
  <sheetPr codeName="Sheet13">
    <pageSetUpPr fitToPage="1"/>
  </sheetPr>
  <dimension ref="A3:P48"/>
  <sheetViews>
    <sheetView topLeftCell="A9" zoomScale="70" zoomScaleNormal="70" workbookViewId="0">
      <selection activeCell="A20" sqref="A20"/>
    </sheetView>
  </sheetViews>
  <sheetFormatPr defaultRowHeight="15" x14ac:dyDescent="0.25"/>
  <cols>
    <col min="1" max="1" width="43" customWidth="1"/>
  </cols>
  <sheetData>
    <row r="3" spans="1:2" x14ac:dyDescent="0.25">
      <c r="A3" s="254" t="s">
        <v>256</v>
      </c>
      <c r="B3" s="252"/>
    </row>
    <row r="5" spans="1:2" x14ac:dyDescent="0.25">
      <c r="A5" s="252" t="s">
        <v>257</v>
      </c>
    </row>
    <row r="6" spans="1:2" x14ac:dyDescent="0.25">
      <c r="A6" s="253" t="s">
        <v>224</v>
      </c>
    </row>
    <row r="7" spans="1:2" x14ac:dyDescent="0.25">
      <c r="A7" s="5" t="s">
        <v>286</v>
      </c>
    </row>
    <row r="8" spans="1:2" x14ac:dyDescent="0.25">
      <c r="A8" s="5" t="s">
        <v>287</v>
      </c>
    </row>
    <row r="9" spans="1:2" x14ac:dyDescent="0.25">
      <c r="A9" s="5"/>
    </row>
    <row r="10" spans="1:2" x14ac:dyDescent="0.25">
      <c r="A10" s="252" t="s">
        <v>258</v>
      </c>
    </row>
    <row r="11" spans="1:2" x14ac:dyDescent="0.25">
      <c r="A11" s="253" t="s">
        <v>224</v>
      </c>
    </row>
    <row r="12" spans="1:2" x14ac:dyDescent="0.25">
      <c r="A12" s="5" t="s">
        <v>288</v>
      </c>
    </row>
    <row r="13" spans="1:2" x14ac:dyDescent="0.25">
      <c r="A13" s="5" t="s">
        <v>289</v>
      </c>
    </row>
    <row r="14" spans="1:2" x14ac:dyDescent="0.25">
      <c r="A14" s="5" t="s">
        <v>293</v>
      </c>
    </row>
    <row r="15" spans="1:2" x14ac:dyDescent="0.25">
      <c r="A15" s="5" t="s">
        <v>290</v>
      </c>
    </row>
    <row r="16" spans="1:2" x14ac:dyDescent="0.25">
      <c r="A16" s="5" t="s">
        <v>291</v>
      </c>
    </row>
    <row r="18" spans="1:16" x14ac:dyDescent="0.25">
      <c r="A18" s="252" t="s">
        <v>259</v>
      </c>
    </row>
    <row r="19" spans="1:16" x14ac:dyDescent="0.25">
      <c r="A19" s="253" t="s">
        <v>224</v>
      </c>
    </row>
    <row r="20" spans="1:16" ht="17.25" customHeight="1" x14ac:dyDescent="0.25">
      <c r="A20" s="5" t="s">
        <v>365</v>
      </c>
    </row>
    <row r="21" spans="1:16" x14ac:dyDescent="0.25">
      <c r="A21" s="5" t="s">
        <v>292</v>
      </c>
    </row>
    <row r="22" spans="1:16" x14ac:dyDescent="0.25">
      <c r="A22" s="5"/>
    </row>
    <row r="23" spans="1:16" x14ac:dyDescent="0.25">
      <c r="A23" s="252" t="s">
        <v>260</v>
      </c>
    </row>
    <row r="24" spans="1:16" x14ac:dyDescent="0.25">
      <c r="A24" s="252" t="s">
        <v>296</v>
      </c>
    </row>
    <row r="25" spans="1:16" x14ac:dyDescent="0.25">
      <c r="A25" s="253" t="s">
        <v>224</v>
      </c>
    </row>
    <row r="26" spans="1:16" x14ac:dyDescent="0.25">
      <c r="A26" s="5" t="s">
        <v>294</v>
      </c>
    </row>
    <row r="27" spans="1:16" x14ac:dyDescent="0.25">
      <c r="A27" s="5" t="s">
        <v>295</v>
      </c>
    </row>
    <row r="28" spans="1:16" x14ac:dyDescent="0.25">
      <c r="A28" s="5" t="s">
        <v>362</v>
      </c>
    </row>
    <row r="29" spans="1:16" x14ac:dyDescent="0.25">
      <c r="A29" s="5" t="s">
        <v>297</v>
      </c>
    </row>
    <row r="30" spans="1:16" x14ac:dyDescent="0.25">
      <c r="A30" s="5" t="s">
        <v>298</v>
      </c>
    </row>
    <row r="32" spans="1:16" x14ac:dyDescent="0.25">
      <c r="A32" s="252" t="s">
        <v>317</v>
      </c>
      <c r="P32" s="268"/>
    </row>
    <row r="33" spans="1:1" x14ac:dyDescent="0.25">
      <c r="A33" s="253" t="s">
        <v>224</v>
      </c>
    </row>
    <row r="34" spans="1:1" x14ac:dyDescent="0.25">
      <c r="A34" s="5" t="s">
        <v>361</v>
      </c>
    </row>
    <row r="35" spans="1:1" x14ac:dyDescent="0.25">
      <c r="A35" s="5"/>
    </row>
    <row r="36" spans="1:1" x14ac:dyDescent="0.25">
      <c r="A36" s="252" t="s">
        <v>360</v>
      </c>
    </row>
    <row r="37" spans="1:1" x14ac:dyDescent="0.25">
      <c r="A37" s="253" t="s">
        <v>224</v>
      </c>
    </row>
    <row r="38" spans="1:1" x14ac:dyDescent="0.25">
      <c r="A38" s="5" t="s">
        <v>363</v>
      </c>
    </row>
    <row r="41" spans="1:1" x14ac:dyDescent="0.25">
      <c r="A41" s="252"/>
    </row>
    <row r="42" spans="1:1" x14ac:dyDescent="0.25">
      <c r="A42" s="253"/>
    </row>
    <row r="43" spans="1:1" x14ac:dyDescent="0.25">
      <c r="A43" s="5"/>
    </row>
    <row r="44" spans="1:1" x14ac:dyDescent="0.25">
      <c r="A44" s="5"/>
    </row>
    <row r="45" spans="1:1" x14ac:dyDescent="0.25">
      <c r="A45" s="5"/>
    </row>
    <row r="46" spans="1:1" x14ac:dyDescent="0.25">
      <c r="A46" s="253"/>
    </row>
    <row r="47" spans="1:1" x14ac:dyDescent="0.25">
      <c r="A47" s="5"/>
    </row>
    <row r="48" spans="1:1" x14ac:dyDescent="0.25">
      <c r="A48" s="253"/>
    </row>
  </sheetData>
  <pageMargins left="0.7" right="0.7" top="0.75" bottom="0.75" header="0.3" footer="0.3"/>
  <pageSetup paperSize="9" scale="66"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3" tint="0.39997558519241921"/>
  </sheetPr>
  <dimension ref="X5:Z22"/>
  <sheetViews>
    <sheetView topLeftCell="A7" zoomScale="70" zoomScaleNormal="70" workbookViewId="0">
      <selection activeCell="U5" sqref="U5"/>
    </sheetView>
  </sheetViews>
  <sheetFormatPr defaultColWidth="9.140625" defaultRowHeight="15" x14ac:dyDescent="0.25"/>
  <cols>
    <col min="1" max="22" width="9.140625" style="10"/>
    <col min="23" max="23" width="13.7109375" style="10" customWidth="1"/>
    <col min="24" max="24" width="9.140625" style="10"/>
    <col min="25" max="25" width="13.140625" style="10" customWidth="1"/>
    <col min="26" max="26" width="9.5703125" style="10" customWidth="1"/>
    <col min="27" max="27" width="4.42578125" style="10" customWidth="1"/>
    <col min="28" max="28" width="6" style="10" customWidth="1"/>
    <col min="29" max="16384" width="9.140625"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iddenDataSheet"/>
  <dimension ref="A1:Y5"/>
  <sheetViews>
    <sheetView workbookViewId="0"/>
  </sheetViews>
  <sheetFormatPr defaultRowHeight="15" x14ac:dyDescent="0.25"/>
  <sheetData>
    <row r="1" spans="1:25" x14ac:dyDescent="0.25">
      <c r="A1" t="s">
        <v>10</v>
      </c>
    </row>
    <row r="2" spans="1:25" x14ac:dyDescent="0.25">
      <c r="A2" t="s">
        <v>11</v>
      </c>
      <c r="B2" t="s">
        <v>12</v>
      </c>
    </row>
    <row r="3" spans="1:25" x14ac:dyDescent="0.25">
      <c r="A3" t="s">
        <v>13</v>
      </c>
      <c r="B3" t="s">
        <v>14</v>
      </c>
      <c r="C3" t="s">
        <v>15</v>
      </c>
      <c r="D3" t="s">
        <v>16</v>
      </c>
    </row>
    <row r="4" spans="1:25" x14ac:dyDescent="0.25">
      <c r="A4" t="s">
        <v>17</v>
      </c>
      <c r="B4" t="s">
        <v>18</v>
      </c>
      <c r="C4" t="s">
        <v>19</v>
      </c>
      <c r="D4" t="s">
        <v>20</v>
      </c>
      <c r="E4" t="s">
        <v>21</v>
      </c>
      <c r="F4" t="s">
        <v>22</v>
      </c>
      <c r="G4" t="s">
        <v>23</v>
      </c>
      <c r="H4" t="s">
        <v>24</v>
      </c>
      <c r="I4" t="s">
        <v>25</v>
      </c>
      <c r="J4" t="s">
        <v>26</v>
      </c>
      <c r="K4" t="s">
        <v>27</v>
      </c>
      <c r="L4" t="s">
        <v>28</v>
      </c>
      <c r="M4" t="s">
        <v>29</v>
      </c>
      <c r="N4" t="s">
        <v>30</v>
      </c>
      <c r="O4" t="s">
        <v>31</v>
      </c>
      <c r="P4" t="s">
        <v>32</v>
      </c>
      <c r="Q4" t="s">
        <v>33</v>
      </c>
      <c r="R4" t="s">
        <v>34</v>
      </c>
      <c r="S4" t="s">
        <v>35</v>
      </c>
      <c r="T4" t="s">
        <v>36</v>
      </c>
      <c r="U4" t="s">
        <v>37</v>
      </c>
      <c r="V4" t="s">
        <v>38</v>
      </c>
      <c r="W4" t="s">
        <v>39</v>
      </c>
      <c r="X4" t="s">
        <v>40</v>
      </c>
      <c r="Y4" t="s">
        <v>41</v>
      </c>
    </row>
    <row r="5" spans="1:25" x14ac:dyDescent="0.25">
      <c r="A5" t="s">
        <v>42</v>
      </c>
      <c r="B5" t="s">
        <v>43</v>
      </c>
      <c r="C5" t="s">
        <v>44</v>
      </c>
      <c r="D5" t="s">
        <v>45</v>
      </c>
      <c r="E5" t="s">
        <v>46</v>
      </c>
      <c r="F5" t="s">
        <v>47</v>
      </c>
      <c r="G5" t="s">
        <v>48</v>
      </c>
      <c r="H5" t="s">
        <v>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4:A37"/>
  <sheetViews>
    <sheetView topLeftCell="A4" workbookViewId="0">
      <selection activeCell="B13" sqref="B13"/>
    </sheetView>
  </sheetViews>
  <sheetFormatPr defaultRowHeight="15" x14ac:dyDescent="0.25"/>
  <sheetData>
    <row r="4" spans="1:1" x14ac:dyDescent="0.25">
      <c r="A4" t="s">
        <v>50</v>
      </c>
    </row>
    <row r="5" spans="1:1" x14ac:dyDescent="0.25">
      <c r="A5" t="s">
        <v>51</v>
      </c>
    </row>
    <row r="6" spans="1:1" x14ac:dyDescent="0.25">
      <c r="A6" t="s">
        <v>52</v>
      </c>
    </row>
    <row r="7" spans="1:1" x14ac:dyDescent="0.25">
      <c r="A7" t="s">
        <v>53</v>
      </c>
    </row>
    <row r="8" spans="1:1" x14ac:dyDescent="0.25">
      <c r="A8" t="s">
        <v>54</v>
      </c>
    </row>
    <row r="9" spans="1:1" x14ac:dyDescent="0.25">
      <c r="A9" t="s">
        <v>55</v>
      </c>
    </row>
    <row r="10" spans="1:1" x14ac:dyDescent="0.25">
      <c r="A10" t="s">
        <v>56</v>
      </c>
    </row>
    <row r="11" spans="1:1" x14ac:dyDescent="0.25">
      <c r="A11" t="s">
        <v>57</v>
      </c>
    </row>
    <row r="12" spans="1:1" x14ac:dyDescent="0.25">
      <c r="A12" t="s">
        <v>58</v>
      </c>
    </row>
    <row r="13" spans="1:1" x14ac:dyDescent="0.25">
      <c r="A13" t="s">
        <v>59</v>
      </c>
    </row>
    <row r="14" spans="1:1" x14ac:dyDescent="0.25">
      <c r="A14" t="s">
        <v>60</v>
      </c>
    </row>
    <row r="15" spans="1:1" x14ac:dyDescent="0.25">
      <c r="A15" t="s">
        <v>61</v>
      </c>
    </row>
    <row r="16" spans="1:1" x14ac:dyDescent="0.25">
      <c r="A16" t="s">
        <v>62</v>
      </c>
    </row>
    <row r="17" spans="1:1" x14ac:dyDescent="0.25">
      <c r="A17" t="s">
        <v>63</v>
      </c>
    </row>
    <row r="18" spans="1:1" x14ac:dyDescent="0.25">
      <c r="A18" t="s">
        <v>64</v>
      </c>
    </row>
    <row r="19" spans="1:1" x14ac:dyDescent="0.25">
      <c r="A19" t="s">
        <v>65</v>
      </c>
    </row>
    <row r="20" spans="1:1" x14ac:dyDescent="0.25">
      <c r="A20" t="s">
        <v>66</v>
      </c>
    </row>
    <row r="21" spans="1:1" x14ac:dyDescent="0.25">
      <c r="A21" t="s">
        <v>67</v>
      </c>
    </row>
    <row r="22" spans="1:1" x14ac:dyDescent="0.25">
      <c r="A22" t="s">
        <v>68</v>
      </c>
    </row>
    <row r="23" spans="1:1" x14ac:dyDescent="0.25">
      <c r="A23" t="s">
        <v>69</v>
      </c>
    </row>
    <row r="24" spans="1:1" x14ac:dyDescent="0.25">
      <c r="A24" t="s">
        <v>70</v>
      </c>
    </row>
    <row r="25" spans="1:1" x14ac:dyDescent="0.25">
      <c r="A25" t="s">
        <v>71</v>
      </c>
    </row>
    <row r="26" spans="1:1" x14ac:dyDescent="0.25">
      <c r="A26" t="s">
        <v>72</v>
      </c>
    </row>
    <row r="27" spans="1:1" x14ac:dyDescent="0.25">
      <c r="A27" t="s">
        <v>73</v>
      </c>
    </row>
    <row r="28" spans="1:1" x14ac:dyDescent="0.25">
      <c r="A28" t="s">
        <v>74</v>
      </c>
    </row>
    <row r="29" spans="1:1" x14ac:dyDescent="0.25">
      <c r="A29" t="s">
        <v>75</v>
      </c>
    </row>
    <row r="30" spans="1:1" x14ac:dyDescent="0.25">
      <c r="A30" t="s">
        <v>76</v>
      </c>
    </row>
    <row r="31" spans="1:1" x14ac:dyDescent="0.25">
      <c r="A31" t="s">
        <v>77</v>
      </c>
    </row>
    <row r="32" spans="1:1" x14ac:dyDescent="0.25">
      <c r="A32" t="s">
        <v>78</v>
      </c>
    </row>
    <row r="33" spans="1:1" x14ac:dyDescent="0.25">
      <c r="A33" t="s">
        <v>79</v>
      </c>
    </row>
    <row r="34" spans="1:1" x14ac:dyDescent="0.25">
      <c r="A34" t="s">
        <v>80</v>
      </c>
    </row>
    <row r="35" spans="1:1" x14ac:dyDescent="0.25">
      <c r="A35" t="s">
        <v>81</v>
      </c>
    </row>
    <row r="36" spans="1:1" x14ac:dyDescent="0.25">
      <c r="A36" t="s">
        <v>82</v>
      </c>
    </row>
    <row r="37" spans="1:1" x14ac:dyDescent="0.25">
      <c r="A37" t="s">
        <v>83</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F3B54-6522-4948-9DC9-D2F10DA489F6}">
  <sheetPr>
    <tabColor theme="3" tint="0.39997558519241921"/>
  </sheetPr>
  <dimension ref="A1:AE230"/>
  <sheetViews>
    <sheetView topLeftCell="A43" zoomScale="85" zoomScaleNormal="85" workbookViewId="0">
      <selection activeCell="U29" sqref="U29"/>
    </sheetView>
  </sheetViews>
  <sheetFormatPr defaultRowHeight="15" x14ac:dyDescent="0.25"/>
  <cols>
    <col min="1" max="1" width="22.7109375" style="248" bestFit="1" customWidth="1"/>
    <col min="2" max="2" width="7.7109375" bestFit="1" customWidth="1"/>
    <col min="3" max="3" width="20.85546875" bestFit="1" customWidth="1"/>
    <col min="4" max="4" width="19.5703125" bestFit="1" customWidth="1"/>
    <col min="5" max="5" width="36.140625" style="268" bestFit="1" customWidth="1"/>
    <col min="6" max="6" width="40.7109375" bestFit="1" customWidth="1"/>
    <col min="7" max="7" width="9.7109375" bestFit="1" customWidth="1"/>
    <col min="8" max="8" width="12.85546875" bestFit="1" customWidth="1"/>
    <col min="9" max="9" width="15.7109375" bestFit="1" customWidth="1"/>
    <col min="10" max="10" width="14.28515625" bestFit="1" customWidth="1"/>
    <col min="11" max="11" width="16" bestFit="1" customWidth="1"/>
    <col min="12" max="12" width="23" bestFit="1" customWidth="1"/>
    <col min="13" max="13" width="14.140625" bestFit="1" customWidth="1"/>
    <col min="14" max="14" width="14.28515625" bestFit="1" customWidth="1"/>
    <col min="15" max="15" width="12.5703125" bestFit="1" customWidth="1"/>
    <col min="16" max="16" width="21.42578125" bestFit="1" customWidth="1"/>
    <col min="17" max="17" width="24.140625" bestFit="1" customWidth="1"/>
    <col min="18" max="18" width="22.42578125" bestFit="1" customWidth="1"/>
    <col min="19" max="19" width="12" bestFit="1" customWidth="1"/>
    <col min="20" max="20" width="59.28515625" bestFit="1" customWidth="1"/>
    <col min="21" max="21" width="59.7109375" bestFit="1" customWidth="1"/>
    <col min="22" max="22" width="27.5703125" bestFit="1" customWidth="1"/>
    <col min="23" max="23" width="39.7109375" bestFit="1" customWidth="1"/>
    <col min="24" max="24" width="47" bestFit="1" customWidth="1"/>
    <col min="25" max="25" width="41.85546875" bestFit="1" customWidth="1"/>
    <col min="26" max="26" width="41.5703125" bestFit="1" customWidth="1"/>
    <col min="27" max="27" width="43.140625" bestFit="1" customWidth="1"/>
    <col min="28" max="28" width="39.5703125" bestFit="1" customWidth="1"/>
    <col min="29" max="29" width="33.5703125" bestFit="1" customWidth="1"/>
    <col min="30" max="30" width="38.28515625" bestFit="1" customWidth="1"/>
    <col min="31" max="31" width="32.28515625" bestFit="1" customWidth="1"/>
  </cols>
  <sheetData>
    <row r="1" spans="1:31" x14ac:dyDescent="0.25">
      <c r="A1" s="248" t="s">
        <v>133</v>
      </c>
      <c r="B1" t="s">
        <v>128</v>
      </c>
      <c r="C1" t="s">
        <v>134</v>
      </c>
      <c r="D1" t="s">
        <v>135</v>
      </c>
      <c r="E1" s="268" t="s">
        <v>317</v>
      </c>
      <c r="F1" t="s">
        <v>318</v>
      </c>
      <c r="G1" t="s">
        <v>552</v>
      </c>
      <c r="H1" t="s">
        <v>136</v>
      </c>
      <c r="I1" t="s">
        <v>137</v>
      </c>
      <c r="J1" t="s">
        <v>138</v>
      </c>
      <c r="K1" t="s">
        <v>122</v>
      </c>
      <c r="L1" t="s">
        <v>123</v>
      </c>
      <c r="M1" t="s">
        <v>139</v>
      </c>
      <c r="N1" t="s">
        <v>140</v>
      </c>
      <c r="O1" t="s">
        <v>316</v>
      </c>
      <c r="P1" t="s">
        <v>141</v>
      </c>
      <c r="Q1" t="s">
        <v>366</v>
      </c>
      <c r="R1" t="s">
        <v>368</v>
      </c>
      <c r="S1" t="s">
        <v>553</v>
      </c>
      <c r="T1" t="s">
        <v>370</v>
      </c>
      <c r="U1" t="s">
        <v>369</v>
      </c>
      <c r="V1" t="s">
        <v>493</v>
      </c>
      <c r="W1" t="s">
        <v>494</v>
      </c>
      <c r="X1" t="s">
        <v>496</v>
      </c>
      <c r="Y1" t="s">
        <v>495</v>
      </c>
      <c r="Z1" t="s">
        <v>543</v>
      </c>
      <c r="AA1" t="s">
        <v>544</v>
      </c>
      <c r="AB1" t="s">
        <v>483</v>
      </c>
      <c r="AC1" t="s">
        <v>487</v>
      </c>
      <c r="AD1" t="s">
        <v>485</v>
      </c>
      <c r="AE1" t="s">
        <v>488</v>
      </c>
    </row>
    <row r="2" spans="1:31" x14ac:dyDescent="0.25">
      <c r="A2" s="248">
        <v>44099</v>
      </c>
      <c r="B2">
        <v>290</v>
      </c>
      <c r="C2">
        <v>234</v>
      </c>
      <c r="D2">
        <v>38</v>
      </c>
      <c r="E2" s="268">
        <v>0.1623931623931624</v>
      </c>
      <c r="F2">
        <v>196</v>
      </c>
      <c r="G2">
        <v>55</v>
      </c>
      <c r="H2">
        <v>56</v>
      </c>
      <c r="I2">
        <v>22</v>
      </c>
      <c r="J2">
        <v>2</v>
      </c>
      <c r="K2">
        <v>3</v>
      </c>
      <c r="L2">
        <v>36</v>
      </c>
      <c r="M2">
        <v>14</v>
      </c>
      <c r="N2">
        <v>40</v>
      </c>
      <c r="O2">
        <v>2</v>
      </c>
      <c r="Q2">
        <v>-14</v>
      </c>
      <c r="R2">
        <v>-2</v>
      </c>
      <c r="S2">
        <v>29</v>
      </c>
      <c r="U2">
        <v>20</v>
      </c>
      <c r="V2">
        <v>208</v>
      </c>
      <c r="W2">
        <v>77</v>
      </c>
      <c r="X2">
        <v>55</v>
      </c>
      <c r="Y2">
        <v>76</v>
      </c>
      <c r="Z2">
        <v>2</v>
      </c>
      <c r="AA2">
        <v>7</v>
      </c>
      <c r="AB2">
        <v>2</v>
      </c>
      <c r="AC2">
        <v>42</v>
      </c>
      <c r="AD2">
        <v>3</v>
      </c>
      <c r="AE2">
        <v>14</v>
      </c>
    </row>
    <row r="3" spans="1:31" x14ac:dyDescent="0.25">
      <c r="A3" s="248">
        <v>44092</v>
      </c>
      <c r="B3">
        <v>274</v>
      </c>
      <c r="C3">
        <v>219</v>
      </c>
      <c r="D3">
        <v>41</v>
      </c>
      <c r="E3" s="268">
        <v>0.18721461187214611</v>
      </c>
      <c r="F3">
        <v>178</v>
      </c>
      <c r="G3">
        <v>57</v>
      </c>
      <c r="H3">
        <v>69</v>
      </c>
      <c r="I3">
        <v>19</v>
      </c>
      <c r="J3">
        <v>2</v>
      </c>
      <c r="K3">
        <v>6</v>
      </c>
      <c r="L3">
        <v>13</v>
      </c>
      <c r="M3">
        <v>8</v>
      </c>
      <c r="N3">
        <v>13</v>
      </c>
      <c r="O3">
        <v>2</v>
      </c>
      <c r="Q3">
        <v>-8</v>
      </c>
      <c r="R3">
        <v>-2</v>
      </c>
      <c r="S3">
        <v>31</v>
      </c>
      <c r="U3">
        <v>3</v>
      </c>
      <c r="V3">
        <v>214</v>
      </c>
      <c r="W3">
        <v>77</v>
      </c>
      <c r="X3">
        <v>60</v>
      </c>
      <c r="Y3">
        <v>77</v>
      </c>
      <c r="Z3">
        <v>0</v>
      </c>
      <c r="AA3">
        <v>9</v>
      </c>
      <c r="AB3">
        <v>1</v>
      </c>
      <c r="AC3">
        <v>58</v>
      </c>
      <c r="AD3">
        <v>5</v>
      </c>
      <c r="AE3">
        <v>11</v>
      </c>
    </row>
    <row r="4" spans="1:31" x14ac:dyDescent="0.25">
      <c r="A4" s="248">
        <v>44085</v>
      </c>
      <c r="B4">
        <v>273</v>
      </c>
      <c r="C4">
        <v>217</v>
      </c>
      <c r="D4">
        <v>34</v>
      </c>
      <c r="E4" s="268">
        <v>0.15668202764976957</v>
      </c>
      <c r="F4">
        <v>183</v>
      </c>
      <c r="G4">
        <v>52</v>
      </c>
      <c r="H4">
        <v>42</v>
      </c>
      <c r="I4">
        <v>24</v>
      </c>
      <c r="J4">
        <v>2</v>
      </c>
      <c r="K4">
        <v>7</v>
      </c>
      <c r="L4">
        <v>20</v>
      </c>
      <c r="M4">
        <v>27</v>
      </c>
      <c r="N4">
        <v>24</v>
      </c>
      <c r="O4">
        <v>0</v>
      </c>
      <c r="Q4">
        <v>-27</v>
      </c>
      <c r="R4">
        <v>0</v>
      </c>
      <c r="S4">
        <v>30</v>
      </c>
      <c r="U4">
        <v>-7</v>
      </c>
      <c r="V4">
        <v>214</v>
      </c>
      <c r="W4">
        <v>77</v>
      </c>
      <c r="X4">
        <v>62</v>
      </c>
      <c r="Y4">
        <v>75</v>
      </c>
      <c r="Z4">
        <v>15</v>
      </c>
      <c r="AA4">
        <v>4</v>
      </c>
      <c r="AB4">
        <v>2</v>
      </c>
      <c r="AC4">
        <v>35</v>
      </c>
      <c r="AD4">
        <v>7</v>
      </c>
      <c r="AE4">
        <v>7</v>
      </c>
    </row>
    <row r="5" spans="1:31" x14ac:dyDescent="0.25">
      <c r="A5" s="248">
        <v>44078</v>
      </c>
      <c r="B5">
        <v>281</v>
      </c>
      <c r="C5">
        <v>218</v>
      </c>
      <c r="D5">
        <v>34</v>
      </c>
      <c r="E5" s="268">
        <v>0.15596330275229359</v>
      </c>
      <c r="F5">
        <v>184</v>
      </c>
      <c r="G5">
        <v>56</v>
      </c>
      <c r="H5">
        <v>56</v>
      </c>
      <c r="I5">
        <v>23</v>
      </c>
      <c r="J5">
        <v>4</v>
      </c>
      <c r="K5">
        <v>2</v>
      </c>
      <c r="L5">
        <v>15</v>
      </c>
      <c r="M5">
        <v>17</v>
      </c>
      <c r="N5">
        <v>14</v>
      </c>
      <c r="O5">
        <v>0</v>
      </c>
      <c r="Q5">
        <v>-17</v>
      </c>
      <c r="R5">
        <v>0</v>
      </c>
      <c r="S5">
        <v>31</v>
      </c>
      <c r="U5">
        <v>-2</v>
      </c>
      <c r="V5">
        <v>227</v>
      </c>
      <c r="W5">
        <v>77</v>
      </c>
      <c r="X5">
        <v>71</v>
      </c>
      <c r="Y5">
        <v>79</v>
      </c>
      <c r="Z5">
        <v>8</v>
      </c>
      <c r="AA5">
        <v>4</v>
      </c>
      <c r="AB5">
        <v>3</v>
      </c>
      <c r="AC5">
        <v>39</v>
      </c>
      <c r="AD5">
        <v>6</v>
      </c>
      <c r="AE5">
        <v>16</v>
      </c>
    </row>
    <row r="6" spans="1:31" x14ac:dyDescent="0.25">
      <c r="A6" s="248">
        <v>44071</v>
      </c>
      <c r="B6">
        <v>281</v>
      </c>
      <c r="C6">
        <v>215</v>
      </c>
      <c r="D6">
        <v>39</v>
      </c>
      <c r="E6" s="268">
        <v>0.18139534883720931</v>
      </c>
      <c r="F6">
        <v>176</v>
      </c>
      <c r="G6">
        <v>59</v>
      </c>
      <c r="H6">
        <v>52</v>
      </c>
      <c r="I6">
        <v>27</v>
      </c>
      <c r="J6">
        <v>3</v>
      </c>
      <c r="K6">
        <v>2</v>
      </c>
      <c r="L6">
        <v>19</v>
      </c>
      <c r="M6">
        <v>8</v>
      </c>
      <c r="N6">
        <v>20</v>
      </c>
      <c r="O6">
        <v>1</v>
      </c>
      <c r="Q6">
        <v>-8</v>
      </c>
      <c r="R6">
        <v>-1</v>
      </c>
      <c r="S6">
        <v>31</v>
      </c>
      <c r="U6">
        <v>10</v>
      </c>
      <c r="V6">
        <v>229</v>
      </c>
      <c r="W6">
        <v>78</v>
      </c>
      <c r="X6">
        <v>73</v>
      </c>
      <c r="Y6">
        <v>78</v>
      </c>
      <c r="Z6">
        <v>7</v>
      </c>
      <c r="AA6">
        <v>4</v>
      </c>
      <c r="AB6">
        <v>3</v>
      </c>
      <c r="AC6">
        <v>57</v>
      </c>
      <c r="AD6">
        <v>1</v>
      </c>
      <c r="AE6">
        <v>5</v>
      </c>
    </row>
    <row r="7" spans="1:31" x14ac:dyDescent="0.25">
      <c r="A7" s="248">
        <v>44064</v>
      </c>
      <c r="B7">
        <v>272</v>
      </c>
      <c r="C7">
        <v>213</v>
      </c>
      <c r="D7">
        <v>46</v>
      </c>
      <c r="E7" s="268">
        <v>0.215962441314554</v>
      </c>
      <c r="F7">
        <v>167</v>
      </c>
      <c r="G7">
        <v>62</v>
      </c>
      <c r="H7">
        <v>51</v>
      </c>
      <c r="I7">
        <v>27</v>
      </c>
      <c r="J7">
        <v>3</v>
      </c>
      <c r="K7">
        <v>3</v>
      </c>
      <c r="L7">
        <v>15</v>
      </c>
      <c r="M7">
        <v>17</v>
      </c>
      <c r="N7">
        <v>19</v>
      </c>
      <c r="O7">
        <v>0</v>
      </c>
      <c r="Q7">
        <v>-17</v>
      </c>
      <c r="R7">
        <v>0</v>
      </c>
      <c r="S7">
        <v>32</v>
      </c>
      <c r="U7">
        <v>-2</v>
      </c>
      <c r="V7">
        <v>232</v>
      </c>
      <c r="W7">
        <v>78</v>
      </c>
      <c r="X7">
        <v>75</v>
      </c>
      <c r="Y7">
        <v>79</v>
      </c>
      <c r="Z7">
        <v>3</v>
      </c>
      <c r="AA7">
        <v>10</v>
      </c>
      <c r="AB7">
        <v>3</v>
      </c>
      <c r="AC7">
        <v>42</v>
      </c>
      <c r="AD7">
        <v>6</v>
      </c>
      <c r="AE7">
        <v>8</v>
      </c>
    </row>
    <row r="8" spans="1:31" x14ac:dyDescent="0.25">
      <c r="A8" s="248">
        <v>44057</v>
      </c>
      <c r="B8">
        <v>272</v>
      </c>
      <c r="C8">
        <v>220</v>
      </c>
      <c r="D8">
        <v>45</v>
      </c>
      <c r="E8" s="268">
        <v>0.20454545454545456</v>
      </c>
      <c r="F8">
        <v>175</v>
      </c>
      <c r="G8">
        <v>60</v>
      </c>
      <c r="H8">
        <v>37</v>
      </c>
      <c r="I8">
        <v>28</v>
      </c>
      <c r="J8">
        <v>4</v>
      </c>
      <c r="K8">
        <v>3</v>
      </c>
      <c r="L8">
        <v>21</v>
      </c>
      <c r="M8">
        <v>13</v>
      </c>
      <c r="N8">
        <v>28</v>
      </c>
      <c r="O8">
        <v>2</v>
      </c>
      <c r="Q8">
        <v>-13</v>
      </c>
      <c r="R8">
        <v>-2</v>
      </c>
      <c r="S8">
        <v>30</v>
      </c>
      <c r="U8">
        <v>6</v>
      </c>
      <c r="V8">
        <v>235</v>
      </c>
      <c r="W8">
        <v>78</v>
      </c>
      <c r="X8">
        <v>75</v>
      </c>
      <c r="Y8">
        <v>82</v>
      </c>
      <c r="Z8">
        <v>14</v>
      </c>
      <c r="AA8">
        <v>4</v>
      </c>
      <c r="AB8">
        <v>3</v>
      </c>
      <c r="AC8">
        <v>25</v>
      </c>
      <c r="AD8">
        <v>6</v>
      </c>
      <c r="AE8">
        <v>12</v>
      </c>
    </row>
    <row r="9" spans="1:31" x14ac:dyDescent="0.25">
      <c r="A9" s="248">
        <v>44050</v>
      </c>
      <c r="B9">
        <v>268</v>
      </c>
      <c r="C9">
        <v>211</v>
      </c>
      <c r="D9">
        <v>42</v>
      </c>
      <c r="E9" s="268">
        <v>0.1990521327014218</v>
      </c>
      <c r="F9">
        <v>169</v>
      </c>
      <c r="G9">
        <v>63</v>
      </c>
      <c r="H9">
        <v>55</v>
      </c>
      <c r="I9">
        <v>22</v>
      </c>
      <c r="J9">
        <v>3</v>
      </c>
      <c r="K9">
        <v>7</v>
      </c>
      <c r="L9">
        <v>34</v>
      </c>
      <c r="M9">
        <v>16</v>
      </c>
      <c r="N9">
        <v>42</v>
      </c>
      <c r="O9">
        <v>0</v>
      </c>
      <c r="Q9">
        <v>-16</v>
      </c>
      <c r="R9">
        <v>0</v>
      </c>
      <c r="S9">
        <v>32</v>
      </c>
      <c r="U9">
        <v>18</v>
      </c>
      <c r="V9">
        <v>239</v>
      </c>
      <c r="W9">
        <v>77</v>
      </c>
      <c r="X9">
        <v>82</v>
      </c>
      <c r="Y9">
        <v>80</v>
      </c>
      <c r="Z9">
        <v>12</v>
      </c>
      <c r="AA9">
        <v>8</v>
      </c>
      <c r="AB9">
        <v>3</v>
      </c>
      <c r="AC9">
        <v>44</v>
      </c>
      <c r="AD9">
        <v>5</v>
      </c>
      <c r="AE9">
        <v>10</v>
      </c>
    </row>
    <row r="10" spans="1:31" x14ac:dyDescent="0.25">
      <c r="A10" s="248">
        <v>44043</v>
      </c>
      <c r="B10">
        <v>249</v>
      </c>
      <c r="C10">
        <v>201</v>
      </c>
      <c r="D10">
        <v>46</v>
      </c>
      <c r="E10" s="268">
        <v>0.22885572139303484</v>
      </c>
      <c r="F10">
        <v>155</v>
      </c>
      <c r="G10">
        <v>60</v>
      </c>
      <c r="H10">
        <v>72</v>
      </c>
      <c r="I10">
        <v>20</v>
      </c>
      <c r="J10">
        <v>3</v>
      </c>
      <c r="K10">
        <v>8</v>
      </c>
      <c r="L10">
        <v>14</v>
      </c>
      <c r="M10">
        <v>25</v>
      </c>
      <c r="N10">
        <v>19</v>
      </c>
      <c r="O10">
        <v>4</v>
      </c>
      <c r="Q10">
        <v>-25</v>
      </c>
      <c r="R10">
        <v>-4</v>
      </c>
      <c r="S10">
        <v>33</v>
      </c>
      <c r="U10">
        <v>-15</v>
      </c>
      <c r="V10">
        <v>239</v>
      </c>
      <c r="W10">
        <v>77</v>
      </c>
      <c r="X10">
        <v>68</v>
      </c>
      <c r="Y10">
        <v>94</v>
      </c>
      <c r="Z10">
        <v>9</v>
      </c>
      <c r="AA10">
        <v>8</v>
      </c>
      <c r="AB10">
        <v>2</v>
      </c>
      <c r="AC10">
        <v>64</v>
      </c>
      <c r="AD10">
        <v>6</v>
      </c>
      <c r="AE10">
        <v>8</v>
      </c>
    </row>
    <row r="11" spans="1:31" x14ac:dyDescent="0.25">
      <c r="A11" s="248">
        <v>44036</v>
      </c>
      <c r="B11">
        <v>264</v>
      </c>
      <c r="C11">
        <v>213</v>
      </c>
      <c r="D11">
        <v>43</v>
      </c>
      <c r="E11" s="268">
        <v>0.20187793427230047</v>
      </c>
      <c r="F11">
        <v>170</v>
      </c>
      <c r="G11">
        <v>58</v>
      </c>
      <c r="H11">
        <v>66</v>
      </c>
      <c r="I11">
        <v>22</v>
      </c>
      <c r="J11">
        <v>3</v>
      </c>
      <c r="K11">
        <v>5</v>
      </c>
      <c r="L11">
        <v>17</v>
      </c>
      <c r="M11">
        <v>10</v>
      </c>
      <c r="N11">
        <v>25</v>
      </c>
      <c r="O11">
        <v>2</v>
      </c>
      <c r="Q11">
        <v>-10</v>
      </c>
      <c r="R11">
        <v>-2</v>
      </c>
      <c r="S11">
        <v>32</v>
      </c>
      <c r="U11">
        <v>5</v>
      </c>
      <c r="V11">
        <v>246</v>
      </c>
      <c r="W11">
        <v>78</v>
      </c>
      <c r="X11">
        <v>73</v>
      </c>
      <c r="Y11">
        <v>95</v>
      </c>
      <c r="Z11">
        <v>5</v>
      </c>
      <c r="AA11">
        <v>8</v>
      </c>
      <c r="AB11">
        <v>3</v>
      </c>
      <c r="AC11">
        <v>58</v>
      </c>
      <c r="AD11">
        <v>3</v>
      </c>
      <c r="AE11">
        <v>7</v>
      </c>
    </row>
    <row r="12" spans="1:31" x14ac:dyDescent="0.25">
      <c r="A12" s="248">
        <v>44029</v>
      </c>
      <c r="B12">
        <v>260</v>
      </c>
      <c r="C12">
        <v>208</v>
      </c>
      <c r="D12">
        <v>45</v>
      </c>
      <c r="E12" s="268">
        <v>0.21634615384615383</v>
      </c>
      <c r="F12">
        <v>163</v>
      </c>
      <c r="G12">
        <v>63</v>
      </c>
      <c r="H12">
        <v>49</v>
      </c>
      <c r="I12">
        <v>20</v>
      </c>
      <c r="J12">
        <v>4</v>
      </c>
      <c r="K12">
        <v>4</v>
      </c>
      <c r="L12">
        <v>25</v>
      </c>
      <c r="M12">
        <v>20</v>
      </c>
      <c r="N12">
        <v>27</v>
      </c>
      <c r="O12">
        <v>2</v>
      </c>
      <c r="Q12">
        <v>-20</v>
      </c>
      <c r="R12">
        <v>-2</v>
      </c>
      <c r="S12">
        <v>28</v>
      </c>
      <c r="U12">
        <v>3</v>
      </c>
      <c r="V12">
        <v>254</v>
      </c>
      <c r="W12">
        <v>80</v>
      </c>
      <c r="X12">
        <v>79</v>
      </c>
      <c r="Y12">
        <v>95</v>
      </c>
      <c r="Z12">
        <v>4</v>
      </c>
      <c r="AA12">
        <v>10</v>
      </c>
      <c r="AB12">
        <v>4</v>
      </c>
      <c r="AC12">
        <v>41</v>
      </c>
      <c r="AD12">
        <v>3</v>
      </c>
      <c r="AE12">
        <v>8</v>
      </c>
    </row>
    <row r="13" spans="1:31" x14ac:dyDescent="0.25">
      <c r="A13" s="248">
        <v>44022</v>
      </c>
      <c r="B13">
        <v>259</v>
      </c>
      <c r="C13">
        <v>216</v>
      </c>
      <c r="D13">
        <v>47</v>
      </c>
      <c r="E13" s="268">
        <v>0.21759259259259259</v>
      </c>
      <c r="F13">
        <v>169</v>
      </c>
      <c r="G13">
        <v>60</v>
      </c>
      <c r="H13">
        <v>88</v>
      </c>
      <c r="I13">
        <v>22</v>
      </c>
      <c r="J13">
        <v>3</v>
      </c>
      <c r="K13">
        <v>3</v>
      </c>
      <c r="L13">
        <v>18</v>
      </c>
      <c r="M13">
        <v>13</v>
      </c>
      <c r="N13">
        <v>27</v>
      </c>
      <c r="O13">
        <v>2</v>
      </c>
      <c r="Q13">
        <v>-13</v>
      </c>
      <c r="R13">
        <v>-2</v>
      </c>
      <c r="S13">
        <v>32</v>
      </c>
      <c r="U13">
        <v>3</v>
      </c>
      <c r="V13">
        <v>261</v>
      </c>
      <c r="W13">
        <v>100</v>
      </c>
      <c r="X13">
        <v>87</v>
      </c>
      <c r="Y13">
        <v>74</v>
      </c>
      <c r="Z13">
        <v>4</v>
      </c>
      <c r="AA13">
        <v>10</v>
      </c>
      <c r="AB13">
        <v>2</v>
      </c>
      <c r="AC13">
        <v>72</v>
      </c>
      <c r="AD13">
        <v>5</v>
      </c>
      <c r="AE13">
        <v>16</v>
      </c>
    </row>
    <row r="14" spans="1:31" x14ac:dyDescent="0.25">
      <c r="A14" s="248">
        <v>44015</v>
      </c>
      <c r="B14">
        <v>257</v>
      </c>
      <c r="C14">
        <v>204</v>
      </c>
      <c r="D14">
        <v>45</v>
      </c>
      <c r="E14" s="268">
        <v>0.22058823529411764</v>
      </c>
      <c r="F14">
        <v>159</v>
      </c>
      <c r="G14">
        <v>59</v>
      </c>
      <c r="H14">
        <v>42</v>
      </c>
      <c r="I14">
        <v>16</v>
      </c>
      <c r="J14">
        <v>4</v>
      </c>
      <c r="K14">
        <v>2</v>
      </c>
      <c r="L14">
        <v>20</v>
      </c>
      <c r="M14">
        <v>17</v>
      </c>
      <c r="N14">
        <v>18</v>
      </c>
      <c r="O14">
        <v>1</v>
      </c>
      <c r="Q14">
        <v>-17</v>
      </c>
      <c r="R14">
        <v>-1</v>
      </c>
      <c r="S14">
        <v>32</v>
      </c>
      <c r="U14">
        <v>2</v>
      </c>
      <c r="V14">
        <v>268</v>
      </c>
      <c r="W14">
        <v>101</v>
      </c>
      <c r="X14">
        <v>94</v>
      </c>
      <c r="Y14">
        <v>73</v>
      </c>
      <c r="Z14">
        <v>3</v>
      </c>
      <c r="AA14">
        <v>10</v>
      </c>
      <c r="AB14">
        <v>2</v>
      </c>
      <c r="AC14">
        <v>31</v>
      </c>
      <c r="AD14">
        <v>8</v>
      </c>
      <c r="AE14">
        <v>11</v>
      </c>
    </row>
    <row r="15" spans="1:31" x14ac:dyDescent="0.25">
      <c r="A15" s="248">
        <v>44008</v>
      </c>
      <c r="B15">
        <v>253</v>
      </c>
      <c r="C15">
        <v>205</v>
      </c>
      <c r="D15">
        <v>43</v>
      </c>
      <c r="E15" s="268">
        <v>0.2097560975609756</v>
      </c>
      <c r="F15">
        <v>162</v>
      </c>
      <c r="G15">
        <v>51</v>
      </c>
      <c r="H15">
        <v>77</v>
      </c>
      <c r="I15">
        <v>23</v>
      </c>
      <c r="J15">
        <v>3</v>
      </c>
      <c r="K15">
        <v>2</v>
      </c>
      <c r="L15">
        <v>10</v>
      </c>
      <c r="M15">
        <v>12</v>
      </c>
      <c r="N15">
        <v>29</v>
      </c>
      <c r="O15">
        <v>3</v>
      </c>
      <c r="Q15">
        <v>-12</v>
      </c>
      <c r="R15">
        <v>-3</v>
      </c>
      <c r="S15">
        <v>32</v>
      </c>
      <c r="U15">
        <v>-5</v>
      </c>
      <c r="V15">
        <v>271</v>
      </c>
      <c r="W15">
        <v>98</v>
      </c>
      <c r="X15">
        <v>94</v>
      </c>
      <c r="Y15">
        <v>79</v>
      </c>
      <c r="Z15">
        <v>2</v>
      </c>
      <c r="AA15">
        <v>9</v>
      </c>
    </row>
    <row r="16" spans="1:31" x14ac:dyDescent="0.25">
      <c r="A16" s="248">
        <v>44001</v>
      </c>
      <c r="B16">
        <v>259</v>
      </c>
      <c r="C16">
        <v>218</v>
      </c>
      <c r="D16">
        <v>48</v>
      </c>
      <c r="E16" s="268">
        <v>0.22018348623853212</v>
      </c>
      <c r="F16">
        <v>170</v>
      </c>
      <c r="G16">
        <v>52</v>
      </c>
      <c r="H16">
        <v>76</v>
      </c>
      <c r="I16">
        <v>7</v>
      </c>
      <c r="J16">
        <v>2</v>
      </c>
      <c r="K16">
        <v>5</v>
      </c>
      <c r="L16">
        <v>21</v>
      </c>
      <c r="M16">
        <v>15</v>
      </c>
      <c r="N16">
        <v>14</v>
      </c>
      <c r="O16">
        <v>2</v>
      </c>
      <c r="Q16">
        <v>-15</v>
      </c>
      <c r="R16">
        <v>-2</v>
      </c>
      <c r="S16">
        <v>32</v>
      </c>
      <c r="U16">
        <v>4</v>
      </c>
      <c r="V16">
        <v>280</v>
      </c>
      <c r="W16">
        <v>98</v>
      </c>
      <c r="X16">
        <v>103</v>
      </c>
      <c r="Y16">
        <v>79</v>
      </c>
      <c r="Z16">
        <v>0</v>
      </c>
      <c r="AA16">
        <v>9</v>
      </c>
    </row>
    <row r="17" spans="1:27" x14ac:dyDescent="0.25">
      <c r="A17" s="248">
        <v>43994</v>
      </c>
      <c r="B17">
        <v>255</v>
      </c>
      <c r="C17">
        <v>209</v>
      </c>
      <c r="D17">
        <v>49</v>
      </c>
      <c r="E17" s="268">
        <v>0.23444976076555024</v>
      </c>
      <c r="F17">
        <v>160</v>
      </c>
      <c r="G17">
        <v>54</v>
      </c>
      <c r="H17">
        <v>71</v>
      </c>
      <c r="I17">
        <v>17</v>
      </c>
      <c r="J17">
        <v>4</v>
      </c>
      <c r="K17">
        <v>9</v>
      </c>
      <c r="L17">
        <v>15</v>
      </c>
      <c r="M17">
        <v>50</v>
      </c>
      <c r="N17">
        <v>25</v>
      </c>
      <c r="O17">
        <v>0</v>
      </c>
      <c r="Q17">
        <v>-50</v>
      </c>
      <c r="R17">
        <v>0</v>
      </c>
      <c r="S17">
        <v>32</v>
      </c>
      <c r="U17">
        <v>-35</v>
      </c>
      <c r="V17">
        <v>286</v>
      </c>
      <c r="W17">
        <v>97</v>
      </c>
      <c r="X17">
        <v>111</v>
      </c>
      <c r="Y17">
        <v>78</v>
      </c>
      <c r="Z17">
        <v>6</v>
      </c>
      <c r="AA17">
        <v>9</v>
      </c>
    </row>
    <row r="18" spans="1:27" x14ac:dyDescent="0.25">
      <c r="A18" s="248">
        <v>43987</v>
      </c>
      <c r="B18">
        <v>288</v>
      </c>
      <c r="C18">
        <v>208</v>
      </c>
      <c r="D18">
        <v>48</v>
      </c>
      <c r="E18" s="268">
        <v>0.23076923076923081</v>
      </c>
      <c r="F18">
        <v>160</v>
      </c>
      <c r="G18">
        <v>60</v>
      </c>
      <c r="H18">
        <v>76</v>
      </c>
      <c r="I18">
        <v>18</v>
      </c>
      <c r="J18">
        <v>5</v>
      </c>
      <c r="K18">
        <v>6</v>
      </c>
      <c r="L18">
        <v>25</v>
      </c>
      <c r="M18">
        <v>47</v>
      </c>
      <c r="N18">
        <v>18</v>
      </c>
      <c r="O18">
        <v>5</v>
      </c>
      <c r="Q18">
        <v>-47</v>
      </c>
      <c r="R18">
        <v>-5</v>
      </c>
      <c r="S18">
        <v>29</v>
      </c>
      <c r="U18">
        <v>-27</v>
      </c>
      <c r="V18">
        <v>309</v>
      </c>
      <c r="W18">
        <v>97</v>
      </c>
      <c r="X18">
        <v>135</v>
      </c>
      <c r="Y18">
        <v>77</v>
      </c>
      <c r="Z18">
        <v>6</v>
      </c>
      <c r="AA18">
        <v>9</v>
      </c>
    </row>
    <row r="19" spans="1:27" x14ac:dyDescent="0.25">
      <c r="A19" s="248">
        <v>43980</v>
      </c>
      <c r="B19">
        <v>320</v>
      </c>
      <c r="C19">
        <v>252</v>
      </c>
      <c r="D19">
        <v>49</v>
      </c>
      <c r="E19" s="268">
        <v>0.19444444444444445</v>
      </c>
      <c r="F19">
        <v>203</v>
      </c>
      <c r="G19">
        <v>59</v>
      </c>
      <c r="H19">
        <v>77</v>
      </c>
      <c r="I19">
        <v>30</v>
      </c>
      <c r="J19">
        <v>5</v>
      </c>
      <c r="K19">
        <v>0</v>
      </c>
      <c r="L19">
        <v>36</v>
      </c>
      <c r="M19">
        <v>17</v>
      </c>
      <c r="N19">
        <v>18</v>
      </c>
      <c r="O19">
        <v>0</v>
      </c>
      <c r="Q19">
        <v>-17</v>
      </c>
      <c r="R19">
        <v>0</v>
      </c>
      <c r="S19">
        <v>26</v>
      </c>
      <c r="U19">
        <v>19</v>
      </c>
      <c r="V19">
        <v>257</v>
      </c>
      <c r="W19">
        <v>90</v>
      </c>
      <c r="X19">
        <v>88</v>
      </c>
      <c r="Y19">
        <v>79</v>
      </c>
      <c r="Z19">
        <v>5</v>
      </c>
      <c r="AA19">
        <v>9</v>
      </c>
    </row>
    <row r="20" spans="1:27" x14ac:dyDescent="0.25">
      <c r="A20" s="248">
        <v>43973</v>
      </c>
      <c r="B20">
        <v>301</v>
      </c>
      <c r="C20">
        <v>236</v>
      </c>
      <c r="D20">
        <v>42</v>
      </c>
      <c r="E20" s="268">
        <v>0.17796610169491525</v>
      </c>
      <c r="F20">
        <v>194</v>
      </c>
      <c r="G20">
        <v>53</v>
      </c>
      <c r="H20">
        <v>53</v>
      </c>
      <c r="I20">
        <v>46</v>
      </c>
      <c r="J20">
        <v>3</v>
      </c>
      <c r="K20">
        <v>3</v>
      </c>
      <c r="L20">
        <v>46</v>
      </c>
      <c r="M20">
        <v>26</v>
      </c>
      <c r="N20">
        <v>23</v>
      </c>
      <c r="O20">
        <v>2</v>
      </c>
      <c r="Q20">
        <v>-26</v>
      </c>
      <c r="R20">
        <v>-2</v>
      </c>
      <c r="S20">
        <v>27</v>
      </c>
      <c r="U20">
        <v>18</v>
      </c>
      <c r="V20">
        <v>256</v>
      </c>
      <c r="W20">
        <v>88</v>
      </c>
      <c r="X20">
        <v>89</v>
      </c>
      <c r="Y20">
        <v>79</v>
      </c>
      <c r="Z20">
        <v>9</v>
      </c>
      <c r="AA20">
        <v>3</v>
      </c>
    </row>
    <row r="21" spans="1:27" x14ac:dyDescent="0.25">
      <c r="A21" s="248">
        <v>43966</v>
      </c>
      <c r="B21">
        <v>289</v>
      </c>
      <c r="C21">
        <v>234</v>
      </c>
      <c r="D21">
        <v>43</v>
      </c>
      <c r="E21" s="268">
        <v>0.18376068376068375</v>
      </c>
      <c r="F21">
        <v>191</v>
      </c>
      <c r="G21">
        <v>52</v>
      </c>
      <c r="H21">
        <v>86</v>
      </c>
      <c r="I21">
        <v>73</v>
      </c>
      <c r="J21">
        <v>2</v>
      </c>
      <c r="K21">
        <v>4</v>
      </c>
      <c r="L21">
        <v>28</v>
      </c>
      <c r="M21">
        <v>41</v>
      </c>
      <c r="N21">
        <v>41</v>
      </c>
      <c r="O21">
        <v>2</v>
      </c>
      <c r="Q21">
        <v>-41</v>
      </c>
      <c r="R21">
        <v>-2</v>
      </c>
      <c r="S21">
        <v>28</v>
      </c>
      <c r="U21">
        <v>-15</v>
      </c>
      <c r="V21">
        <v>259</v>
      </c>
      <c r="W21">
        <v>89</v>
      </c>
      <c r="X21">
        <v>92</v>
      </c>
      <c r="Y21">
        <v>78</v>
      </c>
      <c r="Z21">
        <v>1</v>
      </c>
      <c r="AA21">
        <v>9</v>
      </c>
    </row>
    <row r="22" spans="1:27" x14ac:dyDescent="0.25">
      <c r="A22" s="248">
        <v>43952</v>
      </c>
      <c r="B22">
        <v>303</v>
      </c>
      <c r="C22">
        <v>262</v>
      </c>
      <c r="D22">
        <v>45</v>
      </c>
      <c r="E22" s="268">
        <v>0.1717557251908397</v>
      </c>
      <c r="F22">
        <v>217</v>
      </c>
      <c r="G22">
        <v>54</v>
      </c>
      <c r="H22">
        <v>58</v>
      </c>
      <c r="I22">
        <v>63</v>
      </c>
      <c r="J22">
        <v>2</v>
      </c>
      <c r="K22">
        <v>0</v>
      </c>
      <c r="L22">
        <v>45</v>
      </c>
      <c r="M22">
        <v>13</v>
      </c>
      <c r="N22">
        <v>35</v>
      </c>
      <c r="O22">
        <v>1</v>
      </c>
      <c r="Q22">
        <v>-13</v>
      </c>
      <c r="R22">
        <v>-1</v>
      </c>
      <c r="S22">
        <v>29</v>
      </c>
      <c r="U22">
        <v>31</v>
      </c>
      <c r="V22">
        <v>269</v>
      </c>
      <c r="W22">
        <v>90</v>
      </c>
      <c r="X22">
        <v>100</v>
      </c>
      <c r="Y22">
        <v>79</v>
      </c>
      <c r="Z22">
        <v>6</v>
      </c>
      <c r="AA22">
        <v>5</v>
      </c>
    </row>
    <row r="23" spans="1:27" x14ac:dyDescent="0.25">
      <c r="A23" s="248">
        <v>43945</v>
      </c>
      <c r="B23">
        <v>271</v>
      </c>
      <c r="C23">
        <v>224</v>
      </c>
      <c r="D23">
        <v>43</v>
      </c>
      <c r="E23" s="268">
        <v>0.19196428571428573</v>
      </c>
      <c r="F23">
        <v>181</v>
      </c>
      <c r="G23">
        <v>58</v>
      </c>
      <c r="H23">
        <v>73</v>
      </c>
      <c r="I23">
        <v>76</v>
      </c>
      <c r="J23">
        <v>3</v>
      </c>
      <c r="K23">
        <v>2</v>
      </c>
      <c r="L23">
        <v>58</v>
      </c>
      <c r="M23">
        <v>15</v>
      </c>
      <c r="N23">
        <v>41</v>
      </c>
      <c r="O23">
        <v>4</v>
      </c>
      <c r="Q23">
        <v>-15</v>
      </c>
      <c r="R23">
        <v>-4</v>
      </c>
      <c r="S23">
        <v>31</v>
      </c>
      <c r="U23">
        <v>39</v>
      </c>
      <c r="V23">
        <v>267</v>
      </c>
      <c r="W23">
        <v>89</v>
      </c>
      <c r="X23">
        <v>100</v>
      </c>
      <c r="Y23">
        <v>78</v>
      </c>
      <c r="Z23">
        <v>6</v>
      </c>
      <c r="AA23">
        <v>5</v>
      </c>
    </row>
    <row r="24" spans="1:27" x14ac:dyDescent="0.25">
      <c r="A24" s="248">
        <v>43938</v>
      </c>
      <c r="B24">
        <v>231</v>
      </c>
      <c r="C24">
        <v>178</v>
      </c>
      <c r="D24">
        <v>47</v>
      </c>
      <c r="E24" s="268">
        <v>0.2640449438202247</v>
      </c>
      <c r="F24">
        <v>131</v>
      </c>
      <c r="G24">
        <v>65</v>
      </c>
      <c r="H24">
        <v>67</v>
      </c>
      <c r="I24">
        <v>93</v>
      </c>
      <c r="J24">
        <v>3</v>
      </c>
      <c r="K24">
        <v>12</v>
      </c>
      <c r="L24">
        <v>10</v>
      </c>
      <c r="M24">
        <v>27</v>
      </c>
      <c r="N24">
        <v>59</v>
      </c>
      <c r="O24">
        <v>14</v>
      </c>
      <c r="Q24">
        <v>-27</v>
      </c>
      <c r="R24">
        <v>-14</v>
      </c>
      <c r="S24">
        <v>39</v>
      </c>
      <c r="U24">
        <v>-31</v>
      </c>
      <c r="V24">
        <v>273</v>
      </c>
      <c r="W24">
        <v>90</v>
      </c>
      <c r="X24">
        <v>104</v>
      </c>
      <c r="Y24">
        <v>79</v>
      </c>
      <c r="Z24">
        <v>5</v>
      </c>
      <c r="AA24">
        <v>21</v>
      </c>
    </row>
    <row r="25" spans="1:27" x14ac:dyDescent="0.25">
      <c r="A25" s="248">
        <v>43924</v>
      </c>
      <c r="B25">
        <v>275</v>
      </c>
      <c r="C25">
        <v>190</v>
      </c>
      <c r="D25">
        <v>52</v>
      </c>
      <c r="E25" s="268">
        <v>0.27368421052631581</v>
      </c>
      <c r="F25">
        <v>138</v>
      </c>
      <c r="G25">
        <v>74</v>
      </c>
      <c r="H25">
        <v>53</v>
      </c>
      <c r="I25">
        <v>45</v>
      </c>
      <c r="J25">
        <v>4</v>
      </c>
      <c r="K25">
        <v>3</v>
      </c>
      <c r="L25">
        <v>18</v>
      </c>
      <c r="M25">
        <v>54</v>
      </c>
      <c r="N25">
        <v>27</v>
      </c>
      <c r="O25">
        <v>2</v>
      </c>
      <c r="Q25">
        <v>-54</v>
      </c>
      <c r="R25">
        <v>-2</v>
      </c>
      <c r="S25">
        <v>38</v>
      </c>
      <c r="U25">
        <v>-38</v>
      </c>
      <c r="V25">
        <v>296</v>
      </c>
      <c r="W25">
        <v>91</v>
      </c>
      <c r="X25">
        <v>119</v>
      </c>
      <c r="Y25">
        <v>86</v>
      </c>
      <c r="Z25">
        <v>2</v>
      </c>
      <c r="AA25">
        <v>22</v>
      </c>
    </row>
    <row r="26" spans="1:27" x14ac:dyDescent="0.25">
      <c r="A26" s="248">
        <v>43917</v>
      </c>
      <c r="B26">
        <v>319</v>
      </c>
      <c r="C26">
        <v>225</v>
      </c>
      <c r="D26">
        <v>58</v>
      </c>
      <c r="E26" s="268">
        <v>0.25777777777777777</v>
      </c>
      <c r="F26">
        <v>167</v>
      </c>
      <c r="G26">
        <v>76</v>
      </c>
      <c r="H26">
        <v>59</v>
      </c>
      <c r="I26">
        <v>38</v>
      </c>
      <c r="J26">
        <v>4</v>
      </c>
      <c r="K26">
        <v>10</v>
      </c>
      <c r="L26">
        <v>24</v>
      </c>
      <c r="M26">
        <v>44</v>
      </c>
      <c r="N26">
        <v>26</v>
      </c>
      <c r="O26">
        <v>2</v>
      </c>
      <c r="Q26">
        <v>-44</v>
      </c>
      <c r="R26">
        <v>-2</v>
      </c>
      <c r="S26">
        <v>34</v>
      </c>
      <c r="U26">
        <v>-22</v>
      </c>
      <c r="V26">
        <v>240</v>
      </c>
      <c r="W26">
        <v>75</v>
      </c>
      <c r="X26">
        <v>89</v>
      </c>
      <c r="Y26">
        <v>76</v>
      </c>
      <c r="Z26">
        <v>0</v>
      </c>
      <c r="AA26">
        <v>21</v>
      </c>
    </row>
    <row r="27" spans="1:27" x14ac:dyDescent="0.25">
      <c r="A27" s="248">
        <v>43910</v>
      </c>
      <c r="B27">
        <v>312</v>
      </c>
      <c r="C27">
        <v>233</v>
      </c>
      <c r="D27">
        <v>50</v>
      </c>
      <c r="E27" s="268">
        <v>0.21459227467811159</v>
      </c>
      <c r="F27">
        <v>183</v>
      </c>
      <c r="G27">
        <v>69</v>
      </c>
      <c r="H27">
        <v>94</v>
      </c>
      <c r="I27">
        <v>64</v>
      </c>
      <c r="J27">
        <v>3</v>
      </c>
      <c r="K27">
        <v>6</v>
      </c>
      <c r="L27">
        <v>12</v>
      </c>
      <c r="M27">
        <v>26</v>
      </c>
      <c r="N27">
        <v>33</v>
      </c>
      <c r="O27">
        <v>2</v>
      </c>
      <c r="Q27">
        <v>-26</v>
      </c>
      <c r="R27">
        <v>-2</v>
      </c>
      <c r="S27">
        <v>34</v>
      </c>
      <c r="U27">
        <v>-16</v>
      </c>
      <c r="V27">
        <v>241</v>
      </c>
      <c r="W27">
        <v>74</v>
      </c>
      <c r="X27">
        <v>91</v>
      </c>
      <c r="Y27">
        <v>76</v>
      </c>
      <c r="Z27">
        <v>14</v>
      </c>
      <c r="AA27">
        <v>13</v>
      </c>
    </row>
    <row r="28" spans="1:27" x14ac:dyDescent="0.25">
      <c r="A28" s="248">
        <v>43896</v>
      </c>
      <c r="B28">
        <v>278</v>
      </c>
      <c r="C28">
        <v>225</v>
      </c>
      <c r="D28">
        <v>52</v>
      </c>
      <c r="E28" s="268">
        <v>0.2311111111111111</v>
      </c>
      <c r="F28">
        <v>173</v>
      </c>
      <c r="G28">
        <v>65</v>
      </c>
      <c r="H28">
        <v>54</v>
      </c>
      <c r="I28">
        <v>102</v>
      </c>
      <c r="J28">
        <v>2</v>
      </c>
      <c r="K28">
        <v>7</v>
      </c>
      <c r="L28">
        <v>24</v>
      </c>
      <c r="M28">
        <v>16</v>
      </c>
      <c r="N28">
        <v>58</v>
      </c>
      <c r="O28">
        <v>3</v>
      </c>
      <c r="Q28">
        <v>-16</v>
      </c>
      <c r="R28">
        <v>-3</v>
      </c>
      <c r="S28">
        <v>36</v>
      </c>
      <c r="U28">
        <v>5</v>
      </c>
      <c r="V28">
        <v>252</v>
      </c>
      <c r="W28">
        <v>76</v>
      </c>
      <c r="X28">
        <v>95</v>
      </c>
      <c r="Y28">
        <v>81</v>
      </c>
      <c r="Z28">
        <v>8</v>
      </c>
      <c r="AA28">
        <v>14</v>
      </c>
    </row>
    <row r="29" spans="1:27" x14ac:dyDescent="0.25">
      <c r="A29" s="248">
        <v>43889</v>
      </c>
      <c r="B29">
        <v>272</v>
      </c>
      <c r="C29">
        <v>230</v>
      </c>
      <c r="D29">
        <v>52</v>
      </c>
      <c r="E29" s="268">
        <v>0.22608695652173913</v>
      </c>
      <c r="F29">
        <v>178</v>
      </c>
      <c r="G29">
        <v>64</v>
      </c>
      <c r="H29">
        <v>50</v>
      </c>
      <c r="I29">
        <v>77</v>
      </c>
      <c r="J29">
        <v>2</v>
      </c>
      <c r="K29">
        <v>3</v>
      </c>
      <c r="L29">
        <v>22</v>
      </c>
      <c r="M29">
        <v>11</v>
      </c>
      <c r="N29">
        <v>44</v>
      </c>
      <c r="O29">
        <v>0</v>
      </c>
      <c r="Q29">
        <v>-11</v>
      </c>
      <c r="R29">
        <v>0</v>
      </c>
      <c r="S29">
        <v>37</v>
      </c>
      <c r="U29">
        <v>11</v>
      </c>
      <c r="V29">
        <v>258</v>
      </c>
      <c r="W29">
        <v>88</v>
      </c>
      <c r="X29">
        <v>92</v>
      </c>
      <c r="Y29">
        <v>78</v>
      </c>
      <c r="Z29">
        <v>4</v>
      </c>
      <c r="AA29">
        <v>13</v>
      </c>
    </row>
    <row r="30" spans="1:27" x14ac:dyDescent="0.25">
      <c r="A30" s="248">
        <v>43882</v>
      </c>
      <c r="B30">
        <v>261</v>
      </c>
      <c r="C30">
        <v>221</v>
      </c>
      <c r="D30">
        <v>50</v>
      </c>
      <c r="E30" s="268">
        <v>0.22624434389140272</v>
      </c>
      <c r="F30">
        <v>171</v>
      </c>
      <c r="G30">
        <v>63</v>
      </c>
      <c r="H30">
        <v>52</v>
      </c>
      <c r="I30">
        <v>54</v>
      </c>
      <c r="J30">
        <v>2</v>
      </c>
      <c r="K30">
        <v>3</v>
      </c>
      <c r="L30">
        <v>14</v>
      </c>
      <c r="M30">
        <v>11</v>
      </c>
      <c r="N30">
        <v>39</v>
      </c>
      <c r="O30">
        <v>3</v>
      </c>
      <c r="P30">
        <v>-14</v>
      </c>
      <c r="Q30">
        <v>-11</v>
      </c>
      <c r="R30">
        <v>-3</v>
      </c>
      <c r="S30">
        <v>38</v>
      </c>
      <c r="T30">
        <v>0</v>
      </c>
      <c r="U30">
        <v>0</v>
      </c>
      <c r="V30">
        <v>262</v>
      </c>
      <c r="W30">
        <v>87</v>
      </c>
      <c r="X30">
        <v>94</v>
      </c>
      <c r="Y30">
        <v>81</v>
      </c>
      <c r="Z30">
        <v>18</v>
      </c>
      <c r="AA30">
        <v>13</v>
      </c>
    </row>
    <row r="31" spans="1:27" x14ac:dyDescent="0.25">
      <c r="A31" s="248">
        <v>43875</v>
      </c>
      <c r="B31">
        <v>265</v>
      </c>
      <c r="C31">
        <v>229</v>
      </c>
      <c r="D31">
        <v>55</v>
      </c>
      <c r="E31" s="268">
        <v>0.24017467248908295</v>
      </c>
      <c r="F31">
        <v>174</v>
      </c>
      <c r="G31">
        <v>66</v>
      </c>
      <c r="H31">
        <v>47</v>
      </c>
      <c r="I31">
        <v>30</v>
      </c>
      <c r="J31">
        <v>3</v>
      </c>
      <c r="K31">
        <v>5</v>
      </c>
      <c r="L31">
        <v>25</v>
      </c>
      <c r="M31">
        <v>17</v>
      </c>
      <c r="N31">
        <v>38</v>
      </c>
      <c r="O31">
        <v>3</v>
      </c>
      <c r="P31">
        <v>-25</v>
      </c>
      <c r="Q31">
        <v>-17</v>
      </c>
      <c r="R31">
        <v>-3</v>
      </c>
      <c r="S31">
        <v>38</v>
      </c>
      <c r="T31">
        <v>-5</v>
      </c>
      <c r="U31">
        <v>5</v>
      </c>
      <c r="V31">
        <v>267</v>
      </c>
      <c r="W31">
        <v>88</v>
      </c>
      <c r="X31">
        <v>98</v>
      </c>
      <c r="Y31">
        <v>81</v>
      </c>
      <c r="Z31">
        <v>15</v>
      </c>
      <c r="AA31">
        <v>13</v>
      </c>
    </row>
    <row r="32" spans="1:27" x14ac:dyDescent="0.25">
      <c r="A32" s="248">
        <v>43868</v>
      </c>
      <c r="B32">
        <v>261</v>
      </c>
      <c r="C32">
        <v>221</v>
      </c>
      <c r="D32">
        <v>59</v>
      </c>
      <c r="E32" s="268">
        <v>0.2669683257918552</v>
      </c>
      <c r="F32">
        <v>162</v>
      </c>
      <c r="G32">
        <v>69</v>
      </c>
      <c r="H32">
        <v>46</v>
      </c>
      <c r="I32">
        <v>23</v>
      </c>
      <c r="J32">
        <v>2</v>
      </c>
      <c r="K32">
        <v>4</v>
      </c>
      <c r="L32">
        <v>20</v>
      </c>
      <c r="M32">
        <v>13</v>
      </c>
      <c r="N32">
        <v>21</v>
      </c>
      <c r="O32">
        <v>2</v>
      </c>
      <c r="P32">
        <v>-20</v>
      </c>
      <c r="Q32">
        <v>-13</v>
      </c>
      <c r="R32">
        <v>-2</v>
      </c>
      <c r="S32">
        <v>37</v>
      </c>
      <c r="T32">
        <v>-5</v>
      </c>
      <c r="U32">
        <v>5</v>
      </c>
      <c r="V32">
        <v>276</v>
      </c>
      <c r="W32">
        <v>92</v>
      </c>
      <c r="X32">
        <v>103</v>
      </c>
      <c r="Y32">
        <v>81</v>
      </c>
      <c r="Z32">
        <v>13</v>
      </c>
      <c r="AA32">
        <v>13</v>
      </c>
    </row>
    <row r="33" spans="1:27" x14ac:dyDescent="0.25">
      <c r="A33" s="248">
        <v>43861</v>
      </c>
      <c r="B33">
        <v>257</v>
      </c>
      <c r="C33">
        <v>219</v>
      </c>
      <c r="D33">
        <v>60</v>
      </c>
      <c r="E33" s="268">
        <v>0.27397260273972601</v>
      </c>
      <c r="F33">
        <v>159</v>
      </c>
      <c r="G33">
        <v>71</v>
      </c>
      <c r="H33">
        <v>37</v>
      </c>
      <c r="I33">
        <v>21</v>
      </c>
      <c r="J33">
        <v>2</v>
      </c>
      <c r="K33">
        <v>9</v>
      </c>
      <c r="L33">
        <v>16</v>
      </c>
      <c r="M33">
        <v>8</v>
      </c>
      <c r="N33">
        <v>24</v>
      </c>
      <c r="O33">
        <v>3</v>
      </c>
      <c r="P33">
        <v>-16</v>
      </c>
      <c r="Q33">
        <v>-8</v>
      </c>
      <c r="R33">
        <v>-3</v>
      </c>
      <c r="S33">
        <v>37</v>
      </c>
      <c r="T33">
        <v>-5</v>
      </c>
      <c r="U33">
        <v>5</v>
      </c>
      <c r="V33">
        <v>269</v>
      </c>
      <c r="W33">
        <v>94</v>
      </c>
      <c r="X33">
        <v>93</v>
      </c>
      <c r="Y33">
        <v>82</v>
      </c>
      <c r="Z33">
        <v>8</v>
      </c>
      <c r="AA33">
        <v>13</v>
      </c>
    </row>
    <row r="34" spans="1:27" x14ac:dyDescent="0.25">
      <c r="A34" s="248">
        <v>43854</v>
      </c>
      <c r="B34">
        <v>251</v>
      </c>
      <c r="C34">
        <v>209</v>
      </c>
      <c r="D34">
        <v>58</v>
      </c>
      <c r="E34" s="268">
        <v>0.27751196172248804</v>
      </c>
      <c r="F34">
        <v>151</v>
      </c>
      <c r="G34">
        <v>69</v>
      </c>
      <c r="H34">
        <v>47</v>
      </c>
      <c r="I34">
        <v>23</v>
      </c>
      <c r="J34">
        <v>1</v>
      </c>
      <c r="K34">
        <v>1</v>
      </c>
      <c r="L34">
        <v>15</v>
      </c>
      <c r="M34">
        <v>17</v>
      </c>
      <c r="N34">
        <v>24</v>
      </c>
      <c r="O34">
        <v>1</v>
      </c>
      <c r="P34">
        <v>-15</v>
      </c>
      <c r="Q34">
        <v>-17</v>
      </c>
      <c r="R34">
        <v>-1</v>
      </c>
      <c r="S34">
        <v>38</v>
      </c>
      <c r="T34">
        <v>3</v>
      </c>
      <c r="U34">
        <v>-3</v>
      </c>
      <c r="V34">
        <v>276</v>
      </c>
      <c r="W34">
        <v>96</v>
      </c>
      <c r="X34">
        <v>97</v>
      </c>
      <c r="Y34">
        <v>83</v>
      </c>
      <c r="Z34">
        <v>4</v>
      </c>
      <c r="AA34">
        <v>16</v>
      </c>
    </row>
    <row r="35" spans="1:27" x14ac:dyDescent="0.25">
      <c r="A35" s="248">
        <v>43847</v>
      </c>
      <c r="B35">
        <v>254</v>
      </c>
      <c r="C35">
        <v>218</v>
      </c>
      <c r="D35">
        <v>54</v>
      </c>
      <c r="E35" s="268">
        <v>0.24770642201834864</v>
      </c>
      <c r="F35">
        <v>164</v>
      </c>
      <c r="G35">
        <v>70</v>
      </c>
      <c r="H35">
        <v>26</v>
      </c>
      <c r="I35">
        <v>15</v>
      </c>
      <c r="J35">
        <v>2</v>
      </c>
      <c r="K35">
        <v>4</v>
      </c>
      <c r="L35">
        <v>15</v>
      </c>
      <c r="M35">
        <v>9</v>
      </c>
      <c r="N35">
        <v>25</v>
      </c>
      <c r="O35">
        <v>3</v>
      </c>
      <c r="P35">
        <v>-15</v>
      </c>
      <c r="Q35">
        <v>-9</v>
      </c>
      <c r="R35">
        <v>-3</v>
      </c>
      <c r="S35">
        <v>38</v>
      </c>
      <c r="T35">
        <v>-3</v>
      </c>
      <c r="U35">
        <v>3</v>
      </c>
      <c r="V35">
        <v>280</v>
      </c>
      <c r="W35">
        <v>95</v>
      </c>
      <c r="X35">
        <v>101</v>
      </c>
      <c r="Y35">
        <v>84</v>
      </c>
      <c r="Z35">
        <v>3</v>
      </c>
      <c r="AA35">
        <v>16</v>
      </c>
    </row>
    <row r="36" spans="1:27" x14ac:dyDescent="0.25">
      <c r="A36" s="248">
        <v>43840</v>
      </c>
      <c r="B36">
        <v>248</v>
      </c>
      <c r="C36">
        <v>217</v>
      </c>
      <c r="D36">
        <v>57</v>
      </c>
      <c r="E36" s="268">
        <v>0.26267281105990781</v>
      </c>
      <c r="F36">
        <v>160</v>
      </c>
      <c r="G36">
        <v>70</v>
      </c>
      <c r="H36">
        <v>42</v>
      </c>
      <c r="I36">
        <v>10</v>
      </c>
      <c r="J36">
        <v>3</v>
      </c>
      <c r="K36">
        <v>2</v>
      </c>
      <c r="L36">
        <v>12</v>
      </c>
      <c r="M36">
        <v>15</v>
      </c>
      <c r="N36">
        <v>17</v>
      </c>
      <c r="O36">
        <v>1</v>
      </c>
      <c r="P36">
        <v>-12</v>
      </c>
      <c r="Q36">
        <v>-15</v>
      </c>
      <c r="R36">
        <v>-1</v>
      </c>
      <c r="S36">
        <v>38</v>
      </c>
      <c r="T36">
        <v>4</v>
      </c>
      <c r="U36">
        <v>-4</v>
      </c>
      <c r="V36">
        <v>289</v>
      </c>
      <c r="W36">
        <v>99</v>
      </c>
      <c r="X36">
        <v>107</v>
      </c>
      <c r="Y36">
        <v>83</v>
      </c>
      <c r="Z36">
        <v>5</v>
      </c>
      <c r="AA36">
        <v>17</v>
      </c>
    </row>
    <row r="37" spans="1:27" x14ac:dyDescent="0.25">
      <c r="A37" s="248">
        <v>43819</v>
      </c>
      <c r="B37">
        <v>243</v>
      </c>
      <c r="C37">
        <v>212</v>
      </c>
      <c r="D37">
        <v>54</v>
      </c>
      <c r="E37" s="268">
        <v>0.25471698113207547</v>
      </c>
      <c r="F37">
        <v>158</v>
      </c>
      <c r="G37">
        <v>61</v>
      </c>
      <c r="H37">
        <v>40</v>
      </c>
      <c r="I37">
        <v>23</v>
      </c>
      <c r="J37">
        <v>2</v>
      </c>
      <c r="K37">
        <v>10</v>
      </c>
      <c r="L37">
        <v>21</v>
      </c>
      <c r="M37">
        <v>10</v>
      </c>
      <c r="N37">
        <v>40</v>
      </c>
      <c r="O37">
        <v>6</v>
      </c>
      <c r="P37">
        <v>-21</v>
      </c>
      <c r="Q37">
        <v>-10</v>
      </c>
      <c r="R37">
        <v>-6</v>
      </c>
      <c r="S37">
        <v>35</v>
      </c>
      <c r="T37">
        <v>-5</v>
      </c>
      <c r="U37">
        <v>5</v>
      </c>
      <c r="V37">
        <v>280</v>
      </c>
      <c r="W37">
        <v>100</v>
      </c>
      <c r="X37">
        <v>98</v>
      </c>
      <c r="Y37">
        <v>82</v>
      </c>
      <c r="Z37">
        <v>11</v>
      </c>
      <c r="AA37">
        <v>20</v>
      </c>
    </row>
    <row r="38" spans="1:27" x14ac:dyDescent="0.25">
      <c r="A38" s="248">
        <v>43812</v>
      </c>
      <c r="B38">
        <v>238</v>
      </c>
      <c r="C38">
        <v>206</v>
      </c>
      <c r="D38">
        <v>54</v>
      </c>
      <c r="E38" s="268">
        <v>0.26213592233009708</v>
      </c>
      <c r="F38">
        <v>152</v>
      </c>
      <c r="G38">
        <v>61</v>
      </c>
      <c r="H38">
        <v>45</v>
      </c>
      <c r="I38">
        <v>11</v>
      </c>
      <c r="J38">
        <v>2</v>
      </c>
      <c r="K38">
        <v>6</v>
      </c>
      <c r="L38">
        <v>19</v>
      </c>
      <c r="M38">
        <v>12</v>
      </c>
      <c r="N38">
        <v>27</v>
      </c>
      <c r="P38">
        <v>-19</v>
      </c>
      <c r="Q38">
        <v>-12</v>
      </c>
      <c r="R38">
        <v>0</v>
      </c>
      <c r="S38">
        <v>36</v>
      </c>
      <c r="T38">
        <v>-7</v>
      </c>
      <c r="U38">
        <v>7</v>
      </c>
      <c r="V38">
        <v>286</v>
      </c>
      <c r="W38">
        <v>102</v>
      </c>
      <c r="X38">
        <v>184</v>
      </c>
      <c r="Z38">
        <v>10</v>
      </c>
      <c r="AA38">
        <v>20</v>
      </c>
    </row>
    <row r="39" spans="1:27" x14ac:dyDescent="0.25">
      <c r="A39" s="248">
        <v>43805</v>
      </c>
      <c r="B39">
        <v>240</v>
      </c>
      <c r="C39">
        <v>205</v>
      </c>
      <c r="D39">
        <v>52</v>
      </c>
      <c r="E39" s="268">
        <v>0.25365853658536586</v>
      </c>
      <c r="F39">
        <v>153</v>
      </c>
      <c r="G39">
        <v>60</v>
      </c>
      <c r="H39">
        <v>65</v>
      </c>
      <c r="I39">
        <v>7</v>
      </c>
      <c r="J39">
        <v>1</v>
      </c>
      <c r="K39">
        <v>3</v>
      </c>
      <c r="L39">
        <v>29</v>
      </c>
      <c r="M39">
        <v>14</v>
      </c>
      <c r="N39">
        <v>26</v>
      </c>
      <c r="P39">
        <v>-29</v>
      </c>
      <c r="Q39">
        <v>-14</v>
      </c>
      <c r="R39">
        <v>0</v>
      </c>
      <c r="S39">
        <v>37</v>
      </c>
      <c r="T39">
        <v>-15</v>
      </c>
      <c r="U39">
        <v>15</v>
      </c>
      <c r="V39">
        <v>293</v>
      </c>
      <c r="W39">
        <v>106</v>
      </c>
      <c r="X39">
        <v>187</v>
      </c>
      <c r="Z39">
        <v>6</v>
      </c>
      <c r="AA39">
        <v>28</v>
      </c>
    </row>
    <row r="40" spans="1:27" x14ac:dyDescent="0.25">
      <c r="A40" s="248">
        <v>43798</v>
      </c>
      <c r="B40">
        <v>232</v>
      </c>
      <c r="C40">
        <v>190</v>
      </c>
      <c r="D40">
        <v>50</v>
      </c>
      <c r="E40" s="268">
        <v>0.26315789473684209</v>
      </c>
      <c r="F40">
        <v>140</v>
      </c>
      <c r="G40">
        <v>61</v>
      </c>
      <c r="H40">
        <v>43</v>
      </c>
      <c r="I40">
        <v>14</v>
      </c>
      <c r="J40">
        <v>1</v>
      </c>
      <c r="K40">
        <v>6</v>
      </c>
      <c r="L40">
        <v>18</v>
      </c>
      <c r="M40">
        <v>10</v>
      </c>
      <c r="N40">
        <v>24</v>
      </c>
      <c r="P40">
        <v>-18</v>
      </c>
      <c r="Q40">
        <v>-10</v>
      </c>
      <c r="R40">
        <v>0</v>
      </c>
      <c r="S40">
        <v>39</v>
      </c>
      <c r="T40">
        <v>-8</v>
      </c>
      <c r="U40">
        <v>8</v>
      </c>
      <c r="V40">
        <v>289</v>
      </c>
      <c r="W40">
        <v>108</v>
      </c>
      <c r="X40">
        <v>181</v>
      </c>
      <c r="Z40">
        <v>24</v>
      </c>
      <c r="AA40">
        <v>11</v>
      </c>
    </row>
    <row r="41" spans="1:27" x14ac:dyDescent="0.25">
      <c r="A41" s="248">
        <v>43791</v>
      </c>
      <c r="B41">
        <v>228</v>
      </c>
      <c r="C41">
        <v>190</v>
      </c>
      <c r="D41">
        <v>53</v>
      </c>
      <c r="E41" s="268">
        <v>0.27894736842105261</v>
      </c>
      <c r="F41">
        <v>137</v>
      </c>
      <c r="G41">
        <v>60</v>
      </c>
      <c r="H41">
        <v>40</v>
      </c>
      <c r="I41">
        <v>13</v>
      </c>
      <c r="J41">
        <v>5</v>
      </c>
      <c r="K41">
        <v>1</v>
      </c>
      <c r="L41">
        <v>8</v>
      </c>
      <c r="M41">
        <v>11</v>
      </c>
      <c r="N41">
        <v>22</v>
      </c>
      <c r="P41">
        <v>-8</v>
      </c>
      <c r="Q41">
        <v>-11</v>
      </c>
      <c r="R41">
        <v>0</v>
      </c>
      <c r="S41">
        <v>38</v>
      </c>
      <c r="T41">
        <v>3</v>
      </c>
      <c r="U41">
        <v>-3</v>
      </c>
      <c r="V41">
        <v>299</v>
      </c>
      <c r="W41">
        <v>115</v>
      </c>
      <c r="X41">
        <v>184</v>
      </c>
      <c r="Z41">
        <v>19</v>
      </c>
      <c r="AA41">
        <v>13</v>
      </c>
    </row>
    <row r="42" spans="1:27" x14ac:dyDescent="0.25">
      <c r="A42" s="248">
        <v>43784</v>
      </c>
      <c r="B42">
        <v>230</v>
      </c>
      <c r="C42">
        <v>187</v>
      </c>
      <c r="D42">
        <v>47</v>
      </c>
      <c r="E42" s="268">
        <v>0.25133689839572193</v>
      </c>
      <c r="F42">
        <v>140</v>
      </c>
      <c r="G42">
        <v>56</v>
      </c>
      <c r="H42">
        <v>54</v>
      </c>
      <c r="I42">
        <v>2</v>
      </c>
      <c r="J42">
        <v>4</v>
      </c>
      <c r="K42">
        <v>3</v>
      </c>
      <c r="L42">
        <v>19</v>
      </c>
      <c r="M42">
        <v>17</v>
      </c>
      <c r="N42">
        <v>18</v>
      </c>
      <c r="P42">
        <v>-19</v>
      </c>
      <c r="Q42">
        <v>-17</v>
      </c>
      <c r="R42">
        <v>0</v>
      </c>
      <c r="S42">
        <v>36</v>
      </c>
      <c r="T42">
        <v>-2</v>
      </c>
      <c r="U42">
        <v>2</v>
      </c>
      <c r="V42">
        <v>304</v>
      </c>
      <c r="W42">
        <v>116</v>
      </c>
      <c r="X42">
        <v>188</v>
      </c>
      <c r="Z42">
        <v>30</v>
      </c>
      <c r="AA42">
        <v>10</v>
      </c>
    </row>
    <row r="43" spans="1:27" x14ac:dyDescent="0.25">
      <c r="A43" s="248">
        <v>43777</v>
      </c>
      <c r="B43">
        <v>236</v>
      </c>
      <c r="C43">
        <v>198</v>
      </c>
      <c r="D43">
        <v>47</v>
      </c>
      <c r="E43" s="268">
        <v>0.23737373737373735</v>
      </c>
      <c r="F43">
        <v>151</v>
      </c>
      <c r="G43">
        <v>56</v>
      </c>
      <c r="H43">
        <v>61</v>
      </c>
      <c r="I43">
        <v>4</v>
      </c>
      <c r="J43">
        <v>3</v>
      </c>
      <c r="K43">
        <v>1</v>
      </c>
      <c r="L43">
        <v>7</v>
      </c>
      <c r="M43">
        <v>11</v>
      </c>
      <c r="N43">
        <v>9</v>
      </c>
      <c r="P43">
        <v>-7</v>
      </c>
      <c r="Q43">
        <v>-11</v>
      </c>
      <c r="R43">
        <v>0</v>
      </c>
      <c r="S43">
        <v>36</v>
      </c>
      <c r="T43">
        <v>4</v>
      </c>
      <c r="U43">
        <v>-4</v>
      </c>
      <c r="V43">
        <v>314</v>
      </c>
      <c r="W43">
        <v>118</v>
      </c>
      <c r="X43">
        <v>196</v>
      </c>
      <c r="Z43">
        <v>25</v>
      </c>
      <c r="AA43">
        <v>10</v>
      </c>
    </row>
    <row r="44" spans="1:27" x14ac:dyDescent="0.25">
      <c r="A44" s="248">
        <v>43770</v>
      </c>
      <c r="B44">
        <v>246</v>
      </c>
      <c r="C44">
        <v>197</v>
      </c>
      <c r="D44">
        <v>41</v>
      </c>
      <c r="E44" s="268">
        <v>0.20812182741116753</v>
      </c>
      <c r="F44">
        <v>156</v>
      </c>
      <c r="G44">
        <v>51</v>
      </c>
      <c r="H44">
        <v>60</v>
      </c>
      <c r="I44">
        <v>3</v>
      </c>
      <c r="J44">
        <v>4</v>
      </c>
      <c r="K44">
        <v>5</v>
      </c>
      <c r="L44">
        <v>16</v>
      </c>
      <c r="M44">
        <v>18</v>
      </c>
      <c r="N44">
        <v>21</v>
      </c>
      <c r="P44">
        <v>-16</v>
      </c>
      <c r="Q44">
        <v>-18</v>
      </c>
      <c r="R44">
        <v>0</v>
      </c>
      <c r="S44">
        <v>37</v>
      </c>
      <c r="T44">
        <v>2</v>
      </c>
      <c r="U44">
        <v>-2</v>
      </c>
      <c r="V44">
        <v>323</v>
      </c>
      <c r="W44">
        <v>123</v>
      </c>
      <c r="X44">
        <v>200</v>
      </c>
      <c r="Z44">
        <v>21</v>
      </c>
      <c r="AA44">
        <v>12</v>
      </c>
    </row>
    <row r="45" spans="1:27" x14ac:dyDescent="0.25">
      <c r="A45" s="248">
        <v>43763</v>
      </c>
      <c r="B45">
        <v>242</v>
      </c>
      <c r="C45">
        <v>179</v>
      </c>
      <c r="D45">
        <v>41</v>
      </c>
      <c r="E45" s="268">
        <v>0.22905027932960895</v>
      </c>
      <c r="F45">
        <v>138</v>
      </c>
      <c r="G45">
        <v>55</v>
      </c>
      <c r="H45">
        <v>90</v>
      </c>
      <c r="I45">
        <v>5</v>
      </c>
      <c r="J45">
        <v>5</v>
      </c>
      <c r="K45">
        <v>5</v>
      </c>
      <c r="L45">
        <v>31</v>
      </c>
      <c r="M45">
        <v>18</v>
      </c>
      <c r="N45">
        <v>38</v>
      </c>
      <c r="P45">
        <v>-31</v>
      </c>
      <c r="Q45">
        <v>-18</v>
      </c>
      <c r="R45">
        <v>0</v>
      </c>
      <c r="S45">
        <v>37</v>
      </c>
      <c r="T45">
        <v>-13</v>
      </c>
      <c r="U45">
        <v>13</v>
      </c>
      <c r="V45">
        <v>331</v>
      </c>
      <c r="W45">
        <v>130</v>
      </c>
      <c r="X45">
        <v>201</v>
      </c>
      <c r="Z45">
        <v>17</v>
      </c>
      <c r="AA45">
        <v>8</v>
      </c>
    </row>
    <row r="46" spans="1:27" x14ac:dyDescent="0.25">
      <c r="A46" s="248">
        <v>43756</v>
      </c>
      <c r="B46">
        <v>232</v>
      </c>
      <c r="C46">
        <v>186</v>
      </c>
      <c r="D46">
        <v>45</v>
      </c>
      <c r="E46" s="268">
        <v>0.24193548387096775</v>
      </c>
      <c r="F46">
        <v>141</v>
      </c>
      <c r="G46">
        <v>56</v>
      </c>
      <c r="H46">
        <v>111</v>
      </c>
      <c r="I46">
        <v>4</v>
      </c>
      <c r="J46">
        <v>6</v>
      </c>
      <c r="K46">
        <v>4</v>
      </c>
      <c r="L46">
        <v>18</v>
      </c>
      <c r="M46">
        <v>17</v>
      </c>
      <c r="N46">
        <v>24</v>
      </c>
      <c r="P46">
        <v>-18</v>
      </c>
      <c r="Q46">
        <v>-17</v>
      </c>
      <c r="R46">
        <v>0</v>
      </c>
      <c r="S46">
        <v>37</v>
      </c>
      <c r="T46">
        <v>-1</v>
      </c>
      <c r="U46">
        <v>1</v>
      </c>
      <c r="V46">
        <v>376</v>
      </c>
      <c r="W46">
        <v>164</v>
      </c>
      <c r="X46">
        <v>212</v>
      </c>
      <c r="Z46">
        <v>19</v>
      </c>
      <c r="AA46">
        <v>21</v>
      </c>
    </row>
    <row r="47" spans="1:27" x14ac:dyDescent="0.25">
      <c r="A47" s="248">
        <v>43749</v>
      </c>
      <c r="B47">
        <v>235</v>
      </c>
      <c r="C47">
        <v>178</v>
      </c>
      <c r="D47">
        <v>42</v>
      </c>
      <c r="E47" s="268">
        <v>0.23595505617977527</v>
      </c>
      <c r="F47">
        <v>136</v>
      </c>
      <c r="G47">
        <v>57</v>
      </c>
      <c r="H47">
        <v>100</v>
      </c>
      <c r="I47">
        <v>4</v>
      </c>
      <c r="J47">
        <v>4</v>
      </c>
      <c r="K47">
        <v>4</v>
      </c>
      <c r="L47">
        <v>9</v>
      </c>
      <c r="M47">
        <v>15</v>
      </c>
      <c r="N47">
        <v>11</v>
      </c>
      <c r="P47">
        <v>-9</v>
      </c>
      <c r="Q47">
        <v>-15</v>
      </c>
      <c r="R47">
        <v>0</v>
      </c>
      <c r="S47">
        <v>37</v>
      </c>
      <c r="T47">
        <v>6</v>
      </c>
      <c r="U47">
        <v>-6</v>
      </c>
      <c r="V47">
        <v>388</v>
      </c>
      <c r="W47">
        <v>176</v>
      </c>
      <c r="X47">
        <v>212</v>
      </c>
      <c r="Z47">
        <v>7</v>
      </c>
      <c r="AA47">
        <v>22</v>
      </c>
    </row>
    <row r="48" spans="1:27" x14ac:dyDescent="0.25">
      <c r="A48" s="248">
        <v>43742</v>
      </c>
      <c r="B48">
        <v>250</v>
      </c>
      <c r="C48">
        <v>188</v>
      </c>
      <c r="D48">
        <v>45</v>
      </c>
      <c r="E48" s="268">
        <v>0.23936170212765959</v>
      </c>
      <c r="F48">
        <v>143</v>
      </c>
      <c r="G48">
        <v>60</v>
      </c>
      <c r="H48">
        <v>71</v>
      </c>
      <c r="I48">
        <v>5</v>
      </c>
      <c r="J48">
        <v>8</v>
      </c>
      <c r="K48">
        <v>3</v>
      </c>
      <c r="L48">
        <v>13</v>
      </c>
      <c r="M48">
        <v>14</v>
      </c>
      <c r="N48">
        <v>18</v>
      </c>
      <c r="P48">
        <v>-13</v>
      </c>
      <c r="Q48">
        <v>-14</v>
      </c>
      <c r="R48">
        <v>0</v>
      </c>
      <c r="S48">
        <v>36</v>
      </c>
      <c r="T48">
        <v>1</v>
      </c>
      <c r="U48">
        <v>-1</v>
      </c>
      <c r="V48">
        <v>398</v>
      </c>
      <c r="W48">
        <v>177</v>
      </c>
      <c r="X48">
        <v>221</v>
      </c>
      <c r="Z48">
        <v>7</v>
      </c>
      <c r="AA48">
        <v>21</v>
      </c>
    </row>
    <row r="49" spans="1:27" x14ac:dyDescent="0.25">
      <c r="A49" s="248">
        <v>43735</v>
      </c>
      <c r="B49">
        <v>251</v>
      </c>
      <c r="C49">
        <v>187</v>
      </c>
      <c r="D49">
        <v>46</v>
      </c>
      <c r="E49" s="268">
        <v>0.24598930481283424</v>
      </c>
      <c r="F49">
        <v>141</v>
      </c>
      <c r="G49">
        <v>60</v>
      </c>
      <c r="H49">
        <v>80</v>
      </c>
      <c r="I49">
        <v>2</v>
      </c>
      <c r="J49">
        <v>6</v>
      </c>
      <c r="K49">
        <v>3</v>
      </c>
      <c r="L49">
        <v>17</v>
      </c>
      <c r="M49">
        <v>15</v>
      </c>
      <c r="N49">
        <v>13</v>
      </c>
      <c r="P49">
        <v>-17</v>
      </c>
      <c r="Q49">
        <v>-15</v>
      </c>
      <c r="R49">
        <v>0</v>
      </c>
      <c r="S49">
        <v>35</v>
      </c>
      <c r="T49">
        <v>-2</v>
      </c>
      <c r="U49">
        <v>2</v>
      </c>
      <c r="V49">
        <v>394</v>
      </c>
      <c r="W49">
        <v>172</v>
      </c>
      <c r="X49">
        <v>222</v>
      </c>
      <c r="Z49">
        <v>19</v>
      </c>
      <c r="AA49">
        <v>17</v>
      </c>
    </row>
    <row r="50" spans="1:27" x14ac:dyDescent="0.25">
      <c r="A50" s="248">
        <v>43728</v>
      </c>
      <c r="B50">
        <v>255</v>
      </c>
      <c r="C50">
        <v>194</v>
      </c>
      <c r="D50">
        <v>47</v>
      </c>
      <c r="E50" s="268">
        <v>0.2422680412371134</v>
      </c>
      <c r="F50">
        <v>147</v>
      </c>
      <c r="G50">
        <v>58</v>
      </c>
      <c r="H50">
        <v>54</v>
      </c>
      <c r="I50">
        <v>7</v>
      </c>
      <c r="J50">
        <v>6</v>
      </c>
      <c r="K50">
        <v>3</v>
      </c>
      <c r="L50">
        <v>12</v>
      </c>
      <c r="M50">
        <v>25</v>
      </c>
      <c r="N50">
        <v>14</v>
      </c>
      <c r="P50">
        <v>-12</v>
      </c>
      <c r="Q50">
        <v>-25</v>
      </c>
      <c r="R50">
        <v>0</v>
      </c>
      <c r="S50">
        <v>34</v>
      </c>
      <c r="T50">
        <v>13</v>
      </c>
      <c r="U50">
        <v>-13</v>
      </c>
      <c r="V50">
        <v>391</v>
      </c>
      <c r="W50">
        <v>171</v>
      </c>
      <c r="X50">
        <v>220</v>
      </c>
      <c r="Z50">
        <v>19</v>
      </c>
      <c r="AA50">
        <v>17</v>
      </c>
    </row>
    <row r="51" spans="1:27" x14ac:dyDescent="0.25">
      <c r="A51" s="248">
        <v>43721</v>
      </c>
      <c r="B51">
        <v>271</v>
      </c>
      <c r="C51">
        <v>216</v>
      </c>
      <c r="D51">
        <v>51</v>
      </c>
      <c r="E51" s="268">
        <v>0.2361111111111111</v>
      </c>
      <c r="F51">
        <v>165</v>
      </c>
      <c r="G51">
        <v>64</v>
      </c>
      <c r="H51">
        <v>65</v>
      </c>
      <c r="I51">
        <v>5</v>
      </c>
      <c r="J51">
        <v>7</v>
      </c>
      <c r="K51">
        <v>4</v>
      </c>
      <c r="L51">
        <v>7</v>
      </c>
      <c r="M51">
        <v>11</v>
      </c>
      <c r="N51">
        <v>16</v>
      </c>
      <c r="P51">
        <v>-7</v>
      </c>
      <c r="Q51">
        <v>-11</v>
      </c>
      <c r="R51">
        <v>0</v>
      </c>
      <c r="S51">
        <v>33</v>
      </c>
      <c r="T51">
        <v>4</v>
      </c>
      <c r="U51">
        <v>-4</v>
      </c>
      <c r="V51">
        <v>400</v>
      </c>
      <c r="W51">
        <v>171</v>
      </c>
      <c r="X51">
        <v>229</v>
      </c>
      <c r="Z51">
        <v>14</v>
      </c>
      <c r="AA51">
        <v>17</v>
      </c>
    </row>
    <row r="52" spans="1:27" x14ac:dyDescent="0.25">
      <c r="A52" s="248">
        <v>43714</v>
      </c>
      <c r="B52">
        <v>278</v>
      </c>
      <c r="C52">
        <v>218</v>
      </c>
      <c r="D52">
        <v>52</v>
      </c>
      <c r="E52" s="268">
        <v>0.23853211009174313</v>
      </c>
      <c r="F52">
        <v>166</v>
      </c>
      <c r="G52">
        <v>69</v>
      </c>
      <c r="H52">
        <v>70</v>
      </c>
      <c r="I52">
        <v>2</v>
      </c>
      <c r="J52">
        <v>8</v>
      </c>
      <c r="K52">
        <v>2</v>
      </c>
      <c r="L52">
        <v>13</v>
      </c>
      <c r="M52">
        <v>21</v>
      </c>
      <c r="N52">
        <v>13</v>
      </c>
      <c r="P52">
        <v>-13</v>
      </c>
      <c r="Q52">
        <v>-21</v>
      </c>
      <c r="R52">
        <v>0</v>
      </c>
      <c r="S52">
        <v>32</v>
      </c>
      <c r="T52">
        <v>8</v>
      </c>
      <c r="U52">
        <v>-8</v>
      </c>
      <c r="V52">
        <v>402</v>
      </c>
      <c r="W52">
        <v>171</v>
      </c>
      <c r="X52">
        <v>231</v>
      </c>
      <c r="Z52">
        <v>12</v>
      </c>
      <c r="AA52">
        <v>20</v>
      </c>
    </row>
    <row r="53" spans="1:27" x14ac:dyDescent="0.25">
      <c r="A53" s="248">
        <v>43707</v>
      </c>
      <c r="B53">
        <v>286</v>
      </c>
      <c r="C53">
        <v>236</v>
      </c>
      <c r="D53">
        <v>56</v>
      </c>
      <c r="E53" s="268">
        <v>0.23728813559322037</v>
      </c>
      <c r="F53">
        <v>180</v>
      </c>
      <c r="G53">
        <v>68</v>
      </c>
      <c r="H53">
        <v>51</v>
      </c>
      <c r="I53">
        <v>2</v>
      </c>
      <c r="J53">
        <v>6</v>
      </c>
      <c r="K53">
        <v>1</v>
      </c>
      <c r="L53">
        <v>9</v>
      </c>
      <c r="M53">
        <v>7</v>
      </c>
      <c r="N53">
        <v>9</v>
      </c>
      <c r="P53">
        <v>-9</v>
      </c>
      <c r="Q53">
        <v>-7</v>
      </c>
      <c r="R53">
        <v>0</v>
      </c>
      <c r="S53">
        <v>31</v>
      </c>
      <c r="T53">
        <v>-2</v>
      </c>
      <c r="U53">
        <v>2</v>
      </c>
      <c r="V53">
        <v>400</v>
      </c>
      <c r="W53">
        <v>172</v>
      </c>
      <c r="X53">
        <v>228</v>
      </c>
      <c r="Z53">
        <v>10</v>
      </c>
      <c r="AA53">
        <v>20</v>
      </c>
    </row>
    <row r="54" spans="1:27" x14ac:dyDescent="0.25">
      <c r="A54" s="248">
        <v>43700</v>
      </c>
      <c r="B54">
        <v>286</v>
      </c>
      <c r="C54">
        <v>236</v>
      </c>
      <c r="D54">
        <v>53</v>
      </c>
      <c r="E54" s="268">
        <v>0.22457627118644069</v>
      </c>
      <c r="F54">
        <v>183</v>
      </c>
      <c r="G54">
        <v>66</v>
      </c>
      <c r="H54">
        <v>65</v>
      </c>
      <c r="I54">
        <v>2</v>
      </c>
      <c r="J54">
        <v>3</v>
      </c>
      <c r="K54">
        <v>5</v>
      </c>
      <c r="L54">
        <v>13</v>
      </c>
      <c r="M54">
        <v>10</v>
      </c>
      <c r="N54">
        <v>15</v>
      </c>
      <c r="P54">
        <v>-13</v>
      </c>
      <c r="Q54">
        <v>-10</v>
      </c>
      <c r="R54">
        <v>0</v>
      </c>
      <c r="S54">
        <v>31</v>
      </c>
      <c r="T54">
        <v>-3</v>
      </c>
      <c r="U54">
        <v>3</v>
      </c>
      <c r="V54">
        <v>404</v>
      </c>
      <c r="W54">
        <v>172</v>
      </c>
      <c r="X54">
        <v>232</v>
      </c>
      <c r="Z54">
        <v>10</v>
      </c>
      <c r="AA54">
        <v>19</v>
      </c>
    </row>
    <row r="55" spans="1:27" x14ac:dyDescent="0.25">
      <c r="A55" s="248">
        <v>43693</v>
      </c>
      <c r="B55">
        <v>283</v>
      </c>
      <c r="C55">
        <v>229</v>
      </c>
      <c r="D55">
        <v>51</v>
      </c>
      <c r="E55" s="268">
        <v>0.22270742358078599</v>
      </c>
      <c r="F55">
        <v>178</v>
      </c>
      <c r="G55">
        <v>66</v>
      </c>
      <c r="H55">
        <v>62</v>
      </c>
      <c r="I55">
        <v>6</v>
      </c>
      <c r="J55">
        <v>4</v>
      </c>
      <c r="K55">
        <v>5</v>
      </c>
      <c r="L55">
        <v>25</v>
      </c>
      <c r="M55">
        <v>25</v>
      </c>
      <c r="N55">
        <v>37</v>
      </c>
      <c r="P55">
        <v>-25</v>
      </c>
      <c r="Q55">
        <v>-25</v>
      </c>
      <c r="R55">
        <v>0</v>
      </c>
      <c r="S55">
        <v>31</v>
      </c>
      <c r="T55">
        <v>0</v>
      </c>
      <c r="U55">
        <v>0</v>
      </c>
      <c r="V55">
        <v>420</v>
      </c>
      <c r="W55">
        <v>175</v>
      </c>
      <c r="X55">
        <v>245</v>
      </c>
      <c r="Z55">
        <v>7</v>
      </c>
      <c r="AA55">
        <v>19</v>
      </c>
    </row>
    <row r="56" spans="1:27" x14ac:dyDescent="0.25">
      <c r="A56" s="248">
        <v>43686</v>
      </c>
      <c r="B56">
        <v>282</v>
      </c>
      <c r="C56">
        <v>234</v>
      </c>
      <c r="D56">
        <v>53</v>
      </c>
      <c r="E56" s="268">
        <v>0.2264957264957265</v>
      </c>
      <c r="F56">
        <v>181</v>
      </c>
      <c r="G56">
        <v>69</v>
      </c>
      <c r="H56">
        <v>90</v>
      </c>
      <c r="I56">
        <v>3</v>
      </c>
      <c r="J56">
        <v>4</v>
      </c>
      <c r="K56">
        <v>6</v>
      </c>
      <c r="L56">
        <v>23</v>
      </c>
      <c r="M56">
        <v>17</v>
      </c>
      <c r="N56">
        <v>21</v>
      </c>
      <c r="P56">
        <v>-23</v>
      </c>
      <c r="Q56">
        <v>-17</v>
      </c>
      <c r="R56">
        <v>0</v>
      </c>
      <c r="S56">
        <v>32</v>
      </c>
      <c r="T56">
        <v>-6</v>
      </c>
      <c r="U56">
        <v>6</v>
      </c>
      <c r="V56">
        <v>443</v>
      </c>
      <c r="W56">
        <v>174</v>
      </c>
      <c r="X56">
        <v>269</v>
      </c>
      <c r="Z56">
        <v>7</v>
      </c>
      <c r="AA56">
        <v>19</v>
      </c>
    </row>
    <row r="57" spans="1:27" x14ac:dyDescent="0.25">
      <c r="A57" s="248">
        <v>43679</v>
      </c>
      <c r="B57">
        <v>278</v>
      </c>
      <c r="C57">
        <v>220</v>
      </c>
      <c r="D57">
        <v>55</v>
      </c>
      <c r="E57" s="268">
        <v>0.25</v>
      </c>
      <c r="F57">
        <v>165</v>
      </c>
      <c r="G57">
        <v>74</v>
      </c>
      <c r="H57">
        <v>94</v>
      </c>
      <c r="I57">
        <v>7</v>
      </c>
      <c r="J57">
        <v>11</v>
      </c>
      <c r="K57">
        <v>6</v>
      </c>
      <c r="L57">
        <v>18</v>
      </c>
      <c r="M57">
        <v>25</v>
      </c>
      <c r="N57">
        <v>19</v>
      </c>
      <c r="P57">
        <v>-18</v>
      </c>
      <c r="Q57">
        <v>-25</v>
      </c>
      <c r="R57">
        <v>0</v>
      </c>
      <c r="S57">
        <v>33</v>
      </c>
      <c r="T57">
        <v>7</v>
      </c>
      <c r="U57">
        <v>-7</v>
      </c>
      <c r="V57">
        <v>443</v>
      </c>
      <c r="W57">
        <v>175</v>
      </c>
      <c r="X57">
        <v>268</v>
      </c>
      <c r="Z57">
        <v>13</v>
      </c>
      <c r="AA57">
        <v>19</v>
      </c>
    </row>
    <row r="58" spans="1:27" x14ac:dyDescent="0.25">
      <c r="A58" s="248">
        <v>43672</v>
      </c>
      <c r="B58">
        <v>289</v>
      </c>
      <c r="C58">
        <v>223</v>
      </c>
      <c r="D58">
        <v>55</v>
      </c>
      <c r="E58" s="268">
        <v>0.24663677130044839</v>
      </c>
      <c r="F58">
        <v>168</v>
      </c>
      <c r="G58">
        <v>83</v>
      </c>
      <c r="H58">
        <v>86</v>
      </c>
      <c r="I58">
        <v>11</v>
      </c>
      <c r="J58">
        <v>11</v>
      </c>
      <c r="K58">
        <v>3</v>
      </c>
      <c r="L58">
        <v>21</v>
      </c>
      <c r="M58">
        <v>29</v>
      </c>
      <c r="N58">
        <v>22</v>
      </c>
      <c r="P58">
        <v>-21</v>
      </c>
      <c r="Q58">
        <v>-29</v>
      </c>
      <c r="R58">
        <v>0</v>
      </c>
      <c r="S58">
        <v>34</v>
      </c>
      <c r="T58">
        <v>8</v>
      </c>
      <c r="U58">
        <v>-8</v>
      </c>
      <c r="V58">
        <v>417</v>
      </c>
      <c r="W58">
        <v>170</v>
      </c>
      <c r="X58">
        <v>247</v>
      </c>
      <c r="Z58">
        <v>24</v>
      </c>
      <c r="AA58">
        <v>22</v>
      </c>
    </row>
    <row r="59" spans="1:27" x14ac:dyDescent="0.25">
      <c r="A59" s="248">
        <v>43665</v>
      </c>
      <c r="B59">
        <v>304</v>
      </c>
      <c r="C59">
        <v>235</v>
      </c>
      <c r="D59">
        <v>61</v>
      </c>
      <c r="E59" s="268">
        <v>0.25957446808510637</v>
      </c>
      <c r="F59">
        <v>174</v>
      </c>
      <c r="G59">
        <v>85</v>
      </c>
      <c r="H59">
        <v>96</v>
      </c>
      <c r="I59">
        <v>11</v>
      </c>
      <c r="J59">
        <v>8</v>
      </c>
      <c r="K59">
        <v>6</v>
      </c>
      <c r="L59">
        <v>30</v>
      </c>
      <c r="M59">
        <v>25</v>
      </c>
      <c r="N59">
        <v>31</v>
      </c>
      <c r="P59">
        <v>-30</v>
      </c>
      <c r="Q59">
        <v>-25</v>
      </c>
      <c r="R59">
        <v>0</v>
      </c>
      <c r="S59">
        <v>34</v>
      </c>
      <c r="T59">
        <v>-5</v>
      </c>
      <c r="U59">
        <v>5</v>
      </c>
      <c r="V59">
        <v>429</v>
      </c>
      <c r="W59">
        <v>169</v>
      </c>
      <c r="X59">
        <v>260</v>
      </c>
      <c r="Z59">
        <v>60</v>
      </c>
      <c r="AA59">
        <v>19</v>
      </c>
    </row>
    <row r="60" spans="1:27" x14ac:dyDescent="0.25">
      <c r="A60" s="248">
        <v>43658</v>
      </c>
      <c r="B60">
        <v>310</v>
      </c>
      <c r="C60">
        <v>256</v>
      </c>
      <c r="D60">
        <v>62</v>
      </c>
      <c r="E60" s="268">
        <v>0.2421875</v>
      </c>
      <c r="F60">
        <v>194</v>
      </c>
      <c r="G60">
        <v>81</v>
      </c>
      <c r="H60">
        <v>83</v>
      </c>
      <c r="I60">
        <v>15</v>
      </c>
      <c r="J60">
        <v>9</v>
      </c>
      <c r="K60">
        <v>3</v>
      </c>
      <c r="L60">
        <v>16</v>
      </c>
      <c r="M60">
        <v>10</v>
      </c>
      <c r="N60">
        <v>23</v>
      </c>
      <c r="P60">
        <v>-16</v>
      </c>
      <c r="Q60">
        <v>-10</v>
      </c>
      <c r="R60">
        <v>0</v>
      </c>
      <c r="S60">
        <v>34</v>
      </c>
      <c r="T60">
        <v>-6</v>
      </c>
      <c r="U60">
        <v>6</v>
      </c>
      <c r="V60">
        <v>431</v>
      </c>
      <c r="W60">
        <v>166</v>
      </c>
      <c r="X60">
        <v>265</v>
      </c>
      <c r="Z60">
        <v>59</v>
      </c>
      <c r="AA60">
        <v>19</v>
      </c>
    </row>
    <row r="61" spans="1:27" x14ac:dyDescent="0.25">
      <c r="A61" s="248">
        <v>43651</v>
      </c>
      <c r="B61">
        <v>307</v>
      </c>
      <c r="C61">
        <v>244</v>
      </c>
      <c r="D61">
        <v>56</v>
      </c>
      <c r="E61" s="268">
        <v>0.22950819672131148</v>
      </c>
      <c r="F61">
        <v>188</v>
      </c>
      <c r="G61">
        <v>77</v>
      </c>
      <c r="H61">
        <v>100</v>
      </c>
      <c r="I61">
        <v>14</v>
      </c>
      <c r="J61">
        <v>8</v>
      </c>
      <c r="K61">
        <v>4</v>
      </c>
      <c r="L61">
        <v>16</v>
      </c>
      <c r="M61">
        <v>41</v>
      </c>
      <c r="N61">
        <v>18</v>
      </c>
      <c r="P61">
        <v>-16</v>
      </c>
      <c r="Q61">
        <v>-41</v>
      </c>
      <c r="R61">
        <v>0</v>
      </c>
      <c r="S61">
        <v>32</v>
      </c>
      <c r="T61">
        <v>25</v>
      </c>
      <c r="U61">
        <v>-25</v>
      </c>
      <c r="V61">
        <v>438</v>
      </c>
      <c r="W61">
        <v>167</v>
      </c>
      <c r="X61">
        <v>271</v>
      </c>
      <c r="Z61">
        <v>59</v>
      </c>
      <c r="AA61">
        <v>22</v>
      </c>
    </row>
    <row r="62" spans="1:27" x14ac:dyDescent="0.25">
      <c r="A62" s="248">
        <v>43644</v>
      </c>
      <c r="B62">
        <v>332</v>
      </c>
      <c r="C62">
        <v>259</v>
      </c>
      <c r="D62">
        <v>51</v>
      </c>
      <c r="E62" s="268">
        <v>0.19691119691119691</v>
      </c>
      <c r="F62">
        <v>208</v>
      </c>
      <c r="G62">
        <v>72</v>
      </c>
      <c r="H62">
        <v>88</v>
      </c>
      <c r="I62">
        <v>13</v>
      </c>
      <c r="J62">
        <v>9</v>
      </c>
      <c r="K62">
        <v>2</v>
      </c>
      <c r="L62">
        <v>26</v>
      </c>
      <c r="M62">
        <v>26</v>
      </c>
      <c r="N62">
        <v>26</v>
      </c>
      <c r="P62">
        <v>-26</v>
      </c>
      <c r="Q62">
        <v>-26</v>
      </c>
      <c r="R62">
        <v>0</v>
      </c>
      <c r="S62">
        <v>30</v>
      </c>
      <c r="T62">
        <v>0</v>
      </c>
      <c r="U62">
        <v>0</v>
      </c>
      <c r="V62">
        <v>452</v>
      </c>
      <c r="W62">
        <v>165</v>
      </c>
      <c r="X62">
        <v>287</v>
      </c>
      <c r="Z62">
        <v>54</v>
      </c>
      <c r="AA62">
        <v>22</v>
      </c>
    </row>
    <row r="63" spans="1:27" x14ac:dyDescent="0.25">
      <c r="A63" s="248">
        <v>43637</v>
      </c>
      <c r="B63">
        <v>335</v>
      </c>
      <c r="C63">
        <v>278</v>
      </c>
      <c r="D63">
        <v>59</v>
      </c>
      <c r="E63" s="268">
        <v>0.21223021582733817</v>
      </c>
      <c r="F63">
        <v>219</v>
      </c>
      <c r="G63">
        <v>78</v>
      </c>
      <c r="H63">
        <v>79</v>
      </c>
      <c r="I63">
        <v>15</v>
      </c>
      <c r="J63">
        <v>10</v>
      </c>
      <c r="K63">
        <v>4</v>
      </c>
      <c r="L63">
        <v>10</v>
      </c>
      <c r="M63">
        <v>13</v>
      </c>
      <c r="N63">
        <v>22</v>
      </c>
      <c r="P63">
        <v>-10</v>
      </c>
      <c r="Q63">
        <v>-13</v>
      </c>
      <c r="R63">
        <v>0</v>
      </c>
      <c r="S63">
        <v>31</v>
      </c>
      <c r="T63">
        <v>3</v>
      </c>
      <c r="U63">
        <v>-3</v>
      </c>
      <c r="V63">
        <v>446</v>
      </c>
      <c r="W63">
        <v>167</v>
      </c>
      <c r="X63">
        <v>279</v>
      </c>
      <c r="Z63">
        <v>51</v>
      </c>
      <c r="AA63">
        <v>22</v>
      </c>
    </row>
    <row r="64" spans="1:27" x14ac:dyDescent="0.25">
      <c r="A64" s="248">
        <v>43630</v>
      </c>
      <c r="B64">
        <v>342</v>
      </c>
      <c r="C64">
        <v>274</v>
      </c>
      <c r="D64">
        <v>53</v>
      </c>
      <c r="E64" s="268">
        <v>0.19343065693430656</v>
      </c>
      <c r="F64">
        <v>221</v>
      </c>
      <c r="G64">
        <v>74</v>
      </c>
      <c r="H64">
        <v>66</v>
      </c>
      <c r="I64">
        <v>9</v>
      </c>
      <c r="J64">
        <v>8.5</v>
      </c>
      <c r="K64">
        <v>0</v>
      </c>
      <c r="L64">
        <v>21</v>
      </c>
      <c r="M64">
        <v>23</v>
      </c>
      <c r="N64">
        <v>20</v>
      </c>
      <c r="P64">
        <v>-21</v>
      </c>
      <c r="Q64">
        <v>-23</v>
      </c>
      <c r="R64">
        <v>0</v>
      </c>
      <c r="S64">
        <v>29</v>
      </c>
      <c r="T64">
        <v>2</v>
      </c>
      <c r="U64">
        <v>-2</v>
      </c>
      <c r="V64">
        <v>457</v>
      </c>
      <c r="W64">
        <v>169</v>
      </c>
      <c r="X64">
        <v>288</v>
      </c>
      <c r="Z64">
        <v>47</v>
      </c>
      <c r="AA64">
        <v>22</v>
      </c>
    </row>
    <row r="65" spans="1:27" x14ac:dyDescent="0.25">
      <c r="A65" s="248">
        <v>43623</v>
      </c>
      <c r="B65">
        <v>346</v>
      </c>
      <c r="C65">
        <v>280</v>
      </c>
      <c r="D65">
        <v>49</v>
      </c>
      <c r="E65" s="268">
        <v>0.17499999999999999</v>
      </c>
      <c r="F65">
        <v>231</v>
      </c>
      <c r="G65">
        <v>69</v>
      </c>
      <c r="H65">
        <v>91</v>
      </c>
      <c r="I65">
        <v>9</v>
      </c>
      <c r="J65">
        <v>9</v>
      </c>
      <c r="K65">
        <v>2</v>
      </c>
      <c r="L65">
        <v>20</v>
      </c>
      <c r="M65">
        <v>38</v>
      </c>
      <c r="N65">
        <v>21</v>
      </c>
      <c r="P65">
        <v>-20</v>
      </c>
      <c r="Q65">
        <v>-38</v>
      </c>
      <c r="R65">
        <v>0</v>
      </c>
      <c r="S65">
        <v>29</v>
      </c>
      <c r="T65">
        <v>18</v>
      </c>
      <c r="U65">
        <v>-18</v>
      </c>
      <c r="V65">
        <v>469</v>
      </c>
      <c r="W65">
        <v>166</v>
      </c>
      <c r="X65">
        <v>303</v>
      </c>
      <c r="Z65">
        <v>44</v>
      </c>
      <c r="AA65">
        <v>22</v>
      </c>
    </row>
    <row r="66" spans="1:27" x14ac:dyDescent="0.25">
      <c r="A66" s="248">
        <v>43616</v>
      </c>
      <c r="B66">
        <v>362</v>
      </c>
      <c r="C66">
        <v>289</v>
      </c>
      <c r="D66">
        <v>48</v>
      </c>
      <c r="E66" s="268">
        <v>0.16608996539792387</v>
      </c>
      <c r="F66">
        <v>241</v>
      </c>
      <c r="G66">
        <v>65</v>
      </c>
      <c r="H66">
        <v>102</v>
      </c>
      <c r="I66">
        <v>12</v>
      </c>
      <c r="J66">
        <v>7.5</v>
      </c>
      <c r="K66">
        <v>0</v>
      </c>
      <c r="L66">
        <v>21</v>
      </c>
      <c r="M66">
        <v>31</v>
      </c>
      <c r="N66">
        <v>18</v>
      </c>
      <c r="P66">
        <v>-21</v>
      </c>
      <c r="Q66">
        <v>-31</v>
      </c>
      <c r="R66">
        <v>0</v>
      </c>
      <c r="S66">
        <v>26.99</v>
      </c>
      <c r="T66">
        <v>10</v>
      </c>
      <c r="U66">
        <v>-10</v>
      </c>
      <c r="V66">
        <v>382</v>
      </c>
      <c r="W66">
        <v>149</v>
      </c>
      <c r="X66">
        <v>233</v>
      </c>
      <c r="Z66">
        <v>43</v>
      </c>
      <c r="AA66">
        <v>21</v>
      </c>
    </row>
    <row r="67" spans="1:27" x14ac:dyDescent="0.25">
      <c r="A67" s="248">
        <v>43609</v>
      </c>
      <c r="B67">
        <v>377</v>
      </c>
      <c r="C67">
        <v>320</v>
      </c>
      <c r="D67">
        <v>45</v>
      </c>
      <c r="E67" s="268">
        <v>0.140625</v>
      </c>
      <c r="F67">
        <v>275</v>
      </c>
      <c r="G67">
        <v>65</v>
      </c>
      <c r="H67">
        <v>76</v>
      </c>
      <c r="I67">
        <v>14</v>
      </c>
      <c r="J67">
        <v>6</v>
      </c>
      <c r="K67">
        <v>4</v>
      </c>
      <c r="L67">
        <v>36</v>
      </c>
      <c r="M67">
        <v>24</v>
      </c>
      <c r="N67">
        <v>40</v>
      </c>
      <c r="P67">
        <v>-36</v>
      </c>
      <c r="Q67">
        <v>-24</v>
      </c>
      <c r="R67">
        <v>0</v>
      </c>
      <c r="S67">
        <v>27</v>
      </c>
      <c r="T67">
        <v>-12</v>
      </c>
      <c r="U67">
        <v>12</v>
      </c>
      <c r="V67">
        <v>396</v>
      </c>
      <c r="W67">
        <v>150</v>
      </c>
      <c r="X67">
        <v>246</v>
      </c>
      <c r="Z67">
        <v>43</v>
      </c>
      <c r="AA67">
        <v>21</v>
      </c>
    </row>
    <row r="68" spans="1:27" x14ac:dyDescent="0.25">
      <c r="A68" s="248">
        <v>43602</v>
      </c>
      <c r="B68">
        <v>368</v>
      </c>
      <c r="C68">
        <v>302</v>
      </c>
      <c r="D68">
        <v>44</v>
      </c>
      <c r="E68" s="268">
        <v>0.14569536423841059</v>
      </c>
      <c r="F68">
        <v>258</v>
      </c>
      <c r="G68">
        <v>66</v>
      </c>
      <c r="H68">
        <v>91</v>
      </c>
      <c r="I68">
        <v>16</v>
      </c>
      <c r="J68">
        <v>7</v>
      </c>
      <c r="K68">
        <v>3</v>
      </c>
      <c r="L68">
        <v>22</v>
      </c>
      <c r="M68">
        <v>26</v>
      </c>
      <c r="N68">
        <v>35</v>
      </c>
      <c r="P68">
        <v>-22</v>
      </c>
      <c r="Q68">
        <v>-26</v>
      </c>
      <c r="R68">
        <v>0</v>
      </c>
      <c r="S68">
        <v>27</v>
      </c>
      <c r="T68">
        <v>4</v>
      </c>
      <c r="U68">
        <v>-4</v>
      </c>
      <c r="V68">
        <v>407</v>
      </c>
      <c r="W68">
        <v>151</v>
      </c>
      <c r="X68">
        <v>256</v>
      </c>
      <c r="Z68">
        <v>52</v>
      </c>
      <c r="AA68">
        <v>19</v>
      </c>
    </row>
    <row r="69" spans="1:27" x14ac:dyDescent="0.25">
      <c r="A69" s="248">
        <v>43595</v>
      </c>
      <c r="B69">
        <v>380</v>
      </c>
      <c r="C69">
        <v>312</v>
      </c>
      <c r="D69">
        <v>45</v>
      </c>
      <c r="E69" s="268">
        <v>0.14423076923076922</v>
      </c>
      <c r="F69">
        <v>267</v>
      </c>
      <c r="G69">
        <v>72</v>
      </c>
      <c r="H69">
        <v>120</v>
      </c>
      <c r="I69">
        <v>5</v>
      </c>
      <c r="J69">
        <v>6</v>
      </c>
      <c r="K69">
        <v>3</v>
      </c>
      <c r="L69">
        <v>22</v>
      </c>
      <c r="M69">
        <v>16</v>
      </c>
      <c r="N69">
        <v>26</v>
      </c>
      <c r="P69">
        <v>-22</v>
      </c>
      <c r="Q69">
        <v>-16</v>
      </c>
      <c r="R69">
        <v>0</v>
      </c>
      <c r="S69">
        <v>27</v>
      </c>
      <c r="T69">
        <v>-6</v>
      </c>
      <c r="U69">
        <v>6</v>
      </c>
      <c r="V69">
        <v>418</v>
      </c>
      <c r="W69">
        <v>152</v>
      </c>
      <c r="X69">
        <v>266</v>
      </c>
      <c r="Z69">
        <v>63</v>
      </c>
      <c r="AA69">
        <v>55</v>
      </c>
    </row>
    <row r="70" spans="1:27" x14ac:dyDescent="0.25">
      <c r="A70" s="248">
        <v>43588</v>
      </c>
      <c r="B70">
        <v>377</v>
      </c>
      <c r="C70">
        <v>291</v>
      </c>
      <c r="D70">
        <v>44</v>
      </c>
      <c r="E70" s="268">
        <v>0.15120274914089346</v>
      </c>
      <c r="F70">
        <v>247</v>
      </c>
      <c r="H70">
        <v>86</v>
      </c>
      <c r="I70">
        <v>2</v>
      </c>
      <c r="J70">
        <v>7</v>
      </c>
      <c r="K70">
        <v>6</v>
      </c>
      <c r="L70">
        <v>38</v>
      </c>
      <c r="M70">
        <v>42</v>
      </c>
      <c r="N70">
        <v>35</v>
      </c>
      <c r="P70">
        <v>-38</v>
      </c>
      <c r="Q70">
        <v>-42</v>
      </c>
      <c r="R70">
        <v>0</v>
      </c>
      <c r="S70">
        <v>27</v>
      </c>
      <c r="T70">
        <v>4</v>
      </c>
      <c r="U70">
        <v>-4</v>
      </c>
      <c r="V70">
        <v>427</v>
      </c>
      <c r="W70">
        <v>152</v>
      </c>
      <c r="X70">
        <v>275</v>
      </c>
      <c r="Z70">
        <v>63</v>
      </c>
      <c r="AA70">
        <v>55</v>
      </c>
    </row>
    <row r="71" spans="1:27" x14ac:dyDescent="0.25">
      <c r="A71" s="248">
        <v>43581</v>
      </c>
      <c r="B71">
        <v>383</v>
      </c>
      <c r="C71">
        <v>304</v>
      </c>
      <c r="D71">
        <v>53</v>
      </c>
      <c r="E71" s="268">
        <v>0.17434210526315788</v>
      </c>
      <c r="F71">
        <v>251</v>
      </c>
      <c r="G71">
        <v>83</v>
      </c>
      <c r="H71">
        <v>84</v>
      </c>
      <c r="I71">
        <v>5</v>
      </c>
      <c r="J71">
        <v>7</v>
      </c>
      <c r="K71">
        <v>2</v>
      </c>
      <c r="L71">
        <v>10</v>
      </c>
      <c r="M71">
        <v>29</v>
      </c>
      <c r="N71">
        <v>10</v>
      </c>
      <c r="P71">
        <v>-10</v>
      </c>
      <c r="Q71">
        <v>-29</v>
      </c>
      <c r="R71">
        <v>0</v>
      </c>
      <c r="S71">
        <v>29</v>
      </c>
      <c r="T71">
        <v>19</v>
      </c>
      <c r="U71">
        <v>-19</v>
      </c>
      <c r="V71">
        <v>422</v>
      </c>
      <c r="W71">
        <v>141</v>
      </c>
      <c r="X71">
        <v>286</v>
      </c>
      <c r="Z71">
        <v>61</v>
      </c>
      <c r="AA71">
        <v>55</v>
      </c>
    </row>
    <row r="72" spans="1:27" x14ac:dyDescent="0.25">
      <c r="A72" s="248">
        <v>43573</v>
      </c>
      <c r="B72">
        <v>405</v>
      </c>
      <c r="C72">
        <v>298</v>
      </c>
      <c r="D72">
        <v>51</v>
      </c>
      <c r="E72" s="268">
        <v>0.17114093959731544</v>
      </c>
      <c r="F72">
        <v>247</v>
      </c>
      <c r="G72">
        <v>84</v>
      </c>
      <c r="H72">
        <v>67</v>
      </c>
      <c r="I72">
        <v>7</v>
      </c>
      <c r="J72">
        <v>7</v>
      </c>
      <c r="K72">
        <v>1</v>
      </c>
      <c r="L72">
        <v>18</v>
      </c>
      <c r="M72">
        <v>25</v>
      </c>
      <c r="N72">
        <v>20</v>
      </c>
      <c r="P72">
        <v>-18</v>
      </c>
      <c r="Q72">
        <v>-25</v>
      </c>
      <c r="R72">
        <v>0</v>
      </c>
      <c r="S72">
        <v>28</v>
      </c>
      <c r="T72">
        <v>7</v>
      </c>
      <c r="U72">
        <v>-7</v>
      </c>
    </row>
    <row r="73" spans="1:27" x14ac:dyDescent="0.25">
      <c r="A73" s="248">
        <v>43567</v>
      </c>
      <c r="B73">
        <v>412</v>
      </c>
      <c r="C73">
        <v>295</v>
      </c>
      <c r="D73">
        <v>48</v>
      </c>
      <c r="E73" s="268">
        <v>0.16271186440677965</v>
      </c>
      <c r="F73">
        <v>247</v>
      </c>
      <c r="G73">
        <v>86</v>
      </c>
      <c r="H73">
        <v>118</v>
      </c>
      <c r="I73">
        <v>6</v>
      </c>
      <c r="J73">
        <v>11</v>
      </c>
      <c r="K73">
        <v>6</v>
      </c>
      <c r="L73">
        <v>22</v>
      </c>
      <c r="M73">
        <v>29</v>
      </c>
      <c r="N73">
        <v>30</v>
      </c>
      <c r="P73">
        <v>-22</v>
      </c>
      <c r="Q73">
        <v>-29</v>
      </c>
      <c r="R73">
        <v>0</v>
      </c>
      <c r="S73">
        <v>27</v>
      </c>
      <c r="T73">
        <v>7</v>
      </c>
      <c r="U73">
        <v>-7</v>
      </c>
    </row>
    <row r="74" spans="1:27" x14ac:dyDescent="0.25">
      <c r="A74" s="248">
        <v>43560</v>
      </c>
      <c r="B74">
        <v>420</v>
      </c>
      <c r="C74">
        <v>319</v>
      </c>
      <c r="D74">
        <v>55</v>
      </c>
      <c r="E74" s="268">
        <v>0.17241379310344829</v>
      </c>
      <c r="F74">
        <v>264</v>
      </c>
      <c r="G74">
        <v>84</v>
      </c>
      <c r="H74">
        <v>155</v>
      </c>
      <c r="I74">
        <v>3</v>
      </c>
      <c r="J74">
        <v>11</v>
      </c>
      <c r="K74">
        <v>4</v>
      </c>
      <c r="L74">
        <v>40</v>
      </c>
      <c r="M74">
        <v>34</v>
      </c>
      <c r="N74">
        <v>30</v>
      </c>
      <c r="P74">
        <v>-40</v>
      </c>
      <c r="Q74">
        <v>-34</v>
      </c>
      <c r="R74">
        <v>0</v>
      </c>
      <c r="S74">
        <v>27</v>
      </c>
      <c r="T74">
        <v>-6</v>
      </c>
      <c r="U74">
        <v>6</v>
      </c>
    </row>
    <row r="75" spans="1:27" x14ac:dyDescent="0.25">
      <c r="A75" s="248">
        <v>43553</v>
      </c>
      <c r="B75">
        <v>415</v>
      </c>
      <c r="C75">
        <v>364</v>
      </c>
      <c r="D75">
        <v>61</v>
      </c>
      <c r="E75" s="268">
        <v>0.16758241758241757</v>
      </c>
      <c r="F75">
        <v>303</v>
      </c>
      <c r="G75">
        <v>77</v>
      </c>
      <c r="H75">
        <v>119</v>
      </c>
      <c r="I75">
        <v>17</v>
      </c>
      <c r="J75">
        <v>11</v>
      </c>
      <c r="K75">
        <v>4</v>
      </c>
      <c r="L75">
        <v>24</v>
      </c>
      <c r="M75">
        <v>17</v>
      </c>
      <c r="N75">
        <v>33</v>
      </c>
      <c r="P75">
        <v>-24</v>
      </c>
      <c r="Q75">
        <v>-17</v>
      </c>
      <c r="R75">
        <v>0</v>
      </c>
      <c r="S75">
        <v>26</v>
      </c>
      <c r="T75">
        <v>-7</v>
      </c>
      <c r="U75">
        <v>7</v>
      </c>
    </row>
    <row r="76" spans="1:27" x14ac:dyDescent="0.25">
      <c r="A76" s="248">
        <v>43549</v>
      </c>
      <c r="B76">
        <v>405</v>
      </c>
      <c r="C76">
        <v>358</v>
      </c>
      <c r="D76">
        <v>54</v>
      </c>
      <c r="E76" s="268">
        <v>0.15083798882681565</v>
      </c>
      <c r="F76">
        <v>304</v>
      </c>
      <c r="G76">
        <v>70</v>
      </c>
      <c r="H76">
        <v>153</v>
      </c>
      <c r="I76">
        <v>11</v>
      </c>
      <c r="J76">
        <v>11</v>
      </c>
      <c r="K76">
        <v>3</v>
      </c>
      <c r="L76">
        <v>28</v>
      </c>
      <c r="M76">
        <v>10</v>
      </c>
      <c r="N76">
        <v>31</v>
      </c>
      <c r="P76">
        <v>-28</v>
      </c>
      <c r="Q76">
        <v>-10</v>
      </c>
      <c r="R76">
        <v>0</v>
      </c>
      <c r="S76">
        <v>25</v>
      </c>
      <c r="T76">
        <v>-18</v>
      </c>
      <c r="U76">
        <v>18</v>
      </c>
    </row>
    <row r="77" spans="1:27" x14ac:dyDescent="0.25">
      <c r="A77" s="248">
        <v>43539</v>
      </c>
      <c r="B77">
        <v>386</v>
      </c>
      <c r="C77">
        <v>339</v>
      </c>
      <c r="D77">
        <v>43</v>
      </c>
      <c r="E77" s="268">
        <v>0.12684365781710916</v>
      </c>
      <c r="F77">
        <v>296</v>
      </c>
      <c r="G77">
        <v>61</v>
      </c>
      <c r="H77">
        <v>169</v>
      </c>
      <c r="I77">
        <v>14</v>
      </c>
      <c r="J77">
        <v>7</v>
      </c>
      <c r="K77">
        <v>5</v>
      </c>
      <c r="L77">
        <v>44</v>
      </c>
      <c r="M77">
        <v>12</v>
      </c>
      <c r="N77">
        <v>39</v>
      </c>
      <c r="P77">
        <v>-44</v>
      </c>
      <c r="Q77">
        <v>-12</v>
      </c>
      <c r="R77">
        <v>0</v>
      </c>
      <c r="S77">
        <v>24</v>
      </c>
      <c r="T77">
        <v>-32</v>
      </c>
      <c r="U77">
        <v>32</v>
      </c>
    </row>
    <row r="78" spans="1:27" x14ac:dyDescent="0.25">
      <c r="A78" s="248">
        <v>43532</v>
      </c>
      <c r="B78">
        <v>364</v>
      </c>
      <c r="C78">
        <v>309</v>
      </c>
      <c r="D78">
        <v>43</v>
      </c>
      <c r="E78" s="268">
        <v>0.13915857605177995</v>
      </c>
      <c r="F78">
        <v>266</v>
      </c>
      <c r="G78">
        <v>58</v>
      </c>
      <c r="H78">
        <v>138</v>
      </c>
      <c r="I78">
        <v>20</v>
      </c>
      <c r="J78">
        <v>8</v>
      </c>
      <c r="K78">
        <v>7</v>
      </c>
      <c r="L78">
        <v>48</v>
      </c>
      <c r="M78">
        <v>10</v>
      </c>
      <c r="N78">
        <v>54</v>
      </c>
      <c r="P78">
        <v>-48</v>
      </c>
      <c r="Q78">
        <v>-10</v>
      </c>
      <c r="R78">
        <v>0</v>
      </c>
      <c r="S78">
        <v>25</v>
      </c>
      <c r="T78">
        <v>-38</v>
      </c>
      <c r="U78">
        <v>38</v>
      </c>
    </row>
    <row r="79" spans="1:27" x14ac:dyDescent="0.25">
      <c r="A79" s="248">
        <v>43525</v>
      </c>
      <c r="B79">
        <v>325</v>
      </c>
      <c r="C79">
        <v>276</v>
      </c>
      <c r="D79">
        <v>39</v>
      </c>
      <c r="E79" s="268">
        <v>0.14130434782608697</v>
      </c>
      <c r="F79">
        <v>237</v>
      </c>
      <c r="G79">
        <v>52</v>
      </c>
      <c r="H79">
        <v>199</v>
      </c>
      <c r="I79">
        <v>20</v>
      </c>
      <c r="J79">
        <v>7</v>
      </c>
      <c r="K79">
        <v>2</v>
      </c>
      <c r="L79">
        <v>26</v>
      </c>
      <c r="M79">
        <v>23</v>
      </c>
      <c r="N79">
        <v>41</v>
      </c>
      <c r="P79">
        <v>-26</v>
      </c>
      <c r="Q79">
        <v>-23</v>
      </c>
      <c r="R79">
        <v>0</v>
      </c>
      <c r="S79">
        <v>26</v>
      </c>
      <c r="T79">
        <v>-3</v>
      </c>
      <c r="U79">
        <v>3</v>
      </c>
    </row>
    <row r="80" spans="1:27" x14ac:dyDescent="0.25">
      <c r="A80" s="248">
        <v>43518</v>
      </c>
      <c r="B80">
        <v>329</v>
      </c>
      <c r="C80">
        <v>295</v>
      </c>
      <c r="D80">
        <v>42</v>
      </c>
      <c r="E80" s="268">
        <v>0.14237288135593221</v>
      </c>
      <c r="F80">
        <v>253</v>
      </c>
      <c r="G80">
        <v>54</v>
      </c>
      <c r="H80">
        <v>120</v>
      </c>
      <c r="I80">
        <v>8</v>
      </c>
      <c r="J80">
        <v>9</v>
      </c>
      <c r="K80">
        <v>1</v>
      </c>
      <c r="L80">
        <v>13</v>
      </c>
      <c r="M80">
        <v>9</v>
      </c>
      <c r="N80">
        <v>19</v>
      </c>
      <c r="P80">
        <v>-13</v>
      </c>
      <c r="Q80">
        <v>-9</v>
      </c>
      <c r="R80">
        <v>0</v>
      </c>
      <c r="S80">
        <v>27</v>
      </c>
      <c r="T80">
        <v>-4</v>
      </c>
      <c r="U80">
        <v>4</v>
      </c>
    </row>
    <row r="81" spans="1:21" x14ac:dyDescent="0.25">
      <c r="A81" s="248">
        <v>43511</v>
      </c>
      <c r="B81">
        <v>328</v>
      </c>
      <c r="C81">
        <v>254</v>
      </c>
      <c r="D81">
        <v>37</v>
      </c>
      <c r="E81" s="268">
        <v>0.14566929133858267</v>
      </c>
      <c r="F81">
        <v>217</v>
      </c>
      <c r="G81">
        <v>53</v>
      </c>
      <c r="H81">
        <v>132</v>
      </c>
      <c r="I81">
        <v>3</v>
      </c>
      <c r="J81">
        <v>8</v>
      </c>
      <c r="K81">
        <v>2</v>
      </c>
      <c r="L81">
        <v>28</v>
      </c>
      <c r="M81">
        <v>16</v>
      </c>
      <c r="N81">
        <v>23</v>
      </c>
      <c r="P81">
        <v>-28</v>
      </c>
      <c r="Q81">
        <v>-16</v>
      </c>
      <c r="R81">
        <v>0</v>
      </c>
      <c r="S81">
        <v>27</v>
      </c>
      <c r="T81">
        <v>-12</v>
      </c>
      <c r="U81">
        <v>12</v>
      </c>
    </row>
    <row r="82" spans="1:21" x14ac:dyDescent="0.25">
      <c r="A82" s="248">
        <v>43504</v>
      </c>
      <c r="B82">
        <v>322</v>
      </c>
      <c r="C82">
        <v>237</v>
      </c>
      <c r="D82">
        <v>38</v>
      </c>
      <c r="E82" s="268">
        <v>0.16033755274261605</v>
      </c>
      <c r="F82">
        <v>199</v>
      </c>
      <c r="G82">
        <v>57</v>
      </c>
      <c r="H82">
        <v>101</v>
      </c>
      <c r="I82">
        <v>9</v>
      </c>
      <c r="J82">
        <v>10</v>
      </c>
      <c r="K82">
        <v>2</v>
      </c>
      <c r="L82">
        <v>24</v>
      </c>
      <c r="M82">
        <v>17</v>
      </c>
      <c r="N82">
        <v>26</v>
      </c>
      <c r="P82">
        <v>-24</v>
      </c>
      <c r="Q82">
        <v>-17</v>
      </c>
      <c r="R82">
        <v>0</v>
      </c>
      <c r="S82">
        <v>28</v>
      </c>
      <c r="T82">
        <v>-7</v>
      </c>
      <c r="U82">
        <v>7</v>
      </c>
    </row>
    <row r="83" spans="1:21" x14ac:dyDescent="0.25">
      <c r="A83" s="248">
        <v>43497</v>
      </c>
      <c r="B83">
        <v>321</v>
      </c>
      <c r="C83">
        <v>230</v>
      </c>
      <c r="D83">
        <v>34</v>
      </c>
      <c r="E83" s="268">
        <v>0.14782608695652175</v>
      </c>
      <c r="F83">
        <v>196</v>
      </c>
      <c r="G83">
        <v>57</v>
      </c>
      <c r="H83">
        <v>116</v>
      </c>
      <c r="I83">
        <v>6</v>
      </c>
      <c r="J83">
        <v>8</v>
      </c>
      <c r="K83">
        <v>3</v>
      </c>
      <c r="L83">
        <v>31</v>
      </c>
      <c r="M83">
        <v>21</v>
      </c>
      <c r="N83">
        <v>33</v>
      </c>
      <c r="P83">
        <v>-31</v>
      </c>
      <c r="Q83">
        <v>-21</v>
      </c>
      <c r="R83">
        <v>0</v>
      </c>
      <c r="S83">
        <v>28</v>
      </c>
      <c r="T83">
        <v>-10</v>
      </c>
      <c r="U83">
        <v>10</v>
      </c>
    </row>
    <row r="84" spans="1:21" x14ac:dyDescent="0.25">
      <c r="A84" s="248">
        <v>43490</v>
      </c>
      <c r="B84">
        <v>314</v>
      </c>
      <c r="C84">
        <v>223</v>
      </c>
      <c r="D84">
        <v>30</v>
      </c>
      <c r="E84" s="268">
        <v>0.13452914798206278</v>
      </c>
      <c r="F84">
        <v>193</v>
      </c>
      <c r="G84">
        <v>59</v>
      </c>
      <c r="H84">
        <v>103</v>
      </c>
      <c r="I84">
        <v>6</v>
      </c>
      <c r="J84">
        <v>7</v>
      </c>
      <c r="K84">
        <v>4</v>
      </c>
      <c r="L84">
        <v>28</v>
      </c>
      <c r="M84">
        <v>32</v>
      </c>
      <c r="N84">
        <v>31</v>
      </c>
      <c r="P84">
        <v>-28</v>
      </c>
      <c r="Q84">
        <v>-32</v>
      </c>
      <c r="R84">
        <v>0</v>
      </c>
      <c r="S84">
        <v>29</v>
      </c>
      <c r="T84">
        <v>4</v>
      </c>
      <c r="U84">
        <v>-4</v>
      </c>
    </row>
    <row r="85" spans="1:21" x14ac:dyDescent="0.25">
      <c r="A85" s="248">
        <v>43483</v>
      </c>
      <c r="B85">
        <v>319</v>
      </c>
      <c r="C85">
        <v>207</v>
      </c>
      <c r="D85">
        <v>30</v>
      </c>
      <c r="E85" s="268">
        <v>0.14492753623188406</v>
      </c>
      <c r="F85">
        <v>177</v>
      </c>
      <c r="G85">
        <v>69</v>
      </c>
      <c r="H85">
        <v>87</v>
      </c>
      <c r="I85">
        <v>8</v>
      </c>
      <c r="J85">
        <v>6</v>
      </c>
      <c r="K85">
        <v>6</v>
      </c>
      <c r="L85">
        <v>27</v>
      </c>
      <c r="M85">
        <v>24</v>
      </c>
      <c r="N85">
        <v>32</v>
      </c>
      <c r="P85">
        <v>-27</v>
      </c>
      <c r="Q85">
        <v>-24</v>
      </c>
      <c r="R85">
        <v>0</v>
      </c>
      <c r="S85">
        <v>31</v>
      </c>
      <c r="T85">
        <v>-3</v>
      </c>
      <c r="U85">
        <v>3</v>
      </c>
    </row>
    <row r="86" spans="1:21" x14ac:dyDescent="0.25">
      <c r="A86" s="248">
        <v>43476</v>
      </c>
      <c r="B86">
        <v>318</v>
      </c>
      <c r="C86">
        <v>212</v>
      </c>
      <c r="D86">
        <v>36</v>
      </c>
      <c r="E86" s="268">
        <v>0.16981132075471697</v>
      </c>
      <c r="F86">
        <v>176</v>
      </c>
      <c r="G86">
        <v>71</v>
      </c>
      <c r="H86">
        <v>82</v>
      </c>
      <c r="I86">
        <v>6</v>
      </c>
      <c r="J86">
        <v>7</v>
      </c>
      <c r="K86">
        <v>3</v>
      </c>
      <c r="L86">
        <v>14</v>
      </c>
      <c r="M86">
        <v>23</v>
      </c>
      <c r="N86">
        <v>19</v>
      </c>
      <c r="P86">
        <v>-14</v>
      </c>
      <c r="Q86">
        <v>-23</v>
      </c>
      <c r="R86">
        <v>0</v>
      </c>
      <c r="S86">
        <v>32</v>
      </c>
      <c r="T86">
        <v>9</v>
      </c>
      <c r="U86">
        <v>-9</v>
      </c>
    </row>
    <row r="87" spans="1:21" x14ac:dyDescent="0.25">
      <c r="A87" s="248">
        <v>43469</v>
      </c>
      <c r="B87">
        <v>330</v>
      </c>
      <c r="C87">
        <v>220</v>
      </c>
      <c r="D87">
        <v>39</v>
      </c>
      <c r="E87" s="268">
        <v>0.17727272727272728</v>
      </c>
      <c r="F87">
        <v>181</v>
      </c>
      <c r="G87">
        <v>74</v>
      </c>
      <c r="H87">
        <v>62</v>
      </c>
      <c r="I87">
        <v>3</v>
      </c>
      <c r="J87">
        <v>9</v>
      </c>
      <c r="K87">
        <v>1</v>
      </c>
      <c r="L87">
        <v>3</v>
      </c>
      <c r="M87">
        <v>17</v>
      </c>
      <c r="N87">
        <v>7</v>
      </c>
      <c r="P87">
        <v>-3</v>
      </c>
      <c r="Q87">
        <v>-17</v>
      </c>
      <c r="R87">
        <v>0</v>
      </c>
      <c r="S87">
        <v>32</v>
      </c>
      <c r="T87">
        <v>14</v>
      </c>
      <c r="U87">
        <v>-14</v>
      </c>
    </row>
    <row r="88" spans="1:21" x14ac:dyDescent="0.25">
      <c r="A88" s="248">
        <v>43465</v>
      </c>
      <c r="B88">
        <v>346</v>
      </c>
      <c r="C88">
        <v>225</v>
      </c>
      <c r="D88">
        <v>39</v>
      </c>
      <c r="E88" s="268">
        <v>0.17333333333333334</v>
      </c>
      <c r="F88">
        <v>186</v>
      </c>
      <c r="G88">
        <v>78</v>
      </c>
      <c r="H88">
        <v>59</v>
      </c>
      <c r="I88">
        <v>1</v>
      </c>
      <c r="J88">
        <v>12</v>
      </c>
      <c r="K88">
        <v>0</v>
      </c>
      <c r="L88">
        <v>6</v>
      </c>
      <c r="M88">
        <v>1</v>
      </c>
      <c r="N88">
        <v>3</v>
      </c>
      <c r="P88">
        <v>-6</v>
      </c>
      <c r="Q88">
        <v>-1</v>
      </c>
      <c r="R88">
        <v>0</v>
      </c>
      <c r="S88">
        <v>32</v>
      </c>
      <c r="T88">
        <v>-5</v>
      </c>
      <c r="U88">
        <v>5</v>
      </c>
    </row>
    <row r="89" spans="1:21" x14ac:dyDescent="0.25">
      <c r="A89" s="248">
        <v>43455</v>
      </c>
      <c r="B89">
        <v>339</v>
      </c>
      <c r="C89">
        <v>236</v>
      </c>
      <c r="D89">
        <v>36</v>
      </c>
      <c r="E89" s="268">
        <v>0.15254237288135594</v>
      </c>
      <c r="F89">
        <v>200</v>
      </c>
      <c r="G89">
        <v>71</v>
      </c>
      <c r="H89">
        <v>85</v>
      </c>
      <c r="I89">
        <v>8</v>
      </c>
      <c r="J89">
        <v>3</v>
      </c>
      <c r="K89">
        <v>8</v>
      </c>
      <c r="L89">
        <v>25</v>
      </c>
      <c r="M89">
        <v>30</v>
      </c>
      <c r="N89">
        <v>39</v>
      </c>
      <c r="P89">
        <v>-25</v>
      </c>
      <c r="Q89">
        <v>-30</v>
      </c>
      <c r="R89">
        <v>0</v>
      </c>
      <c r="S89">
        <v>31</v>
      </c>
      <c r="T89">
        <v>5</v>
      </c>
      <c r="U89">
        <v>-5</v>
      </c>
    </row>
    <row r="90" spans="1:21" x14ac:dyDescent="0.25">
      <c r="A90" s="248">
        <v>43448</v>
      </c>
      <c r="B90">
        <v>345</v>
      </c>
      <c r="C90">
        <v>237</v>
      </c>
      <c r="D90">
        <v>42</v>
      </c>
      <c r="E90" s="268">
        <v>0.17721518987341772</v>
      </c>
      <c r="F90">
        <v>195</v>
      </c>
      <c r="G90">
        <v>74</v>
      </c>
      <c r="H90">
        <v>47</v>
      </c>
      <c r="I90">
        <v>2</v>
      </c>
      <c r="J90">
        <v>2</v>
      </c>
      <c r="K90">
        <v>4</v>
      </c>
      <c r="L90">
        <v>15</v>
      </c>
      <c r="M90">
        <v>15</v>
      </c>
      <c r="N90">
        <v>19</v>
      </c>
      <c r="P90">
        <v>-15</v>
      </c>
      <c r="Q90">
        <v>-15</v>
      </c>
      <c r="R90">
        <v>0</v>
      </c>
      <c r="S90">
        <v>32</v>
      </c>
      <c r="T90">
        <v>0</v>
      </c>
      <c r="U90">
        <v>0</v>
      </c>
    </row>
    <row r="91" spans="1:21" x14ac:dyDescent="0.25">
      <c r="A91" s="248">
        <v>43441</v>
      </c>
      <c r="B91">
        <v>351</v>
      </c>
      <c r="C91">
        <v>244</v>
      </c>
      <c r="D91">
        <v>45</v>
      </c>
      <c r="E91" s="268">
        <v>0.18442622950819673</v>
      </c>
      <c r="F91">
        <v>199</v>
      </c>
      <c r="G91">
        <v>72</v>
      </c>
      <c r="H91">
        <v>45</v>
      </c>
      <c r="I91">
        <v>4</v>
      </c>
      <c r="J91">
        <v>4</v>
      </c>
      <c r="K91">
        <v>5</v>
      </c>
      <c r="L91">
        <v>20</v>
      </c>
      <c r="M91">
        <v>21</v>
      </c>
      <c r="N91">
        <v>20</v>
      </c>
      <c r="P91">
        <v>-20</v>
      </c>
      <c r="Q91">
        <v>-21</v>
      </c>
      <c r="R91">
        <v>0</v>
      </c>
      <c r="S91">
        <v>32</v>
      </c>
      <c r="T91">
        <v>1</v>
      </c>
      <c r="U91">
        <v>-1</v>
      </c>
    </row>
    <row r="92" spans="1:21" x14ac:dyDescent="0.25">
      <c r="A92" s="248">
        <v>43434</v>
      </c>
      <c r="B92">
        <v>356</v>
      </c>
      <c r="C92">
        <v>242</v>
      </c>
      <c r="D92">
        <v>49</v>
      </c>
      <c r="E92" s="268">
        <v>0.2024793388429752</v>
      </c>
      <c r="F92">
        <v>193</v>
      </c>
      <c r="G92">
        <v>71</v>
      </c>
      <c r="H92">
        <v>40</v>
      </c>
      <c r="I92">
        <v>7</v>
      </c>
      <c r="J92">
        <v>3</v>
      </c>
      <c r="K92">
        <v>3</v>
      </c>
      <c r="L92">
        <v>27</v>
      </c>
      <c r="M92">
        <v>26</v>
      </c>
      <c r="N92">
        <v>33</v>
      </c>
      <c r="P92">
        <v>-27</v>
      </c>
      <c r="Q92">
        <v>-26</v>
      </c>
      <c r="R92">
        <v>0</v>
      </c>
      <c r="S92">
        <v>31</v>
      </c>
      <c r="T92">
        <v>-1</v>
      </c>
      <c r="U92">
        <v>1</v>
      </c>
    </row>
    <row r="93" spans="1:21" x14ac:dyDescent="0.25">
      <c r="A93" s="248">
        <v>43430</v>
      </c>
      <c r="B93">
        <v>356</v>
      </c>
      <c r="C93">
        <v>228</v>
      </c>
      <c r="D93">
        <v>44</v>
      </c>
      <c r="E93" s="268">
        <v>0.19298245614035087</v>
      </c>
      <c r="F93">
        <v>184</v>
      </c>
      <c r="G93">
        <v>68</v>
      </c>
      <c r="H93">
        <v>56</v>
      </c>
      <c r="I93">
        <v>6</v>
      </c>
      <c r="J93">
        <v>8</v>
      </c>
      <c r="K93">
        <v>4</v>
      </c>
      <c r="L93">
        <v>14</v>
      </c>
      <c r="M93">
        <v>26</v>
      </c>
      <c r="N93">
        <v>21</v>
      </c>
      <c r="P93">
        <v>-14</v>
      </c>
      <c r="Q93">
        <v>-26</v>
      </c>
      <c r="R93">
        <v>0</v>
      </c>
      <c r="S93">
        <v>32</v>
      </c>
      <c r="T93">
        <v>12</v>
      </c>
      <c r="U93">
        <v>-12</v>
      </c>
    </row>
    <row r="94" spans="1:21" x14ac:dyDescent="0.25">
      <c r="A94" s="248">
        <v>43420</v>
      </c>
      <c r="B94">
        <v>372</v>
      </c>
      <c r="C94">
        <v>272</v>
      </c>
      <c r="D94">
        <v>57</v>
      </c>
      <c r="E94" s="268">
        <v>0.20955882352941177</v>
      </c>
      <c r="F94">
        <v>215</v>
      </c>
      <c r="G94">
        <v>77</v>
      </c>
      <c r="H94">
        <v>50</v>
      </c>
      <c r="I94">
        <v>7</v>
      </c>
      <c r="J94">
        <v>6</v>
      </c>
      <c r="K94">
        <v>4</v>
      </c>
      <c r="L94">
        <v>21</v>
      </c>
      <c r="M94">
        <v>16</v>
      </c>
      <c r="N94">
        <v>25</v>
      </c>
      <c r="P94">
        <v>-21</v>
      </c>
      <c r="Q94">
        <v>-16</v>
      </c>
      <c r="R94">
        <v>0</v>
      </c>
      <c r="S94">
        <v>32</v>
      </c>
      <c r="T94">
        <v>-5</v>
      </c>
      <c r="U94">
        <v>5</v>
      </c>
    </row>
    <row r="95" spans="1:21" x14ac:dyDescent="0.25">
      <c r="A95" s="248">
        <v>43413</v>
      </c>
      <c r="B95">
        <v>373</v>
      </c>
      <c r="C95">
        <v>262</v>
      </c>
      <c r="D95">
        <v>58</v>
      </c>
      <c r="E95" s="268">
        <v>0.22137404580152673</v>
      </c>
      <c r="F95">
        <v>204</v>
      </c>
      <c r="G95">
        <v>74</v>
      </c>
      <c r="H95">
        <v>65</v>
      </c>
      <c r="I95">
        <v>6</v>
      </c>
      <c r="J95">
        <v>3.5</v>
      </c>
      <c r="K95">
        <v>5</v>
      </c>
      <c r="L95">
        <v>11</v>
      </c>
      <c r="M95">
        <v>29</v>
      </c>
      <c r="N95">
        <v>17</v>
      </c>
      <c r="P95">
        <v>-11</v>
      </c>
      <c r="Q95">
        <v>-29</v>
      </c>
      <c r="R95">
        <v>0</v>
      </c>
      <c r="S95">
        <v>33</v>
      </c>
      <c r="T95">
        <v>18</v>
      </c>
      <c r="U95">
        <v>-18</v>
      </c>
    </row>
    <row r="96" spans="1:21" x14ac:dyDescent="0.25">
      <c r="A96" s="248">
        <v>43406</v>
      </c>
      <c r="B96">
        <v>401</v>
      </c>
      <c r="C96">
        <v>268</v>
      </c>
      <c r="D96">
        <v>54</v>
      </c>
      <c r="E96" s="268">
        <v>0.20149253731343283</v>
      </c>
      <c r="F96">
        <v>214</v>
      </c>
      <c r="G96">
        <v>72</v>
      </c>
      <c r="H96">
        <v>59</v>
      </c>
      <c r="I96">
        <v>4</v>
      </c>
      <c r="J96">
        <v>4.5</v>
      </c>
      <c r="K96">
        <v>7</v>
      </c>
      <c r="L96">
        <v>18</v>
      </c>
      <c r="M96">
        <v>37</v>
      </c>
      <c r="N96">
        <v>28</v>
      </c>
      <c r="P96">
        <v>-18</v>
      </c>
      <c r="Q96">
        <v>-37</v>
      </c>
      <c r="R96">
        <v>0</v>
      </c>
      <c r="S96">
        <v>31</v>
      </c>
      <c r="T96">
        <v>19</v>
      </c>
      <c r="U96">
        <v>-19</v>
      </c>
    </row>
    <row r="97" spans="1:21" x14ac:dyDescent="0.25">
      <c r="A97" s="248">
        <v>43399</v>
      </c>
      <c r="B97">
        <v>426</v>
      </c>
      <c r="C97">
        <v>326</v>
      </c>
      <c r="D97">
        <v>55</v>
      </c>
      <c r="E97" s="268">
        <v>0.16871165644171779</v>
      </c>
      <c r="F97">
        <v>271</v>
      </c>
      <c r="G97">
        <v>75</v>
      </c>
      <c r="H97">
        <v>52</v>
      </c>
      <c r="I97">
        <v>5</v>
      </c>
      <c r="J97">
        <v>4.5</v>
      </c>
      <c r="K97">
        <v>8</v>
      </c>
      <c r="L97">
        <v>30</v>
      </c>
      <c r="M97">
        <v>38</v>
      </c>
      <c r="N97">
        <v>34</v>
      </c>
      <c r="P97">
        <v>-30</v>
      </c>
      <c r="Q97">
        <v>-38</v>
      </c>
      <c r="R97">
        <v>0</v>
      </c>
      <c r="S97">
        <v>31</v>
      </c>
      <c r="T97">
        <v>8</v>
      </c>
      <c r="U97">
        <v>-8</v>
      </c>
    </row>
    <row r="98" spans="1:21" x14ac:dyDescent="0.25">
      <c r="A98" s="248">
        <v>43392</v>
      </c>
      <c r="B98">
        <v>435</v>
      </c>
      <c r="C98">
        <v>308</v>
      </c>
      <c r="D98">
        <v>50</v>
      </c>
      <c r="E98" s="268">
        <v>0.16233766233766234</v>
      </c>
      <c r="F98">
        <v>258</v>
      </c>
      <c r="G98">
        <v>76</v>
      </c>
      <c r="H98">
        <v>65</v>
      </c>
      <c r="I98">
        <v>7</v>
      </c>
      <c r="J98">
        <v>4</v>
      </c>
      <c r="K98">
        <v>7</v>
      </c>
      <c r="L98">
        <v>28</v>
      </c>
      <c r="M98">
        <v>27</v>
      </c>
      <c r="N98">
        <v>31</v>
      </c>
      <c r="P98">
        <v>-28</v>
      </c>
      <c r="Q98">
        <v>-27</v>
      </c>
      <c r="R98">
        <v>0</v>
      </c>
      <c r="S98">
        <v>31</v>
      </c>
      <c r="T98">
        <v>-1</v>
      </c>
      <c r="U98">
        <v>1</v>
      </c>
    </row>
    <row r="99" spans="1:21" x14ac:dyDescent="0.25">
      <c r="A99" s="248">
        <v>43385</v>
      </c>
      <c r="B99">
        <v>446</v>
      </c>
      <c r="C99">
        <v>345</v>
      </c>
      <c r="D99">
        <v>63</v>
      </c>
      <c r="E99" s="268">
        <v>0.18260869565217391</v>
      </c>
      <c r="F99">
        <v>282</v>
      </c>
      <c r="G99">
        <v>86</v>
      </c>
      <c r="H99">
        <v>57</v>
      </c>
      <c r="I99">
        <v>11</v>
      </c>
      <c r="J99">
        <v>4</v>
      </c>
      <c r="K99">
        <v>8</v>
      </c>
      <c r="L99">
        <v>55</v>
      </c>
      <c r="M99">
        <v>29</v>
      </c>
      <c r="N99">
        <v>56</v>
      </c>
      <c r="P99">
        <v>-55</v>
      </c>
      <c r="Q99">
        <v>-29</v>
      </c>
      <c r="R99">
        <v>0</v>
      </c>
      <c r="S99">
        <v>32</v>
      </c>
      <c r="T99">
        <v>-26</v>
      </c>
      <c r="U99">
        <v>26</v>
      </c>
    </row>
    <row r="100" spans="1:21" x14ac:dyDescent="0.25">
      <c r="A100" s="248">
        <v>43378</v>
      </c>
      <c r="B100">
        <v>422</v>
      </c>
      <c r="C100">
        <v>357</v>
      </c>
      <c r="D100">
        <v>65</v>
      </c>
      <c r="E100" s="268">
        <v>0.18207282913165265</v>
      </c>
      <c r="F100">
        <v>292</v>
      </c>
      <c r="G100">
        <v>83</v>
      </c>
      <c r="H100">
        <v>75</v>
      </c>
      <c r="I100">
        <v>18</v>
      </c>
      <c r="J100">
        <v>5</v>
      </c>
      <c r="K100">
        <v>4</v>
      </c>
      <c r="L100">
        <v>31</v>
      </c>
      <c r="M100">
        <v>26</v>
      </c>
      <c r="N100">
        <v>42</v>
      </c>
      <c r="P100">
        <v>-31</v>
      </c>
      <c r="Q100">
        <v>-26</v>
      </c>
      <c r="R100">
        <v>0</v>
      </c>
      <c r="S100">
        <v>34</v>
      </c>
      <c r="T100">
        <v>-5</v>
      </c>
      <c r="U100">
        <v>5</v>
      </c>
    </row>
    <row r="101" spans="1:21" x14ac:dyDescent="0.25">
      <c r="A101" s="248">
        <v>43371</v>
      </c>
      <c r="B101">
        <v>436</v>
      </c>
      <c r="C101">
        <v>349</v>
      </c>
      <c r="D101">
        <v>61</v>
      </c>
      <c r="E101" s="268">
        <v>0.17478510028653296</v>
      </c>
      <c r="F101">
        <v>288</v>
      </c>
      <c r="G101">
        <v>83</v>
      </c>
      <c r="H101">
        <v>61</v>
      </c>
      <c r="I101">
        <v>13</v>
      </c>
      <c r="J101">
        <v>4</v>
      </c>
      <c r="K101">
        <v>6</v>
      </c>
      <c r="L101">
        <v>21</v>
      </c>
      <c r="M101">
        <v>34</v>
      </c>
      <c r="N101">
        <v>31</v>
      </c>
      <c r="P101">
        <v>-21</v>
      </c>
      <c r="Q101">
        <v>-34</v>
      </c>
      <c r="R101">
        <v>0</v>
      </c>
      <c r="S101">
        <v>33</v>
      </c>
      <c r="T101">
        <v>13</v>
      </c>
      <c r="U101">
        <v>-13</v>
      </c>
    </row>
    <row r="102" spans="1:21" x14ac:dyDescent="0.25">
      <c r="A102" s="248">
        <v>43364</v>
      </c>
      <c r="B102">
        <v>469</v>
      </c>
      <c r="C102">
        <v>374</v>
      </c>
      <c r="D102">
        <v>62</v>
      </c>
      <c r="E102" s="268">
        <v>0.16577540106951871</v>
      </c>
      <c r="F102">
        <v>312</v>
      </c>
      <c r="G102">
        <v>89</v>
      </c>
      <c r="H102">
        <v>61</v>
      </c>
      <c r="I102">
        <v>5</v>
      </c>
      <c r="J102">
        <v>5</v>
      </c>
      <c r="K102">
        <v>5</v>
      </c>
      <c r="L102">
        <v>19</v>
      </c>
      <c r="M102">
        <v>21</v>
      </c>
      <c r="N102">
        <v>23</v>
      </c>
      <c r="P102">
        <v>-19</v>
      </c>
      <c r="Q102">
        <v>-21</v>
      </c>
      <c r="R102">
        <v>0</v>
      </c>
      <c r="S102">
        <v>32</v>
      </c>
      <c r="T102">
        <v>2</v>
      </c>
      <c r="U102">
        <v>-2</v>
      </c>
    </row>
    <row r="103" spans="1:21" x14ac:dyDescent="0.25">
      <c r="A103" s="248">
        <v>43357</v>
      </c>
      <c r="B103">
        <v>470</v>
      </c>
      <c r="C103">
        <v>369</v>
      </c>
      <c r="D103">
        <v>62</v>
      </c>
      <c r="E103" s="268">
        <v>0.16802168021680217</v>
      </c>
      <c r="F103">
        <v>307</v>
      </c>
      <c r="G103">
        <v>91</v>
      </c>
      <c r="H103">
        <v>57</v>
      </c>
      <c r="I103">
        <v>9</v>
      </c>
      <c r="J103">
        <v>3.5</v>
      </c>
      <c r="K103">
        <v>2</v>
      </c>
      <c r="L103">
        <v>20</v>
      </c>
      <c r="M103">
        <v>12</v>
      </c>
      <c r="N103">
        <v>32</v>
      </c>
      <c r="P103">
        <v>-20</v>
      </c>
      <c r="Q103">
        <v>-12</v>
      </c>
      <c r="R103">
        <v>0</v>
      </c>
      <c r="S103">
        <v>31</v>
      </c>
      <c r="T103">
        <v>-8</v>
      </c>
      <c r="U103">
        <v>8</v>
      </c>
    </row>
    <row r="104" spans="1:21" x14ac:dyDescent="0.25">
      <c r="A104" s="248">
        <v>43350</v>
      </c>
      <c r="B104">
        <v>458</v>
      </c>
      <c r="C104">
        <v>370</v>
      </c>
      <c r="D104">
        <v>68</v>
      </c>
      <c r="E104" s="268">
        <v>0.18378378378378379</v>
      </c>
      <c r="F104">
        <v>302</v>
      </c>
      <c r="G104">
        <v>88</v>
      </c>
      <c r="H104">
        <v>53</v>
      </c>
      <c r="I104">
        <v>5</v>
      </c>
      <c r="J104">
        <v>6.5</v>
      </c>
      <c r="K104">
        <v>3</v>
      </c>
      <c r="L104">
        <v>30</v>
      </c>
      <c r="M104">
        <v>18</v>
      </c>
      <c r="N104">
        <v>27</v>
      </c>
      <c r="P104">
        <v>-30</v>
      </c>
      <c r="Q104">
        <v>-18</v>
      </c>
      <c r="R104">
        <v>0</v>
      </c>
      <c r="S104">
        <v>31</v>
      </c>
      <c r="T104">
        <v>-12</v>
      </c>
      <c r="U104">
        <v>12</v>
      </c>
    </row>
    <row r="105" spans="1:21" x14ac:dyDescent="0.25">
      <c r="A105" s="248">
        <v>43343</v>
      </c>
      <c r="B105">
        <v>452</v>
      </c>
      <c r="C105">
        <v>349</v>
      </c>
      <c r="D105">
        <v>64</v>
      </c>
      <c r="E105" s="268">
        <v>0.18338108882521487</v>
      </c>
      <c r="F105">
        <v>285</v>
      </c>
      <c r="G105">
        <v>86</v>
      </c>
      <c r="H105">
        <v>70</v>
      </c>
      <c r="I105">
        <v>10</v>
      </c>
      <c r="J105">
        <v>6.5</v>
      </c>
      <c r="K105">
        <v>3</v>
      </c>
      <c r="L105">
        <v>15</v>
      </c>
      <c r="M105">
        <v>13</v>
      </c>
      <c r="N105">
        <v>16</v>
      </c>
      <c r="P105">
        <v>-15</v>
      </c>
      <c r="Q105">
        <v>-13</v>
      </c>
      <c r="R105">
        <v>0</v>
      </c>
      <c r="S105">
        <v>32</v>
      </c>
      <c r="T105">
        <v>-2</v>
      </c>
      <c r="U105">
        <v>2</v>
      </c>
    </row>
    <row r="106" spans="1:21" x14ac:dyDescent="0.25">
      <c r="A106" s="248">
        <v>43336</v>
      </c>
      <c r="B106">
        <v>454</v>
      </c>
      <c r="C106">
        <v>349</v>
      </c>
      <c r="D106">
        <v>64</v>
      </c>
      <c r="E106" s="268">
        <v>0.18338108882521487</v>
      </c>
      <c r="F106">
        <v>285</v>
      </c>
      <c r="G106">
        <v>78</v>
      </c>
      <c r="H106">
        <v>62</v>
      </c>
      <c r="I106">
        <v>13</v>
      </c>
      <c r="J106">
        <v>5</v>
      </c>
      <c r="K106">
        <v>6</v>
      </c>
      <c r="L106">
        <v>20</v>
      </c>
      <c r="M106">
        <v>31</v>
      </c>
      <c r="N106">
        <v>32</v>
      </c>
      <c r="P106">
        <v>-20</v>
      </c>
      <c r="Q106">
        <v>-31</v>
      </c>
      <c r="R106">
        <v>0</v>
      </c>
      <c r="S106">
        <v>31</v>
      </c>
      <c r="T106">
        <v>11</v>
      </c>
      <c r="U106">
        <v>-11</v>
      </c>
    </row>
    <row r="107" spans="1:21" x14ac:dyDescent="0.25">
      <c r="A107" s="248">
        <v>43329</v>
      </c>
      <c r="B107">
        <v>487</v>
      </c>
      <c r="C107">
        <v>407</v>
      </c>
      <c r="D107">
        <v>64</v>
      </c>
      <c r="E107" s="268">
        <v>0.15724815724815724</v>
      </c>
      <c r="F107">
        <v>343</v>
      </c>
      <c r="G107">
        <v>78</v>
      </c>
      <c r="H107">
        <v>51</v>
      </c>
      <c r="I107">
        <v>8</v>
      </c>
      <c r="J107">
        <v>5.5</v>
      </c>
      <c r="K107">
        <v>5</v>
      </c>
      <c r="L107">
        <v>18</v>
      </c>
      <c r="M107">
        <v>15</v>
      </c>
      <c r="N107">
        <v>21</v>
      </c>
      <c r="P107">
        <v>-18</v>
      </c>
      <c r="Q107">
        <v>-15</v>
      </c>
      <c r="R107">
        <v>0</v>
      </c>
      <c r="S107">
        <v>29</v>
      </c>
      <c r="T107">
        <v>-3</v>
      </c>
      <c r="U107">
        <v>3</v>
      </c>
    </row>
    <row r="108" spans="1:21" x14ac:dyDescent="0.25">
      <c r="A108" s="248">
        <v>43322</v>
      </c>
      <c r="B108">
        <v>495</v>
      </c>
      <c r="C108">
        <v>416</v>
      </c>
      <c r="D108">
        <v>59</v>
      </c>
      <c r="E108" s="268">
        <v>0.14182692307692307</v>
      </c>
      <c r="F108">
        <v>357</v>
      </c>
      <c r="G108">
        <v>75</v>
      </c>
      <c r="H108">
        <v>54</v>
      </c>
      <c r="I108">
        <v>8</v>
      </c>
      <c r="J108">
        <v>6</v>
      </c>
      <c r="K108">
        <v>8</v>
      </c>
      <c r="L108">
        <v>39</v>
      </c>
      <c r="M108">
        <v>40</v>
      </c>
      <c r="N108">
        <v>55</v>
      </c>
      <c r="P108">
        <v>-39</v>
      </c>
      <c r="Q108">
        <v>-40</v>
      </c>
      <c r="R108">
        <v>0</v>
      </c>
      <c r="S108">
        <v>28</v>
      </c>
      <c r="T108">
        <v>1</v>
      </c>
      <c r="U108">
        <v>-1</v>
      </c>
    </row>
    <row r="109" spans="1:21" x14ac:dyDescent="0.25">
      <c r="A109" s="248">
        <v>43315</v>
      </c>
      <c r="B109">
        <v>492</v>
      </c>
      <c r="C109">
        <v>386</v>
      </c>
      <c r="D109">
        <v>54</v>
      </c>
      <c r="E109" s="268">
        <v>0.13989637305699482</v>
      </c>
      <c r="F109">
        <v>332</v>
      </c>
      <c r="G109">
        <v>78</v>
      </c>
      <c r="H109">
        <v>56</v>
      </c>
      <c r="I109">
        <v>4</v>
      </c>
      <c r="J109">
        <v>3.5</v>
      </c>
      <c r="K109">
        <v>4</v>
      </c>
      <c r="L109">
        <v>30</v>
      </c>
      <c r="M109">
        <v>17</v>
      </c>
      <c r="N109">
        <v>33</v>
      </c>
      <c r="P109">
        <v>-30</v>
      </c>
      <c r="Q109">
        <v>-17</v>
      </c>
      <c r="R109">
        <v>0</v>
      </c>
      <c r="S109">
        <v>28</v>
      </c>
      <c r="T109">
        <v>-13</v>
      </c>
      <c r="U109">
        <v>13</v>
      </c>
    </row>
    <row r="110" spans="1:21" x14ac:dyDescent="0.25">
      <c r="A110" s="248">
        <v>43308</v>
      </c>
      <c r="B110">
        <v>488</v>
      </c>
      <c r="C110">
        <v>398</v>
      </c>
      <c r="D110">
        <v>60</v>
      </c>
      <c r="E110" s="268">
        <v>0.15075376884422109</v>
      </c>
      <c r="F110">
        <v>338</v>
      </c>
      <c r="G110">
        <v>83</v>
      </c>
      <c r="H110">
        <v>32</v>
      </c>
      <c r="I110">
        <v>7</v>
      </c>
      <c r="J110">
        <v>4</v>
      </c>
      <c r="K110">
        <v>9</v>
      </c>
      <c r="L110">
        <v>30</v>
      </c>
      <c r="M110">
        <v>8</v>
      </c>
      <c r="N110">
        <v>34</v>
      </c>
      <c r="P110">
        <v>-30</v>
      </c>
      <c r="Q110">
        <v>-8</v>
      </c>
      <c r="R110">
        <v>0</v>
      </c>
      <c r="S110">
        <v>28</v>
      </c>
      <c r="T110">
        <v>-22</v>
      </c>
      <c r="U110">
        <v>22</v>
      </c>
    </row>
    <row r="111" spans="1:21" x14ac:dyDescent="0.25">
      <c r="A111" s="248">
        <v>43301</v>
      </c>
      <c r="B111">
        <v>472</v>
      </c>
      <c r="C111">
        <v>404</v>
      </c>
      <c r="D111">
        <v>67</v>
      </c>
      <c r="E111" s="268">
        <v>0.16584158415841585</v>
      </c>
      <c r="F111">
        <v>337</v>
      </c>
      <c r="G111">
        <v>83</v>
      </c>
      <c r="H111">
        <v>77</v>
      </c>
      <c r="I111">
        <v>13</v>
      </c>
      <c r="J111">
        <v>6</v>
      </c>
      <c r="K111">
        <v>7</v>
      </c>
      <c r="L111">
        <v>33</v>
      </c>
      <c r="M111">
        <v>13</v>
      </c>
      <c r="N111">
        <v>35</v>
      </c>
      <c r="P111">
        <v>-33</v>
      </c>
      <c r="Q111">
        <v>-13</v>
      </c>
      <c r="R111">
        <v>0</v>
      </c>
      <c r="S111">
        <v>27</v>
      </c>
      <c r="T111">
        <v>-20</v>
      </c>
      <c r="U111">
        <v>20</v>
      </c>
    </row>
    <row r="112" spans="1:21" x14ac:dyDescent="0.25">
      <c r="A112" s="248">
        <v>43294</v>
      </c>
      <c r="B112">
        <v>458</v>
      </c>
      <c r="C112">
        <v>385</v>
      </c>
      <c r="D112">
        <v>63</v>
      </c>
      <c r="E112" s="268">
        <v>0.16363636363636364</v>
      </c>
      <c r="F112">
        <v>322</v>
      </c>
      <c r="G112">
        <v>81</v>
      </c>
      <c r="H112">
        <v>62</v>
      </c>
      <c r="I112">
        <v>15</v>
      </c>
      <c r="J112">
        <v>6.5</v>
      </c>
      <c r="K112">
        <v>3</v>
      </c>
      <c r="L112">
        <v>17</v>
      </c>
      <c r="M112">
        <v>6</v>
      </c>
      <c r="N112">
        <v>25</v>
      </c>
      <c r="P112">
        <v>-17</v>
      </c>
      <c r="Q112">
        <v>-6</v>
      </c>
      <c r="R112">
        <v>0</v>
      </c>
      <c r="S112">
        <v>27</v>
      </c>
      <c r="T112">
        <v>-11</v>
      </c>
      <c r="U112">
        <v>11</v>
      </c>
    </row>
    <row r="113" spans="1:21" x14ac:dyDescent="0.25">
      <c r="A113" s="248">
        <v>43287</v>
      </c>
      <c r="B113">
        <v>450</v>
      </c>
      <c r="C113">
        <v>377</v>
      </c>
      <c r="D113">
        <v>67</v>
      </c>
      <c r="E113" s="268">
        <v>0.17771883289124668</v>
      </c>
      <c r="F113">
        <v>310</v>
      </c>
      <c r="G113">
        <v>81</v>
      </c>
      <c r="H113">
        <v>58</v>
      </c>
      <c r="I113">
        <v>8</v>
      </c>
      <c r="J113">
        <v>3.5</v>
      </c>
      <c r="K113">
        <v>4</v>
      </c>
      <c r="L113">
        <v>50</v>
      </c>
      <c r="M113">
        <v>12</v>
      </c>
      <c r="N113">
        <v>48</v>
      </c>
      <c r="P113">
        <v>-50</v>
      </c>
      <c r="Q113">
        <v>-12</v>
      </c>
      <c r="R113">
        <v>0</v>
      </c>
      <c r="S113">
        <v>27</v>
      </c>
      <c r="T113">
        <v>-38</v>
      </c>
      <c r="U113">
        <v>38</v>
      </c>
    </row>
    <row r="114" spans="1:21" x14ac:dyDescent="0.25">
      <c r="A114" s="248">
        <v>43280</v>
      </c>
      <c r="B114">
        <v>411</v>
      </c>
      <c r="C114">
        <v>353</v>
      </c>
      <c r="D114">
        <v>70</v>
      </c>
      <c r="E114" s="268">
        <v>0.19830028328611896</v>
      </c>
      <c r="F114">
        <v>283</v>
      </c>
      <c r="G114">
        <v>80</v>
      </c>
      <c r="H114">
        <v>47</v>
      </c>
      <c r="I114">
        <v>13</v>
      </c>
      <c r="J114">
        <v>4</v>
      </c>
      <c r="K114">
        <v>4</v>
      </c>
      <c r="L114">
        <v>31</v>
      </c>
      <c r="M114">
        <v>15</v>
      </c>
      <c r="N114">
        <v>40</v>
      </c>
      <c r="P114">
        <v>-31</v>
      </c>
      <c r="Q114">
        <v>-15</v>
      </c>
      <c r="R114">
        <v>0</v>
      </c>
      <c r="S114">
        <v>28</v>
      </c>
      <c r="T114">
        <v>-16</v>
      </c>
      <c r="U114">
        <v>16</v>
      </c>
    </row>
    <row r="115" spans="1:21" x14ac:dyDescent="0.25">
      <c r="A115" s="248">
        <v>43273</v>
      </c>
      <c r="B115">
        <v>412</v>
      </c>
      <c r="C115">
        <v>341</v>
      </c>
      <c r="D115">
        <v>68</v>
      </c>
      <c r="E115" s="268">
        <v>0.19941348973607037</v>
      </c>
      <c r="F115">
        <v>273</v>
      </c>
      <c r="G115">
        <v>81</v>
      </c>
      <c r="H115">
        <v>55</v>
      </c>
      <c r="I115">
        <v>7</v>
      </c>
      <c r="J115">
        <v>3.5</v>
      </c>
      <c r="K115">
        <v>7</v>
      </c>
      <c r="L115">
        <v>10</v>
      </c>
      <c r="M115">
        <v>54</v>
      </c>
      <c r="N115">
        <v>14</v>
      </c>
      <c r="P115">
        <v>-10</v>
      </c>
      <c r="Q115">
        <v>-54</v>
      </c>
      <c r="R115">
        <v>0</v>
      </c>
      <c r="S115">
        <v>29</v>
      </c>
      <c r="T115">
        <v>44</v>
      </c>
      <c r="U115">
        <v>-44</v>
      </c>
    </row>
    <row r="116" spans="1:21" x14ac:dyDescent="0.25">
      <c r="A116" s="248">
        <v>43266</v>
      </c>
      <c r="B116">
        <v>302</v>
      </c>
      <c r="C116">
        <v>260</v>
      </c>
      <c r="D116">
        <v>65</v>
      </c>
      <c r="E116" s="268">
        <v>0.25</v>
      </c>
      <c r="F116">
        <v>195</v>
      </c>
      <c r="G116">
        <v>78</v>
      </c>
      <c r="H116">
        <v>65</v>
      </c>
      <c r="I116">
        <v>9</v>
      </c>
      <c r="J116">
        <v>5.5</v>
      </c>
      <c r="K116">
        <v>3</v>
      </c>
      <c r="L116">
        <v>17</v>
      </c>
      <c r="M116">
        <v>16</v>
      </c>
      <c r="N116">
        <v>20</v>
      </c>
      <c r="P116">
        <v>-17</v>
      </c>
      <c r="Q116">
        <v>-16</v>
      </c>
      <c r="R116">
        <v>0</v>
      </c>
      <c r="S116">
        <v>25</v>
      </c>
      <c r="T116">
        <v>-1</v>
      </c>
      <c r="U116">
        <v>1</v>
      </c>
    </row>
    <row r="117" spans="1:21" x14ac:dyDescent="0.25">
      <c r="A117" s="248">
        <v>43259</v>
      </c>
      <c r="B117">
        <v>292</v>
      </c>
      <c r="C117">
        <v>245</v>
      </c>
      <c r="D117">
        <v>63</v>
      </c>
      <c r="E117" s="268">
        <v>0.25714285714285712</v>
      </c>
      <c r="F117">
        <v>182</v>
      </c>
      <c r="G117">
        <v>78</v>
      </c>
      <c r="H117">
        <v>81</v>
      </c>
      <c r="I117">
        <v>7</v>
      </c>
      <c r="J117">
        <v>8</v>
      </c>
      <c r="K117">
        <v>3</v>
      </c>
      <c r="L117">
        <v>27</v>
      </c>
      <c r="M117">
        <v>20</v>
      </c>
      <c r="N117">
        <v>20</v>
      </c>
      <c r="P117">
        <v>-27</v>
      </c>
      <c r="Q117">
        <v>-20</v>
      </c>
      <c r="R117">
        <v>0</v>
      </c>
      <c r="S117">
        <v>23</v>
      </c>
      <c r="T117">
        <v>-7</v>
      </c>
      <c r="U117">
        <v>7</v>
      </c>
    </row>
    <row r="118" spans="1:21" x14ac:dyDescent="0.25">
      <c r="A118" s="248">
        <v>43252</v>
      </c>
      <c r="B118">
        <v>289</v>
      </c>
      <c r="C118">
        <v>229</v>
      </c>
      <c r="D118">
        <v>56</v>
      </c>
      <c r="E118" s="268">
        <v>0.24454148471615719</v>
      </c>
      <c r="F118">
        <v>173</v>
      </c>
      <c r="G118">
        <v>72</v>
      </c>
      <c r="H118">
        <v>68</v>
      </c>
      <c r="I118">
        <v>20</v>
      </c>
      <c r="J118">
        <v>5.5</v>
      </c>
      <c r="K118">
        <v>4</v>
      </c>
      <c r="L118">
        <v>10</v>
      </c>
      <c r="M118">
        <v>32</v>
      </c>
      <c r="N118">
        <v>21</v>
      </c>
      <c r="P118">
        <v>-10</v>
      </c>
      <c r="Q118">
        <v>-32</v>
      </c>
      <c r="R118">
        <v>0</v>
      </c>
      <c r="S118">
        <v>23</v>
      </c>
      <c r="T118">
        <v>22</v>
      </c>
      <c r="U118">
        <v>-22</v>
      </c>
    </row>
    <row r="119" spans="1:21" x14ac:dyDescent="0.25">
      <c r="A119" s="248">
        <v>43245</v>
      </c>
      <c r="B119">
        <v>319</v>
      </c>
      <c r="C119">
        <v>253</v>
      </c>
      <c r="D119">
        <v>60</v>
      </c>
      <c r="E119" s="268">
        <v>0.23715415019762845</v>
      </c>
      <c r="F119">
        <v>193</v>
      </c>
      <c r="G119">
        <v>73</v>
      </c>
      <c r="H119">
        <v>43</v>
      </c>
      <c r="I119">
        <v>15</v>
      </c>
      <c r="J119">
        <v>4</v>
      </c>
      <c r="K119">
        <v>2</v>
      </c>
      <c r="L119">
        <v>22</v>
      </c>
      <c r="M119">
        <v>52</v>
      </c>
      <c r="N119">
        <v>23</v>
      </c>
      <c r="P119">
        <v>-22</v>
      </c>
      <c r="Q119">
        <v>-52</v>
      </c>
      <c r="R119">
        <v>0</v>
      </c>
      <c r="S119">
        <v>24</v>
      </c>
      <c r="T119">
        <v>30</v>
      </c>
      <c r="U119">
        <v>-30</v>
      </c>
    </row>
    <row r="120" spans="1:21" x14ac:dyDescent="0.25">
      <c r="A120" s="248">
        <v>43238</v>
      </c>
      <c r="B120">
        <v>351</v>
      </c>
      <c r="C120">
        <v>306</v>
      </c>
      <c r="D120">
        <v>54</v>
      </c>
      <c r="E120" s="268">
        <v>0.17647058823529413</v>
      </c>
      <c r="F120">
        <v>252</v>
      </c>
      <c r="G120">
        <v>76</v>
      </c>
      <c r="H120">
        <v>62</v>
      </c>
      <c r="I120">
        <v>14</v>
      </c>
      <c r="J120">
        <v>8</v>
      </c>
      <c r="K120">
        <v>7</v>
      </c>
      <c r="L120">
        <v>25</v>
      </c>
      <c r="M120">
        <v>10</v>
      </c>
      <c r="N120">
        <v>37</v>
      </c>
      <c r="P120">
        <v>-25</v>
      </c>
      <c r="Q120">
        <v>-10</v>
      </c>
      <c r="R120">
        <v>0</v>
      </c>
      <c r="S120">
        <v>30</v>
      </c>
      <c r="T120">
        <v>-15</v>
      </c>
      <c r="U120">
        <v>15</v>
      </c>
    </row>
    <row r="121" spans="1:21" x14ac:dyDescent="0.25">
      <c r="A121" s="248">
        <v>43231</v>
      </c>
      <c r="B121">
        <v>346</v>
      </c>
      <c r="C121">
        <v>318</v>
      </c>
      <c r="D121">
        <v>56</v>
      </c>
      <c r="E121" s="268">
        <v>0.1761006289308176</v>
      </c>
      <c r="F121">
        <v>262</v>
      </c>
      <c r="G121">
        <v>74</v>
      </c>
      <c r="H121">
        <v>51</v>
      </c>
      <c r="I121">
        <v>6</v>
      </c>
      <c r="J121">
        <v>7</v>
      </c>
      <c r="K121">
        <v>1</v>
      </c>
      <c r="L121">
        <v>15</v>
      </c>
      <c r="M121">
        <v>9</v>
      </c>
      <c r="N121">
        <v>10</v>
      </c>
      <c r="P121">
        <v>-15</v>
      </c>
      <c r="Q121">
        <v>-9</v>
      </c>
      <c r="R121">
        <v>0</v>
      </c>
      <c r="S121">
        <v>28.6</v>
      </c>
      <c r="T121">
        <v>-6</v>
      </c>
      <c r="U121">
        <v>6</v>
      </c>
    </row>
    <row r="122" spans="1:21" x14ac:dyDescent="0.25">
      <c r="A122" s="248">
        <v>43224</v>
      </c>
      <c r="B122">
        <v>336</v>
      </c>
      <c r="C122">
        <v>304</v>
      </c>
      <c r="D122">
        <v>58</v>
      </c>
      <c r="E122" s="268">
        <v>0.19078947368421056</v>
      </c>
      <c r="F122">
        <v>246</v>
      </c>
      <c r="G122">
        <v>73</v>
      </c>
      <c r="H122">
        <v>68</v>
      </c>
      <c r="I122">
        <v>10</v>
      </c>
      <c r="J122">
        <v>6</v>
      </c>
      <c r="K122">
        <v>1</v>
      </c>
      <c r="L122">
        <v>31</v>
      </c>
      <c r="M122">
        <v>12</v>
      </c>
      <c r="N122">
        <v>30</v>
      </c>
      <c r="P122">
        <v>-31</v>
      </c>
      <c r="Q122">
        <v>-12</v>
      </c>
      <c r="R122">
        <v>0</v>
      </c>
      <c r="S122">
        <v>27.7</v>
      </c>
      <c r="T122">
        <v>-19</v>
      </c>
      <c r="U122">
        <v>19</v>
      </c>
    </row>
    <row r="123" spans="1:21" x14ac:dyDescent="0.25">
      <c r="A123" s="248">
        <v>43217</v>
      </c>
      <c r="B123">
        <v>323</v>
      </c>
      <c r="C123">
        <v>290</v>
      </c>
      <c r="D123">
        <v>57</v>
      </c>
      <c r="E123" s="268">
        <v>0.19655172413793104</v>
      </c>
      <c r="F123">
        <v>233</v>
      </c>
      <c r="G123">
        <v>72</v>
      </c>
      <c r="H123">
        <v>60</v>
      </c>
      <c r="I123">
        <v>13</v>
      </c>
      <c r="J123">
        <v>5.5</v>
      </c>
      <c r="K123">
        <v>12</v>
      </c>
      <c r="L123">
        <v>20</v>
      </c>
      <c r="M123">
        <v>24</v>
      </c>
      <c r="N123">
        <v>24</v>
      </c>
      <c r="P123">
        <v>-20</v>
      </c>
      <c r="Q123">
        <v>-24</v>
      </c>
      <c r="R123">
        <v>0</v>
      </c>
      <c r="S123">
        <v>26.7</v>
      </c>
      <c r="T123">
        <v>4</v>
      </c>
      <c r="U123">
        <v>-4</v>
      </c>
    </row>
    <row r="124" spans="1:21" x14ac:dyDescent="0.25">
      <c r="A124" s="248">
        <v>43210</v>
      </c>
      <c r="B124">
        <v>324</v>
      </c>
      <c r="C124">
        <v>300</v>
      </c>
      <c r="D124">
        <v>59</v>
      </c>
      <c r="E124" s="268">
        <v>0.19666666666666663</v>
      </c>
      <c r="F124">
        <v>241</v>
      </c>
      <c r="G124">
        <v>68</v>
      </c>
      <c r="H124">
        <v>36</v>
      </c>
      <c r="I124">
        <v>12</v>
      </c>
      <c r="J124">
        <v>6.5</v>
      </c>
      <c r="K124">
        <v>4</v>
      </c>
      <c r="L124">
        <v>26</v>
      </c>
      <c r="M124">
        <v>23</v>
      </c>
      <c r="N124">
        <v>30</v>
      </c>
      <c r="P124">
        <v>-26</v>
      </c>
      <c r="Q124">
        <v>-23</v>
      </c>
      <c r="R124">
        <v>0</v>
      </c>
      <c r="S124">
        <v>24.5</v>
      </c>
      <c r="T124">
        <v>-3</v>
      </c>
      <c r="U124">
        <v>3</v>
      </c>
    </row>
    <row r="125" spans="1:21" x14ac:dyDescent="0.25">
      <c r="A125" s="248">
        <v>43203</v>
      </c>
      <c r="B125">
        <v>328</v>
      </c>
      <c r="C125">
        <v>289</v>
      </c>
      <c r="D125">
        <v>56</v>
      </c>
      <c r="E125" s="268">
        <v>0.19377162629757785</v>
      </c>
      <c r="F125">
        <v>233</v>
      </c>
      <c r="G125">
        <v>63</v>
      </c>
      <c r="H125">
        <v>39</v>
      </c>
      <c r="I125">
        <v>6</v>
      </c>
      <c r="J125">
        <v>5.0999999999999996</v>
      </c>
      <c r="K125">
        <v>1</v>
      </c>
      <c r="L125">
        <v>31</v>
      </c>
      <c r="M125">
        <v>24</v>
      </c>
      <c r="N125">
        <v>28</v>
      </c>
      <c r="P125">
        <v>-31</v>
      </c>
      <c r="Q125">
        <v>-24</v>
      </c>
      <c r="R125">
        <v>0</v>
      </c>
      <c r="S125">
        <v>25.1</v>
      </c>
      <c r="T125">
        <v>-7</v>
      </c>
      <c r="U125">
        <v>7</v>
      </c>
    </row>
    <row r="126" spans="1:21" x14ac:dyDescent="0.25">
      <c r="A126" s="248">
        <v>43196</v>
      </c>
      <c r="B126">
        <v>331</v>
      </c>
      <c r="C126">
        <v>294</v>
      </c>
      <c r="D126">
        <v>58</v>
      </c>
      <c r="E126" s="268">
        <v>0.19727891156462585</v>
      </c>
      <c r="F126">
        <v>236</v>
      </c>
      <c r="G126">
        <v>67</v>
      </c>
      <c r="H126">
        <v>75</v>
      </c>
      <c r="I126">
        <v>11</v>
      </c>
      <c r="J126">
        <v>13</v>
      </c>
      <c r="K126">
        <v>3</v>
      </c>
      <c r="L126">
        <v>11</v>
      </c>
      <c r="M126">
        <v>10</v>
      </c>
      <c r="N126">
        <v>14</v>
      </c>
      <c r="P126">
        <v>-11</v>
      </c>
      <c r="Q126">
        <v>-10</v>
      </c>
      <c r="R126">
        <v>0</v>
      </c>
      <c r="S126">
        <v>26</v>
      </c>
      <c r="T126">
        <v>-1</v>
      </c>
      <c r="U126">
        <v>1</v>
      </c>
    </row>
    <row r="127" spans="1:21" x14ac:dyDescent="0.25">
      <c r="A127" s="248">
        <v>43189</v>
      </c>
      <c r="B127">
        <v>323</v>
      </c>
      <c r="C127">
        <v>298</v>
      </c>
      <c r="D127">
        <v>59</v>
      </c>
      <c r="E127" s="268">
        <v>0.19798657718120805</v>
      </c>
      <c r="F127">
        <v>239</v>
      </c>
      <c r="G127">
        <v>67</v>
      </c>
      <c r="H127">
        <v>86</v>
      </c>
      <c r="I127">
        <v>13</v>
      </c>
      <c r="J127">
        <v>12</v>
      </c>
      <c r="K127">
        <v>6</v>
      </c>
      <c r="L127">
        <v>40</v>
      </c>
      <c r="M127">
        <v>18</v>
      </c>
      <c r="N127">
        <v>45</v>
      </c>
      <c r="P127">
        <v>-40</v>
      </c>
      <c r="Q127">
        <v>-18</v>
      </c>
      <c r="R127">
        <v>0</v>
      </c>
      <c r="S127">
        <v>25.3</v>
      </c>
      <c r="T127">
        <v>-22</v>
      </c>
      <c r="U127">
        <v>22</v>
      </c>
    </row>
    <row r="128" spans="1:21" x14ac:dyDescent="0.25">
      <c r="A128" s="248">
        <v>43182</v>
      </c>
      <c r="B128">
        <v>298</v>
      </c>
      <c r="C128">
        <v>261</v>
      </c>
      <c r="D128">
        <v>56</v>
      </c>
      <c r="E128" s="268">
        <v>0.21455938697318008</v>
      </c>
      <c r="F128">
        <v>205</v>
      </c>
      <c r="G128">
        <v>69</v>
      </c>
      <c r="H128">
        <v>89</v>
      </c>
      <c r="I128">
        <v>19</v>
      </c>
      <c r="J128">
        <v>13</v>
      </c>
      <c r="K128">
        <v>7</v>
      </c>
      <c r="L128">
        <v>29</v>
      </c>
      <c r="M128">
        <v>32</v>
      </c>
      <c r="N128">
        <v>36</v>
      </c>
      <c r="P128">
        <v>-29</v>
      </c>
      <c r="Q128">
        <v>-32</v>
      </c>
      <c r="R128">
        <v>0</v>
      </c>
      <c r="S128">
        <v>27</v>
      </c>
      <c r="T128">
        <v>3</v>
      </c>
      <c r="U128">
        <v>-3</v>
      </c>
    </row>
    <row r="129" spans="1:21" x14ac:dyDescent="0.25">
      <c r="A129" s="248">
        <v>43175</v>
      </c>
      <c r="B129">
        <v>313</v>
      </c>
      <c r="C129">
        <v>280</v>
      </c>
      <c r="D129">
        <v>59</v>
      </c>
      <c r="E129" s="268">
        <v>0.21071428571428572</v>
      </c>
      <c r="F129">
        <v>221</v>
      </c>
      <c r="G129">
        <v>70</v>
      </c>
      <c r="H129">
        <v>91</v>
      </c>
      <c r="I129">
        <v>17</v>
      </c>
      <c r="J129">
        <v>19</v>
      </c>
      <c r="K129">
        <v>8</v>
      </c>
      <c r="L129">
        <v>44</v>
      </c>
      <c r="M129">
        <v>15</v>
      </c>
      <c r="N129">
        <v>57</v>
      </c>
      <c r="P129">
        <v>-44</v>
      </c>
      <c r="Q129">
        <v>-15</v>
      </c>
      <c r="R129">
        <v>0</v>
      </c>
      <c r="S129">
        <v>29</v>
      </c>
      <c r="T129">
        <v>-29</v>
      </c>
      <c r="U129">
        <v>29</v>
      </c>
    </row>
    <row r="130" spans="1:21" x14ac:dyDescent="0.25">
      <c r="A130" s="248">
        <v>43168</v>
      </c>
      <c r="B130">
        <v>286</v>
      </c>
      <c r="C130">
        <v>247</v>
      </c>
      <c r="D130">
        <v>60</v>
      </c>
      <c r="E130" s="268">
        <v>0.24291497975708501</v>
      </c>
      <c r="F130">
        <v>187</v>
      </c>
      <c r="G130">
        <v>72</v>
      </c>
      <c r="I130">
        <v>19</v>
      </c>
      <c r="K130">
        <v>13</v>
      </c>
      <c r="L130">
        <v>40</v>
      </c>
      <c r="M130">
        <v>23</v>
      </c>
      <c r="N130">
        <v>43</v>
      </c>
      <c r="P130">
        <v>-40</v>
      </c>
      <c r="Q130">
        <v>-23</v>
      </c>
      <c r="R130">
        <v>0</v>
      </c>
      <c r="T130">
        <v>-17</v>
      </c>
      <c r="U130">
        <v>17</v>
      </c>
    </row>
    <row r="131" spans="1:21" x14ac:dyDescent="0.25">
      <c r="A131" s="248">
        <v>43161</v>
      </c>
      <c r="B131">
        <v>289</v>
      </c>
      <c r="C131">
        <v>235</v>
      </c>
      <c r="D131">
        <v>60</v>
      </c>
      <c r="E131" s="268">
        <v>0.25531914893617019</v>
      </c>
      <c r="F131">
        <v>175</v>
      </c>
      <c r="G131">
        <v>70</v>
      </c>
      <c r="I131">
        <v>21</v>
      </c>
      <c r="K131">
        <v>17</v>
      </c>
      <c r="L131">
        <v>38</v>
      </c>
      <c r="M131">
        <v>9</v>
      </c>
      <c r="N131">
        <v>37</v>
      </c>
      <c r="P131">
        <v>-38</v>
      </c>
      <c r="Q131">
        <v>-9</v>
      </c>
      <c r="R131">
        <v>0</v>
      </c>
      <c r="T131">
        <v>-29</v>
      </c>
      <c r="U131">
        <v>29</v>
      </c>
    </row>
    <row r="132" spans="1:21" x14ac:dyDescent="0.25">
      <c r="A132" s="248">
        <v>43154</v>
      </c>
      <c r="B132">
        <v>256</v>
      </c>
      <c r="C132">
        <v>240</v>
      </c>
      <c r="D132">
        <v>59</v>
      </c>
      <c r="E132" s="268">
        <v>0.24583333333333332</v>
      </c>
      <c r="F132">
        <v>181</v>
      </c>
      <c r="G132">
        <v>68</v>
      </c>
      <c r="I132">
        <v>23</v>
      </c>
      <c r="K132">
        <v>7</v>
      </c>
      <c r="L132">
        <v>31</v>
      </c>
      <c r="M132">
        <v>8</v>
      </c>
      <c r="N132">
        <v>32</v>
      </c>
      <c r="P132">
        <v>-31</v>
      </c>
      <c r="Q132">
        <v>-8</v>
      </c>
      <c r="R132">
        <v>0</v>
      </c>
      <c r="T132">
        <v>-23</v>
      </c>
      <c r="U132">
        <v>23</v>
      </c>
    </row>
    <row r="133" spans="1:21" x14ac:dyDescent="0.25">
      <c r="A133" s="248">
        <v>43147</v>
      </c>
      <c r="B133">
        <v>233</v>
      </c>
      <c r="C133">
        <v>217</v>
      </c>
      <c r="D133">
        <v>54</v>
      </c>
      <c r="E133" s="268">
        <v>0.24884792626728111</v>
      </c>
      <c r="F133">
        <v>163</v>
      </c>
      <c r="G133">
        <v>64</v>
      </c>
      <c r="I133">
        <v>24</v>
      </c>
      <c r="K133">
        <v>4</v>
      </c>
      <c r="L133">
        <v>29</v>
      </c>
      <c r="M133">
        <v>7</v>
      </c>
      <c r="N133">
        <v>30</v>
      </c>
      <c r="P133">
        <v>-29</v>
      </c>
      <c r="Q133">
        <v>-7</v>
      </c>
      <c r="R133">
        <v>0</v>
      </c>
      <c r="T133">
        <v>-22</v>
      </c>
      <c r="U133">
        <v>22</v>
      </c>
    </row>
    <row r="134" spans="1:21" x14ac:dyDescent="0.25">
      <c r="A134" s="248">
        <v>43140</v>
      </c>
      <c r="B134">
        <v>211</v>
      </c>
      <c r="C134">
        <v>192</v>
      </c>
      <c r="D134">
        <v>52</v>
      </c>
      <c r="E134" s="268">
        <v>0.27083333333333331</v>
      </c>
      <c r="F134">
        <v>140</v>
      </c>
      <c r="G134">
        <v>63</v>
      </c>
      <c r="I134">
        <v>28</v>
      </c>
      <c r="K134">
        <v>9</v>
      </c>
      <c r="L134">
        <v>21</v>
      </c>
      <c r="M134">
        <v>10</v>
      </c>
      <c r="N134">
        <v>36</v>
      </c>
      <c r="P134">
        <v>-21</v>
      </c>
      <c r="Q134">
        <v>-10</v>
      </c>
      <c r="R134">
        <v>0</v>
      </c>
      <c r="T134">
        <v>-11</v>
      </c>
      <c r="U134">
        <v>11</v>
      </c>
    </row>
    <row r="135" spans="1:21" x14ac:dyDescent="0.25">
      <c r="A135" s="248">
        <v>43133</v>
      </c>
      <c r="B135">
        <v>200</v>
      </c>
      <c r="C135">
        <v>185</v>
      </c>
      <c r="D135">
        <v>53</v>
      </c>
      <c r="E135" s="268">
        <v>0.2864864864864865</v>
      </c>
      <c r="F135">
        <v>132</v>
      </c>
      <c r="G135">
        <v>61</v>
      </c>
      <c r="I135">
        <v>26</v>
      </c>
      <c r="K135">
        <v>7</v>
      </c>
      <c r="L135">
        <v>23</v>
      </c>
      <c r="M135">
        <v>14</v>
      </c>
      <c r="N135">
        <v>30</v>
      </c>
      <c r="P135">
        <v>-23</v>
      </c>
      <c r="Q135">
        <v>-14</v>
      </c>
      <c r="R135">
        <v>0</v>
      </c>
      <c r="T135">
        <v>-9</v>
      </c>
      <c r="U135">
        <v>9</v>
      </c>
    </row>
    <row r="136" spans="1:21" x14ac:dyDescent="0.25">
      <c r="A136" s="248">
        <v>43126</v>
      </c>
      <c r="B136">
        <v>191</v>
      </c>
      <c r="C136">
        <v>172</v>
      </c>
      <c r="D136">
        <v>55</v>
      </c>
      <c r="E136" s="268">
        <v>0.31976744186046513</v>
      </c>
      <c r="F136">
        <v>117</v>
      </c>
      <c r="G136">
        <v>65</v>
      </c>
      <c r="I136">
        <v>17</v>
      </c>
      <c r="K136">
        <v>8</v>
      </c>
      <c r="L136">
        <v>14</v>
      </c>
      <c r="M136">
        <v>9</v>
      </c>
      <c r="N136">
        <v>24</v>
      </c>
      <c r="P136">
        <v>-14</v>
      </c>
      <c r="Q136">
        <v>-9</v>
      </c>
      <c r="R136">
        <v>0</v>
      </c>
      <c r="T136">
        <v>-5</v>
      </c>
      <c r="U136">
        <v>5</v>
      </c>
    </row>
    <row r="137" spans="1:21" x14ac:dyDescent="0.25">
      <c r="A137" s="248">
        <v>43119</v>
      </c>
      <c r="B137">
        <v>186</v>
      </c>
      <c r="C137">
        <v>169</v>
      </c>
      <c r="D137">
        <v>51</v>
      </c>
      <c r="E137" s="268">
        <v>0.30177514792899407</v>
      </c>
      <c r="F137">
        <v>118</v>
      </c>
      <c r="G137">
        <v>61</v>
      </c>
      <c r="K137">
        <v>9</v>
      </c>
      <c r="L137">
        <v>24</v>
      </c>
      <c r="M137">
        <v>10</v>
      </c>
      <c r="N137">
        <v>28</v>
      </c>
      <c r="P137">
        <v>-24</v>
      </c>
      <c r="Q137">
        <v>-10</v>
      </c>
      <c r="R137">
        <v>0</v>
      </c>
      <c r="T137">
        <v>-14</v>
      </c>
      <c r="U137">
        <v>14</v>
      </c>
    </row>
    <row r="138" spans="1:21" x14ac:dyDescent="0.25">
      <c r="A138" s="248">
        <v>43112</v>
      </c>
      <c r="B138">
        <v>182</v>
      </c>
      <c r="C138">
        <v>175</v>
      </c>
      <c r="D138">
        <v>53</v>
      </c>
      <c r="E138" s="268">
        <v>0.30285714285714288</v>
      </c>
      <c r="F138">
        <v>122</v>
      </c>
      <c r="G138">
        <v>64</v>
      </c>
      <c r="K138">
        <v>3</v>
      </c>
      <c r="L138">
        <v>25</v>
      </c>
      <c r="M138">
        <v>8</v>
      </c>
      <c r="N138">
        <v>30</v>
      </c>
      <c r="P138">
        <v>-25</v>
      </c>
      <c r="Q138">
        <v>-8</v>
      </c>
      <c r="R138">
        <v>0</v>
      </c>
      <c r="S138">
        <v>35.200000000000003</v>
      </c>
      <c r="T138">
        <v>-17</v>
      </c>
      <c r="U138">
        <v>17</v>
      </c>
    </row>
    <row r="139" spans="1:21" x14ac:dyDescent="0.25">
      <c r="A139" s="248">
        <v>43105</v>
      </c>
      <c r="B139">
        <v>182</v>
      </c>
      <c r="C139">
        <v>164</v>
      </c>
      <c r="D139">
        <v>53</v>
      </c>
      <c r="E139" s="268">
        <v>0.32317073170731708</v>
      </c>
      <c r="F139">
        <v>111</v>
      </c>
      <c r="G139">
        <v>60</v>
      </c>
      <c r="I139">
        <v>22</v>
      </c>
      <c r="K139">
        <v>0</v>
      </c>
      <c r="L139">
        <v>2</v>
      </c>
      <c r="M139">
        <v>8</v>
      </c>
      <c r="N139">
        <v>18</v>
      </c>
      <c r="P139">
        <v>-2</v>
      </c>
      <c r="Q139">
        <v>-8</v>
      </c>
      <c r="R139">
        <v>0</v>
      </c>
      <c r="S139">
        <v>36.200000000000003</v>
      </c>
      <c r="T139">
        <v>6</v>
      </c>
      <c r="U139">
        <v>-6</v>
      </c>
    </row>
    <row r="140" spans="1:21" x14ac:dyDescent="0.25">
      <c r="A140" s="248">
        <v>43098</v>
      </c>
      <c r="B140">
        <v>192</v>
      </c>
      <c r="C140">
        <v>169</v>
      </c>
      <c r="D140">
        <v>53</v>
      </c>
      <c r="E140" s="268">
        <v>0.31360946745562129</v>
      </c>
      <c r="F140">
        <v>116</v>
      </c>
      <c r="G140">
        <v>62</v>
      </c>
      <c r="I140">
        <v>12</v>
      </c>
      <c r="K140">
        <v>1</v>
      </c>
      <c r="L140">
        <v>2</v>
      </c>
      <c r="M140">
        <v>0</v>
      </c>
      <c r="N140">
        <v>0</v>
      </c>
      <c r="P140">
        <v>-2</v>
      </c>
      <c r="Q140">
        <v>0</v>
      </c>
      <c r="R140">
        <v>0</v>
      </c>
      <c r="S140">
        <v>36.299999999999997</v>
      </c>
      <c r="T140">
        <v>-2</v>
      </c>
      <c r="U140">
        <v>2</v>
      </c>
    </row>
    <row r="141" spans="1:21" x14ac:dyDescent="0.25">
      <c r="A141" s="248">
        <v>43091</v>
      </c>
      <c r="B141">
        <v>191</v>
      </c>
      <c r="C141">
        <v>169</v>
      </c>
      <c r="D141">
        <v>53</v>
      </c>
      <c r="E141" s="268">
        <v>0.31360946745562129</v>
      </c>
      <c r="F141">
        <v>116</v>
      </c>
      <c r="G141">
        <v>61</v>
      </c>
      <c r="I141">
        <v>6</v>
      </c>
      <c r="K141">
        <v>5</v>
      </c>
      <c r="L141">
        <v>9</v>
      </c>
      <c r="M141">
        <v>8</v>
      </c>
      <c r="N141">
        <v>10</v>
      </c>
      <c r="P141">
        <v>-9</v>
      </c>
      <c r="Q141">
        <v>-8</v>
      </c>
      <c r="R141">
        <v>0</v>
      </c>
      <c r="S141">
        <v>34.700000000000003</v>
      </c>
      <c r="T141">
        <v>-1</v>
      </c>
      <c r="U141">
        <v>1</v>
      </c>
    </row>
    <row r="142" spans="1:21" x14ac:dyDescent="0.25">
      <c r="A142" s="248">
        <v>43084</v>
      </c>
      <c r="B142">
        <v>195</v>
      </c>
      <c r="C142">
        <v>182</v>
      </c>
      <c r="D142">
        <v>61</v>
      </c>
      <c r="E142" s="268">
        <v>0.33516483516483514</v>
      </c>
      <c r="F142">
        <v>121</v>
      </c>
      <c r="G142">
        <v>67</v>
      </c>
      <c r="I142">
        <v>12</v>
      </c>
      <c r="K142">
        <v>1</v>
      </c>
      <c r="L142">
        <v>13</v>
      </c>
      <c r="M142">
        <v>13</v>
      </c>
      <c r="N142">
        <v>15</v>
      </c>
      <c r="P142">
        <v>-13</v>
      </c>
      <c r="Q142">
        <v>-13</v>
      </c>
      <c r="R142">
        <v>0</v>
      </c>
      <c r="S142">
        <v>35</v>
      </c>
      <c r="T142">
        <v>0</v>
      </c>
      <c r="U142">
        <v>0</v>
      </c>
    </row>
    <row r="143" spans="1:21" x14ac:dyDescent="0.25">
      <c r="A143" s="248">
        <v>43077</v>
      </c>
      <c r="B143">
        <v>197</v>
      </c>
      <c r="C143">
        <v>180</v>
      </c>
      <c r="D143">
        <v>58</v>
      </c>
      <c r="E143" s="268">
        <v>0.32222222222222224</v>
      </c>
      <c r="F143">
        <v>122</v>
      </c>
      <c r="G143">
        <v>63</v>
      </c>
      <c r="I143">
        <v>11</v>
      </c>
      <c r="K143">
        <v>3</v>
      </c>
      <c r="L143">
        <v>15</v>
      </c>
      <c r="M143">
        <v>9</v>
      </c>
      <c r="N143">
        <v>18</v>
      </c>
      <c r="P143">
        <v>-15</v>
      </c>
      <c r="Q143">
        <v>-9</v>
      </c>
      <c r="R143">
        <v>0</v>
      </c>
      <c r="S143">
        <v>34.5</v>
      </c>
      <c r="T143">
        <v>-6</v>
      </c>
      <c r="U143">
        <v>6</v>
      </c>
    </row>
    <row r="144" spans="1:21" x14ac:dyDescent="0.25">
      <c r="A144" s="248">
        <v>43070</v>
      </c>
      <c r="B144">
        <v>195</v>
      </c>
      <c r="C144">
        <v>175</v>
      </c>
      <c r="D144">
        <v>57</v>
      </c>
      <c r="E144" s="268">
        <v>0.32571428571428573</v>
      </c>
      <c r="F144">
        <v>118</v>
      </c>
      <c r="G144">
        <v>63</v>
      </c>
      <c r="I144">
        <v>10</v>
      </c>
      <c r="K144">
        <v>5</v>
      </c>
      <c r="L144">
        <v>23</v>
      </c>
      <c r="M144">
        <v>10</v>
      </c>
      <c r="N144">
        <v>26</v>
      </c>
      <c r="P144">
        <v>-23</v>
      </c>
      <c r="Q144">
        <v>-10</v>
      </c>
      <c r="R144">
        <v>0</v>
      </c>
      <c r="S144">
        <v>33.799999999999997</v>
      </c>
      <c r="T144">
        <v>-13</v>
      </c>
      <c r="U144">
        <v>13</v>
      </c>
    </row>
    <row r="145" spans="1:21" x14ac:dyDescent="0.25">
      <c r="A145" s="248">
        <v>43063</v>
      </c>
      <c r="B145">
        <v>193</v>
      </c>
      <c r="C145">
        <v>163</v>
      </c>
      <c r="D145">
        <v>52</v>
      </c>
      <c r="E145" s="268">
        <v>0.31901840490797545</v>
      </c>
      <c r="F145">
        <v>111</v>
      </c>
      <c r="G145">
        <v>60</v>
      </c>
      <c r="I145">
        <v>9</v>
      </c>
      <c r="K145">
        <v>2</v>
      </c>
      <c r="L145">
        <v>9</v>
      </c>
      <c r="M145">
        <v>21</v>
      </c>
      <c r="N145">
        <v>18</v>
      </c>
      <c r="P145">
        <v>-9</v>
      </c>
      <c r="Q145">
        <v>-21</v>
      </c>
      <c r="R145">
        <v>0</v>
      </c>
      <c r="S145">
        <v>34.299999999999997</v>
      </c>
      <c r="T145">
        <v>12</v>
      </c>
      <c r="U145">
        <v>-12</v>
      </c>
    </row>
    <row r="146" spans="1:21" x14ac:dyDescent="0.25">
      <c r="A146" s="248">
        <v>43056</v>
      </c>
      <c r="B146">
        <v>204</v>
      </c>
      <c r="C146">
        <v>174</v>
      </c>
      <c r="D146">
        <v>56</v>
      </c>
      <c r="E146" s="268">
        <v>0.32183908045977011</v>
      </c>
      <c r="F146">
        <v>118</v>
      </c>
      <c r="G146">
        <v>64</v>
      </c>
      <c r="I146">
        <v>6</v>
      </c>
      <c r="K146">
        <v>4</v>
      </c>
      <c r="L146">
        <v>10</v>
      </c>
      <c r="M146">
        <v>8</v>
      </c>
      <c r="N146">
        <v>10</v>
      </c>
      <c r="P146">
        <v>-10</v>
      </c>
      <c r="Q146">
        <v>-8</v>
      </c>
      <c r="R146">
        <v>0</v>
      </c>
      <c r="S146">
        <v>33</v>
      </c>
      <c r="T146">
        <v>-2</v>
      </c>
      <c r="U146">
        <v>2</v>
      </c>
    </row>
    <row r="147" spans="1:21" x14ac:dyDescent="0.25">
      <c r="A147" s="248">
        <v>43049</v>
      </c>
      <c r="B147">
        <v>210</v>
      </c>
      <c r="C147">
        <v>178</v>
      </c>
      <c r="D147">
        <v>54</v>
      </c>
      <c r="E147" s="268">
        <v>0.30337078651685395</v>
      </c>
      <c r="F147">
        <v>124</v>
      </c>
      <c r="G147">
        <v>66</v>
      </c>
      <c r="I147">
        <v>11</v>
      </c>
      <c r="K147">
        <v>16</v>
      </c>
      <c r="L147">
        <v>17</v>
      </c>
      <c r="M147">
        <v>9</v>
      </c>
      <c r="N147">
        <v>20</v>
      </c>
      <c r="P147">
        <v>-17</v>
      </c>
      <c r="Q147">
        <v>-9</v>
      </c>
      <c r="R147">
        <v>0</v>
      </c>
      <c r="S147">
        <v>33.700000000000003</v>
      </c>
      <c r="T147">
        <v>-8</v>
      </c>
      <c r="U147">
        <v>8</v>
      </c>
    </row>
    <row r="148" spans="1:21" x14ac:dyDescent="0.25">
      <c r="A148" s="248">
        <v>43042</v>
      </c>
      <c r="B148">
        <v>204</v>
      </c>
      <c r="C148">
        <v>186</v>
      </c>
      <c r="D148">
        <v>56</v>
      </c>
      <c r="E148" s="268">
        <v>0.30107526881720431</v>
      </c>
      <c r="F148">
        <v>130</v>
      </c>
      <c r="G148">
        <v>62</v>
      </c>
      <c r="K148">
        <v>4</v>
      </c>
      <c r="L148">
        <v>21</v>
      </c>
      <c r="M148">
        <v>8</v>
      </c>
      <c r="N148">
        <v>22</v>
      </c>
      <c r="P148">
        <v>-21</v>
      </c>
      <c r="Q148">
        <v>-8</v>
      </c>
      <c r="R148">
        <v>0</v>
      </c>
      <c r="S148">
        <v>33.1</v>
      </c>
      <c r="T148">
        <v>-13</v>
      </c>
      <c r="U148">
        <v>13</v>
      </c>
    </row>
    <row r="149" spans="1:21" x14ac:dyDescent="0.25">
      <c r="A149" s="248">
        <v>43035</v>
      </c>
      <c r="B149">
        <v>192</v>
      </c>
      <c r="C149">
        <v>170</v>
      </c>
      <c r="D149">
        <v>52</v>
      </c>
      <c r="E149" s="268">
        <v>0.30588235294117649</v>
      </c>
      <c r="F149">
        <v>118</v>
      </c>
      <c r="G149">
        <v>59</v>
      </c>
      <c r="K149">
        <v>4</v>
      </c>
      <c r="L149">
        <v>6</v>
      </c>
      <c r="M149">
        <v>16</v>
      </c>
      <c r="N149">
        <v>14</v>
      </c>
      <c r="P149">
        <v>-6</v>
      </c>
      <c r="Q149">
        <v>-16</v>
      </c>
      <c r="R149">
        <v>0</v>
      </c>
      <c r="S149">
        <v>33.299999999999997</v>
      </c>
      <c r="T149">
        <v>10</v>
      </c>
      <c r="U149">
        <v>-10</v>
      </c>
    </row>
    <row r="150" spans="1:21" x14ac:dyDescent="0.25">
      <c r="A150" s="248">
        <v>43028</v>
      </c>
      <c r="B150">
        <v>204</v>
      </c>
      <c r="C150">
        <v>183</v>
      </c>
      <c r="D150">
        <v>53</v>
      </c>
      <c r="E150" s="268">
        <v>0.2896174863387978</v>
      </c>
      <c r="F150">
        <v>130</v>
      </c>
      <c r="G150">
        <v>64</v>
      </c>
      <c r="K150">
        <v>5</v>
      </c>
      <c r="L150">
        <v>13</v>
      </c>
      <c r="M150">
        <v>19</v>
      </c>
      <c r="N150">
        <v>19</v>
      </c>
      <c r="P150">
        <v>-13</v>
      </c>
      <c r="Q150">
        <v>-19</v>
      </c>
      <c r="R150">
        <v>0</v>
      </c>
      <c r="S150">
        <v>33.6</v>
      </c>
      <c r="T150">
        <v>6</v>
      </c>
      <c r="U150">
        <v>-6</v>
      </c>
    </row>
    <row r="151" spans="1:21" x14ac:dyDescent="0.25">
      <c r="A151" s="248">
        <v>43021</v>
      </c>
      <c r="B151">
        <v>210</v>
      </c>
      <c r="C151">
        <v>181</v>
      </c>
      <c r="D151">
        <v>54</v>
      </c>
      <c r="E151" s="268">
        <v>0.2983425414364641</v>
      </c>
      <c r="F151">
        <v>127</v>
      </c>
      <c r="G151">
        <v>67</v>
      </c>
      <c r="K151">
        <v>7</v>
      </c>
      <c r="L151">
        <v>20</v>
      </c>
      <c r="M151">
        <v>11</v>
      </c>
      <c r="N151">
        <v>14</v>
      </c>
      <c r="P151">
        <v>-20</v>
      </c>
      <c r="Q151">
        <v>-11</v>
      </c>
      <c r="R151">
        <v>0</v>
      </c>
      <c r="S151">
        <v>32.799999999999997</v>
      </c>
      <c r="T151">
        <v>-9</v>
      </c>
      <c r="U151">
        <v>9</v>
      </c>
    </row>
    <row r="152" spans="1:21" x14ac:dyDescent="0.25">
      <c r="A152" s="248">
        <v>43014</v>
      </c>
      <c r="B152">
        <v>206</v>
      </c>
      <c r="C152">
        <v>168</v>
      </c>
      <c r="D152">
        <v>55</v>
      </c>
      <c r="E152" s="268">
        <v>0.32738095238095238</v>
      </c>
      <c r="F152">
        <v>113</v>
      </c>
      <c r="G152">
        <v>72</v>
      </c>
      <c r="K152">
        <v>5</v>
      </c>
      <c r="L152">
        <v>7</v>
      </c>
      <c r="M152">
        <v>11</v>
      </c>
      <c r="N152">
        <v>17</v>
      </c>
      <c r="P152">
        <v>-7</v>
      </c>
      <c r="Q152">
        <v>-11</v>
      </c>
      <c r="R152">
        <v>0</v>
      </c>
      <c r="S152">
        <v>36</v>
      </c>
      <c r="T152">
        <v>4</v>
      </c>
      <c r="U152">
        <v>-4</v>
      </c>
    </row>
    <row r="153" spans="1:21" x14ac:dyDescent="0.25">
      <c r="A153" s="248">
        <v>43007</v>
      </c>
      <c r="B153">
        <v>209</v>
      </c>
      <c r="C153">
        <v>177</v>
      </c>
      <c r="D153">
        <v>56</v>
      </c>
      <c r="E153" s="268">
        <v>0.31638418079096048</v>
      </c>
      <c r="F153">
        <v>121</v>
      </c>
      <c r="G153">
        <v>68</v>
      </c>
      <c r="K153">
        <v>6</v>
      </c>
      <c r="L153">
        <v>17</v>
      </c>
      <c r="M153">
        <v>6</v>
      </c>
      <c r="N153">
        <v>11</v>
      </c>
      <c r="P153">
        <v>-17</v>
      </c>
      <c r="Q153">
        <v>-6</v>
      </c>
      <c r="R153">
        <v>0</v>
      </c>
      <c r="S153">
        <v>35.700000000000003</v>
      </c>
      <c r="T153">
        <v>-11</v>
      </c>
      <c r="U153">
        <v>11</v>
      </c>
    </row>
    <row r="154" spans="1:21" x14ac:dyDescent="0.25">
      <c r="A154" s="248">
        <v>43000</v>
      </c>
      <c r="B154">
        <v>201</v>
      </c>
      <c r="C154">
        <v>174</v>
      </c>
      <c r="D154">
        <v>57</v>
      </c>
      <c r="E154" s="268">
        <v>0.32758620689655171</v>
      </c>
      <c r="F154">
        <v>117</v>
      </c>
      <c r="G154">
        <v>65</v>
      </c>
      <c r="K154">
        <v>5</v>
      </c>
      <c r="L154">
        <v>15</v>
      </c>
      <c r="M154">
        <v>8</v>
      </c>
      <c r="N154">
        <v>24</v>
      </c>
      <c r="P154">
        <v>-15</v>
      </c>
      <c r="Q154">
        <v>-8</v>
      </c>
      <c r="R154">
        <v>0</v>
      </c>
      <c r="S154">
        <v>37</v>
      </c>
      <c r="T154">
        <v>-7</v>
      </c>
      <c r="U154">
        <v>7</v>
      </c>
    </row>
    <row r="155" spans="1:21" x14ac:dyDescent="0.25">
      <c r="A155" s="248">
        <v>42993</v>
      </c>
      <c r="B155">
        <v>209</v>
      </c>
      <c r="C155">
        <v>187</v>
      </c>
      <c r="D155">
        <v>52</v>
      </c>
      <c r="E155" s="268">
        <v>0.27807486631016043</v>
      </c>
      <c r="F155">
        <v>135</v>
      </c>
      <c r="G155">
        <v>58</v>
      </c>
      <c r="K155">
        <v>3</v>
      </c>
      <c r="L155">
        <v>8</v>
      </c>
      <c r="M155">
        <v>5</v>
      </c>
      <c r="N155">
        <v>11</v>
      </c>
      <c r="P155">
        <v>-8</v>
      </c>
      <c r="Q155">
        <v>-5</v>
      </c>
      <c r="R155">
        <v>0</v>
      </c>
      <c r="S155">
        <v>37.5</v>
      </c>
      <c r="T155">
        <v>-3</v>
      </c>
      <c r="U155">
        <v>3</v>
      </c>
    </row>
    <row r="156" spans="1:21" x14ac:dyDescent="0.25">
      <c r="A156" s="248">
        <v>42986</v>
      </c>
      <c r="B156">
        <v>214</v>
      </c>
      <c r="C156">
        <v>194</v>
      </c>
      <c r="D156">
        <v>49</v>
      </c>
      <c r="E156" s="268">
        <v>0.25257731958762886</v>
      </c>
      <c r="F156">
        <v>145</v>
      </c>
      <c r="G156">
        <v>57</v>
      </c>
      <c r="K156">
        <v>3</v>
      </c>
      <c r="L156">
        <v>6</v>
      </c>
      <c r="M156">
        <v>10</v>
      </c>
      <c r="N156">
        <v>16</v>
      </c>
      <c r="P156">
        <v>-6</v>
      </c>
      <c r="Q156">
        <v>-10</v>
      </c>
      <c r="R156">
        <v>0</v>
      </c>
      <c r="S156">
        <v>36.1</v>
      </c>
      <c r="T156">
        <v>4</v>
      </c>
      <c r="U156">
        <v>-4</v>
      </c>
    </row>
    <row r="157" spans="1:21" x14ac:dyDescent="0.25">
      <c r="A157" s="248">
        <v>42979</v>
      </c>
      <c r="B157">
        <v>220</v>
      </c>
      <c r="C157">
        <v>197</v>
      </c>
      <c r="D157">
        <v>46</v>
      </c>
      <c r="E157" s="268">
        <v>0.233502538071066</v>
      </c>
      <c r="F157">
        <v>151</v>
      </c>
      <c r="G157">
        <v>54</v>
      </c>
      <c r="K157">
        <v>1</v>
      </c>
      <c r="L157">
        <v>11</v>
      </c>
      <c r="M157">
        <v>2</v>
      </c>
      <c r="N157">
        <v>12</v>
      </c>
      <c r="P157">
        <v>-11</v>
      </c>
      <c r="Q157">
        <v>-2</v>
      </c>
      <c r="R157">
        <v>0</v>
      </c>
      <c r="S157">
        <v>35.1</v>
      </c>
      <c r="T157">
        <v>-9</v>
      </c>
      <c r="U157">
        <v>9</v>
      </c>
    </row>
    <row r="158" spans="1:21" x14ac:dyDescent="0.25">
      <c r="A158" s="248">
        <v>42972</v>
      </c>
      <c r="B158">
        <v>210</v>
      </c>
      <c r="C158">
        <v>187</v>
      </c>
      <c r="D158">
        <v>42</v>
      </c>
      <c r="E158" s="268">
        <v>0.22459893048128343</v>
      </c>
      <c r="F158">
        <v>145</v>
      </c>
      <c r="G158">
        <v>51</v>
      </c>
      <c r="K158">
        <v>3</v>
      </c>
      <c r="L158">
        <v>16</v>
      </c>
      <c r="M158">
        <v>9</v>
      </c>
      <c r="N158">
        <v>17</v>
      </c>
      <c r="P158">
        <v>-16</v>
      </c>
      <c r="Q158">
        <v>-9</v>
      </c>
      <c r="R158">
        <v>0</v>
      </c>
      <c r="S158">
        <v>34.200000000000003</v>
      </c>
      <c r="T158">
        <v>-7</v>
      </c>
      <c r="U158">
        <v>7</v>
      </c>
    </row>
    <row r="159" spans="1:21" x14ac:dyDescent="0.25">
      <c r="A159" s="248">
        <v>42965</v>
      </c>
      <c r="B159">
        <v>204</v>
      </c>
      <c r="C159">
        <v>175</v>
      </c>
      <c r="D159">
        <v>41</v>
      </c>
      <c r="E159" s="268">
        <v>0.23428571428571429</v>
      </c>
      <c r="F159">
        <v>134</v>
      </c>
      <c r="G159">
        <v>53</v>
      </c>
      <c r="K159">
        <v>5</v>
      </c>
      <c r="L159">
        <v>23</v>
      </c>
      <c r="M159">
        <v>20</v>
      </c>
      <c r="N159">
        <v>29</v>
      </c>
      <c r="P159">
        <v>-23</v>
      </c>
      <c r="Q159">
        <v>-20</v>
      </c>
      <c r="R159">
        <v>0</v>
      </c>
      <c r="S159">
        <v>34.1</v>
      </c>
      <c r="T159">
        <v>-3</v>
      </c>
      <c r="U159">
        <v>3</v>
      </c>
    </row>
    <row r="160" spans="1:21" x14ac:dyDescent="0.25">
      <c r="A160" s="248">
        <v>42958</v>
      </c>
      <c r="B160">
        <v>204</v>
      </c>
      <c r="C160">
        <v>170</v>
      </c>
      <c r="D160">
        <v>46</v>
      </c>
      <c r="E160" s="268">
        <v>0.27058823529411763</v>
      </c>
      <c r="F160">
        <v>124</v>
      </c>
      <c r="G160">
        <v>58</v>
      </c>
      <c r="K160">
        <v>16</v>
      </c>
      <c r="L160">
        <v>28</v>
      </c>
      <c r="M160">
        <v>23</v>
      </c>
      <c r="N160">
        <v>15</v>
      </c>
      <c r="P160">
        <v>-28</v>
      </c>
      <c r="Q160">
        <v>-23</v>
      </c>
      <c r="R160">
        <v>0</v>
      </c>
      <c r="S160">
        <v>35.700000000000003</v>
      </c>
      <c r="T160">
        <v>-5</v>
      </c>
      <c r="U160">
        <v>5</v>
      </c>
    </row>
    <row r="161" spans="1:21" x14ac:dyDescent="0.25">
      <c r="A161" s="248">
        <v>42951</v>
      </c>
      <c r="B161">
        <v>212</v>
      </c>
      <c r="C161">
        <v>174</v>
      </c>
      <c r="D161">
        <v>51</v>
      </c>
      <c r="E161" s="268">
        <v>0.29310344827586204</v>
      </c>
      <c r="F161">
        <v>123</v>
      </c>
      <c r="G161">
        <v>61</v>
      </c>
      <c r="K161">
        <v>7</v>
      </c>
      <c r="L161">
        <v>9</v>
      </c>
      <c r="M161">
        <v>19</v>
      </c>
      <c r="N161">
        <v>16</v>
      </c>
      <c r="P161">
        <v>-9</v>
      </c>
      <c r="Q161">
        <v>-19</v>
      </c>
      <c r="R161">
        <v>0</v>
      </c>
      <c r="S161">
        <v>35.799999999999997</v>
      </c>
      <c r="T161">
        <v>10</v>
      </c>
      <c r="U161">
        <v>-10</v>
      </c>
    </row>
    <row r="162" spans="1:21" x14ac:dyDescent="0.25">
      <c r="A162" s="248">
        <v>42944</v>
      </c>
      <c r="B162">
        <v>223</v>
      </c>
      <c r="C162">
        <v>206</v>
      </c>
      <c r="D162">
        <v>55</v>
      </c>
      <c r="E162" s="268">
        <v>0.26699029126213591</v>
      </c>
      <c r="F162">
        <v>151</v>
      </c>
      <c r="G162">
        <v>61</v>
      </c>
      <c r="K162">
        <v>1</v>
      </c>
      <c r="L162">
        <v>7</v>
      </c>
      <c r="M162">
        <v>34</v>
      </c>
      <c r="N162">
        <v>16</v>
      </c>
      <c r="P162">
        <v>-7</v>
      </c>
      <c r="Q162">
        <v>-34</v>
      </c>
      <c r="R162">
        <v>0</v>
      </c>
      <c r="S162">
        <v>35.4</v>
      </c>
      <c r="T162">
        <v>27</v>
      </c>
      <c r="U162">
        <v>-27</v>
      </c>
    </row>
    <row r="163" spans="1:21" x14ac:dyDescent="0.25">
      <c r="A163" s="248">
        <v>42937</v>
      </c>
      <c r="B163">
        <v>255</v>
      </c>
      <c r="C163">
        <v>210</v>
      </c>
      <c r="D163">
        <v>55</v>
      </c>
      <c r="E163" s="268">
        <v>0.26190476190476192</v>
      </c>
      <c r="F163">
        <v>155</v>
      </c>
      <c r="G163">
        <v>65</v>
      </c>
      <c r="K163">
        <v>4</v>
      </c>
      <c r="L163">
        <v>13</v>
      </c>
      <c r="M163">
        <v>12</v>
      </c>
      <c r="N163">
        <v>16</v>
      </c>
      <c r="P163">
        <v>-13</v>
      </c>
      <c r="Q163">
        <v>-12</v>
      </c>
      <c r="R163">
        <v>0</v>
      </c>
      <c r="S163">
        <v>34.43</v>
      </c>
      <c r="T163">
        <v>-1</v>
      </c>
      <c r="U163">
        <v>1</v>
      </c>
    </row>
    <row r="164" spans="1:21" x14ac:dyDescent="0.25">
      <c r="A164" s="248">
        <v>42930</v>
      </c>
      <c r="B164">
        <v>256</v>
      </c>
      <c r="C164">
        <v>217</v>
      </c>
      <c r="D164">
        <v>52</v>
      </c>
      <c r="E164" s="268">
        <v>0.23963133640552992</v>
      </c>
      <c r="F164">
        <v>165</v>
      </c>
      <c r="G164">
        <v>58</v>
      </c>
      <c r="K164">
        <v>9</v>
      </c>
      <c r="L164">
        <v>21</v>
      </c>
      <c r="M164">
        <v>15</v>
      </c>
      <c r="N164">
        <v>25</v>
      </c>
      <c r="P164">
        <v>-21</v>
      </c>
      <c r="Q164">
        <v>-15</v>
      </c>
      <c r="R164">
        <v>0</v>
      </c>
      <c r="S164">
        <v>33.299999999999997</v>
      </c>
      <c r="T164">
        <v>-6</v>
      </c>
      <c r="U164">
        <v>6</v>
      </c>
    </row>
    <row r="165" spans="1:21" x14ac:dyDescent="0.25">
      <c r="A165" s="248">
        <v>42923</v>
      </c>
      <c r="B165">
        <v>257</v>
      </c>
      <c r="C165">
        <v>216</v>
      </c>
      <c r="D165">
        <v>52</v>
      </c>
      <c r="E165" s="268">
        <v>0.24074074074074073</v>
      </c>
      <c r="F165">
        <v>164</v>
      </c>
      <c r="G165">
        <v>59</v>
      </c>
      <c r="K165">
        <v>4</v>
      </c>
      <c r="L165">
        <v>19</v>
      </c>
      <c r="M165">
        <v>21</v>
      </c>
      <c r="N165">
        <v>22</v>
      </c>
      <c r="P165">
        <v>-19</v>
      </c>
      <c r="Q165">
        <v>-21</v>
      </c>
      <c r="R165">
        <v>0</v>
      </c>
      <c r="S165">
        <v>32.9</v>
      </c>
      <c r="T165">
        <v>2</v>
      </c>
      <c r="U165">
        <v>-2</v>
      </c>
    </row>
    <row r="166" spans="1:21" x14ac:dyDescent="0.25">
      <c r="A166" s="248">
        <v>42916</v>
      </c>
      <c r="B166">
        <v>257</v>
      </c>
      <c r="C166">
        <v>210</v>
      </c>
      <c r="D166">
        <v>50</v>
      </c>
      <c r="E166" s="268">
        <v>0.23809523809523808</v>
      </c>
      <c r="F166">
        <v>160</v>
      </c>
      <c r="G166">
        <v>56</v>
      </c>
      <c r="K166">
        <v>15</v>
      </c>
      <c r="L166">
        <v>18</v>
      </c>
      <c r="M166">
        <v>10</v>
      </c>
      <c r="N166">
        <v>14</v>
      </c>
      <c r="P166">
        <v>-18</v>
      </c>
      <c r="Q166">
        <v>-10</v>
      </c>
      <c r="R166">
        <v>0</v>
      </c>
      <c r="S166">
        <v>33</v>
      </c>
      <c r="T166">
        <v>-8</v>
      </c>
      <c r="U166">
        <v>8</v>
      </c>
    </row>
    <row r="167" spans="1:21" x14ac:dyDescent="0.25">
      <c r="A167" s="248">
        <v>42909</v>
      </c>
      <c r="B167">
        <v>254</v>
      </c>
      <c r="C167">
        <v>221</v>
      </c>
      <c r="D167">
        <v>45</v>
      </c>
      <c r="E167" s="268">
        <v>0.20361990950226244</v>
      </c>
      <c r="F167">
        <v>176</v>
      </c>
      <c r="G167">
        <v>50</v>
      </c>
      <c r="K167">
        <v>6</v>
      </c>
      <c r="L167">
        <v>15</v>
      </c>
      <c r="M167">
        <v>23</v>
      </c>
      <c r="N167">
        <v>16</v>
      </c>
      <c r="P167">
        <v>-15</v>
      </c>
      <c r="Q167">
        <v>-23</v>
      </c>
      <c r="R167">
        <v>0</v>
      </c>
      <c r="S167">
        <v>32.1</v>
      </c>
      <c r="T167">
        <v>8</v>
      </c>
      <c r="U167">
        <v>-8</v>
      </c>
    </row>
    <row r="168" spans="1:21" x14ac:dyDescent="0.25">
      <c r="A168" s="248">
        <v>42902</v>
      </c>
      <c r="B168">
        <v>263</v>
      </c>
      <c r="C168">
        <v>218</v>
      </c>
      <c r="D168">
        <v>42</v>
      </c>
      <c r="E168" s="268">
        <v>0.19266055045871561</v>
      </c>
      <c r="F168">
        <v>176</v>
      </c>
      <c r="G168">
        <v>51</v>
      </c>
      <c r="K168">
        <v>7</v>
      </c>
      <c r="L168">
        <v>23</v>
      </c>
      <c r="M168">
        <v>9</v>
      </c>
      <c r="N168">
        <v>36</v>
      </c>
      <c r="P168">
        <v>-23</v>
      </c>
      <c r="Q168">
        <v>-9</v>
      </c>
      <c r="R168">
        <v>0</v>
      </c>
      <c r="S168">
        <v>31.5</v>
      </c>
      <c r="T168">
        <v>-14</v>
      </c>
      <c r="U168">
        <v>14</v>
      </c>
    </row>
    <row r="169" spans="1:21" x14ac:dyDescent="0.25">
      <c r="A169" s="248">
        <v>42895</v>
      </c>
      <c r="B169">
        <v>256</v>
      </c>
      <c r="C169">
        <v>225</v>
      </c>
      <c r="D169">
        <v>37</v>
      </c>
      <c r="E169" s="268">
        <v>0.16444444444444445</v>
      </c>
      <c r="F169">
        <v>188</v>
      </c>
      <c r="G169">
        <v>46</v>
      </c>
      <c r="K169">
        <v>4</v>
      </c>
      <c r="L169">
        <v>20</v>
      </c>
      <c r="M169">
        <v>16</v>
      </c>
      <c r="N169">
        <v>24</v>
      </c>
      <c r="P169">
        <v>-20</v>
      </c>
      <c r="Q169">
        <v>-16</v>
      </c>
      <c r="R169">
        <v>0</v>
      </c>
      <c r="S169">
        <v>30.9</v>
      </c>
      <c r="T169">
        <v>-4</v>
      </c>
      <c r="U169">
        <v>4</v>
      </c>
    </row>
    <row r="170" spans="1:21" x14ac:dyDescent="0.25">
      <c r="A170" s="248">
        <v>42888</v>
      </c>
      <c r="B170">
        <v>251</v>
      </c>
      <c r="C170">
        <v>211</v>
      </c>
      <c r="D170">
        <v>39</v>
      </c>
      <c r="E170" s="268">
        <v>0.18483412322274881</v>
      </c>
      <c r="F170">
        <v>172</v>
      </c>
      <c r="G170">
        <v>46</v>
      </c>
      <c r="K170">
        <v>5</v>
      </c>
      <c r="L170">
        <v>18</v>
      </c>
      <c r="M170">
        <v>12</v>
      </c>
      <c r="N170">
        <v>24</v>
      </c>
      <c r="P170">
        <v>-18</v>
      </c>
      <c r="Q170">
        <v>-12</v>
      </c>
      <c r="R170">
        <v>0</v>
      </c>
      <c r="S170">
        <v>31</v>
      </c>
      <c r="T170">
        <v>-6</v>
      </c>
      <c r="U170">
        <v>6</v>
      </c>
    </row>
    <row r="171" spans="1:21" x14ac:dyDescent="0.25">
      <c r="A171" s="248">
        <v>42881</v>
      </c>
      <c r="B171">
        <v>245</v>
      </c>
      <c r="C171">
        <v>206</v>
      </c>
      <c r="D171">
        <v>38</v>
      </c>
      <c r="E171" s="268">
        <v>0.18446601941747573</v>
      </c>
      <c r="F171">
        <v>168</v>
      </c>
      <c r="G171">
        <v>44</v>
      </c>
      <c r="K171">
        <v>12</v>
      </c>
      <c r="L171">
        <v>18</v>
      </c>
      <c r="M171">
        <v>25</v>
      </c>
      <c r="N171">
        <v>22</v>
      </c>
      <c r="P171">
        <v>-18</v>
      </c>
      <c r="Q171">
        <v>-25</v>
      </c>
      <c r="R171">
        <v>0</v>
      </c>
      <c r="S171">
        <v>31.17</v>
      </c>
      <c r="T171">
        <v>7</v>
      </c>
      <c r="U171">
        <v>-7</v>
      </c>
    </row>
    <row r="172" spans="1:21" x14ac:dyDescent="0.25">
      <c r="A172" s="248">
        <v>42874</v>
      </c>
      <c r="B172">
        <v>260</v>
      </c>
      <c r="C172">
        <v>215</v>
      </c>
      <c r="D172">
        <v>43</v>
      </c>
      <c r="E172" s="268">
        <v>0.2</v>
      </c>
      <c r="F172">
        <v>172</v>
      </c>
      <c r="G172">
        <v>49</v>
      </c>
      <c r="K172">
        <v>4</v>
      </c>
      <c r="L172">
        <v>12</v>
      </c>
      <c r="M172">
        <v>11</v>
      </c>
      <c r="N172">
        <v>19</v>
      </c>
      <c r="P172">
        <v>-12</v>
      </c>
      <c r="Q172">
        <v>-11</v>
      </c>
      <c r="R172">
        <v>0</v>
      </c>
      <c r="S172">
        <v>31.57</v>
      </c>
      <c r="T172">
        <v>-1</v>
      </c>
      <c r="U172">
        <v>1</v>
      </c>
    </row>
    <row r="173" spans="1:21" x14ac:dyDescent="0.25">
      <c r="A173" s="248">
        <v>42867</v>
      </c>
      <c r="B173">
        <v>265</v>
      </c>
      <c r="C173">
        <v>229</v>
      </c>
      <c r="D173">
        <v>39</v>
      </c>
      <c r="E173" s="268">
        <v>0.1703056768558952</v>
      </c>
      <c r="F173">
        <v>190</v>
      </c>
      <c r="G173">
        <v>47</v>
      </c>
      <c r="K173">
        <v>7</v>
      </c>
      <c r="L173">
        <v>13</v>
      </c>
      <c r="M173">
        <v>11</v>
      </c>
      <c r="N173">
        <v>24</v>
      </c>
      <c r="P173">
        <v>-13</v>
      </c>
      <c r="Q173">
        <v>-11</v>
      </c>
      <c r="R173">
        <v>0</v>
      </c>
      <c r="S173">
        <v>30.5</v>
      </c>
      <c r="T173">
        <v>-2</v>
      </c>
      <c r="U173">
        <v>2</v>
      </c>
    </row>
    <row r="174" spans="1:21" x14ac:dyDescent="0.25">
      <c r="A174" s="248">
        <v>42860</v>
      </c>
      <c r="B174">
        <v>272</v>
      </c>
      <c r="C174">
        <v>232</v>
      </c>
      <c r="D174">
        <v>39</v>
      </c>
      <c r="E174" s="268">
        <v>0.16810344827586207</v>
      </c>
      <c r="F174">
        <v>193</v>
      </c>
      <c r="G174">
        <v>48</v>
      </c>
      <c r="K174">
        <v>7</v>
      </c>
      <c r="L174">
        <v>22</v>
      </c>
      <c r="M174">
        <v>21</v>
      </c>
      <c r="N174">
        <v>17</v>
      </c>
      <c r="P174">
        <v>-22</v>
      </c>
      <c r="Q174">
        <v>-21</v>
      </c>
      <c r="R174">
        <v>0</v>
      </c>
      <c r="S174">
        <v>29.36</v>
      </c>
      <c r="T174">
        <v>-1</v>
      </c>
      <c r="U174">
        <v>1</v>
      </c>
    </row>
    <row r="175" spans="1:21" x14ac:dyDescent="0.25">
      <c r="A175" s="248">
        <v>42853</v>
      </c>
      <c r="B175">
        <v>283</v>
      </c>
      <c r="C175">
        <v>245</v>
      </c>
      <c r="D175">
        <v>39</v>
      </c>
      <c r="E175" s="268">
        <v>0.15918367346938775</v>
      </c>
      <c r="F175">
        <v>206</v>
      </c>
      <c r="G175">
        <v>48</v>
      </c>
      <c r="K175">
        <v>9</v>
      </c>
      <c r="L175">
        <v>13</v>
      </c>
      <c r="M175">
        <v>24</v>
      </c>
      <c r="N175">
        <v>33</v>
      </c>
      <c r="P175">
        <v>-13</v>
      </c>
      <c r="Q175">
        <v>-24</v>
      </c>
      <c r="R175">
        <v>0</v>
      </c>
      <c r="S175">
        <v>29.9</v>
      </c>
      <c r="T175">
        <v>11</v>
      </c>
      <c r="U175">
        <v>-11</v>
      </c>
    </row>
    <row r="176" spans="1:21" x14ac:dyDescent="0.25">
      <c r="A176" s="248">
        <v>42846</v>
      </c>
      <c r="B176">
        <v>286</v>
      </c>
      <c r="C176">
        <v>246</v>
      </c>
      <c r="D176">
        <v>43</v>
      </c>
      <c r="E176" s="268">
        <v>0.17479674796747968</v>
      </c>
      <c r="F176">
        <v>203</v>
      </c>
      <c r="G176">
        <v>52</v>
      </c>
      <c r="K176">
        <v>1</v>
      </c>
      <c r="L176">
        <v>13</v>
      </c>
      <c r="M176">
        <v>16</v>
      </c>
      <c r="N176">
        <v>12</v>
      </c>
      <c r="P176">
        <v>-13</v>
      </c>
      <c r="Q176">
        <v>-16</v>
      </c>
      <c r="R176">
        <v>0</v>
      </c>
      <c r="S176">
        <v>29.33</v>
      </c>
      <c r="T176">
        <v>3</v>
      </c>
      <c r="U176">
        <v>-3</v>
      </c>
    </row>
    <row r="177" spans="1:21" x14ac:dyDescent="0.25">
      <c r="A177" s="248">
        <v>42839</v>
      </c>
      <c r="B177">
        <v>280</v>
      </c>
      <c r="F177">
        <v>0</v>
      </c>
      <c r="G177">
        <v>56</v>
      </c>
      <c r="K177">
        <v>5</v>
      </c>
      <c r="L177">
        <v>21</v>
      </c>
      <c r="M177">
        <v>15</v>
      </c>
      <c r="N177">
        <v>24</v>
      </c>
      <c r="P177">
        <v>-21</v>
      </c>
      <c r="Q177">
        <v>-15</v>
      </c>
      <c r="R177">
        <v>0</v>
      </c>
      <c r="S177">
        <v>29</v>
      </c>
      <c r="T177">
        <v>-6</v>
      </c>
      <c r="U177">
        <v>6</v>
      </c>
    </row>
    <row r="178" spans="1:21" x14ac:dyDescent="0.25">
      <c r="A178" s="248">
        <v>42832</v>
      </c>
      <c r="B178">
        <v>268</v>
      </c>
      <c r="F178">
        <v>0</v>
      </c>
      <c r="G178">
        <v>53</v>
      </c>
      <c r="K178">
        <v>4</v>
      </c>
      <c r="L178">
        <v>18</v>
      </c>
      <c r="M178">
        <v>6</v>
      </c>
      <c r="N178">
        <v>23</v>
      </c>
      <c r="P178">
        <v>-18</v>
      </c>
      <c r="Q178">
        <v>-6</v>
      </c>
      <c r="R178">
        <v>0</v>
      </c>
      <c r="S178">
        <v>29</v>
      </c>
      <c r="T178">
        <v>-12</v>
      </c>
      <c r="U178">
        <v>12</v>
      </c>
    </row>
    <row r="179" spans="1:21" x14ac:dyDescent="0.25">
      <c r="A179" s="248">
        <v>42825</v>
      </c>
      <c r="B179">
        <v>246</v>
      </c>
      <c r="F179">
        <v>0</v>
      </c>
      <c r="G179">
        <v>50</v>
      </c>
      <c r="K179">
        <v>11</v>
      </c>
      <c r="L179">
        <v>36</v>
      </c>
      <c r="M179">
        <v>14</v>
      </c>
      <c r="N179">
        <v>25</v>
      </c>
      <c r="P179">
        <v>-36</v>
      </c>
      <c r="Q179">
        <v>-14</v>
      </c>
      <c r="R179">
        <v>0</v>
      </c>
      <c r="S179">
        <v>29</v>
      </c>
      <c r="T179">
        <v>-22</v>
      </c>
      <c r="U179">
        <v>22</v>
      </c>
    </row>
    <row r="180" spans="1:21" x14ac:dyDescent="0.25">
      <c r="A180" s="248">
        <v>42818</v>
      </c>
      <c r="B180">
        <v>244</v>
      </c>
      <c r="F180">
        <v>0</v>
      </c>
      <c r="G180">
        <v>46</v>
      </c>
      <c r="K180">
        <v>9</v>
      </c>
      <c r="L180">
        <v>21</v>
      </c>
      <c r="M180">
        <v>19</v>
      </c>
      <c r="N180">
        <v>30</v>
      </c>
      <c r="P180">
        <v>-21</v>
      </c>
      <c r="Q180">
        <v>-19</v>
      </c>
      <c r="R180">
        <v>0</v>
      </c>
      <c r="S180">
        <v>28.64</v>
      </c>
      <c r="T180">
        <v>-2</v>
      </c>
      <c r="U180">
        <v>2</v>
      </c>
    </row>
    <row r="181" spans="1:21" x14ac:dyDescent="0.25">
      <c r="A181" s="248">
        <v>42811</v>
      </c>
      <c r="B181">
        <v>245</v>
      </c>
      <c r="F181">
        <v>0</v>
      </c>
      <c r="G181">
        <v>44</v>
      </c>
      <c r="K181">
        <v>8</v>
      </c>
      <c r="L181">
        <v>12</v>
      </c>
      <c r="M181">
        <v>13</v>
      </c>
      <c r="N181">
        <v>28</v>
      </c>
      <c r="P181">
        <v>-12</v>
      </c>
      <c r="Q181">
        <v>-13</v>
      </c>
      <c r="R181">
        <v>0</v>
      </c>
      <c r="S181">
        <v>29.64</v>
      </c>
      <c r="T181">
        <v>1</v>
      </c>
      <c r="U181">
        <v>-1</v>
      </c>
    </row>
    <row r="182" spans="1:21" x14ac:dyDescent="0.25">
      <c r="A182" s="248">
        <v>42804</v>
      </c>
      <c r="B182">
        <v>235</v>
      </c>
      <c r="F182">
        <v>0</v>
      </c>
      <c r="G182">
        <v>45</v>
      </c>
      <c r="K182">
        <v>6</v>
      </c>
      <c r="L182">
        <v>18</v>
      </c>
      <c r="M182">
        <v>8</v>
      </c>
      <c r="N182">
        <v>26</v>
      </c>
      <c r="P182">
        <v>-18</v>
      </c>
      <c r="Q182">
        <v>-8</v>
      </c>
      <c r="R182">
        <v>0</v>
      </c>
      <c r="S182">
        <v>28.68</v>
      </c>
      <c r="T182">
        <v>-10</v>
      </c>
      <c r="U182">
        <v>10</v>
      </c>
    </row>
    <row r="183" spans="1:21" x14ac:dyDescent="0.25">
      <c r="A183" s="248">
        <v>42797</v>
      </c>
      <c r="B183">
        <v>241</v>
      </c>
      <c r="F183">
        <v>0</v>
      </c>
      <c r="G183">
        <v>45</v>
      </c>
      <c r="K183">
        <v>4</v>
      </c>
      <c r="L183">
        <v>15</v>
      </c>
      <c r="M183">
        <v>21</v>
      </c>
      <c r="N183">
        <v>19</v>
      </c>
      <c r="P183">
        <v>-15</v>
      </c>
      <c r="Q183">
        <v>-21</v>
      </c>
      <c r="R183">
        <v>0</v>
      </c>
      <c r="S183">
        <v>28.76</v>
      </c>
      <c r="T183">
        <v>6</v>
      </c>
      <c r="U183">
        <v>-6</v>
      </c>
    </row>
    <row r="184" spans="1:21" x14ac:dyDescent="0.25">
      <c r="A184" s="248">
        <v>42790</v>
      </c>
      <c r="B184">
        <v>240</v>
      </c>
      <c r="F184">
        <v>0</v>
      </c>
      <c r="G184">
        <v>45</v>
      </c>
      <c r="K184">
        <v>9</v>
      </c>
      <c r="L184">
        <v>15</v>
      </c>
      <c r="M184">
        <v>14</v>
      </c>
      <c r="N184">
        <v>22</v>
      </c>
      <c r="P184">
        <v>-15</v>
      </c>
      <c r="Q184">
        <v>-14</v>
      </c>
      <c r="R184">
        <v>0</v>
      </c>
      <c r="S184">
        <v>28.76</v>
      </c>
      <c r="T184">
        <v>-1</v>
      </c>
      <c r="U184">
        <v>1</v>
      </c>
    </row>
    <row r="185" spans="1:21" x14ac:dyDescent="0.25">
      <c r="A185" s="248">
        <v>42783</v>
      </c>
      <c r="B185">
        <v>242</v>
      </c>
      <c r="F185">
        <v>0</v>
      </c>
      <c r="G185">
        <v>42</v>
      </c>
      <c r="K185">
        <v>3</v>
      </c>
      <c r="L185">
        <v>19</v>
      </c>
      <c r="M185">
        <v>21</v>
      </c>
      <c r="N185">
        <v>29</v>
      </c>
      <c r="P185">
        <v>-19</v>
      </c>
      <c r="Q185">
        <v>-21</v>
      </c>
      <c r="R185">
        <v>0</v>
      </c>
      <c r="S185">
        <v>27.45</v>
      </c>
      <c r="T185">
        <v>2</v>
      </c>
      <c r="U185">
        <v>-2</v>
      </c>
    </row>
    <row r="186" spans="1:21" x14ac:dyDescent="0.25">
      <c r="A186" s="248">
        <v>42776</v>
      </c>
      <c r="B186">
        <v>242</v>
      </c>
      <c r="F186">
        <v>0</v>
      </c>
      <c r="G186">
        <v>42</v>
      </c>
      <c r="K186">
        <v>0</v>
      </c>
      <c r="L186">
        <v>20</v>
      </c>
      <c r="M186">
        <v>20</v>
      </c>
      <c r="N186">
        <v>24</v>
      </c>
      <c r="P186">
        <v>-20</v>
      </c>
      <c r="Q186">
        <v>-20</v>
      </c>
      <c r="R186">
        <v>0</v>
      </c>
      <c r="S186">
        <v>27</v>
      </c>
      <c r="T186">
        <v>0</v>
      </c>
      <c r="U186">
        <v>0</v>
      </c>
    </row>
    <row r="187" spans="1:21" x14ac:dyDescent="0.25">
      <c r="A187" s="248">
        <v>42769</v>
      </c>
      <c r="B187">
        <v>247</v>
      </c>
      <c r="F187">
        <v>0</v>
      </c>
      <c r="G187">
        <v>41</v>
      </c>
      <c r="K187">
        <v>5</v>
      </c>
      <c r="L187">
        <v>15</v>
      </c>
      <c r="M187">
        <v>20</v>
      </c>
      <c r="N187">
        <v>15</v>
      </c>
      <c r="P187">
        <v>-15</v>
      </c>
      <c r="Q187">
        <v>-20</v>
      </c>
      <c r="R187">
        <v>0</v>
      </c>
      <c r="S187">
        <v>26.7</v>
      </c>
      <c r="T187">
        <v>5</v>
      </c>
      <c r="U187">
        <v>-5</v>
      </c>
    </row>
    <row r="188" spans="1:21" x14ac:dyDescent="0.25">
      <c r="A188" s="248">
        <v>42762</v>
      </c>
      <c r="B188">
        <v>259</v>
      </c>
      <c r="F188">
        <v>0</v>
      </c>
      <c r="G188">
        <v>43</v>
      </c>
      <c r="K188">
        <v>1</v>
      </c>
      <c r="L188">
        <v>15</v>
      </c>
      <c r="M188">
        <v>27</v>
      </c>
      <c r="N188">
        <v>21</v>
      </c>
      <c r="P188">
        <v>-15</v>
      </c>
      <c r="Q188">
        <v>-27</v>
      </c>
      <c r="R188">
        <v>0</v>
      </c>
      <c r="S188">
        <v>27.55</v>
      </c>
      <c r="T188">
        <v>12</v>
      </c>
      <c r="U188">
        <v>-12</v>
      </c>
    </row>
    <row r="189" spans="1:21" x14ac:dyDescent="0.25">
      <c r="A189" s="248">
        <v>42755</v>
      </c>
      <c r="B189">
        <v>246</v>
      </c>
      <c r="F189">
        <v>0</v>
      </c>
      <c r="G189">
        <v>39</v>
      </c>
      <c r="K189">
        <v>3</v>
      </c>
      <c r="L189">
        <v>25</v>
      </c>
      <c r="M189">
        <v>12</v>
      </c>
      <c r="N189">
        <v>20</v>
      </c>
      <c r="P189">
        <v>-25</v>
      </c>
      <c r="Q189">
        <v>-12</v>
      </c>
      <c r="R189">
        <v>0</v>
      </c>
      <c r="S189">
        <v>27</v>
      </c>
      <c r="T189">
        <v>-13</v>
      </c>
      <c r="U189">
        <v>13</v>
      </c>
    </row>
    <row r="190" spans="1:21" x14ac:dyDescent="0.25">
      <c r="A190" s="248">
        <v>42748</v>
      </c>
      <c r="B190">
        <v>242</v>
      </c>
      <c r="F190">
        <v>0</v>
      </c>
      <c r="G190">
        <v>38</v>
      </c>
      <c r="K190">
        <v>10</v>
      </c>
      <c r="L190">
        <v>11</v>
      </c>
      <c r="M190">
        <v>7</v>
      </c>
      <c r="N190">
        <v>31</v>
      </c>
      <c r="P190">
        <v>-11</v>
      </c>
      <c r="Q190">
        <v>-7</v>
      </c>
      <c r="R190">
        <v>0</v>
      </c>
      <c r="S190">
        <v>25.86</v>
      </c>
      <c r="T190">
        <v>-4</v>
      </c>
      <c r="U190">
        <v>4</v>
      </c>
    </row>
    <row r="191" spans="1:21" x14ac:dyDescent="0.25">
      <c r="A191" s="248">
        <v>42741</v>
      </c>
      <c r="B191">
        <v>152</v>
      </c>
      <c r="F191">
        <v>0</v>
      </c>
      <c r="G191">
        <v>36</v>
      </c>
      <c r="K191">
        <v>4</v>
      </c>
      <c r="L191">
        <v>93</v>
      </c>
      <c r="M191">
        <v>3</v>
      </c>
      <c r="N191">
        <v>100</v>
      </c>
      <c r="P191">
        <v>-93</v>
      </c>
      <c r="Q191">
        <v>-3</v>
      </c>
      <c r="R191">
        <v>0</v>
      </c>
      <c r="S191">
        <v>25</v>
      </c>
      <c r="T191">
        <v>-90</v>
      </c>
      <c r="U191">
        <v>90</v>
      </c>
    </row>
    <row r="192" spans="1:21" x14ac:dyDescent="0.25">
      <c r="A192" s="248">
        <v>42734</v>
      </c>
      <c r="B192">
        <v>147</v>
      </c>
      <c r="F192">
        <v>0</v>
      </c>
      <c r="G192">
        <v>34</v>
      </c>
      <c r="K192">
        <v>3</v>
      </c>
      <c r="L192">
        <v>5</v>
      </c>
      <c r="M192">
        <v>0</v>
      </c>
      <c r="N192">
        <v>5</v>
      </c>
      <c r="P192">
        <v>-5</v>
      </c>
      <c r="Q192">
        <v>0</v>
      </c>
      <c r="R192">
        <v>0</v>
      </c>
      <c r="S192">
        <v>33.549999999999997</v>
      </c>
      <c r="T192">
        <v>-5</v>
      </c>
      <c r="U192">
        <v>5</v>
      </c>
    </row>
    <row r="193" spans="1:21" x14ac:dyDescent="0.25">
      <c r="A193" s="248">
        <v>42727</v>
      </c>
      <c r="B193">
        <v>151</v>
      </c>
      <c r="F193">
        <v>0</v>
      </c>
      <c r="G193">
        <v>32</v>
      </c>
      <c r="K193">
        <v>11</v>
      </c>
      <c r="L193">
        <v>13</v>
      </c>
      <c r="M193">
        <v>17</v>
      </c>
      <c r="N193">
        <v>17</v>
      </c>
      <c r="P193">
        <v>-13</v>
      </c>
      <c r="Q193">
        <v>-17</v>
      </c>
      <c r="R193">
        <v>0</v>
      </c>
      <c r="S193">
        <v>32.81</v>
      </c>
      <c r="T193">
        <v>4</v>
      </c>
      <c r="U193">
        <v>-4</v>
      </c>
    </row>
    <row r="194" spans="1:21" x14ac:dyDescent="0.25">
      <c r="A194" s="248">
        <v>42720</v>
      </c>
      <c r="B194">
        <v>152</v>
      </c>
      <c r="F194">
        <v>0</v>
      </c>
      <c r="G194">
        <v>33</v>
      </c>
      <c r="K194">
        <v>4</v>
      </c>
      <c r="L194">
        <v>6</v>
      </c>
      <c r="M194">
        <v>7</v>
      </c>
      <c r="N194">
        <v>22</v>
      </c>
      <c r="P194">
        <v>-6</v>
      </c>
      <c r="Q194">
        <v>-7</v>
      </c>
      <c r="R194">
        <v>0</v>
      </c>
      <c r="S194">
        <v>33.24</v>
      </c>
      <c r="T194">
        <v>1</v>
      </c>
      <c r="U194">
        <v>-1</v>
      </c>
    </row>
    <row r="195" spans="1:21" x14ac:dyDescent="0.25">
      <c r="A195" s="248">
        <v>42713</v>
      </c>
      <c r="B195">
        <v>143</v>
      </c>
      <c r="F195">
        <v>0</v>
      </c>
      <c r="G195">
        <v>35</v>
      </c>
      <c r="K195">
        <v>8</v>
      </c>
      <c r="L195">
        <v>22</v>
      </c>
      <c r="M195">
        <v>13</v>
      </c>
      <c r="N195">
        <v>11</v>
      </c>
      <c r="P195">
        <v>-22</v>
      </c>
      <c r="Q195">
        <v>-13</v>
      </c>
      <c r="R195">
        <v>0</v>
      </c>
      <c r="S195">
        <v>32.51</v>
      </c>
      <c r="T195">
        <v>-9</v>
      </c>
      <c r="U195">
        <v>9</v>
      </c>
    </row>
    <row r="196" spans="1:21" x14ac:dyDescent="0.25">
      <c r="A196" s="248">
        <v>42706</v>
      </c>
      <c r="B196">
        <v>141</v>
      </c>
      <c r="F196">
        <v>0</v>
      </c>
      <c r="G196">
        <v>36</v>
      </c>
      <c r="K196">
        <v>2</v>
      </c>
      <c r="L196">
        <v>10</v>
      </c>
      <c r="M196">
        <v>8</v>
      </c>
      <c r="N196">
        <v>19</v>
      </c>
      <c r="P196">
        <v>-10</v>
      </c>
      <c r="Q196">
        <v>-8</v>
      </c>
      <c r="R196">
        <v>0</v>
      </c>
      <c r="S196">
        <v>34.64</v>
      </c>
      <c r="T196">
        <v>-2</v>
      </c>
      <c r="U196">
        <v>2</v>
      </c>
    </row>
    <row r="197" spans="1:21" x14ac:dyDescent="0.25">
      <c r="A197" s="248">
        <v>42699</v>
      </c>
      <c r="B197">
        <v>134</v>
      </c>
      <c r="F197">
        <v>0</v>
      </c>
      <c r="G197">
        <v>33</v>
      </c>
      <c r="K197">
        <v>5</v>
      </c>
      <c r="L197">
        <v>16</v>
      </c>
      <c r="M197">
        <v>9</v>
      </c>
      <c r="N197">
        <v>23</v>
      </c>
      <c r="P197">
        <v>-16</v>
      </c>
      <c r="Q197">
        <v>-9</v>
      </c>
      <c r="R197">
        <v>0</v>
      </c>
      <c r="S197">
        <v>33.25</v>
      </c>
      <c r="T197">
        <v>-7</v>
      </c>
      <c r="U197">
        <v>7</v>
      </c>
    </row>
    <row r="198" spans="1:21" x14ac:dyDescent="0.25">
      <c r="A198" s="248">
        <v>42692</v>
      </c>
      <c r="B198">
        <v>130</v>
      </c>
      <c r="F198">
        <v>0</v>
      </c>
      <c r="G198">
        <v>31</v>
      </c>
      <c r="K198">
        <v>2</v>
      </c>
      <c r="L198">
        <v>9</v>
      </c>
      <c r="M198">
        <v>5</v>
      </c>
      <c r="N198">
        <v>13</v>
      </c>
      <c r="P198">
        <v>-9</v>
      </c>
      <c r="Q198">
        <v>-5</v>
      </c>
      <c r="R198">
        <v>0</v>
      </c>
      <c r="S198">
        <v>32.869999999999997</v>
      </c>
      <c r="T198">
        <v>-4</v>
      </c>
      <c r="U198">
        <v>4</v>
      </c>
    </row>
    <row r="199" spans="1:21" x14ac:dyDescent="0.25">
      <c r="A199" s="248">
        <v>42685</v>
      </c>
      <c r="B199">
        <v>126</v>
      </c>
      <c r="F199">
        <v>0</v>
      </c>
      <c r="G199">
        <v>29</v>
      </c>
      <c r="K199">
        <v>8</v>
      </c>
      <c r="L199">
        <v>12</v>
      </c>
      <c r="M199">
        <v>8</v>
      </c>
      <c r="N199">
        <v>21</v>
      </c>
      <c r="P199">
        <v>-12</v>
      </c>
      <c r="Q199">
        <v>-8</v>
      </c>
      <c r="R199">
        <v>0</v>
      </c>
      <c r="S199">
        <v>31.35</v>
      </c>
      <c r="T199">
        <v>-4</v>
      </c>
      <c r="U199">
        <v>4</v>
      </c>
    </row>
    <row r="200" spans="1:21" x14ac:dyDescent="0.25">
      <c r="A200" s="248">
        <v>42678</v>
      </c>
      <c r="B200">
        <v>108</v>
      </c>
      <c r="F200">
        <v>0</v>
      </c>
      <c r="G200">
        <v>31</v>
      </c>
      <c r="K200">
        <v>7</v>
      </c>
      <c r="L200">
        <v>21</v>
      </c>
      <c r="M200">
        <v>3</v>
      </c>
      <c r="N200">
        <v>27</v>
      </c>
      <c r="P200">
        <v>-21</v>
      </c>
      <c r="Q200">
        <v>-3</v>
      </c>
      <c r="R200">
        <v>0</v>
      </c>
      <c r="S200">
        <v>30.53</v>
      </c>
      <c r="T200">
        <v>-18</v>
      </c>
      <c r="U200">
        <v>18</v>
      </c>
    </row>
    <row r="201" spans="1:21" x14ac:dyDescent="0.25">
      <c r="A201" s="248">
        <v>42671</v>
      </c>
      <c r="B201">
        <v>108</v>
      </c>
      <c r="F201">
        <v>0</v>
      </c>
      <c r="G201">
        <v>31</v>
      </c>
      <c r="K201">
        <v>6</v>
      </c>
      <c r="L201">
        <v>11</v>
      </c>
      <c r="M201">
        <v>11</v>
      </c>
      <c r="N201">
        <v>23</v>
      </c>
      <c r="P201">
        <v>-11</v>
      </c>
      <c r="Q201">
        <v>-11</v>
      </c>
      <c r="R201">
        <v>0</v>
      </c>
      <c r="S201">
        <v>31.02</v>
      </c>
      <c r="T201">
        <v>0</v>
      </c>
      <c r="U201">
        <v>0</v>
      </c>
    </row>
    <row r="202" spans="1:21" x14ac:dyDescent="0.25">
      <c r="A202" s="248">
        <v>42664</v>
      </c>
      <c r="B202">
        <v>105</v>
      </c>
      <c r="F202">
        <v>0</v>
      </c>
      <c r="G202">
        <v>31</v>
      </c>
      <c r="K202">
        <v>11</v>
      </c>
      <c r="L202">
        <v>15</v>
      </c>
      <c r="M202">
        <v>12</v>
      </c>
      <c r="N202">
        <v>19</v>
      </c>
      <c r="P202">
        <v>-15</v>
      </c>
      <c r="Q202">
        <v>-12</v>
      </c>
      <c r="R202">
        <v>0</v>
      </c>
      <c r="S202">
        <v>34.299999999999997</v>
      </c>
      <c r="T202">
        <v>-3</v>
      </c>
      <c r="U202">
        <v>3</v>
      </c>
    </row>
    <row r="203" spans="1:21" x14ac:dyDescent="0.25">
      <c r="A203" s="248">
        <v>42657</v>
      </c>
      <c r="B203">
        <v>103</v>
      </c>
      <c r="F203">
        <v>0</v>
      </c>
      <c r="G203">
        <v>33</v>
      </c>
      <c r="K203">
        <v>2</v>
      </c>
      <c r="L203">
        <v>13</v>
      </c>
      <c r="M203">
        <v>11</v>
      </c>
      <c r="N203">
        <v>16</v>
      </c>
      <c r="P203">
        <v>-13</v>
      </c>
      <c r="Q203">
        <v>-11</v>
      </c>
      <c r="R203">
        <v>0</v>
      </c>
      <c r="S203">
        <v>33.25</v>
      </c>
      <c r="T203">
        <v>-2</v>
      </c>
      <c r="U203">
        <v>2</v>
      </c>
    </row>
    <row r="204" spans="1:21" x14ac:dyDescent="0.25">
      <c r="A204" s="248">
        <v>42650</v>
      </c>
      <c r="B204">
        <v>106</v>
      </c>
      <c r="F204">
        <v>0</v>
      </c>
      <c r="G204">
        <v>30</v>
      </c>
      <c r="K204">
        <v>4</v>
      </c>
      <c r="L204">
        <v>9</v>
      </c>
      <c r="M204">
        <v>12</v>
      </c>
      <c r="N204">
        <v>17</v>
      </c>
      <c r="P204">
        <v>-9</v>
      </c>
      <c r="Q204">
        <v>-12</v>
      </c>
      <c r="R204">
        <v>0</v>
      </c>
      <c r="S204">
        <v>32.450000000000003</v>
      </c>
      <c r="T204">
        <v>3</v>
      </c>
      <c r="U204">
        <v>-3</v>
      </c>
    </row>
    <row r="205" spans="1:21" x14ac:dyDescent="0.25">
      <c r="A205" s="248">
        <v>42643</v>
      </c>
      <c r="B205">
        <v>102</v>
      </c>
      <c r="F205">
        <v>0</v>
      </c>
      <c r="G205">
        <v>32</v>
      </c>
      <c r="K205">
        <v>6</v>
      </c>
      <c r="L205">
        <v>14</v>
      </c>
      <c r="M205">
        <v>10</v>
      </c>
      <c r="N205">
        <v>24</v>
      </c>
      <c r="P205">
        <v>-14</v>
      </c>
      <c r="Q205">
        <v>-10</v>
      </c>
      <c r="R205">
        <v>0</v>
      </c>
      <c r="S205">
        <v>32.700000000000003</v>
      </c>
      <c r="T205">
        <v>-4</v>
      </c>
      <c r="U205">
        <v>4</v>
      </c>
    </row>
    <row r="206" spans="1:21" x14ac:dyDescent="0.25">
      <c r="A206" s="248">
        <v>42636</v>
      </c>
      <c r="B206">
        <v>97</v>
      </c>
      <c r="F206">
        <v>0</v>
      </c>
      <c r="G206">
        <v>31</v>
      </c>
      <c r="K206">
        <v>3</v>
      </c>
      <c r="L206">
        <v>19</v>
      </c>
      <c r="M206">
        <v>14</v>
      </c>
      <c r="N206">
        <v>19</v>
      </c>
      <c r="P206">
        <v>-19</v>
      </c>
      <c r="Q206">
        <v>-14</v>
      </c>
      <c r="R206">
        <v>0</v>
      </c>
      <c r="S206">
        <v>32.5</v>
      </c>
      <c r="T206">
        <v>-5</v>
      </c>
      <c r="U206">
        <v>5</v>
      </c>
    </row>
    <row r="207" spans="1:21" x14ac:dyDescent="0.25">
      <c r="A207" s="248">
        <v>42629</v>
      </c>
      <c r="B207">
        <v>110</v>
      </c>
      <c r="F207">
        <v>0</v>
      </c>
      <c r="G207">
        <v>30</v>
      </c>
      <c r="K207">
        <v>2</v>
      </c>
      <c r="L207">
        <v>9</v>
      </c>
      <c r="M207">
        <v>22</v>
      </c>
      <c r="N207">
        <v>11</v>
      </c>
      <c r="P207">
        <v>-9</v>
      </c>
      <c r="Q207">
        <v>-22</v>
      </c>
      <c r="R207">
        <v>0</v>
      </c>
      <c r="S207">
        <v>32.200000000000003</v>
      </c>
      <c r="T207">
        <v>13</v>
      </c>
      <c r="U207">
        <v>-13</v>
      </c>
    </row>
    <row r="208" spans="1:21" x14ac:dyDescent="0.25">
      <c r="A208" s="248">
        <v>42622</v>
      </c>
      <c r="B208">
        <v>116</v>
      </c>
      <c r="F208">
        <v>0</v>
      </c>
      <c r="G208">
        <v>28</v>
      </c>
      <c r="K208">
        <v>9</v>
      </c>
      <c r="L208">
        <v>9</v>
      </c>
      <c r="M208">
        <v>15</v>
      </c>
      <c r="N208">
        <v>16</v>
      </c>
      <c r="P208">
        <v>-9</v>
      </c>
      <c r="Q208">
        <v>-15</v>
      </c>
      <c r="R208">
        <v>0</v>
      </c>
      <c r="S208">
        <v>30</v>
      </c>
      <c r="T208">
        <v>6</v>
      </c>
      <c r="U208">
        <v>-6</v>
      </c>
    </row>
    <row r="209" spans="1:21" x14ac:dyDescent="0.25">
      <c r="A209" s="248">
        <v>42615</v>
      </c>
      <c r="B209">
        <v>123</v>
      </c>
      <c r="F209">
        <v>0</v>
      </c>
      <c r="G209">
        <v>32</v>
      </c>
      <c r="K209">
        <v>5</v>
      </c>
      <c r="L209">
        <v>6</v>
      </c>
      <c r="M209">
        <v>13</v>
      </c>
      <c r="N209">
        <v>15</v>
      </c>
      <c r="P209">
        <v>-6</v>
      </c>
      <c r="Q209">
        <v>-13</v>
      </c>
      <c r="R209">
        <v>0</v>
      </c>
      <c r="S209">
        <v>31.041666666666671</v>
      </c>
      <c r="T209">
        <v>7</v>
      </c>
      <c r="U209">
        <v>-7</v>
      </c>
    </row>
    <row r="210" spans="1:21" x14ac:dyDescent="0.25">
      <c r="A210" s="248">
        <v>42608</v>
      </c>
      <c r="B210">
        <v>79</v>
      </c>
      <c r="F210">
        <v>0</v>
      </c>
      <c r="G210">
        <v>29</v>
      </c>
      <c r="K210">
        <v>6</v>
      </c>
      <c r="L210">
        <v>58</v>
      </c>
      <c r="M210">
        <v>14</v>
      </c>
      <c r="N210">
        <v>59</v>
      </c>
      <c r="P210">
        <v>-58</v>
      </c>
      <c r="Q210">
        <v>-14</v>
      </c>
      <c r="R210">
        <v>0</v>
      </c>
      <c r="S210">
        <v>29.486607142857139</v>
      </c>
      <c r="T210">
        <v>-44</v>
      </c>
      <c r="U210">
        <v>44</v>
      </c>
    </row>
    <row r="211" spans="1:21" x14ac:dyDescent="0.25">
      <c r="A211" s="248">
        <v>42601</v>
      </c>
      <c r="B211">
        <v>175</v>
      </c>
      <c r="F211">
        <v>0</v>
      </c>
      <c r="G211">
        <v>31</v>
      </c>
      <c r="K211">
        <v>5</v>
      </c>
      <c r="L211">
        <v>17</v>
      </c>
      <c r="M211">
        <v>7</v>
      </c>
      <c r="N211">
        <v>20</v>
      </c>
      <c r="P211">
        <v>-17</v>
      </c>
      <c r="Q211">
        <v>-7</v>
      </c>
      <c r="R211">
        <v>0</v>
      </c>
      <c r="S211">
        <v>34.596590909090907</v>
      </c>
      <c r="T211">
        <v>-10</v>
      </c>
      <c r="U211">
        <v>10</v>
      </c>
    </row>
    <row r="212" spans="1:21" x14ac:dyDescent="0.25">
      <c r="A212" s="248">
        <v>42594</v>
      </c>
      <c r="B212">
        <v>179</v>
      </c>
      <c r="F212">
        <v>0</v>
      </c>
      <c r="G212">
        <v>31</v>
      </c>
      <c r="K212">
        <v>9</v>
      </c>
      <c r="L212">
        <v>14</v>
      </c>
      <c r="M212">
        <v>3</v>
      </c>
      <c r="N212">
        <v>27</v>
      </c>
      <c r="P212">
        <v>-14</v>
      </c>
      <c r="Q212">
        <v>-3</v>
      </c>
      <c r="R212">
        <v>0</v>
      </c>
      <c r="S212">
        <v>36.25433526011561</v>
      </c>
      <c r="T212">
        <v>-11</v>
      </c>
      <c r="U212">
        <v>11</v>
      </c>
    </row>
    <row r="213" spans="1:21" x14ac:dyDescent="0.25">
      <c r="A213" s="248">
        <v>42587</v>
      </c>
      <c r="B213">
        <v>170</v>
      </c>
      <c r="F213">
        <v>0</v>
      </c>
      <c r="G213">
        <v>32</v>
      </c>
      <c r="K213">
        <v>8</v>
      </c>
      <c r="L213">
        <v>8</v>
      </c>
      <c r="M213">
        <v>6</v>
      </c>
      <c r="N213">
        <v>14</v>
      </c>
      <c r="P213">
        <v>-8</v>
      </c>
      <c r="Q213">
        <v>-6</v>
      </c>
      <c r="R213">
        <v>0</v>
      </c>
      <c r="S213">
        <v>36.25433526011561</v>
      </c>
      <c r="T213">
        <v>-2</v>
      </c>
      <c r="U213">
        <v>2</v>
      </c>
    </row>
    <row r="214" spans="1:21" x14ac:dyDescent="0.25">
      <c r="A214" s="248">
        <v>42580</v>
      </c>
      <c r="B214">
        <v>179</v>
      </c>
      <c r="F214">
        <v>0</v>
      </c>
      <c r="G214">
        <v>38</v>
      </c>
      <c r="P214">
        <v>0</v>
      </c>
      <c r="Q214">
        <v>0</v>
      </c>
      <c r="R214">
        <v>0</v>
      </c>
      <c r="S214">
        <v>37.36312849162011</v>
      </c>
      <c r="T214">
        <v>0</v>
      </c>
      <c r="U214">
        <v>0</v>
      </c>
    </row>
    <row r="215" spans="1:21" x14ac:dyDescent="0.25">
      <c r="A215" s="248">
        <v>42573</v>
      </c>
      <c r="B215">
        <v>176</v>
      </c>
      <c r="F215">
        <v>0</v>
      </c>
      <c r="G215">
        <v>38</v>
      </c>
      <c r="S215">
        <v>38.613636363636367</v>
      </c>
    </row>
    <row r="216" spans="1:21" x14ac:dyDescent="0.25">
      <c r="A216" s="248">
        <v>42566</v>
      </c>
      <c r="B216">
        <v>170</v>
      </c>
      <c r="F216">
        <v>0</v>
      </c>
      <c r="G216">
        <v>38</v>
      </c>
      <c r="S216">
        <v>40.494117647058822</v>
      </c>
    </row>
    <row r="217" spans="1:21" x14ac:dyDescent="0.25">
      <c r="A217" s="248">
        <v>42559</v>
      </c>
      <c r="B217">
        <v>186</v>
      </c>
      <c r="F217">
        <v>0</v>
      </c>
      <c r="G217">
        <v>38</v>
      </c>
      <c r="S217">
        <v>38.817204301075272</v>
      </c>
    </row>
    <row r="218" spans="1:21" x14ac:dyDescent="0.25">
      <c r="A218" s="248">
        <v>42552</v>
      </c>
      <c r="B218">
        <v>201</v>
      </c>
      <c r="F218">
        <v>0</v>
      </c>
      <c r="G218">
        <v>40</v>
      </c>
      <c r="S218">
        <v>38.139303482587067</v>
      </c>
    </row>
    <row r="219" spans="1:21" x14ac:dyDescent="0.25">
      <c r="A219" s="248">
        <v>42545</v>
      </c>
      <c r="B219">
        <v>207</v>
      </c>
      <c r="F219">
        <v>0</v>
      </c>
      <c r="G219">
        <v>37</v>
      </c>
      <c r="S219">
        <v>35.869565217391298</v>
      </c>
    </row>
    <row r="220" spans="1:21" x14ac:dyDescent="0.25">
      <c r="A220" s="248">
        <v>42538</v>
      </c>
      <c r="B220">
        <v>211</v>
      </c>
      <c r="F220">
        <v>0</v>
      </c>
      <c r="G220">
        <v>36</v>
      </c>
      <c r="S220">
        <v>33.786729857819907</v>
      </c>
    </row>
    <row r="221" spans="1:21" x14ac:dyDescent="0.25">
      <c r="A221" s="248">
        <v>42531</v>
      </c>
      <c r="B221">
        <v>200</v>
      </c>
      <c r="F221">
        <v>0</v>
      </c>
      <c r="G221">
        <v>35</v>
      </c>
    </row>
    <row r="222" spans="1:21" x14ac:dyDescent="0.25">
      <c r="A222" s="248">
        <v>42524</v>
      </c>
      <c r="B222">
        <v>196</v>
      </c>
      <c r="F222">
        <v>0</v>
      </c>
      <c r="G222">
        <v>35</v>
      </c>
    </row>
    <row r="223" spans="1:21" x14ac:dyDescent="0.25">
      <c r="A223" s="248">
        <v>42517</v>
      </c>
      <c r="B223">
        <v>188</v>
      </c>
      <c r="F223">
        <v>0</v>
      </c>
      <c r="G223">
        <v>34</v>
      </c>
    </row>
    <row r="224" spans="1:21" x14ac:dyDescent="0.25">
      <c r="A224" s="248">
        <v>42510</v>
      </c>
      <c r="B224">
        <v>188</v>
      </c>
      <c r="F224">
        <v>0</v>
      </c>
      <c r="G224">
        <v>40</v>
      </c>
    </row>
    <row r="225" spans="1:7" x14ac:dyDescent="0.25">
      <c r="A225" s="248">
        <v>42503</v>
      </c>
      <c r="B225">
        <v>183</v>
      </c>
      <c r="F225">
        <v>0</v>
      </c>
      <c r="G225">
        <v>34</v>
      </c>
    </row>
    <row r="226" spans="1:7" x14ac:dyDescent="0.25">
      <c r="A226" s="248">
        <v>42496</v>
      </c>
      <c r="B226">
        <v>170</v>
      </c>
      <c r="F226">
        <v>0</v>
      </c>
      <c r="G226">
        <v>37</v>
      </c>
    </row>
    <row r="227" spans="1:7" x14ac:dyDescent="0.25">
      <c r="A227" s="248">
        <v>42489</v>
      </c>
      <c r="B227">
        <v>163</v>
      </c>
      <c r="F227">
        <v>0</v>
      </c>
      <c r="G227">
        <v>32</v>
      </c>
    </row>
    <row r="228" spans="1:7" x14ac:dyDescent="0.25">
      <c r="A228" s="248">
        <v>42482</v>
      </c>
      <c r="B228">
        <v>161</v>
      </c>
      <c r="F228">
        <v>0</v>
      </c>
      <c r="G228">
        <v>25</v>
      </c>
    </row>
    <row r="229" spans="1:7" x14ac:dyDescent="0.25">
      <c r="A229" s="248">
        <v>42475</v>
      </c>
      <c r="B229">
        <v>163</v>
      </c>
      <c r="F229">
        <v>0</v>
      </c>
      <c r="G229">
        <v>28</v>
      </c>
    </row>
    <row r="230" spans="1:7" x14ac:dyDescent="0.25">
      <c r="A230" s="248">
        <v>42468</v>
      </c>
      <c r="B230">
        <v>165</v>
      </c>
      <c r="F230">
        <v>0</v>
      </c>
      <c r="G230">
        <v>25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3" tint="0.39997558519241921"/>
    <pageSetUpPr fitToPage="1"/>
  </sheetPr>
  <dimension ref="X5:BK65"/>
  <sheetViews>
    <sheetView zoomScale="80" zoomScaleNormal="80" workbookViewId="0">
      <selection activeCell="I62" sqref="I62"/>
    </sheetView>
  </sheetViews>
  <sheetFormatPr defaultColWidth="9.140625" defaultRowHeight="15" x14ac:dyDescent="0.25"/>
  <cols>
    <col min="1" max="1" width="9.140625" style="10" customWidth="1"/>
    <col min="2" max="15" width="9.140625" style="10"/>
    <col min="16" max="16" width="8.42578125" style="10" customWidth="1"/>
    <col min="17" max="17" width="9.140625" style="10" customWidth="1"/>
    <col min="18" max="22" width="9.140625" style="10"/>
    <col min="23" max="23" width="13.7109375" style="10" customWidth="1"/>
    <col min="24" max="24" width="9.140625" style="10"/>
    <col min="25" max="25" width="13.140625" style="10" customWidth="1"/>
    <col min="26" max="26" width="9.5703125" style="10" customWidth="1"/>
    <col min="27" max="27" width="4.42578125" style="10" customWidth="1"/>
    <col min="28" max="28" width="6" style="10" customWidth="1"/>
    <col min="29" max="29" width="9.140625" style="10"/>
    <col min="30" max="30" width="11" style="10" customWidth="1"/>
    <col min="31" max="31" width="10.28515625" style="10" customWidth="1"/>
    <col min="32" max="44" width="9.140625" style="10"/>
    <col min="45" max="45" width="9.5703125" style="10" customWidth="1"/>
    <col min="46" max="16384" width="9.140625"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row r="59" spans="52:63" x14ac:dyDescent="0.25">
      <c r="BA59" s="166"/>
      <c r="BB59" s="166"/>
      <c r="BC59" s="166"/>
      <c r="BD59" s="166"/>
      <c r="BE59" s="166"/>
      <c r="BF59" s="166"/>
      <c r="BG59" s="166"/>
      <c r="BH59" s="166"/>
      <c r="BI59" s="166"/>
      <c r="BJ59" s="166"/>
      <c r="BK59" s="166"/>
    </row>
    <row r="60" spans="52:63" x14ac:dyDescent="0.25">
      <c r="BA60" s="166"/>
      <c r="BB60" s="166"/>
      <c r="BC60" s="166"/>
      <c r="BD60" s="166"/>
      <c r="BE60" s="166"/>
      <c r="BF60" s="166"/>
      <c r="BG60" s="166"/>
      <c r="BH60" s="166"/>
      <c r="BI60" s="166"/>
      <c r="BJ60" s="166"/>
      <c r="BK60" s="166"/>
    </row>
    <row r="61" spans="52:63" x14ac:dyDescent="0.25">
      <c r="AZ61" s="164"/>
      <c r="BA61" s="167"/>
      <c r="BB61" s="166"/>
      <c r="BC61" s="166"/>
      <c r="BD61" s="166"/>
      <c r="BE61" s="166"/>
      <c r="BF61" s="166"/>
      <c r="BG61" s="166"/>
      <c r="BH61" s="166"/>
      <c r="BI61" s="166"/>
      <c r="BJ61" s="166"/>
      <c r="BK61" s="166"/>
    </row>
    <row r="62" spans="52:63" x14ac:dyDescent="0.25">
      <c r="AZ62" s="164"/>
      <c r="BA62" s="428"/>
      <c r="BB62" s="428"/>
      <c r="BC62" s="428"/>
      <c r="BD62" s="428"/>
      <c r="BE62" s="428"/>
      <c r="BF62" s="428"/>
      <c r="BG62" s="428"/>
      <c r="BH62" s="428"/>
      <c r="BI62" s="428"/>
      <c r="BJ62" s="428"/>
      <c r="BK62" s="166"/>
    </row>
    <row r="63" spans="52:63" x14ac:dyDescent="0.25">
      <c r="AZ63" s="164"/>
      <c r="BA63" s="428"/>
      <c r="BB63" s="428"/>
      <c r="BC63" s="428"/>
      <c r="BD63" s="428"/>
      <c r="BE63" s="428"/>
      <c r="BF63" s="428"/>
      <c r="BG63" s="428"/>
      <c r="BH63" s="428"/>
      <c r="BI63" s="428"/>
      <c r="BJ63" s="428"/>
      <c r="BK63" s="166"/>
    </row>
    <row r="64" spans="52:63" x14ac:dyDescent="0.25">
      <c r="AZ64" s="164"/>
      <c r="BA64" s="167"/>
      <c r="BB64" s="168"/>
      <c r="BC64" s="168"/>
      <c r="BD64" s="168"/>
      <c r="BE64" s="168"/>
      <c r="BF64" s="168"/>
      <c r="BG64" s="168"/>
      <c r="BH64" s="166"/>
      <c r="BI64" s="166"/>
      <c r="BJ64" s="166"/>
      <c r="BK64" s="166"/>
    </row>
    <row r="65" spans="53:63" x14ac:dyDescent="0.25">
      <c r="BA65" s="166"/>
      <c r="BB65" s="166"/>
      <c r="BC65" s="166"/>
      <c r="BD65" s="166"/>
      <c r="BE65" s="166"/>
      <c r="BF65" s="166"/>
      <c r="BG65" s="166"/>
      <c r="BH65" s="166"/>
      <c r="BI65" s="166"/>
      <c r="BJ65" s="166"/>
      <c r="BK65" s="166"/>
    </row>
  </sheetData>
  <sheetProtection selectLockedCells="1" selectUnlockedCells="1"/>
  <mergeCells count="1">
    <mergeCell ref="BA62:BJ63"/>
  </mergeCells>
  <pageMargins left="0.70866141732283472" right="0.70866141732283472" top="0.74803149606299213" bottom="0.74803149606299213" header="0.31496062992125984" footer="0.31496062992125984"/>
  <pageSetup paperSize="8" scale="54" orientation="landscape" r:id="rId1"/>
  <headerFooter>
    <oddHeader>&amp;L&amp;18&amp;D,&amp;T&amp;C&amp;36DARS Demand and Performance Stats</oddHeader>
    <oddFooter>&amp;C&amp;36Performance Charts</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48EF7-EB11-442B-BBD3-258EAB2BFDD4}">
  <sheetPr codeName="Sheet14">
    <pageSetUpPr fitToPage="1"/>
  </sheetPr>
  <dimension ref="A3:B66"/>
  <sheetViews>
    <sheetView zoomScale="80" zoomScaleNormal="80" workbookViewId="0">
      <selection activeCell="D44" sqref="D44"/>
    </sheetView>
  </sheetViews>
  <sheetFormatPr defaultRowHeight="15" x14ac:dyDescent="0.25"/>
  <cols>
    <col min="1" max="1" width="43" customWidth="1"/>
  </cols>
  <sheetData>
    <row r="3" spans="1:2" x14ac:dyDescent="0.25">
      <c r="A3" s="254" t="s">
        <v>256</v>
      </c>
      <c r="B3" s="252"/>
    </row>
    <row r="5" spans="1:2" x14ac:dyDescent="0.25">
      <c r="A5" s="252" t="s">
        <v>257</v>
      </c>
    </row>
    <row r="6" spans="1:2" x14ac:dyDescent="0.25">
      <c r="A6" s="253" t="s">
        <v>224</v>
      </c>
    </row>
    <row r="7" spans="1:2" x14ac:dyDescent="0.25">
      <c r="A7" s="5" t="s">
        <v>261</v>
      </c>
    </row>
    <row r="8" spans="1:2" x14ac:dyDescent="0.25">
      <c r="A8" s="5" t="s">
        <v>263</v>
      </c>
    </row>
    <row r="9" spans="1:2" x14ac:dyDescent="0.25">
      <c r="A9" s="5" t="s">
        <v>262</v>
      </c>
    </row>
    <row r="10" spans="1:2" x14ac:dyDescent="0.25">
      <c r="A10" s="5" t="s">
        <v>264</v>
      </c>
    </row>
    <row r="11" spans="1:2" x14ac:dyDescent="0.25">
      <c r="A11" s="253" t="s">
        <v>222</v>
      </c>
    </row>
    <row r="12" spans="1:2" x14ac:dyDescent="0.25">
      <c r="A12" s="5" t="s">
        <v>265</v>
      </c>
    </row>
    <row r="13" spans="1:2" x14ac:dyDescent="0.25">
      <c r="A13" s="253" t="s">
        <v>230</v>
      </c>
    </row>
    <row r="14" spans="1:2" x14ac:dyDescent="0.25">
      <c r="A14" s="5" t="s">
        <v>266</v>
      </c>
    </row>
    <row r="16" spans="1:2" x14ac:dyDescent="0.25">
      <c r="A16" s="252" t="s">
        <v>258</v>
      </c>
    </row>
    <row r="17" spans="1:1" x14ac:dyDescent="0.25">
      <c r="A17" s="253" t="s">
        <v>224</v>
      </c>
    </row>
    <row r="18" spans="1:1" x14ac:dyDescent="0.25">
      <c r="A18" s="5" t="s">
        <v>267</v>
      </c>
    </row>
    <row r="19" spans="1:1" x14ac:dyDescent="0.25">
      <c r="A19" s="5" t="s">
        <v>273</v>
      </c>
    </row>
    <row r="20" spans="1:1" x14ac:dyDescent="0.25">
      <c r="A20" s="5" t="s">
        <v>268</v>
      </c>
    </row>
    <row r="21" spans="1:1" x14ac:dyDescent="0.25">
      <c r="A21" s="5" t="s">
        <v>269</v>
      </c>
    </row>
    <row r="22" spans="1:1" x14ac:dyDescent="0.25">
      <c r="A22" s="5" t="s">
        <v>270</v>
      </c>
    </row>
    <row r="23" spans="1:1" x14ac:dyDescent="0.25">
      <c r="A23" s="253" t="s">
        <v>222</v>
      </c>
    </row>
    <row r="24" spans="1:1" x14ac:dyDescent="0.25">
      <c r="A24" s="5" t="s">
        <v>271</v>
      </c>
    </row>
    <row r="25" spans="1:1" x14ac:dyDescent="0.25">
      <c r="A25" s="253" t="s">
        <v>230</v>
      </c>
    </row>
    <row r="26" spans="1:1" x14ac:dyDescent="0.25">
      <c r="A26" s="5" t="s">
        <v>272</v>
      </c>
    </row>
    <row r="28" spans="1:1" x14ac:dyDescent="0.25">
      <c r="A28" s="252" t="s">
        <v>259</v>
      </c>
    </row>
    <row r="29" spans="1:1" x14ac:dyDescent="0.25">
      <c r="A29" s="253" t="s">
        <v>224</v>
      </c>
    </row>
    <row r="30" spans="1:1" ht="17.25" customHeight="1" x14ac:dyDescent="0.25">
      <c r="A30" s="5" t="s">
        <v>276</v>
      </c>
    </row>
    <row r="31" spans="1:1" x14ac:dyDescent="0.25">
      <c r="A31" s="5" t="s">
        <v>277</v>
      </c>
    </row>
    <row r="32" spans="1:1" x14ac:dyDescent="0.25">
      <c r="A32" s="253" t="s">
        <v>222</v>
      </c>
    </row>
    <row r="33" spans="1:1" x14ac:dyDescent="0.25">
      <c r="A33" s="5" t="s">
        <v>278</v>
      </c>
    </row>
    <row r="34" spans="1:1" x14ac:dyDescent="0.25">
      <c r="A34" s="253" t="s">
        <v>230</v>
      </c>
    </row>
    <row r="35" spans="1:1" x14ac:dyDescent="0.25">
      <c r="A35" s="5" t="s">
        <v>285</v>
      </c>
    </row>
    <row r="36" spans="1:1" x14ac:dyDescent="0.25">
      <c r="A36" s="5"/>
    </row>
    <row r="37" spans="1:1" x14ac:dyDescent="0.25">
      <c r="A37" s="252" t="s">
        <v>260</v>
      </c>
    </row>
    <row r="38" spans="1:1" x14ac:dyDescent="0.25">
      <c r="A38" s="253" t="s">
        <v>224</v>
      </c>
    </row>
    <row r="39" spans="1:1" x14ac:dyDescent="0.25">
      <c r="A39" s="5" t="s">
        <v>279</v>
      </c>
    </row>
    <row r="40" spans="1:1" x14ac:dyDescent="0.25">
      <c r="A40" s="5" t="s">
        <v>280</v>
      </c>
    </row>
    <row r="41" spans="1:1" x14ac:dyDescent="0.25">
      <c r="A41" s="5" t="s">
        <v>274</v>
      </c>
    </row>
    <row r="42" spans="1:1" x14ac:dyDescent="0.25">
      <c r="A42" s="5" t="s">
        <v>281</v>
      </c>
    </row>
    <row r="43" spans="1:1" x14ac:dyDescent="0.25">
      <c r="A43" s="253" t="s">
        <v>222</v>
      </c>
    </row>
    <row r="44" spans="1:1" x14ac:dyDescent="0.25">
      <c r="A44" s="5" t="s">
        <v>282</v>
      </c>
    </row>
    <row r="45" spans="1:1" x14ac:dyDescent="0.25">
      <c r="A45" s="253" t="s">
        <v>230</v>
      </c>
    </row>
    <row r="46" spans="1:1" x14ac:dyDescent="0.25">
      <c r="A46" s="5" t="s">
        <v>283</v>
      </c>
    </row>
    <row r="47" spans="1:1" x14ac:dyDescent="0.25">
      <c r="A47" s="5" t="s">
        <v>275</v>
      </c>
    </row>
    <row r="48" spans="1:1" x14ac:dyDescent="0.25">
      <c r="A48" s="5" t="s">
        <v>284</v>
      </c>
    </row>
    <row r="49" spans="1:1" x14ac:dyDescent="0.25">
      <c r="A49" s="252"/>
    </row>
    <row r="50" spans="1:1" x14ac:dyDescent="0.25">
      <c r="A50" s="253"/>
    </row>
    <row r="51" spans="1:1" x14ac:dyDescent="0.25">
      <c r="A51" s="5"/>
    </row>
    <row r="52" spans="1:1" x14ac:dyDescent="0.25">
      <c r="A52" s="5"/>
    </row>
    <row r="53" spans="1:1" x14ac:dyDescent="0.25">
      <c r="A53" s="5"/>
    </row>
    <row r="54" spans="1:1" x14ac:dyDescent="0.25">
      <c r="A54" s="253"/>
    </row>
    <row r="55" spans="1:1" x14ac:dyDescent="0.25">
      <c r="A55" s="5"/>
    </row>
    <row r="56" spans="1:1" x14ac:dyDescent="0.25">
      <c r="A56" s="253"/>
    </row>
    <row r="57" spans="1:1" x14ac:dyDescent="0.25">
      <c r="A57" s="5"/>
    </row>
    <row r="59" spans="1:1" x14ac:dyDescent="0.25">
      <c r="A59" s="252"/>
    </row>
    <row r="60" spans="1:1" x14ac:dyDescent="0.25">
      <c r="A60" s="253"/>
    </row>
    <row r="61" spans="1:1" x14ac:dyDescent="0.25">
      <c r="A61" s="5"/>
    </row>
    <row r="62" spans="1:1" x14ac:dyDescent="0.25">
      <c r="A62" s="5"/>
    </row>
    <row r="63" spans="1:1" x14ac:dyDescent="0.25">
      <c r="A63" s="5"/>
    </row>
    <row r="64" spans="1:1" x14ac:dyDescent="0.25">
      <c r="A64" s="253"/>
    </row>
    <row r="65" spans="1:1" x14ac:dyDescent="0.25">
      <c r="A65" s="5"/>
    </row>
    <row r="66" spans="1:1" x14ac:dyDescent="0.25">
      <c r="A66" s="253"/>
    </row>
  </sheetData>
  <pageMargins left="0.7" right="0.7" top="0.75" bottom="0.75" header="0.3" footer="0.3"/>
  <pageSetup paperSize="9" scale="6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D74-4F59-4E14-AD7B-4A196F94C652}">
  <sheetPr codeName="Sheet17">
    <pageSetUpPr fitToPage="1"/>
  </sheetPr>
  <dimension ref="A3:B64"/>
  <sheetViews>
    <sheetView zoomScale="80" zoomScaleNormal="80" workbookViewId="0">
      <selection activeCell="G12" sqref="G12"/>
    </sheetView>
  </sheetViews>
  <sheetFormatPr defaultRowHeight="15" x14ac:dyDescent="0.25"/>
  <cols>
    <col min="1" max="1" width="43" style="5" customWidth="1"/>
  </cols>
  <sheetData>
    <row r="3" spans="1:2" x14ac:dyDescent="0.25">
      <c r="A3" s="254" t="s">
        <v>255</v>
      </c>
      <c r="B3" s="252"/>
    </row>
    <row r="5" spans="1:2" x14ac:dyDescent="0.25">
      <c r="A5" s="252" t="s">
        <v>215</v>
      </c>
    </row>
    <row r="6" spans="1:2" x14ac:dyDescent="0.25">
      <c r="A6" s="253" t="s">
        <v>224</v>
      </c>
    </row>
    <row r="7" spans="1:2" x14ac:dyDescent="0.25">
      <c r="A7" s="5" t="s">
        <v>221</v>
      </c>
    </row>
    <row r="8" spans="1:2" x14ac:dyDescent="0.25">
      <c r="A8" s="5" t="s">
        <v>242</v>
      </c>
    </row>
    <row r="9" spans="1:2" x14ac:dyDescent="0.25">
      <c r="A9" s="5" t="s">
        <v>245</v>
      </c>
    </row>
    <row r="10" spans="1:2" x14ac:dyDescent="0.25">
      <c r="A10" s="253" t="s">
        <v>222</v>
      </c>
    </row>
    <row r="11" spans="1:2" x14ac:dyDescent="0.25">
      <c r="A11" s="5" t="s">
        <v>223</v>
      </c>
    </row>
    <row r="12" spans="1:2" x14ac:dyDescent="0.25">
      <c r="A12" s="253" t="s">
        <v>230</v>
      </c>
    </row>
    <row r="13" spans="1:2" x14ac:dyDescent="0.25">
      <c r="A13" s="5" t="s">
        <v>254</v>
      </c>
    </row>
    <row r="14" spans="1:2" x14ac:dyDescent="0.25">
      <c r="A14" s="5" t="s">
        <v>253</v>
      </c>
    </row>
    <row r="16" spans="1:2" x14ac:dyDescent="0.25">
      <c r="A16" s="252" t="s">
        <v>216</v>
      </c>
    </row>
    <row r="17" spans="1:1" x14ac:dyDescent="0.25">
      <c r="A17" s="253" t="s">
        <v>224</v>
      </c>
    </row>
    <row r="18" spans="1:1" x14ac:dyDescent="0.25">
      <c r="A18" s="5" t="s">
        <v>225</v>
      </c>
    </row>
    <row r="19" spans="1:1" x14ac:dyDescent="0.25">
      <c r="A19" s="5" t="s">
        <v>226</v>
      </c>
    </row>
    <row r="20" spans="1:1" x14ac:dyDescent="0.25">
      <c r="A20" s="5" t="s">
        <v>232</v>
      </c>
    </row>
    <row r="21" spans="1:1" x14ac:dyDescent="0.25">
      <c r="A21" s="253" t="s">
        <v>222</v>
      </c>
    </row>
    <row r="22" spans="1:1" x14ac:dyDescent="0.25">
      <c r="A22" s="5" t="s">
        <v>233</v>
      </c>
    </row>
    <row r="23" spans="1:1" x14ac:dyDescent="0.25">
      <c r="A23" s="253" t="s">
        <v>230</v>
      </c>
    </row>
    <row r="24" spans="1:1" x14ac:dyDescent="0.25">
      <c r="A24" s="5" t="s">
        <v>234</v>
      </c>
    </row>
    <row r="26" spans="1:1" x14ac:dyDescent="0.25">
      <c r="A26" s="252" t="s">
        <v>220</v>
      </c>
    </row>
    <row r="27" spans="1:1" x14ac:dyDescent="0.25">
      <c r="A27" s="253" t="s">
        <v>224</v>
      </c>
    </row>
    <row r="28" spans="1:1" x14ac:dyDescent="0.25">
      <c r="A28" s="5" t="s">
        <v>235</v>
      </c>
    </row>
    <row r="29" spans="1:1" x14ac:dyDescent="0.25">
      <c r="A29" s="5" t="s">
        <v>227</v>
      </c>
    </row>
    <row r="30" spans="1:1" x14ac:dyDescent="0.25">
      <c r="A30" s="5" t="s">
        <v>228</v>
      </c>
    </row>
    <row r="31" spans="1:1" x14ac:dyDescent="0.25">
      <c r="A31" s="253" t="s">
        <v>222</v>
      </c>
    </row>
    <row r="32" spans="1:1" x14ac:dyDescent="0.25">
      <c r="A32" s="5" t="s">
        <v>229</v>
      </c>
    </row>
    <row r="33" spans="1:1" x14ac:dyDescent="0.25">
      <c r="A33" s="253" t="s">
        <v>230</v>
      </c>
    </row>
    <row r="34" spans="1:1" x14ac:dyDescent="0.25">
      <c r="A34" s="5" t="s">
        <v>231</v>
      </c>
    </row>
    <row r="35" spans="1:1" x14ac:dyDescent="0.25">
      <c r="A35" s="5" t="s">
        <v>236</v>
      </c>
    </row>
    <row r="37" spans="1:1" x14ac:dyDescent="0.25">
      <c r="A37" s="252" t="s">
        <v>217</v>
      </c>
    </row>
    <row r="38" spans="1:1" x14ac:dyDescent="0.25">
      <c r="A38" s="253" t="s">
        <v>224</v>
      </c>
    </row>
    <row r="39" spans="1:1" x14ac:dyDescent="0.25">
      <c r="A39" s="5" t="s">
        <v>237</v>
      </c>
    </row>
    <row r="40" spans="1:1" x14ac:dyDescent="0.25">
      <c r="A40" s="5" t="s">
        <v>238</v>
      </c>
    </row>
    <row r="41" spans="1:1" x14ac:dyDescent="0.25">
      <c r="A41" s="253" t="s">
        <v>222</v>
      </c>
    </row>
    <row r="42" spans="1:1" x14ac:dyDescent="0.25">
      <c r="A42" s="5" t="s">
        <v>239</v>
      </c>
    </row>
    <row r="43" spans="1:1" x14ac:dyDescent="0.25">
      <c r="A43" s="253" t="s">
        <v>230</v>
      </c>
    </row>
    <row r="44" spans="1:1" x14ac:dyDescent="0.25">
      <c r="A44" s="5" t="s">
        <v>240</v>
      </c>
    </row>
    <row r="45" spans="1:1" x14ac:dyDescent="0.25">
      <c r="A45" s="5" t="s">
        <v>241</v>
      </c>
    </row>
    <row r="47" spans="1:1" x14ac:dyDescent="0.25">
      <c r="A47" s="252" t="s">
        <v>218</v>
      </c>
    </row>
    <row r="48" spans="1:1" x14ac:dyDescent="0.25">
      <c r="A48" s="253" t="s">
        <v>224</v>
      </c>
    </row>
    <row r="49" spans="1:1" x14ac:dyDescent="0.25">
      <c r="A49" s="5" t="s">
        <v>244</v>
      </c>
    </row>
    <row r="50" spans="1:1" x14ac:dyDescent="0.25">
      <c r="A50" s="5" t="s">
        <v>243</v>
      </c>
    </row>
    <row r="51" spans="1:1" x14ac:dyDescent="0.25">
      <c r="A51" s="5" t="s">
        <v>246</v>
      </c>
    </row>
    <row r="52" spans="1:1" x14ac:dyDescent="0.25">
      <c r="A52" s="253" t="s">
        <v>222</v>
      </c>
    </row>
    <row r="53" spans="1:1" x14ac:dyDescent="0.25">
      <c r="A53" s="5" t="s">
        <v>251</v>
      </c>
    </row>
    <row r="54" spans="1:1" x14ac:dyDescent="0.25">
      <c r="A54" s="253" t="s">
        <v>230</v>
      </c>
    </row>
    <row r="55" spans="1:1" x14ac:dyDescent="0.25">
      <c r="A55" s="5" t="s">
        <v>247</v>
      </c>
    </row>
    <row r="57" spans="1:1" x14ac:dyDescent="0.25">
      <c r="A57" s="252" t="s">
        <v>219</v>
      </c>
    </row>
    <row r="58" spans="1:1" x14ac:dyDescent="0.25">
      <c r="A58" s="253" t="s">
        <v>224</v>
      </c>
    </row>
    <row r="59" spans="1:1" x14ac:dyDescent="0.25">
      <c r="A59" s="5" t="s">
        <v>248</v>
      </c>
    </row>
    <row r="60" spans="1:1" x14ac:dyDescent="0.25">
      <c r="A60" s="5" t="s">
        <v>252</v>
      </c>
    </row>
    <row r="61" spans="1:1" x14ac:dyDescent="0.25">
      <c r="A61" s="5" t="s">
        <v>249</v>
      </c>
    </row>
    <row r="62" spans="1:1" x14ac:dyDescent="0.25">
      <c r="A62" s="253" t="s">
        <v>222</v>
      </c>
    </row>
    <row r="63" spans="1:1" x14ac:dyDescent="0.25">
      <c r="A63" s="5" t="s">
        <v>250</v>
      </c>
    </row>
    <row r="64" spans="1:1" x14ac:dyDescent="0.25">
      <c r="A64" s="253" t="s">
        <v>230</v>
      </c>
    </row>
  </sheetData>
  <pageMargins left="0.7" right="0.7" top="0.75" bottom="0.75" header="0.3" footer="0.3"/>
  <pageSetup paperSize="9" scale="76"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DCF13-1DEB-49BB-8FF8-4406935B574B}">
  <sheetPr codeName="Sheet18"/>
  <dimension ref="A1:B14"/>
  <sheetViews>
    <sheetView workbookViewId="0">
      <selection activeCell="G12" sqref="G12"/>
    </sheetView>
  </sheetViews>
  <sheetFormatPr defaultRowHeight="15" x14ac:dyDescent="0.25"/>
  <cols>
    <col min="1" max="1" width="4.5703125" customWidth="1"/>
  </cols>
  <sheetData>
    <row r="1" spans="1:2" x14ac:dyDescent="0.25">
      <c r="A1" t="s">
        <v>0</v>
      </c>
    </row>
    <row r="3" spans="1:2" x14ac:dyDescent="0.25">
      <c r="A3" t="s">
        <v>1</v>
      </c>
    </row>
    <row r="4" spans="1:2" x14ac:dyDescent="0.25">
      <c r="A4" t="s">
        <v>2</v>
      </c>
    </row>
    <row r="6" spans="1:2" x14ac:dyDescent="0.25">
      <c r="A6">
        <v>0</v>
      </c>
      <c r="B6" t="s">
        <v>3</v>
      </c>
    </row>
    <row r="8" spans="1:2" x14ac:dyDescent="0.25">
      <c r="A8">
        <v>1</v>
      </c>
      <c r="B8" t="s">
        <v>4</v>
      </c>
    </row>
    <row r="9" spans="1:2" x14ac:dyDescent="0.25">
      <c r="A9">
        <v>2</v>
      </c>
      <c r="B9" t="s">
        <v>5</v>
      </c>
    </row>
    <row r="10" spans="1:2" x14ac:dyDescent="0.25">
      <c r="A10">
        <v>3</v>
      </c>
      <c r="B10" t="s">
        <v>6</v>
      </c>
    </row>
    <row r="11" spans="1:2" x14ac:dyDescent="0.25">
      <c r="B11" s="5" t="s">
        <v>7</v>
      </c>
    </row>
    <row r="12" spans="1:2" x14ac:dyDescent="0.25">
      <c r="B12" s="5"/>
    </row>
    <row r="13" spans="1:2" x14ac:dyDescent="0.25">
      <c r="A13">
        <v>4</v>
      </c>
      <c r="B13" t="s">
        <v>8</v>
      </c>
    </row>
    <row r="14" spans="1:2" x14ac:dyDescent="0.25">
      <c r="A14">
        <v>5</v>
      </c>
      <c r="B14" t="s">
        <v>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8D9EE-FD50-4150-88A3-C89F473094EA}">
  <sheetPr>
    <tabColor rgb="FF92D050"/>
  </sheetPr>
  <dimension ref="A1:S21"/>
  <sheetViews>
    <sheetView zoomScale="70" zoomScaleNormal="70" workbookViewId="0">
      <pane xSplit="1" topLeftCell="B1" activePane="topRight" state="frozen"/>
      <selection activeCell="D44" sqref="D44"/>
      <selection pane="topRight" activeCell="D44" sqref="D44"/>
    </sheetView>
  </sheetViews>
  <sheetFormatPr defaultColWidth="9.140625" defaultRowHeight="15" x14ac:dyDescent="0.25"/>
  <cols>
    <col min="1" max="1" width="28" style="2" customWidth="1"/>
    <col min="2" max="2" width="32.5703125" style="17" customWidth="1"/>
    <col min="3" max="3" width="35.140625" style="47" customWidth="1"/>
    <col min="4" max="4" width="38.5703125" style="17" customWidth="1"/>
    <col min="6" max="16384" width="9.140625" style="2"/>
  </cols>
  <sheetData>
    <row r="1" spans="1:6" x14ac:dyDescent="0.25">
      <c r="A1" s="1" t="s">
        <v>205</v>
      </c>
      <c r="D1" s="108"/>
    </row>
    <row r="2" spans="1:6" ht="15.75" thickBot="1" x14ac:dyDescent="0.3">
      <c r="A2" s="1"/>
      <c r="D2" s="108"/>
    </row>
    <row r="3" spans="1:6" s="28" customFormat="1" ht="23.25" x14ac:dyDescent="0.35">
      <c r="B3" s="29" t="s">
        <v>464</v>
      </c>
      <c r="C3" s="47"/>
      <c r="D3" s="33"/>
    </row>
    <row r="4" spans="1:6" s="84" customFormat="1" x14ac:dyDescent="0.25">
      <c r="A4" s="341" t="s">
        <v>104</v>
      </c>
      <c r="B4" s="342" t="s">
        <v>355</v>
      </c>
      <c r="C4" s="342" t="s">
        <v>463</v>
      </c>
      <c r="D4" s="342" t="s">
        <v>355</v>
      </c>
    </row>
    <row r="5" spans="1:6" s="84" customFormat="1" x14ac:dyDescent="0.25">
      <c r="A5" s="343" t="s">
        <v>110</v>
      </c>
      <c r="B5" s="343" t="s">
        <v>467</v>
      </c>
      <c r="C5" s="343"/>
      <c r="D5" s="343" t="s">
        <v>467</v>
      </c>
    </row>
    <row r="6" spans="1:6" s="89" customFormat="1" x14ac:dyDescent="0.25">
      <c r="A6" s="344" t="s">
        <v>111</v>
      </c>
      <c r="B6" s="345" t="s">
        <v>468</v>
      </c>
      <c r="C6" s="345"/>
      <c r="D6" s="345" t="s">
        <v>468</v>
      </c>
    </row>
    <row r="7" spans="1:6" s="89" customFormat="1" x14ac:dyDescent="0.25">
      <c r="A7" s="344" t="s">
        <v>116</v>
      </c>
      <c r="B7" s="345" t="s">
        <v>469</v>
      </c>
      <c r="C7" s="345"/>
      <c r="D7" s="344" t="s">
        <v>470</v>
      </c>
    </row>
    <row r="8" spans="1:6" s="37" customFormat="1" ht="12.75" x14ac:dyDescent="0.2">
      <c r="A8" s="38" t="s">
        <v>84</v>
      </c>
      <c r="B8" s="67"/>
      <c r="C8" s="38"/>
      <c r="D8" s="38"/>
    </row>
    <row r="9" spans="1:6" ht="75" x14ac:dyDescent="0.25">
      <c r="A9" s="47"/>
      <c r="B9" s="339" t="s">
        <v>465</v>
      </c>
      <c r="D9" s="152"/>
    </row>
    <row r="10" spans="1:6" x14ac:dyDescent="0.25">
      <c r="A10" s="47"/>
      <c r="B10" s="21"/>
      <c r="D10" s="152"/>
    </row>
    <row r="11" spans="1:6" x14ac:dyDescent="0.25">
      <c r="A11" s="47"/>
      <c r="B11" s="21"/>
      <c r="D11" s="152"/>
    </row>
    <row r="12" spans="1:6" x14ac:dyDescent="0.25">
      <c r="A12" s="47"/>
      <c r="B12" s="21"/>
      <c r="D12" s="152"/>
    </row>
    <row r="13" spans="1:6" x14ac:dyDescent="0.25">
      <c r="A13" s="243" t="s">
        <v>206</v>
      </c>
      <c r="B13" s="21"/>
      <c r="D13" s="152"/>
    </row>
    <row r="14" spans="1:6" s="163" customFormat="1" x14ac:dyDescent="0.25">
      <c r="A14" s="47" t="s">
        <v>133</v>
      </c>
      <c r="B14" s="339" t="s">
        <v>461</v>
      </c>
      <c r="C14" s="47" t="s">
        <v>462</v>
      </c>
      <c r="D14" s="162" t="s">
        <v>137</v>
      </c>
      <c r="F14" s="272"/>
    </row>
    <row r="15" spans="1:6" s="3" customFormat="1" x14ac:dyDescent="0.25">
      <c r="A15" s="68"/>
      <c r="B15" s="35"/>
      <c r="C15" s="47"/>
      <c r="D15" s="108"/>
    </row>
    <row r="16" spans="1:6" s="3" customFormat="1" x14ac:dyDescent="0.25">
      <c r="A16" s="104">
        <f>A17+7</f>
        <v>44001</v>
      </c>
      <c r="B16" s="35"/>
      <c r="C16" s="47"/>
      <c r="D16" s="108"/>
    </row>
    <row r="17" spans="1:19" s="3" customFormat="1" x14ac:dyDescent="0.25">
      <c r="A17" s="104">
        <f>A18+7</f>
        <v>43994</v>
      </c>
      <c r="B17" s="35">
        <v>0</v>
      </c>
      <c r="C17" s="47">
        <f>C18+B17</f>
        <v>0</v>
      </c>
      <c r="D17" s="108">
        <v>0</v>
      </c>
    </row>
    <row r="18" spans="1:19" s="340" customFormat="1" x14ac:dyDescent="0.25">
      <c r="A18" s="338">
        <v>43987</v>
      </c>
      <c r="B18" s="17">
        <v>0</v>
      </c>
      <c r="C18" s="47">
        <f>C19+B18</f>
        <v>0</v>
      </c>
      <c r="D18" s="17">
        <v>0</v>
      </c>
      <c r="E18"/>
      <c r="F18" s="2"/>
      <c r="G18" s="2"/>
      <c r="H18" s="2"/>
      <c r="I18" s="2"/>
      <c r="J18" s="2"/>
      <c r="K18" s="2"/>
      <c r="L18" s="2"/>
      <c r="M18" s="2"/>
      <c r="N18" s="2"/>
      <c r="O18" s="2"/>
      <c r="P18" s="2"/>
      <c r="Q18" s="2"/>
      <c r="R18" s="2"/>
      <c r="S18" s="2"/>
    </row>
    <row r="19" spans="1:19" s="340" customFormat="1" x14ac:dyDescent="0.25">
      <c r="A19" s="338"/>
      <c r="B19" s="17"/>
      <c r="C19" s="47"/>
      <c r="D19" s="17"/>
      <c r="E19"/>
      <c r="F19" s="2"/>
      <c r="G19" s="2"/>
      <c r="H19" s="2"/>
      <c r="I19" s="2"/>
      <c r="J19" s="2"/>
      <c r="K19" s="2"/>
      <c r="L19" s="2"/>
      <c r="M19" s="2"/>
      <c r="N19" s="2"/>
      <c r="O19" s="2"/>
      <c r="P19" s="2"/>
      <c r="Q19" s="2"/>
      <c r="R19" s="2"/>
      <c r="S19" s="2"/>
    </row>
    <row r="20" spans="1:19" s="340" customFormat="1" x14ac:dyDescent="0.25">
      <c r="A20" s="2"/>
      <c r="B20" s="17"/>
      <c r="C20" s="47"/>
      <c r="D20" s="17"/>
      <c r="E20"/>
      <c r="F20" s="2"/>
      <c r="G20" s="2"/>
      <c r="H20" s="2"/>
      <c r="I20" s="2"/>
      <c r="J20" s="2"/>
      <c r="K20" s="2"/>
      <c r="L20" s="2"/>
      <c r="M20" s="2"/>
      <c r="N20" s="2"/>
      <c r="O20" s="2"/>
      <c r="P20" s="2"/>
      <c r="Q20" s="2"/>
      <c r="R20" s="2"/>
      <c r="S20" s="2"/>
    </row>
    <row r="21" spans="1:19" s="340" customFormat="1" x14ac:dyDescent="0.25">
      <c r="A21" s="2"/>
      <c r="B21" s="17"/>
      <c r="C21" s="47"/>
      <c r="D21" s="17"/>
      <c r="E21"/>
      <c r="F21" s="2"/>
      <c r="G21" s="2"/>
      <c r="H21" s="2"/>
      <c r="I21" s="2"/>
      <c r="J21" s="2"/>
      <c r="K21" s="2"/>
      <c r="L21" s="2"/>
      <c r="M21" s="2"/>
      <c r="N21" s="2"/>
      <c r="O21" s="2"/>
      <c r="P21" s="2"/>
      <c r="Q21" s="2"/>
      <c r="R21" s="2"/>
      <c r="S21" s="2"/>
    </row>
  </sheetData>
  <sheetProtection formatCells="0"/>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9ADD7-3F35-493F-BC30-BCF86AE7CA9F}">
  <sheetPr>
    <tabColor theme="3" tint="0.39997558519241921"/>
    <pageSetUpPr fitToPage="1"/>
  </sheetPr>
  <dimension ref="H5:BK65"/>
  <sheetViews>
    <sheetView zoomScale="60" zoomScaleNormal="60" zoomScaleSheetLayoutView="70" zoomScalePageLayoutView="60" workbookViewId="0">
      <selection activeCell="D44" sqref="D44"/>
    </sheetView>
  </sheetViews>
  <sheetFormatPr defaultColWidth="9.140625" defaultRowHeight="15" x14ac:dyDescent="0.25"/>
  <cols>
    <col min="1" max="1" width="9.140625" style="10" customWidth="1"/>
    <col min="2" max="15" width="9.140625" style="10"/>
    <col min="16" max="16" width="8.42578125" style="10" customWidth="1"/>
    <col min="17" max="17" width="9.140625" style="10" customWidth="1"/>
    <col min="18" max="22" width="9.140625" style="10"/>
    <col min="23" max="23" width="13.7109375" style="10" customWidth="1"/>
    <col min="24" max="24" width="9.140625" style="10"/>
    <col min="25" max="25" width="13.140625" style="10" customWidth="1"/>
    <col min="26" max="26" width="9.5703125" style="10" customWidth="1"/>
    <col min="27" max="27" width="4.42578125" style="10" customWidth="1"/>
    <col min="28" max="28" width="6" style="10" customWidth="1"/>
    <col min="29" max="29" width="9.140625" style="10"/>
    <col min="30" max="30" width="11" style="10" customWidth="1"/>
    <col min="31" max="31" width="10.28515625" style="10" customWidth="1"/>
    <col min="32" max="44" width="9.140625" style="10"/>
    <col min="45" max="45" width="9.5703125" style="10" customWidth="1"/>
    <col min="46" max="16384" width="9.140625"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row r="44" spans="8:8" x14ac:dyDescent="0.25">
      <c r="H44" s="346" t="s">
        <v>466</v>
      </c>
    </row>
    <row r="59" spans="52:63" x14ac:dyDescent="0.25">
      <c r="BA59" s="166"/>
      <c r="BB59" s="166"/>
      <c r="BC59" s="166"/>
      <c r="BD59" s="166"/>
      <c r="BE59" s="166"/>
      <c r="BF59" s="166"/>
      <c r="BG59" s="166"/>
      <c r="BH59" s="166"/>
      <c r="BI59" s="166"/>
      <c r="BJ59" s="166"/>
      <c r="BK59" s="166"/>
    </row>
    <row r="60" spans="52:63" x14ac:dyDescent="0.25">
      <c r="BA60" s="166"/>
      <c r="BB60" s="166"/>
      <c r="BC60" s="166"/>
      <c r="BD60" s="166"/>
      <c r="BE60" s="166"/>
      <c r="BF60" s="166"/>
      <c r="BG60" s="166"/>
      <c r="BH60" s="166"/>
      <c r="BI60" s="166"/>
      <c r="BJ60" s="166"/>
      <c r="BK60" s="166"/>
    </row>
    <row r="61" spans="52:63" x14ac:dyDescent="0.25">
      <c r="AZ61" s="164"/>
      <c r="BA61" s="167"/>
      <c r="BB61" s="166"/>
      <c r="BC61" s="166"/>
      <c r="BD61" s="166"/>
      <c r="BE61" s="166"/>
      <c r="BF61" s="166"/>
      <c r="BG61" s="166"/>
      <c r="BH61" s="166"/>
      <c r="BI61" s="166"/>
      <c r="BJ61" s="166"/>
      <c r="BK61" s="166"/>
    </row>
    <row r="62" spans="52:63" x14ac:dyDescent="0.25">
      <c r="AZ62" s="164"/>
      <c r="BA62" s="428"/>
      <c r="BB62" s="428"/>
      <c r="BC62" s="428"/>
      <c r="BD62" s="428"/>
      <c r="BE62" s="428"/>
      <c r="BF62" s="428"/>
      <c r="BG62" s="428"/>
      <c r="BH62" s="428"/>
      <c r="BI62" s="428"/>
      <c r="BJ62" s="428"/>
      <c r="BK62" s="166"/>
    </row>
    <row r="63" spans="52:63" x14ac:dyDescent="0.25">
      <c r="AZ63" s="164"/>
      <c r="BA63" s="428"/>
      <c r="BB63" s="428"/>
      <c r="BC63" s="428"/>
      <c r="BD63" s="428"/>
      <c r="BE63" s="428"/>
      <c r="BF63" s="428"/>
      <c r="BG63" s="428"/>
      <c r="BH63" s="428"/>
      <c r="BI63" s="428"/>
      <c r="BJ63" s="428"/>
      <c r="BK63" s="166"/>
    </row>
    <row r="64" spans="52:63" x14ac:dyDescent="0.25">
      <c r="AZ64" s="164"/>
      <c r="BA64" s="167"/>
      <c r="BB64" s="168"/>
      <c r="BC64" s="168"/>
      <c r="BD64" s="168"/>
      <c r="BE64" s="168"/>
      <c r="BF64" s="168"/>
      <c r="BG64" s="168"/>
      <c r="BH64" s="166"/>
      <c r="BI64" s="166"/>
      <c r="BJ64" s="166"/>
      <c r="BK64" s="166"/>
    </row>
    <row r="65" spans="53:63" x14ac:dyDescent="0.25">
      <c r="BA65" s="166"/>
      <c r="BB65" s="166"/>
      <c r="BC65" s="166"/>
      <c r="BD65" s="166"/>
      <c r="BE65" s="166"/>
      <c r="BF65" s="166"/>
      <c r="BG65" s="166"/>
      <c r="BH65" s="166"/>
      <c r="BI65" s="166"/>
      <c r="BJ65" s="166"/>
      <c r="BK65" s="166"/>
    </row>
  </sheetData>
  <sheetProtection selectLockedCells="1" selectUnlockedCells="1"/>
  <mergeCells count="1">
    <mergeCell ref="BA62:BJ63"/>
  </mergeCells>
  <pageMargins left="0.70866141732283472" right="0.70866141732283472" top="0.74803149606299213" bottom="0.74803149606299213" header="0.31496062992125984" footer="0.31496062992125984"/>
  <pageSetup paperSize="8" scale="54" orientation="landscape" r:id="rId1"/>
  <headerFooter>
    <oddHeader xml:space="preserve">&amp;L&amp;20&amp;D,&amp;T&amp;C&amp;36DARS Demand and Performance Stats&amp;11
</oddHeader>
    <oddFooter>&amp;C&amp;36Demand Charts</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ED738-3103-4CB9-8248-77D0F37AFC61}">
  <sheetPr codeName="Sheet19">
    <tabColor theme="3" tint="0.59999389629810485"/>
    <pageSetUpPr fitToPage="1"/>
  </sheetPr>
  <dimension ref="X5:Z22"/>
  <sheetViews>
    <sheetView topLeftCell="G26" zoomScale="60" zoomScaleNormal="60" workbookViewId="0">
      <selection activeCell="D44" sqref="D44"/>
    </sheetView>
  </sheetViews>
  <sheetFormatPr defaultColWidth="9.140625" defaultRowHeight="15" x14ac:dyDescent="0.25"/>
  <cols>
    <col min="1" max="22" width="9.140625" style="140"/>
    <col min="23" max="23" width="13.7109375" style="140" customWidth="1"/>
    <col min="24" max="24" width="9.140625" style="140"/>
    <col min="25" max="25" width="13.140625" style="140" customWidth="1"/>
    <col min="26" max="26" width="9.5703125" style="140" customWidth="1"/>
    <col min="27" max="27" width="4.42578125" style="140" customWidth="1"/>
    <col min="28" max="28" width="6" style="140" customWidth="1"/>
    <col min="29" max="16384" width="9.140625" style="140"/>
  </cols>
  <sheetData>
    <row r="5" spans="24:26" x14ac:dyDescent="0.25">
      <c r="X5" s="139"/>
      <c r="Y5" s="139"/>
      <c r="Z5" s="139"/>
    </row>
    <row r="6" spans="24:26" x14ac:dyDescent="0.25">
      <c r="X6" s="139"/>
      <c r="Y6" s="139"/>
      <c r="Z6" s="139"/>
    </row>
    <row r="7" spans="24:26" x14ac:dyDescent="0.25">
      <c r="X7" s="139"/>
    </row>
    <row r="20" spans="24:26" x14ac:dyDescent="0.25">
      <c r="X20" s="141"/>
      <c r="Y20" s="141"/>
      <c r="Z20" s="139"/>
    </row>
    <row r="21" spans="24:26" x14ac:dyDescent="0.25">
      <c r="X21" s="141"/>
      <c r="Y21" s="141"/>
      <c r="Z21" s="141"/>
    </row>
    <row r="22" spans="24:26" x14ac:dyDescent="0.25">
      <c r="X22" s="141"/>
      <c r="Y22" s="142"/>
      <c r="Z22" s="142"/>
    </row>
  </sheetData>
  <pageMargins left="0.70866141732283461" right="0.70866141732283461" top="0.74803149606299213" bottom="0.74803149606299213" header="0.31496062992125984" footer="0.31496062992125984"/>
  <pageSetup paperSize="9" scale="35"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190B9-1F4E-4DAA-B196-DE582297A7BD}">
  <sheetPr codeName="Sheet7">
    <tabColor theme="4" tint="0.79998168889431442"/>
    <pageSetUpPr fitToPage="1"/>
  </sheetPr>
  <dimension ref="X5:Z22"/>
  <sheetViews>
    <sheetView topLeftCell="F12" zoomScale="60" zoomScaleNormal="60" workbookViewId="0">
      <selection activeCell="D44" sqref="D44"/>
    </sheetView>
  </sheetViews>
  <sheetFormatPr defaultColWidth="9.140625" defaultRowHeight="15" x14ac:dyDescent="0.25"/>
  <cols>
    <col min="1" max="22" width="9.140625" style="10"/>
    <col min="23" max="23" width="13.7109375" style="10" customWidth="1"/>
    <col min="24" max="24" width="9.140625" style="10"/>
    <col min="25" max="25" width="13.140625" style="10" customWidth="1"/>
    <col min="26" max="26" width="9.5703125" style="10" customWidth="1"/>
    <col min="27" max="27" width="4.42578125" style="10" customWidth="1"/>
    <col min="28" max="28" width="6" style="10" customWidth="1"/>
    <col min="29" max="16384" width="9.140625" style="10"/>
  </cols>
  <sheetData>
    <row r="5" spans="24:26" x14ac:dyDescent="0.25">
      <c r="X5" s="106"/>
      <c r="Y5" s="106"/>
      <c r="Z5" s="106"/>
    </row>
    <row r="6" spans="24:26" x14ac:dyDescent="0.25">
      <c r="X6" s="106"/>
      <c r="Y6" s="106"/>
      <c r="Z6" s="106"/>
    </row>
    <row r="7" spans="24:26" x14ac:dyDescent="0.25">
      <c r="X7" s="106"/>
      <c r="Y7" s="107"/>
      <c r="Z7" s="107"/>
    </row>
    <row r="20" spans="24:26" x14ac:dyDescent="0.25">
      <c r="X20" s="11"/>
      <c r="Y20" s="11"/>
      <c r="Z20" s="106"/>
    </row>
    <row r="21" spans="24:26" x14ac:dyDescent="0.25">
      <c r="X21" s="11"/>
      <c r="Y21" s="11"/>
      <c r="Z21" s="11"/>
    </row>
    <row r="22" spans="24:26" x14ac:dyDescent="0.25">
      <c r="X22" s="11"/>
      <c r="Y22" s="12"/>
      <c r="Z22" s="12"/>
    </row>
  </sheetData>
  <pageMargins left="0.70866141732283472" right="0.70866141732283472" top="0.74803149606299213" bottom="0.74803149606299213" header="0.31496062992125984" footer="0.31496062992125984"/>
  <pageSetup paperSize="9" scale="35"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D1388-3631-4ECA-94FF-60507483AD25}">
  <sheetPr codeName="Sheet1">
    <tabColor theme="7" tint="0.59999389629810485"/>
  </sheetPr>
  <dimension ref="A4:V35"/>
  <sheetViews>
    <sheetView zoomScale="60" zoomScaleNormal="60" zoomScaleSheetLayoutView="100" workbookViewId="0">
      <selection activeCell="D44" sqref="D44"/>
    </sheetView>
  </sheetViews>
  <sheetFormatPr defaultColWidth="9.140625" defaultRowHeight="15" x14ac:dyDescent="0.25"/>
  <cols>
    <col min="1" max="1" width="51.85546875" style="10" customWidth="1"/>
    <col min="2" max="2" width="21.140625" style="10" customWidth="1"/>
    <col min="3" max="7" width="9.140625" style="10"/>
    <col min="8" max="8" width="13.7109375" style="10" customWidth="1"/>
    <col min="9" max="9" width="9.140625" style="10"/>
    <col min="10" max="10" width="13.140625" style="10" customWidth="1"/>
    <col min="11" max="11" width="9.5703125" style="10" customWidth="1"/>
    <col min="12" max="12" width="4.42578125" style="10" customWidth="1"/>
    <col min="13" max="13" width="6" style="10" customWidth="1"/>
    <col min="14" max="14" width="9.140625" style="10"/>
    <col min="15" max="15" width="11" style="10" customWidth="1"/>
    <col min="16" max="16" width="10.28515625" style="10" customWidth="1"/>
    <col min="17" max="29" width="9.140625" style="10"/>
    <col min="30" max="30" width="9.5703125" style="10" customWidth="1"/>
    <col min="31" max="16384" width="9.140625" style="10"/>
  </cols>
  <sheetData>
    <row r="4" spans="1:22" ht="28.5" customHeight="1" x14ac:dyDescent="0.25">
      <c r="B4" s="188" t="s">
        <v>199</v>
      </c>
      <c r="Q4" s="180"/>
      <c r="R4" s="180"/>
      <c r="S4" s="180"/>
      <c r="T4" s="180"/>
      <c r="U4" s="180"/>
      <c r="V4" s="180"/>
    </row>
    <row r="5" spans="1:22" ht="21" x14ac:dyDescent="0.35">
      <c r="A5" s="184" t="s">
        <v>192</v>
      </c>
      <c r="B5" s="185">
        <f ca="1">OFFSET(TotalAppsTimeSeriesData!A1,15,0)</f>
        <v>44099</v>
      </c>
      <c r="C5" s="182"/>
      <c r="D5" s="182"/>
    </row>
    <row r="6" spans="1:22" ht="21" x14ac:dyDescent="0.35">
      <c r="A6" s="184" t="s">
        <v>193</v>
      </c>
      <c r="B6" s="186">
        <f ca="1">OFFSET(TotalAppsTimeSeriesData!A1,15,1)</f>
        <v>291</v>
      </c>
      <c r="C6" s="182" t="s">
        <v>194</v>
      </c>
      <c r="D6" s="182"/>
    </row>
    <row r="7" spans="1:22" ht="21" x14ac:dyDescent="0.35">
      <c r="A7" s="184" t="s">
        <v>195</v>
      </c>
      <c r="B7" s="186">
        <f ca="1">OFFSET(TotalAppsTimeSeriesData!A1,15,1)-OFFSET(TotalAppsTimeSeriesData!A1,15,2)</f>
        <v>57</v>
      </c>
      <c r="C7" s="182" t="s">
        <v>196</v>
      </c>
      <c r="D7" s="182"/>
    </row>
    <row r="8" spans="1:22" ht="21" x14ac:dyDescent="0.35">
      <c r="A8" s="184" t="s">
        <v>198</v>
      </c>
      <c r="B8" s="187">
        <f ca="1">ROUND(AVERAGE(OFFSET(TotalAppsTimeSeriesData!$N$14:$N$119,2,0)),0)</f>
        <v>26</v>
      </c>
      <c r="C8" s="182" t="s">
        <v>197</v>
      </c>
      <c r="D8" s="182"/>
    </row>
    <row r="12" spans="1:22" ht="31.5" x14ac:dyDescent="0.5">
      <c r="A12" s="183"/>
    </row>
    <row r="18" spans="1:5" x14ac:dyDescent="0.25">
      <c r="A18" s="181"/>
      <c r="B18" s="181"/>
      <c r="C18" s="181"/>
      <c r="D18" s="181"/>
      <c r="E18" s="181"/>
    </row>
    <row r="19" spans="1:5" x14ac:dyDescent="0.25">
      <c r="A19" s="181"/>
      <c r="B19" s="181"/>
      <c r="C19" s="181"/>
      <c r="D19" s="181"/>
      <c r="E19" s="181"/>
    </row>
    <row r="28" spans="1:5" x14ac:dyDescent="0.25">
      <c r="D28" s="106"/>
    </row>
    <row r="29" spans="1:5" x14ac:dyDescent="0.25">
      <c r="D29" s="107"/>
    </row>
    <row r="32" spans="1:5" x14ac:dyDescent="0.25">
      <c r="D32" s="107"/>
    </row>
    <row r="35" spans="4:4" x14ac:dyDescent="0.25">
      <c r="D35" s="107"/>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C7BFE-CF64-4EAB-9386-67C6F1C573C0}">
  <sheetPr codeName="Sheet20"/>
  <dimension ref="A22:S92"/>
  <sheetViews>
    <sheetView topLeftCell="A24" zoomScaleNormal="100" workbookViewId="0">
      <selection activeCell="D44" sqref="D44"/>
    </sheetView>
  </sheetViews>
  <sheetFormatPr defaultRowHeight="15" x14ac:dyDescent="0.25"/>
  <cols>
    <col min="1" max="1" width="13.42578125" customWidth="1"/>
    <col min="2" max="2" width="12" bestFit="1" customWidth="1"/>
    <col min="12" max="12" width="13.5703125" customWidth="1"/>
    <col min="13" max="13" width="11.5703125" bestFit="1" customWidth="1"/>
    <col min="14" max="14" width="11.5703125" customWidth="1"/>
    <col min="15" max="15" width="19.5703125" bestFit="1" customWidth="1"/>
    <col min="16" max="16" width="13.28515625" customWidth="1"/>
    <col min="18" max="19" width="10.7109375" bestFit="1" customWidth="1"/>
    <col min="22" max="22" width="12.85546875" customWidth="1"/>
    <col min="23" max="23" width="20.140625" bestFit="1" customWidth="1"/>
    <col min="24" max="24" width="13.5703125" bestFit="1" customWidth="1"/>
  </cols>
  <sheetData>
    <row r="22" spans="18:19" x14ac:dyDescent="0.25">
      <c r="R22" s="247"/>
    </row>
    <row r="23" spans="18:19" x14ac:dyDescent="0.25">
      <c r="S23" s="248"/>
    </row>
    <row r="24" spans="18:19" x14ac:dyDescent="0.25">
      <c r="S24" s="248"/>
    </row>
    <row r="25" spans="18:19" x14ac:dyDescent="0.25">
      <c r="S25" s="248"/>
    </row>
    <row r="26" spans="18:19" x14ac:dyDescent="0.25">
      <c r="S26" s="248"/>
    </row>
    <row r="27" spans="18:19" x14ac:dyDescent="0.25">
      <c r="S27" s="248"/>
    </row>
    <row r="28" spans="18:19" x14ac:dyDescent="0.25">
      <c r="S28" s="248"/>
    </row>
    <row r="40" spans="1:13" x14ac:dyDescent="0.25">
      <c r="A40" t="s">
        <v>315</v>
      </c>
      <c r="J40" s="248"/>
    </row>
    <row r="41" spans="1:13" x14ac:dyDescent="0.25">
      <c r="L41" s="248"/>
      <c r="M41" s="149"/>
    </row>
    <row r="42" spans="1:13" x14ac:dyDescent="0.25">
      <c r="B42" t="s">
        <v>207</v>
      </c>
      <c r="C42" t="s">
        <v>208</v>
      </c>
      <c r="L42" s="248"/>
      <c r="M42" s="149"/>
    </row>
    <row r="43" spans="1:13" x14ac:dyDescent="0.25">
      <c r="A43" s="244"/>
      <c r="B43" s="245"/>
      <c r="C43" s="246"/>
      <c r="L43" s="248"/>
      <c r="M43" s="149"/>
    </row>
    <row r="44" spans="1:13" x14ac:dyDescent="0.25">
      <c r="A44" s="244">
        <f t="shared" ref="A44:A62" si="0">A45+7</f>
        <v>44099</v>
      </c>
      <c r="B44" s="245">
        <v>12</v>
      </c>
      <c r="C44" s="246">
        <v>0</v>
      </c>
      <c r="L44" s="248"/>
      <c r="M44" s="149"/>
    </row>
    <row r="45" spans="1:13" x14ac:dyDescent="0.25">
      <c r="A45" s="244">
        <f t="shared" si="0"/>
        <v>44092</v>
      </c>
      <c r="B45" s="245">
        <v>6</v>
      </c>
      <c r="C45" s="246">
        <v>1</v>
      </c>
      <c r="L45" s="248"/>
      <c r="M45" s="149"/>
    </row>
    <row r="46" spans="1:13" x14ac:dyDescent="0.25">
      <c r="A46" s="244">
        <f t="shared" si="0"/>
        <v>44085</v>
      </c>
      <c r="B46" s="245">
        <v>11</v>
      </c>
      <c r="C46" s="246">
        <v>2</v>
      </c>
      <c r="L46" s="248"/>
      <c r="M46" s="149"/>
    </row>
    <row r="47" spans="1:13" x14ac:dyDescent="0.25">
      <c r="A47" s="244">
        <f t="shared" si="0"/>
        <v>44078</v>
      </c>
      <c r="B47" s="245">
        <v>12</v>
      </c>
      <c r="C47" s="246">
        <v>2</v>
      </c>
      <c r="L47" s="248"/>
      <c r="M47" s="149"/>
    </row>
    <row r="48" spans="1:13" x14ac:dyDescent="0.25">
      <c r="A48" s="244">
        <f t="shared" si="0"/>
        <v>44071</v>
      </c>
      <c r="B48" s="245">
        <v>4</v>
      </c>
      <c r="C48" s="246">
        <v>1</v>
      </c>
      <c r="L48" s="248"/>
      <c r="M48" s="149"/>
    </row>
    <row r="49" spans="1:13" x14ac:dyDescent="0.25">
      <c r="A49" s="244">
        <f t="shared" si="0"/>
        <v>44064</v>
      </c>
      <c r="B49" s="245">
        <v>15</v>
      </c>
      <c r="C49" s="246">
        <v>0</v>
      </c>
      <c r="L49" s="248"/>
      <c r="M49" s="149"/>
    </row>
    <row r="50" spans="1:13" x14ac:dyDescent="0.25">
      <c r="A50" s="244">
        <f t="shared" si="0"/>
        <v>44057</v>
      </c>
      <c r="B50" s="245">
        <v>18</v>
      </c>
      <c r="C50" s="246">
        <v>2</v>
      </c>
      <c r="L50" s="248"/>
      <c r="M50" s="149"/>
    </row>
    <row r="51" spans="1:13" x14ac:dyDescent="0.25">
      <c r="A51" s="244">
        <f t="shared" si="0"/>
        <v>44050</v>
      </c>
      <c r="B51" s="245">
        <v>10</v>
      </c>
      <c r="C51" s="246">
        <v>1</v>
      </c>
      <c r="L51" s="248"/>
      <c r="M51" s="149"/>
    </row>
    <row r="52" spans="1:13" x14ac:dyDescent="0.25">
      <c r="A52" s="244">
        <f t="shared" si="0"/>
        <v>44043</v>
      </c>
      <c r="B52" s="245">
        <v>6</v>
      </c>
      <c r="C52" s="246">
        <v>1</v>
      </c>
      <c r="L52" s="248"/>
      <c r="M52" s="149"/>
    </row>
    <row r="53" spans="1:13" x14ac:dyDescent="0.25">
      <c r="A53" s="244">
        <f t="shared" si="0"/>
        <v>44036</v>
      </c>
      <c r="B53" s="245">
        <v>7</v>
      </c>
      <c r="C53" s="246">
        <v>0</v>
      </c>
      <c r="L53" s="248"/>
      <c r="M53" s="149"/>
    </row>
    <row r="54" spans="1:13" x14ac:dyDescent="0.25">
      <c r="A54" s="244">
        <f t="shared" si="0"/>
        <v>44029</v>
      </c>
      <c r="B54" s="245">
        <v>3</v>
      </c>
      <c r="C54" s="246">
        <v>0</v>
      </c>
      <c r="L54" s="248"/>
      <c r="M54" s="149"/>
    </row>
    <row r="55" spans="1:13" x14ac:dyDescent="0.25">
      <c r="A55" s="244">
        <f t="shared" si="0"/>
        <v>44022</v>
      </c>
      <c r="B55" s="245">
        <v>2</v>
      </c>
      <c r="C55" s="246">
        <v>2</v>
      </c>
      <c r="L55" s="248"/>
      <c r="M55" s="149"/>
    </row>
    <row r="56" spans="1:13" x14ac:dyDescent="0.25">
      <c r="A56" s="244">
        <f t="shared" si="0"/>
        <v>44015</v>
      </c>
      <c r="B56" s="245">
        <v>5</v>
      </c>
      <c r="C56" s="246">
        <v>5</v>
      </c>
      <c r="L56" s="248"/>
      <c r="M56" s="149"/>
    </row>
    <row r="57" spans="1:13" x14ac:dyDescent="0.25">
      <c r="A57" s="244">
        <f t="shared" si="0"/>
        <v>44008</v>
      </c>
      <c r="B57" s="245">
        <v>6</v>
      </c>
      <c r="C57" s="246">
        <v>0</v>
      </c>
      <c r="L57" s="248"/>
      <c r="M57" s="149"/>
    </row>
    <row r="58" spans="1:13" x14ac:dyDescent="0.25">
      <c r="A58" s="244">
        <f t="shared" si="0"/>
        <v>44001</v>
      </c>
      <c r="B58" s="245">
        <v>6</v>
      </c>
      <c r="C58" s="246">
        <v>0</v>
      </c>
      <c r="L58" s="248"/>
      <c r="M58" s="149"/>
    </row>
    <row r="59" spans="1:13" x14ac:dyDescent="0.25">
      <c r="A59" s="244">
        <f t="shared" si="0"/>
        <v>43994</v>
      </c>
      <c r="B59" s="245">
        <v>0</v>
      </c>
      <c r="C59" s="246">
        <v>0</v>
      </c>
      <c r="L59" s="248"/>
      <c r="M59" s="149"/>
    </row>
    <row r="60" spans="1:13" x14ac:dyDescent="0.25">
      <c r="A60" s="244">
        <f t="shared" si="0"/>
        <v>43987</v>
      </c>
      <c r="B60" s="245">
        <v>8</v>
      </c>
      <c r="C60" s="246">
        <v>2</v>
      </c>
      <c r="L60" s="248"/>
      <c r="M60" s="149"/>
    </row>
    <row r="61" spans="1:13" x14ac:dyDescent="0.25">
      <c r="A61" s="244">
        <f t="shared" si="0"/>
        <v>43980</v>
      </c>
      <c r="B61" s="245">
        <v>14</v>
      </c>
      <c r="C61" s="246">
        <v>4</v>
      </c>
      <c r="L61" s="248"/>
      <c r="M61" s="149"/>
    </row>
    <row r="62" spans="1:13" x14ac:dyDescent="0.25">
      <c r="A62" s="244">
        <f t="shared" si="0"/>
        <v>43973</v>
      </c>
      <c r="B62" s="245">
        <v>7</v>
      </c>
      <c r="C62" s="246">
        <v>1</v>
      </c>
      <c r="L62" s="248"/>
      <c r="M62" s="149"/>
    </row>
    <row r="63" spans="1:13" x14ac:dyDescent="0.25">
      <c r="A63" s="244">
        <v>43966</v>
      </c>
      <c r="B63" s="245">
        <v>6</v>
      </c>
      <c r="C63" s="246">
        <v>1</v>
      </c>
      <c r="L63" s="248"/>
      <c r="M63" s="149"/>
    </row>
    <row r="64" spans="1:13" x14ac:dyDescent="0.25">
      <c r="A64" s="244">
        <f>A65+7</f>
        <v>43952</v>
      </c>
      <c r="B64" s="245">
        <v>1</v>
      </c>
      <c r="C64" s="246">
        <v>0</v>
      </c>
      <c r="L64" s="248"/>
      <c r="M64" s="149"/>
    </row>
    <row r="65" spans="1:13" x14ac:dyDescent="0.25">
      <c r="A65" s="244">
        <f>A66+7</f>
        <v>43945</v>
      </c>
      <c r="B65" s="245">
        <v>6</v>
      </c>
      <c r="C65" s="246">
        <v>9</v>
      </c>
      <c r="L65" s="248"/>
      <c r="M65" s="149"/>
    </row>
    <row r="66" spans="1:13" x14ac:dyDescent="0.25">
      <c r="A66" s="244">
        <v>43938</v>
      </c>
      <c r="B66" s="245">
        <v>4</v>
      </c>
      <c r="C66" s="246">
        <v>10</v>
      </c>
      <c r="L66" s="248"/>
      <c r="M66" s="149"/>
    </row>
    <row r="67" spans="1:13" x14ac:dyDescent="0.25">
      <c r="A67" s="244">
        <f>A68+7</f>
        <v>43924</v>
      </c>
      <c r="B67" s="245">
        <v>10</v>
      </c>
      <c r="C67" s="246">
        <v>1</v>
      </c>
      <c r="L67" s="248"/>
      <c r="M67" s="149"/>
    </row>
    <row r="68" spans="1:13" x14ac:dyDescent="0.25">
      <c r="A68" s="244">
        <f>A69+7</f>
        <v>43917</v>
      </c>
      <c r="B68" s="245">
        <v>9</v>
      </c>
      <c r="C68" s="246">
        <v>1</v>
      </c>
      <c r="L68" s="248"/>
      <c r="M68" s="149"/>
    </row>
    <row r="69" spans="1:13" x14ac:dyDescent="0.25">
      <c r="A69" s="244">
        <v>43910</v>
      </c>
      <c r="B69" s="245">
        <v>8</v>
      </c>
      <c r="C69" s="246">
        <v>2</v>
      </c>
      <c r="L69" s="248"/>
      <c r="M69" s="149"/>
    </row>
    <row r="70" spans="1:13" x14ac:dyDescent="0.25">
      <c r="A70" s="244">
        <f t="shared" ref="A70:A73" si="1">A71+7</f>
        <v>43896</v>
      </c>
      <c r="B70" s="245">
        <v>5</v>
      </c>
      <c r="C70" s="246">
        <v>2</v>
      </c>
      <c r="L70" s="248"/>
      <c r="M70" s="149"/>
    </row>
    <row r="71" spans="1:13" x14ac:dyDescent="0.25">
      <c r="A71" s="244">
        <f t="shared" si="1"/>
        <v>43889</v>
      </c>
      <c r="B71" s="245">
        <v>1</v>
      </c>
      <c r="C71" s="246">
        <v>1</v>
      </c>
      <c r="L71" s="248"/>
      <c r="M71" s="149"/>
    </row>
    <row r="72" spans="1:13" x14ac:dyDescent="0.25">
      <c r="A72" s="244">
        <f t="shared" si="1"/>
        <v>43882</v>
      </c>
      <c r="B72" s="245">
        <v>10</v>
      </c>
      <c r="C72" s="246">
        <v>0</v>
      </c>
      <c r="L72" s="248"/>
      <c r="M72" s="149"/>
    </row>
    <row r="73" spans="1:13" x14ac:dyDescent="0.25">
      <c r="A73" s="244">
        <f t="shared" si="1"/>
        <v>43875</v>
      </c>
      <c r="B73" s="245">
        <v>5</v>
      </c>
      <c r="C73" s="246">
        <v>0</v>
      </c>
      <c r="L73" s="248"/>
      <c r="M73" s="149"/>
    </row>
    <row r="74" spans="1:13" x14ac:dyDescent="0.25">
      <c r="A74" s="244">
        <f>A75+7</f>
        <v>43868</v>
      </c>
      <c r="B74" s="245">
        <v>7</v>
      </c>
      <c r="C74" s="246">
        <v>0</v>
      </c>
      <c r="L74" s="248"/>
      <c r="M74" s="149"/>
    </row>
    <row r="75" spans="1:13" x14ac:dyDescent="0.25">
      <c r="A75" s="244">
        <f>A76+7</f>
        <v>43861</v>
      </c>
      <c r="B75" s="245">
        <v>1</v>
      </c>
      <c r="C75" s="246">
        <v>0</v>
      </c>
      <c r="L75" s="248"/>
      <c r="M75" s="149"/>
    </row>
    <row r="76" spans="1:13" x14ac:dyDescent="0.25">
      <c r="A76" s="244">
        <f>A77+7</f>
        <v>43854</v>
      </c>
      <c r="B76" s="245">
        <v>5</v>
      </c>
      <c r="C76" s="246">
        <v>1</v>
      </c>
      <c r="L76" s="248"/>
      <c r="M76" s="149"/>
    </row>
    <row r="77" spans="1:13" x14ac:dyDescent="0.25">
      <c r="A77" s="244">
        <f>A78+7</f>
        <v>43847</v>
      </c>
      <c r="B77" s="245">
        <v>1</v>
      </c>
      <c r="C77" s="246">
        <v>0</v>
      </c>
      <c r="L77" s="248"/>
      <c r="M77" s="149"/>
    </row>
    <row r="78" spans="1:13" x14ac:dyDescent="0.25">
      <c r="A78" s="244">
        <v>43840</v>
      </c>
      <c r="B78" s="245">
        <v>4</v>
      </c>
      <c r="C78" s="246">
        <v>1</v>
      </c>
      <c r="L78" s="248"/>
      <c r="M78" s="149"/>
    </row>
    <row r="79" spans="1:13" x14ac:dyDescent="0.25">
      <c r="A79" s="244">
        <f t="shared" ref="A79:A91" si="2">A80+7</f>
        <v>43819</v>
      </c>
      <c r="B79" s="245">
        <v>2</v>
      </c>
      <c r="C79" s="246">
        <v>0</v>
      </c>
      <c r="L79" s="248"/>
      <c r="M79" s="149"/>
    </row>
    <row r="80" spans="1:13" x14ac:dyDescent="0.25">
      <c r="A80" s="244">
        <f t="shared" si="2"/>
        <v>43812</v>
      </c>
      <c r="B80" s="245">
        <v>5</v>
      </c>
      <c r="C80" s="246">
        <v>1</v>
      </c>
      <c r="L80" s="248"/>
      <c r="M80" s="149"/>
    </row>
    <row r="81" spans="1:13" x14ac:dyDescent="0.25">
      <c r="A81" s="244">
        <f t="shared" si="2"/>
        <v>43805</v>
      </c>
      <c r="B81" s="245">
        <v>0</v>
      </c>
      <c r="C81" s="246">
        <v>0</v>
      </c>
      <c r="L81" s="248"/>
      <c r="M81" s="149"/>
    </row>
    <row r="82" spans="1:13" x14ac:dyDescent="0.25">
      <c r="A82" s="244">
        <f t="shared" si="2"/>
        <v>43798</v>
      </c>
      <c r="B82" s="245">
        <v>5</v>
      </c>
      <c r="C82" s="246">
        <v>53</v>
      </c>
      <c r="L82" s="248"/>
      <c r="M82" s="149"/>
    </row>
    <row r="83" spans="1:13" x14ac:dyDescent="0.25">
      <c r="A83" s="244">
        <f t="shared" si="2"/>
        <v>43791</v>
      </c>
      <c r="B83" s="245">
        <v>6</v>
      </c>
      <c r="C83" s="246">
        <v>88</v>
      </c>
      <c r="L83" s="248"/>
      <c r="M83" s="149"/>
    </row>
    <row r="84" spans="1:13" x14ac:dyDescent="0.25">
      <c r="A84" s="244">
        <f t="shared" si="2"/>
        <v>43784</v>
      </c>
      <c r="B84" s="245">
        <v>5</v>
      </c>
      <c r="C84" s="246">
        <v>102</v>
      </c>
      <c r="L84" s="248"/>
      <c r="M84" s="149"/>
    </row>
    <row r="85" spans="1:13" x14ac:dyDescent="0.25">
      <c r="A85" s="244">
        <f t="shared" si="2"/>
        <v>43777</v>
      </c>
      <c r="B85" s="245">
        <v>3</v>
      </c>
      <c r="C85" s="246">
        <v>169</v>
      </c>
      <c r="L85" s="248"/>
      <c r="M85" s="149"/>
    </row>
    <row r="86" spans="1:13" x14ac:dyDescent="0.25">
      <c r="A86" s="244">
        <f t="shared" si="2"/>
        <v>43770</v>
      </c>
      <c r="B86" s="245">
        <v>7</v>
      </c>
      <c r="C86" s="246">
        <v>70</v>
      </c>
      <c r="L86" s="248"/>
      <c r="M86" s="149"/>
    </row>
    <row r="87" spans="1:13" x14ac:dyDescent="0.25">
      <c r="A87" s="244">
        <f t="shared" si="2"/>
        <v>43763</v>
      </c>
      <c r="B87" s="245">
        <v>4</v>
      </c>
      <c r="C87" s="246">
        <v>125</v>
      </c>
      <c r="L87" s="248"/>
      <c r="M87" s="149"/>
    </row>
    <row r="88" spans="1:13" x14ac:dyDescent="0.25">
      <c r="A88" s="244">
        <f t="shared" si="2"/>
        <v>43756</v>
      </c>
      <c r="B88" s="245">
        <v>7</v>
      </c>
      <c r="C88" s="246">
        <v>68</v>
      </c>
      <c r="L88" s="248"/>
      <c r="M88" s="149"/>
    </row>
    <row r="89" spans="1:13" x14ac:dyDescent="0.25">
      <c r="A89" s="244">
        <f t="shared" si="2"/>
        <v>43749</v>
      </c>
      <c r="B89" s="245">
        <v>7</v>
      </c>
      <c r="C89" s="246">
        <v>63</v>
      </c>
      <c r="L89" s="248"/>
      <c r="M89" s="149"/>
    </row>
    <row r="90" spans="1:13" x14ac:dyDescent="0.25">
      <c r="A90" s="244">
        <f t="shared" si="2"/>
        <v>43742</v>
      </c>
      <c r="B90" s="245">
        <v>6</v>
      </c>
      <c r="C90" s="246">
        <v>73</v>
      </c>
      <c r="L90" s="248"/>
      <c r="M90" s="149"/>
    </row>
    <row r="91" spans="1:13" x14ac:dyDescent="0.25">
      <c r="A91" s="244">
        <f t="shared" si="2"/>
        <v>43735</v>
      </c>
      <c r="B91" s="245">
        <v>8</v>
      </c>
      <c r="C91" s="246">
        <v>53</v>
      </c>
      <c r="L91" s="248"/>
      <c r="M91" s="149"/>
    </row>
    <row r="92" spans="1:13" x14ac:dyDescent="0.25">
      <c r="A92" s="244">
        <v>43728</v>
      </c>
      <c r="B92" s="245">
        <v>2</v>
      </c>
      <c r="C92" s="246">
        <v>200</v>
      </c>
      <c r="L92" s="249"/>
      <c r="M92" s="149"/>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rgb="FF92D050"/>
  </sheetPr>
  <dimension ref="A1:AE411"/>
  <sheetViews>
    <sheetView topLeftCell="A15" zoomScale="90" zoomScaleNormal="90" workbookViewId="0">
      <pane xSplit="1" topLeftCell="C1" activePane="topRight" state="frozen"/>
      <selection activeCell="E21" sqref="E21"/>
      <selection pane="topRight" activeCell="AE10" sqref="AE10"/>
    </sheetView>
  </sheetViews>
  <sheetFormatPr defaultColWidth="9.140625" defaultRowHeight="15" x14ac:dyDescent="0.25"/>
  <cols>
    <col min="1" max="1" width="12.5703125" style="2" customWidth="1"/>
    <col min="2" max="2" width="20.7109375" style="17" customWidth="1"/>
    <col min="3" max="3" width="25.28515625" style="17" customWidth="1"/>
    <col min="4" max="4" width="18" style="17" customWidth="1"/>
    <col min="5" max="5" width="18" style="309" customWidth="1"/>
    <col min="6" max="6" width="20.7109375" style="276" customWidth="1"/>
    <col min="7" max="7" width="27.140625" style="20" customWidth="1"/>
    <col min="8" max="8" width="16.85546875" style="17" customWidth="1"/>
    <col min="9" max="9" width="18.7109375" style="17" customWidth="1"/>
    <col min="10" max="14" width="22" style="18" customWidth="1"/>
    <col min="15" max="15" width="9.140625" style="297"/>
    <col min="16" max="16" width="19.5703125" style="2" hidden="1" customWidth="1"/>
    <col min="17" max="18" width="19.5703125" style="2" customWidth="1"/>
    <col min="19" max="19" width="9.140625" style="17"/>
    <col min="20" max="20" width="15.140625" style="2" hidden="1" customWidth="1"/>
    <col min="21" max="21" width="15.140625" style="2" customWidth="1"/>
    <col min="22" max="22" width="15" style="18" customWidth="1"/>
    <col min="23" max="23" width="17" style="18" customWidth="1"/>
    <col min="24" max="24" width="15" style="18" customWidth="1"/>
    <col min="25" max="25" width="17" style="295" customWidth="1"/>
    <col min="26" max="26" width="19.5703125" style="18" bestFit="1" customWidth="1"/>
    <col min="27" max="27" width="19.5703125" style="18" customWidth="1"/>
    <col min="28" max="31" width="16.7109375" customWidth="1"/>
    <col min="32" max="16384" width="9.140625" style="2"/>
  </cols>
  <sheetData>
    <row r="1" spans="1:31" x14ac:dyDescent="0.25">
      <c r="A1" s="1" t="s">
        <v>205</v>
      </c>
      <c r="C1" s="18"/>
      <c r="D1" s="19"/>
      <c r="E1" s="304"/>
      <c r="F1" s="66"/>
      <c r="G1" s="19"/>
      <c r="H1" s="19"/>
      <c r="I1" s="108"/>
      <c r="O1" s="18"/>
      <c r="P1" s="60"/>
      <c r="Q1" s="60"/>
      <c r="R1" s="60"/>
      <c r="S1" s="43"/>
      <c r="T1" s="14"/>
      <c r="U1" s="14"/>
      <c r="X1" s="16"/>
      <c r="Y1" s="18"/>
      <c r="AB1" s="18"/>
      <c r="AC1" s="18"/>
      <c r="AD1" s="18"/>
      <c r="AE1" s="18"/>
    </row>
    <row r="2" spans="1:31" ht="15.75" thickBot="1" x14ac:dyDescent="0.3">
      <c r="A2" s="1"/>
      <c r="C2" s="18"/>
      <c r="D2" s="19"/>
      <c r="E2" s="304"/>
      <c r="F2" s="66"/>
      <c r="G2" s="19"/>
      <c r="H2" s="19"/>
      <c r="I2" s="108"/>
      <c r="O2" s="18"/>
      <c r="P2" s="61"/>
      <c r="Q2" s="61"/>
      <c r="R2" s="61"/>
      <c r="S2" s="46"/>
      <c r="T2" s="14"/>
      <c r="U2" s="14"/>
      <c r="X2" s="16"/>
      <c r="Y2" s="18"/>
      <c r="AB2" s="18"/>
      <c r="AC2" s="18"/>
      <c r="AD2" s="18"/>
      <c r="AE2" s="18"/>
    </row>
    <row r="3" spans="1:31" s="28" customFormat="1" ht="23.25" x14ac:dyDescent="0.35">
      <c r="B3" s="29" t="s">
        <v>97</v>
      </c>
      <c r="C3" s="30"/>
      <c r="D3" s="228"/>
      <c r="E3" s="304"/>
      <c r="F3" s="66"/>
      <c r="G3" s="62"/>
      <c r="H3" s="33" t="s">
        <v>98</v>
      </c>
      <c r="I3" s="33"/>
      <c r="J3" s="30"/>
      <c r="K3" s="54" t="s">
        <v>99</v>
      </c>
      <c r="L3" s="30"/>
      <c r="M3" s="30"/>
      <c r="N3" s="62"/>
      <c r="O3" s="273"/>
      <c r="P3" s="48" t="s">
        <v>100</v>
      </c>
      <c r="Q3" s="48" t="s">
        <v>100</v>
      </c>
      <c r="R3" s="48" t="s">
        <v>100</v>
      </c>
      <c r="S3" s="44" t="s">
        <v>101</v>
      </c>
      <c r="T3" s="32"/>
      <c r="U3" s="32"/>
      <c r="V3" s="54" t="s">
        <v>103</v>
      </c>
      <c r="W3" s="30"/>
      <c r="X3" s="157"/>
      <c r="Y3" s="30"/>
      <c r="Z3" s="30"/>
      <c r="AA3" s="273"/>
      <c r="AB3" s="273"/>
      <c r="AC3" s="273"/>
      <c r="AD3" s="273"/>
      <c r="AE3" s="273"/>
    </row>
    <row r="4" spans="1:31" s="84" customFormat="1" ht="11.25" x14ac:dyDescent="0.2">
      <c r="A4" s="82" t="s">
        <v>104</v>
      </c>
      <c r="B4" s="81" t="s">
        <v>105</v>
      </c>
      <c r="C4" s="220" t="s">
        <v>105</v>
      </c>
      <c r="D4" s="220" t="s">
        <v>105</v>
      </c>
      <c r="E4" s="305"/>
      <c r="F4" s="220"/>
      <c r="G4" s="229" t="s">
        <v>105</v>
      </c>
      <c r="H4" s="220" t="s">
        <v>355</v>
      </c>
      <c r="I4" s="82" t="s">
        <v>106</v>
      </c>
      <c r="J4" s="81" t="s">
        <v>355</v>
      </c>
      <c r="K4" s="81" t="s">
        <v>107</v>
      </c>
      <c r="L4" s="81" t="s">
        <v>107</v>
      </c>
      <c r="M4" s="81" t="s">
        <v>107</v>
      </c>
      <c r="N4" s="81" t="s">
        <v>108</v>
      </c>
      <c r="O4" s="232" t="s">
        <v>355</v>
      </c>
      <c r="P4" s="83" t="s">
        <v>109</v>
      </c>
      <c r="Q4" s="83" t="s">
        <v>109</v>
      </c>
      <c r="R4" s="83" t="s">
        <v>109</v>
      </c>
      <c r="S4" s="81" t="s">
        <v>436</v>
      </c>
      <c r="T4" s="81" t="s">
        <v>109</v>
      </c>
      <c r="U4" s="81" t="s">
        <v>109</v>
      </c>
      <c r="V4" s="88" t="s">
        <v>213</v>
      </c>
      <c r="W4" s="151" t="s">
        <v>213</v>
      </c>
      <c r="X4" s="220" t="s">
        <v>109</v>
      </c>
      <c r="Y4" s="151" t="s">
        <v>213</v>
      </c>
      <c r="Z4" s="151" t="s">
        <v>213</v>
      </c>
      <c r="AA4" s="232" t="s">
        <v>213</v>
      </c>
      <c r="AB4" s="232" t="s">
        <v>436</v>
      </c>
      <c r="AC4" s="232" t="s">
        <v>436</v>
      </c>
      <c r="AD4" s="232" t="s">
        <v>436</v>
      </c>
      <c r="AE4" s="232" t="s">
        <v>436</v>
      </c>
    </row>
    <row r="5" spans="1:31" s="84" customFormat="1" ht="11.25" x14ac:dyDescent="0.2">
      <c r="A5" s="82" t="s">
        <v>110</v>
      </c>
      <c r="B5" s="230"/>
      <c r="C5" s="223"/>
      <c r="D5" s="223"/>
      <c r="E5" s="306"/>
      <c r="F5" s="223"/>
      <c r="G5" s="231"/>
      <c r="H5" s="85" t="s">
        <v>405</v>
      </c>
      <c r="I5" s="85" t="s">
        <v>356</v>
      </c>
      <c r="J5" s="86" t="s">
        <v>407</v>
      </c>
      <c r="K5" s="86"/>
      <c r="L5" s="86"/>
      <c r="M5" s="86"/>
      <c r="N5" s="86"/>
      <c r="O5" s="231" t="s">
        <v>453</v>
      </c>
      <c r="P5" s="85"/>
      <c r="Q5" s="85"/>
      <c r="R5" s="85"/>
      <c r="S5" s="85"/>
      <c r="T5" s="85"/>
      <c r="U5" s="85"/>
      <c r="V5" s="223" t="s">
        <v>354</v>
      </c>
      <c r="W5" s="223" t="s">
        <v>354</v>
      </c>
      <c r="X5" s="223"/>
      <c r="Y5" s="223" t="s">
        <v>354</v>
      </c>
      <c r="Z5" s="223" t="s">
        <v>354</v>
      </c>
      <c r="AA5" s="223" t="s">
        <v>354</v>
      </c>
      <c r="AB5" s="223"/>
      <c r="AC5" s="223"/>
      <c r="AD5" s="223"/>
      <c r="AE5" s="223"/>
    </row>
    <row r="6" spans="1:31" s="89" customFormat="1" ht="11.25" x14ac:dyDescent="0.2">
      <c r="A6" s="87" t="s">
        <v>111</v>
      </c>
      <c r="B6" s="88" t="s">
        <v>112</v>
      </c>
      <c r="C6" s="151" t="s">
        <v>112</v>
      </c>
      <c r="D6" s="151" t="s">
        <v>112</v>
      </c>
      <c r="E6" s="307"/>
      <c r="F6" s="151"/>
      <c r="G6" s="232" t="s">
        <v>112</v>
      </c>
      <c r="H6" s="87" t="s">
        <v>406</v>
      </c>
      <c r="I6" s="87"/>
      <c r="J6" s="87" t="s">
        <v>408</v>
      </c>
      <c r="K6" s="87" t="s">
        <v>114</v>
      </c>
      <c r="L6" s="87" t="s">
        <v>114</v>
      </c>
      <c r="M6" s="87" t="s">
        <v>114</v>
      </c>
      <c r="N6" s="87" t="s">
        <v>114</v>
      </c>
      <c r="O6" s="232" t="s">
        <v>411</v>
      </c>
      <c r="P6" s="83"/>
      <c r="Q6" s="83"/>
      <c r="R6" s="83"/>
      <c r="S6" s="88" t="s">
        <v>437</v>
      </c>
      <c r="T6" s="88"/>
      <c r="U6" s="88"/>
      <c r="V6" s="88" t="s">
        <v>214</v>
      </c>
      <c r="W6" s="151" t="s">
        <v>178</v>
      </c>
      <c r="X6" s="151"/>
      <c r="Y6" s="151" t="s">
        <v>353</v>
      </c>
      <c r="Z6" s="151" t="s">
        <v>179</v>
      </c>
      <c r="AA6" s="232" t="s">
        <v>180</v>
      </c>
      <c r="AB6" s="232" t="s">
        <v>481</v>
      </c>
      <c r="AC6" s="232" t="s">
        <v>481</v>
      </c>
      <c r="AD6" s="232" t="s">
        <v>481</v>
      </c>
      <c r="AE6" s="232" t="s">
        <v>481</v>
      </c>
    </row>
    <row r="7" spans="1:31" s="89" customFormat="1" ht="11.25" x14ac:dyDescent="0.2">
      <c r="A7" s="87" t="s">
        <v>116</v>
      </c>
      <c r="B7" s="88" t="s">
        <v>117</v>
      </c>
      <c r="C7" s="151" t="s">
        <v>118</v>
      </c>
      <c r="D7" s="151" t="s">
        <v>119</v>
      </c>
      <c r="E7" s="307" t="s">
        <v>126</v>
      </c>
      <c r="F7" s="151" t="s">
        <v>126</v>
      </c>
      <c r="G7" s="232" t="s">
        <v>120</v>
      </c>
      <c r="H7" s="87" t="s">
        <v>359</v>
      </c>
      <c r="I7" s="87" t="s">
        <v>410</v>
      </c>
      <c r="J7" s="87" t="s">
        <v>409</v>
      </c>
      <c r="K7" s="87" t="s">
        <v>122</v>
      </c>
      <c r="L7" s="87" t="s">
        <v>123</v>
      </c>
      <c r="M7" s="87" t="s">
        <v>124</v>
      </c>
      <c r="N7" s="87" t="s">
        <v>125</v>
      </c>
      <c r="O7" s="232" t="s">
        <v>357</v>
      </c>
      <c r="P7" s="83" t="s">
        <v>126</v>
      </c>
      <c r="Q7" s="83" t="s">
        <v>126</v>
      </c>
      <c r="R7" s="83" t="s">
        <v>126</v>
      </c>
      <c r="S7" s="87" t="s">
        <v>438</v>
      </c>
      <c r="T7" s="81" t="s">
        <v>126</v>
      </c>
      <c r="U7" s="81" t="s">
        <v>126</v>
      </c>
      <c r="V7" s="88" t="s">
        <v>128</v>
      </c>
      <c r="W7" s="151" t="s">
        <v>128</v>
      </c>
      <c r="X7" s="151" t="s">
        <v>181</v>
      </c>
      <c r="Y7" s="151" t="s">
        <v>128</v>
      </c>
      <c r="Z7" s="151" t="s">
        <v>128</v>
      </c>
      <c r="AA7" s="232" t="s">
        <v>128</v>
      </c>
      <c r="AB7" s="232" t="s">
        <v>482</v>
      </c>
      <c r="AC7" s="232" t="s">
        <v>486</v>
      </c>
      <c r="AD7" s="232" t="s">
        <v>484</v>
      </c>
      <c r="AE7" s="232" t="s">
        <v>484</v>
      </c>
    </row>
    <row r="8" spans="1:31" s="37" customFormat="1" x14ac:dyDescent="0.25">
      <c r="A8" s="38" t="s">
        <v>84</v>
      </c>
      <c r="B8" s="67"/>
      <c r="C8" s="153"/>
      <c r="D8" s="153"/>
      <c r="E8" s="308"/>
      <c r="F8" s="153"/>
      <c r="G8" s="65"/>
      <c r="H8" s="38" t="s">
        <v>352</v>
      </c>
      <c r="I8" s="38"/>
      <c r="J8" s="38"/>
      <c r="K8" s="64"/>
      <c r="L8" s="38"/>
      <c r="M8" s="38"/>
      <c r="N8" s="65"/>
      <c r="O8" s="65"/>
      <c r="P8" s="63"/>
      <c r="Q8" s="63"/>
      <c r="R8" s="63"/>
      <c r="S8" s="67"/>
      <c r="T8" s="38"/>
      <c r="U8" s="38"/>
      <c r="V8" s="64"/>
      <c r="W8" s="153"/>
      <c r="X8" s="153"/>
      <c r="Y8" s="153"/>
      <c r="Z8" s="153"/>
      <c r="AA8" s="65"/>
      <c r="AB8" s="65"/>
      <c r="AC8" s="65"/>
      <c r="AD8" s="65"/>
      <c r="AE8" s="65"/>
    </row>
    <row r="9" spans="1:31" x14ac:dyDescent="0.25">
      <c r="A9" s="47"/>
      <c r="B9" s="21"/>
      <c r="C9" s="152"/>
      <c r="D9" s="225"/>
      <c r="E9" s="304"/>
      <c r="F9" s="66"/>
      <c r="G9" s="233"/>
      <c r="H9" s="285" t="s">
        <v>129</v>
      </c>
      <c r="I9" s="286" t="s">
        <v>130</v>
      </c>
      <c r="J9" s="287"/>
      <c r="O9" s="17"/>
      <c r="P9" s="66"/>
      <c r="Q9" s="66"/>
      <c r="R9" s="66"/>
      <c r="S9" s="43"/>
      <c r="T9" s="14"/>
      <c r="U9" s="14"/>
      <c r="V9" s="42"/>
      <c r="W9" s="152"/>
      <c r="X9" s="158"/>
      <c r="Y9" s="152"/>
      <c r="Z9" s="152"/>
      <c r="AA9" s="34"/>
      <c r="AB9" s="34"/>
      <c r="AC9" s="34"/>
      <c r="AD9" s="34"/>
      <c r="AE9" s="34"/>
    </row>
    <row r="10" spans="1:31" x14ac:dyDescent="0.25">
      <c r="A10" s="47"/>
      <c r="B10" s="21"/>
      <c r="C10" s="152"/>
      <c r="D10" s="225"/>
      <c r="E10" s="304"/>
      <c r="F10" s="66"/>
      <c r="G10" s="233"/>
      <c r="H10" s="288">
        <v>8</v>
      </c>
      <c r="I10" s="289">
        <v>2</v>
      </c>
      <c r="J10" s="287">
        <f>SUM(H10*I10)</f>
        <v>16</v>
      </c>
      <c r="O10" s="17"/>
      <c r="P10" s="66"/>
      <c r="Q10" s="66"/>
      <c r="R10" s="66"/>
      <c r="S10" s="34"/>
      <c r="T10" s="14"/>
      <c r="U10" s="14"/>
      <c r="V10" s="42"/>
      <c r="W10" s="152"/>
      <c r="X10" s="158"/>
      <c r="Y10" s="152"/>
      <c r="Z10" s="152"/>
      <c r="AA10" s="34"/>
      <c r="AB10" s="34"/>
      <c r="AC10" s="34"/>
      <c r="AD10" s="34"/>
      <c r="AE10" s="34"/>
    </row>
    <row r="11" spans="1:31" x14ac:dyDescent="0.25">
      <c r="A11" s="47"/>
      <c r="B11" s="21"/>
      <c r="C11" s="152"/>
      <c r="D11" s="224"/>
      <c r="E11" s="304"/>
      <c r="F11" s="66"/>
      <c r="G11" s="234" t="s">
        <v>131</v>
      </c>
      <c r="H11" s="288">
        <v>32</v>
      </c>
      <c r="I11" s="289">
        <v>6</v>
      </c>
      <c r="J11" s="287">
        <f>SUM(H11*I11)</f>
        <v>192</v>
      </c>
      <c r="N11" s="34"/>
      <c r="O11" s="17"/>
      <c r="P11" s="47"/>
      <c r="Q11" s="47"/>
      <c r="R11" s="47"/>
      <c r="S11" s="34"/>
      <c r="T11" s="14"/>
      <c r="U11" s="14"/>
      <c r="V11" s="42"/>
      <c r="W11" s="152"/>
      <c r="X11" s="158"/>
      <c r="Y11" s="152"/>
      <c r="Z11" s="152"/>
      <c r="AA11" s="34"/>
      <c r="AB11" s="34"/>
      <c r="AC11" s="34"/>
      <c r="AD11" s="34"/>
      <c r="AE11" s="34"/>
    </row>
    <row r="12" spans="1:31" x14ac:dyDescent="0.25">
      <c r="A12" s="47"/>
      <c r="B12" s="21"/>
      <c r="C12" s="152"/>
      <c r="D12" s="224"/>
      <c r="E12" s="304"/>
      <c r="F12" s="66"/>
      <c r="G12" s="234"/>
      <c r="H12" s="290">
        <f>SUM(H10+H11)</f>
        <v>40</v>
      </c>
      <c r="I12" s="289" t="s">
        <v>95</v>
      </c>
      <c r="J12" s="291">
        <f>SUM(J10:J11)</f>
        <v>208</v>
      </c>
      <c r="N12" s="34"/>
      <c r="O12" s="17"/>
      <c r="P12" s="47"/>
      <c r="Q12" s="47"/>
      <c r="R12" s="47"/>
      <c r="S12" s="34"/>
      <c r="T12" s="14"/>
      <c r="U12" s="14"/>
      <c r="V12" s="42"/>
      <c r="W12" s="152"/>
      <c r="X12" s="158"/>
      <c r="Y12" s="152"/>
      <c r="Z12" s="152"/>
      <c r="AA12" s="34"/>
      <c r="AB12" s="34"/>
      <c r="AC12" s="34"/>
      <c r="AD12" s="34"/>
      <c r="AE12" s="34"/>
    </row>
    <row r="13" spans="1:31" x14ac:dyDescent="0.25">
      <c r="A13" s="243" t="s">
        <v>206</v>
      </c>
      <c r="B13" s="21"/>
      <c r="C13" s="152"/>
      <c r="D13" s="224"/>
      <c r="E13" s="304"/>
      <c r="F13" s="66"/>
      <c r="G13" s="234"/>
      <c r="H13" s="288"/>
      <c r="I13" s="288"/>
      <c r="J13" s="291">
        <f>ROUND((SUM(J12/H12)),0.5)</f>
        <v>5</v>
      </c>
      <c r="N13" s="34"/>
      <c r="O13" s="17"/>
      <c r="P13" s="47"/>
      <c r="Q13" s="47"/>
      <c r="R13" s="47"/>
      <c r="S13" s="34"/>
      <c r="T13" s="14"/>
      <c r="U13" s="14"/>
      <c r="V13" s="42"/>
      <c r="W13" s="152"/>
      <c r="X13" s="158"/>
      <c r="Y13" s="152"/>
      <c r="Z13" s="152"/>
      <c r="AA13" s="34"/>
      <c r="AB13" s="34"/>
      <c r="AC13" s="34"/>
      <c r="AD13" s="34"/>
      <c r="AE13" s="34"/>
    </row>
    <row r="14" spans="1:31" s="163" customFormat="1" ht="75" x14ac:dyDescent="0.25">
      <c r="A14" s="47" t="s">
        <v>133</v>
      </c>
      <c r="B14" s="235" t="s">
        <v>128</v>
      </c>
      <c r="C14" s="148" t="s">
        <v>134</v>
      </c>
      <c r="D14" s="226" t="s">
        <v>135</v>
      </c>
      <c r="E14" s="304" t="s">
        <v>317</v>
      </c>
      <c r="F14" s="66" t="s">
        <v>318</v>
      </c>
      <c r="G14" s="236" t="s">
        <v>128</v>
      </c>
      <c r="H14" s="294" t="s">
        <v>136</v>
      </c>
      <c r="I14" s="162" t="s">
        <v>137</v>
      </c>
      <c r="J14" s="56" t="s">
        <v>138</v>
      </c>
      <c r="K14" s="55" t="s">
        <v>122</v>
      </c>
      <c r="L14" s="56" t="s">
        <v>123</v>
      </c>
      <c r="M14" s="56" t="s">
        <v>139</v>
      </c>
      <c r="N14" s="57" t="s">
        <v>140</v>
      </c>
      <c r="O14" s="275" t="s">
        <v>316</v>
      </c>
      <c r="P14" s="49" t="s">
        <v>141</v>
      </c>
      <c r="Q14" s="49" t="s">
        <v>366</v>
      </c>
      <c r="R14" s="49" t="s">
        <v>368</v>
      </c>
      <c r="S14" s="34" t="s">
        <v>128</v>
      </c>
      <c r="T14" s="15" t="s">
        <v>370</v>
      </c>
      <c r="U14" s="15" t="s">
        <v>369</v>
      </c>
      <c r="V14" s="55" t="s">
        <v>493</v>
      </c>
      <c r="W14" s="148" t="s">
        <v>494</v>
      </c>
      <c r="X14" s="159" t="s">
        <v>496</v>
      </c>
      <c r="Y14" s="148" t="s">
        <v>495</v>
      </c>
      <c r="Z14" s="148" t="s">
        <v>543</v>
      </c>
      <c r="AA14" s="57" t="s">
        <v>544</v>
      </c>
      <c r="AB14" s="57" t="s">
        <v>483</v>
      </c>
      <c r="AC14" s="57" t="s">
        <v>487</v>
      </c>
      <c r="AD14" s="57" t="s">
        <v>485</v>
      </c>
      <c r="AE14" s="57" t="s">
        <v>488</v>
      </c>
    </row>
    <row r="15" spans="1:31" s="3" customFormat="1" x14ac:dyDescent="0.25">
      <c r="A15" s="68"/>
      <c r="B15" s="35"/>
      <c r="C15" s="152"/>
      <c r="D15" s="225"/>
      <c r="E15" s="304"/>
      <c r="F15" s="66"/>
      <c r="G15" s="234"/>
      <c r="H15" s="108"/>
      <c r="I15" s="108"/>
      <c r="J15" s="18"/>
      <c r="K15" s="42"/>
      <c r="L15" s="18"/>
      <c r="M15" s="18"/>
      <c r="N15" s="58"/>
      <c r="O15" s="18"/>
      <c r="P15" s="50"/>
      <c r="Q15" s="50"/>
      <c r="R15" s="50"/>
      <c r="S15" s="111"/>
      <c r="T15" s="16"/>
      <c r="U15" s="16"/>
      <c r="V15" s="42"/>
      <c r="W15" s="152"/>
      <c r="X15" s="158"/>
      <c r="Y15" s="152"/>
      <c r="Z15" s="152"/>
      <c r="AA15" s="34"/>
      <c r="AB15" s="34"/>
      <c r="AC15" s="34"/>
      <c r="AD15" s="34"/>
      <c r="AE15" s="34"/>
    </row>
    <row r="16" spans="1:31" s="3" customFormat="1" x14ac:dyDescent="0.25">
      <c r="A16" s="104">
        <f>A17+7</f>
        <v>44099</v>
      </c>
      <c r="B16" s="35">
        <v>291</v>
      </c>
      <c r="C16" s="152">
        <v>234</v>
      </c>
      <c r="D16" s="225">
        <v>38</v>
      </c>
      <c r="E16" s="304">
        <f t="shared" ref="E16" si="0">D16/C16</f>
        <v>0.1623931623931624</v>
      </c>
      <c r="F16" s="66">
        <f t="shared" ref="F16" si="1">C16-D16</f>
        <v>196</v>
      </c>
      <c r="G16" s="234">
        <v>55</v>
      </c>
      <c r="H16" s="108">
        <v>56</v>
      </c>
      <c r="I16" s="108">
        <v>22</v>
      </c>
      <c r="J16" s="18">
        <v>2</v>
      </c>
      <c r="K16" s="152">
        <v>3</v>
      </c>
      <c r="L16" s="18">
        <v>36</v>
      </c>
      <c r="M16" s="18">
        <v>14</v>
      </c>
      <c r="N16" s="58">
        <v>40</v>
      </c>
      <c r="O16" s="18">
        <v>2</v>
      </c>
      <c r="P16" s="50"/>
      <c r="Q16" s="50">
        <f t="shared" ref="Q16" si="2">M16*-1</f>
        <v>-14</v>
      </c>
      <c r="R16" s="50">
        <f t="shared" ref="R16" si="3">O16*-1</f>
        <v>-2</v>
      </c>
      <c r="S16" s="111">
        <v>29</v>
      </c>
      <c r="T16" s="16"/>
      <c r="U16" s="13">
        <f t="shared" ref="U16:U48" si="4">L16-(O16+M16)</f>
        <v>20</v>
      </c>
      <c r="V16" s="42">
        <v>208</v>
      </c>
      <c r="W16" s="152">
        <v>77</v>
      </c>
      <c r="X16" s="160">
        <f t="shared" ref="X16:X52" si="5">V16-W16-Y16</f>
        <v>55</v>
      </c>
      <c r="Y16" s="152">
        <v>76</v>
      </c>
      <c r="Z16" s="152">
        <v>2</v>
      </c>
      <c r="AA16" s="34">
        <v>7</v>
      </c>
      <c r="AB16" s="34">
        <v>2</v>
      </c>
      <c r="AC16" s="34">
        <v>42</v>
      </c>
      <c r="AD16" s="34">
        <v>3</v>
      </c>
      <c r="AE16" s="34">
        <v>14</v>
      </c>
    </row>
    <row r="17" spans="1:31" s="3" customFormat="1" x14ac:dyDescent="0.25">
      <c r="A17" s="104">
        <f>A18+7</f>
        <v>44092</v>
      </c>
      <c r="B17" s="35">
        <v>274</v>
      </c>
      <c r="C17" s="152">
        <v>219</v>
      </c>
      <c r="D17" s="225">
        <v>41</v>
      </c>
      <c r="E17" s="304">
        <f t="shared" ref="E17" si="6">D17/C17</f>
        <v>0.18721461187214611</v>
      </c>
      <c r="F17" s="66">
        <f t="shared" ref="F17" si="7">C17-D17</f>
        <v>178</v>
      </c>
      <c r="G17" s="234">
        <v>57</v>
      </c>
      <c r="H17" s="108">
        <v>69</v>
      </c>
      <c r="I17" s="108">
        <v>19</v>
      </c>
      <c r="J17" s="18">
        <v>2</v>
      </c>
      <c r="K17" s="152">
        <v>6</v>
      </c>
      <c r="L17" s="18">
        <v>13</v>
      </c>
      <c r="M17" s="18">
        <v>8</v>
      </c>
      <c r="N17" s="58">
        <v>13</v>
      </c>
      <c r="O17" s="18">
        <v>2</v>
      </c>
      <c r="P17" s="50"/>
      <c r="Q17" s="50">
        <f t="shared" ref="Q17" si="8">M17*-1</f>
        <v>-8</v>
      </c>
      <c r="R17" s="50">
        <f t="shared" ref="R17" si="9">O17*-1</f>
        <v>-2</v>
      </c>
      <c r="S17" s="111">
        <v>31</v>
      </c>
      <c r="T17" s="16"/>
      <c r="U17" s="13">
        <f t="shared" si="4"/>
        <v>3</v>
      </c>
      <c r="V17" s="42">
        <v>214</v>
      </c>
      <c r="W17" s="152">
        <v>77</v>
      </c>
      <c r="X17" s="160">
        <f t="shared" si="5"/>
        <v>60</v>
      </c>
      <c r="Y17" s="152">
        <v>77</v>
      </c>
      <c r="Z17" s="152">
        <v>0</v>
      </c>
      <c r="AA17" s="34">
        <v>9</v>
      </c>
      <c r="AB17" s="34">
        <v>1</v>
      </c>
      <c r="AC17" s="34">
        <v>58</v>
      </c>
      <c r="AD17" s="34">
        <v>5</v>
      </c>
      <c r="AE17" s="34">
        <v>11</v>
      </c>
    </row>
    <row r="18" spans="1:31" s="3" customFormat="1" x14ac:dyDescent="0.25">
      <c r="A18" s="104">
        <f>A19+7</f>
        <v>44085</v>
      </c>
      <c r="B18" s="35">
        <v>273</v>
      </c>
      <c r="C18" s="152">
        <v>217</v>
      </c>
      <c r="D18" s="225">
        <v>34</v>
      </c>
      <c r="E18" s="304">
        <f t="shared" ref="E18" si="10">D18/C18</f>
        <v>0.15668202764976957</v>
      </c>
      <c r="F18" s="66">
        <f t="shared" ref="F18" si="11">C18-D18</f>
        <v>183</v>
      </c>
      <c r="G18" s="234">
        <v>52</v>
      </c>
      <c r="H18" s="108">
        <v>42</v>
      </c>
      <c r="I18" s="108">
        <v>24</v>
      </c>
      <c r="J18" s="18">
        <v>2</v>
      </c>
      <c r="K18" s="152">
        <v>7</v>
      </c>
      <c r="L18" s="18">
        <v>20</v>
      </c>
      <c r="M18" s="18">
        <v>27</v>
      </c>
      <c r="N18" s="58">
        <v>24</v>
      </c>
      <c r="O18" s="18">
        <v>0</v>
      </c>
      <c r="P18" s="50"/>
      <c r="Q18" s="50">
        <f t="shared" ref="Q18" si="12">M18*-1</f>
        <v>-27</v>
      </c>
      <c r="R18" s="50">
        <f t="shared" ref="R18" si="13">O18*-1</f>
        <v>0</v>
      </c>
      <c r="S18" s="111">
        <v>30</v>
      </c>
      <c r="T18" s="16"/>
      <c r="U18" s="13">
        <f t="shared" si="4"/>
        <v>-7</v>
      </c>
      <c r="V18" s="42">
        <v>214</v>
      </c>
      <c r="W18" s="152">
        <v>77</v>
      </c>
      <c r="X18" s="160">
        <f t="shared" si="5"/>
        <v>62</v>
      </c>
      <c r="Y18" s="152">
        <v>75</v>
      </c>
      <c r="Z18" s="152">
        <v>15</v>
      </c>
      <c r="AA18" s="34">
        <v>4</v>
      </c>
      <c r="AB18" s="34">
        <v>2</v>
      </c>
      <c r="AC18" s="34">
        <v>35</v>
      </c>
      <c r="AD18" s="34">
        <v>7</v>
      </c>
      <c r="AE18" s="34">
        <v>7</v>
      </c>
    </row>
    <row r="19" spans="1:31" s="3" customFormat="1" x14ac:dyDescent="0.25">
      <c r="A19" s="104">
        <f t="shared" ref="A19:A20" si="14">A20+7</f>
        <v>44078</v>
      </c>
      <c r="B19" s="35">
        <v>281</v>
      </c>
      <c r="C19" s="152">
        <v>218</v>
      </c>
      <c r="D19" s="225">
        <v>34</v>
      </c>
      <c r="E19" s="304">
        <f t="shared" ref="E19" si="15">D19/C19</f>
        <v>0.15596330275229359</v>
      </c>
      <c r="F19" s="66">
        <f t="shared" ref="F19" si="16">C19-D19</f>
        <v>184</v>
      </c>
      <c r="G19" s="234">
        <v>56</v>
      </c>
      <c r="H19" s="108">
        <v>56</v>
      </c>
      <c r="I19" s="108">
        <v>23</v>
      </c>
      <c r="J19" s="18">
        <v>4</v>
      </c>
      <c r="K19" s="152">
        <v>2</v>
      </c>
      <c r="L19" s="18">
        <v>15</v>
      </c>
      <c r="M19" s="18">
        <v>17</v>
      </c>
      <c r="N19" s="58">
        <v>14</v>
      </c>
      <c r="O19" s="18">
        <v>0</v>
      </c>
      <c r="P19" s="50"/>
      <c r="Q19" s="50">
        <f t="shared" ref="Q19" si="17">M19*-1</f>
        <v>-17</v>
      </c>
      <c r="R19" s="50">
        <f t="shared" ref="R19" si="18">O19*-1</f>
        <v>0</v>
      </c>
      <c r="S19" s="111">
        <v>31</v>
      </c>
      <c r="T19" s="16"/>
      <c r="U19" s="13">
        <f t="shared" si="4"/>
        <v>-2</v>
      </c>
      <c r="V19" s="42">
        <v>227</v>
      </c>
      <c r="W19" s="152">
        <v>77</v>
      </c>
      <c r="X19" s="160">
        <f t="shared" si="5"/>
        <v>71</v>
      </c>
      <c r="Y19" s="152">
        <v>79</v>
      </c>
      <c r="Z19" s="152">
        <v>8</v>
      </c>
      <c r="AA19" s="34">
        <v>4</v>
      </c>
      <c r="AB19" s="34">
        <v>3</v>
      </c>
      <c r="AC19" s="34">
        <v>39</v>
      </c>
      <c r="AD19" s="34">
        <v>6</v>
      </c>
      <c r="AE19" s="34">
        <v>16</v>
      </c>
    </row>
    <row r="20" spans="1:31" s="3" customFormat="1" x14ac:dyDescent="0.25">
      <c r="A20" s="104">
        <f t="shared" si="14"/>
        <v>44071</v>
      </c>
      <c r="B20" s="35">
        <v>281</v>
      </c>
      <c r="C20" s="152">
        <v>215</v>
      </c>
      <c r="D20" s="225">
        <v>39</v>
      </c>
      <c r="E20" s="304">
        <f t="shared" ref="E20" si="19">D20/C20</f>
        <v>0.18139534883720931</v>
      </c>
      <c r="F20" s="66">
        <f t="shared" ref="F20" si="20">C20-D20</f>
        <v>176</v>
      </c>
      <c r="G20" s="234">
        <v>59</v>
      </c>
      <c r="H20" s="108">
        <v>52</v>
      </c>
      <c r="I20" s="108">
        <v>27</v>
      </c>
      <c r="J20" s="18">
        <v>3</v>
      </c>
      <c r="K20" s="152">
        <v>2</v>
      </c>
      <c r="L20" s="18">
        <v>19</v>
      </c>
      <c r="M20" s="18">
        <v>8</v>
      </c>
      <c r="N20" s="58">
        <v>20</v>
      </c>
      <c r="O20" s="18">
        <v>1</v>
      </c>
      <c r="P20" s="50"/>
      <c r="Q20" s="50">
        <f t="shared" ref="Q20" si="21">M20*-1</f>
        <v>-8</v>
      </c>
      <c r="R20" s="50">
        <f t="shared" ref="R20" si="22">O20*-1</f>
        <v>-1</v>
      </c>
      <c r="S20" s="111">
        <v>31</v>
      </c>
      <c r="T20" s="16"/>
      <c r="U20" s="13">
        <f t="shared" si="4"/>
        <v>10</v>
      </c>
      <c r="V20" s="42">
        <v>229</v>
      </c>
      <c r="W20" s="152">
        <v>78</v>
      </c>
      <c r="X20" s="160">
        <f t="shared" si="5"/>
        <v>73</v>
      </c>
      <c r="Y20" s="152">
        <v>78</v>
      </c>
      <c r="Z20" s="152">
        <v>7</v>
      </c>
      <c r="AA20" s="34">
        <v>4</v>
      </c>
      <c r="AB20" s="34">
        <v>3</v>
      </c>
      <c r="AC20" s="34">
        <v>57</v>
      </c>
      <c r="AD20" s="34">
        <v>1</v>
      </c>
      <c r="AE20" s="34">
        <v>5</v>
      </c>
    </row>
    <row r="21" spans="1:31" s="3" customFormat="1" x14ac:dyDescent="0.25">
      <c r="A21" s="104">
        <f>A22+7</f>
        <v>44064</v>
      </c>
      <c r="B21" s="35">
        <v>272</v>
      </c>
      <c r="C21" s="152">
        <v>213</v>
      </c>
      <c r="D21" s="225">
        <v>46</v>
      </c>
      <c r="E21" s="304">
        <f t="shared" ref="E21" si="23">D21/C21</f>
        <v>0.215962441314554</v>
      </c>
      <c r="F21" s="66">
        <f t="shared" ref="F21" si="24">C21-D21</f>
        <v>167</v>
      </c>
      <c r="G21" s="234">
        <v>62</v>
      </c>
      <c r="H21" s="108">
        <v>51</v>
      </c>
      <c r="I21" s="108">
        <v>27</v>
      </c>
      <c r="J21" s="18">
        <v>3</v>
      </c>
      <c r="K21" s="152">
        <v>3</v>
      </c>
      <c r="L21" s="18">
        <v>15</v>
      </c>
      <c r="M21" s="18">
        <v>17</v>
      </c>
      <c r="N21" s="58">
        <v>19</v>
      </c>
      <c r="O21" s="18">
        <v>0</v>
      </c>
      <c r="P21" s="50"/>
      <c r="Q21" s="50">
        <f t="shared" ref="Q21" si="25">M21*-1</f>
        <v>-17</v>
      </c>
      <c r="R21" s="50">
        <f t="shared" ref="R21" si="26">O21*-1</f>
        <v>0</v>
      </c>
      <c r="S21" s="111">
        <v>32</v>
      </c>
      <c r="T21" s="16"/>
      <c r="U21" s="13">
        <f t="shared" si="4"/>
        <v>-2</v>
      </c>
      <c r="V21" s="42">
        <v>232</v>
      </c>
      <c r="W21" s="152">
        <v>78</v>
      </c>
      <c r="X21" s="160">
        <f t="shared" si="5"/>
        <v>75</v>
      </c>
      <c r="Y21" s="152">
        <v>79</v>
      </c>
      <c r="Z21" s="152">
        <v>3</v>
      </c>
      <c r="AA21" s="34">
        <v>10</v>
      </c>
      <c r="AB21" s="34">
        <v>3</v>
      </c>
      <c r="AC21" s="34">
        <v>42</v>
      </c>
      <c r="AD21" s="34">
        <v>6</v>
      </c>
      <c r="AE21" s="34">
        <v>8</v>
      </c>
    </row>
    <row r="22" spans="1:31" s="3" customFormat="1" x14ac:dyDescent="0.25">
      <c r="A22" s="104">
        <f>A23+7</f>
        <v>44057</v>
      </c>
      <c r="B22" s="35">
        <v>272</v>
      </c>
      <c r="C22" s="152">
        <v>220</v>
      </c>
      <c r="D22" s="225">
        <v>45</v>
      </c>
      <c r="E22" s="304">
        <f t="shared" ref="E22" si="27">D22/C22</f>
        <v>0.20454545454545456</v>
      </c>
      <c r="F22" s="66">
        <f t="shared" ref="F22" si="28">C22-D22</f>
        <v>175</v>
      </c>
      <c r="G22" s="234">
        <v>60</v>
      </c>
      <c r="H22" s="108">
        <v>37</v>
      </c>
      <c r="I22" s="108">
        <v>28</v>
      </c>
      <c r="J22" s="18">
        <v>4</v>
      </c>
      <c r="K22" s="152">
        <v>3</v>
      </c>
      <c r="L22" s="18">
        <v>21</v>
      </c>
      <c r="M22" s="18">
        <v>13</v>
      </c>
      <c r="N22" s="58">
        <v>28</v>
      </c>
      <c r="O22" s="18">
        <v>2</v>
      </c>
      <c r="P22" s="50"/>
      <c r="Q22" s="50">
        <f t="shared" ref="Q22" si="29">M22*-1</f>
        <v>-13</v>
      </c>
      <c r="R22" s="50">
        <f t="shared" ref="R22" si="30">O22*-1</f>
        <v>-2</v>
      </c>
      <c r="S22" s="111">
        <v>30</v>
      </c>
      <c r="T22" s="16"/>
      <c r="U22" s="13">
        <f t="shared" si="4"/>
        <v>6</v>
      </c>
      <c r="V22" s="42">
        <v>235</v>
      </c>
      <c r="W22" s="152">
        <v>78</v>
      </c>
      <c r="X22" s="160">
        <f t="shared" si="5"/>
        <v>75</v>
      </c>
      <c r="Y22" s="152">
        <v>82</v>
      </c>
      <c r="Z22" s="152">
        <v>14</v>
      </c>
      <c r="AA22" s="34">
        <v>4</v>
      </c>
      <c r="AB22" s="34">
        <v>3</v>
      </c>
      <c r="AC22" s="34">
        <v>25</v>
      </c>
      <c r="AD22" s="34">
        <v>6</v>
      </c>
      <c r="AE22" s="34">
        <v>12</v>
      </c>
    </row>
    <row r="23" spans="1:31" s="3" customFormat="1" x14ac:dyDescent="0.25">
      <c r="A23" s="104">
        <f>A24+7</f>
        <v>44050</v>
      </c>
      <c r="B23" s="35">
        <v>268</v>
      </c>
      <c r="C23" s="152">
        <v>211</v>
      </c>
      <c r="D23" s="225">
        <v>42</v>
      </c>
      <c r="E23" s="304">
        <f t="shared" ref="E23" si="31">D23/C23</f>
        <v>0.1990521327014218</v>
      </c>
      <c r="F23" s="66">
        <f t="shared" ref="F23" si="32">C23-D23</f>
        <v>169</v>
      </c>
      <c r="G23" s="234">
        <v>63</v>
      </c>
      <c r="H23" s="108">
        <v>55</v>
      </c>
      <c r="I23" s="108">
        <v>22</v>
      </c>
      <c r="J23" s="18">
        <v>3</v>
      </c>
      <c r="K23" s="152">
        <v>7</v>
      </c>
      <c r="L23" s="18">
        <v>34</v>
      </c>
      <c r="M23" s="18">
        <v>16</v>
      </c>
      <c r="N23" s="58">
        <v>42</v>
      </c>
      <c r="O23" s="18">
        <v>0</v>
      </c>
      <c r="P23" s="50"/>
      <c r="Q23" s="50">
        <f t="shared" ref="Q23" si="33">M23*-1</f>
        <v>-16</v>
      </c>
      <c r="R23" s="50">
        <f t="shared" ref="R23" si="34">O23*-1</f>
        <v>0</v>
      </c>
      <c r="S23" s="111">
        <v>32</v>
      </c>
      <c r="T23" s="16"/>
      <c r="U23" s="13">
        <f t="shared" si="4"/>
        <v>18</v>
      </c>
      <c r="V23" s="42">
        <v>239</v>
      </c>
      <c r="W23" s="152">
        <v>77</v>
      </c>
      <c r="X23" s="160">
        <f t="shared" si="5"/>
        <v>82</v>
      </c>
      <c r="Y23" s="152">
        <v>80</v>
      </c>
      <c r="Z23" s="152">
        <v>12</v>
      </c>
      <c r="AA23" s="34">
        <v>8</v>
      </c>
      <c r="AB23" s="34">
        <v>3</v>
      </c>
      <c r="AC23" s="34">
        <v>44</v>
      </c>
      <c r="AD23" s="34">
        <v>5</v>
      </c>
      <c r="AE23" s="34">
        <v>10</v>
      </c>
    </row>
    <row r="24" spans="1:31" s="3" customFormat="1" x14ac:dyDescent="0.25">
      <c r="A24" s="104">
        <f>A25+7</f>
        <v>44043</v>
      </c>
      <c r="B24" s="35">
        <v>249</v>
      </c>
      <c r="C24" s="152">
        <v>201</v>
      </c>
      <c r="D24" s="225">
        <v>46</v>
      </c>
      <c r="E24" s="304">
        <f t="shared" ref="E24:E25" si="35">D24/C24</f>
        <v>0.22885572139303484</v>
      </c>
      <c r="F24" s="66">
        <f t="shared" ref="F24:F25" si="36">C24-D24</f>
        <v>155</v>
      </c>
      <c r="G24" s="234">
        <v>60</v>
      </c>
      <c r="H24" s="108">
        <v>72</v>
      </c>
      <c r="I24" s="108">
        <v>20</v>
      </c>
      <c r="J24" s="18">
        <v>3</v>
      </c>
      <c r="K24" s="152">
        <v>8</v>
      </c>
      <c r="L24" s="18">
        <v>14</v>
      </c>
      <c r="M24" s="18">
        <v>25</v>
      </c>
      <c r="N24" s="58">
        <v>19</v>
      </c>
      <c r="O24" s="18">
        <v>4</v>
      </c>
      <c r="P24" s="50"/>
      <c r="Q24" s="50">
        <f t="shared" ref="Q24:Q26" si="37">M24*-1</f>
        <v>-25</v>
      </c>
      <c r="R24" s="50">
        <f t="shared" ref="R24:R26" si="38">O24*-1</f>
        <v>-4</v>
      </c>
      <c r="S24" s="111">
        <v>33</v>
      </c>
      <c r="T24" s="16"/>
      <c r="U24" s="13">
        <f t="shared" si="4"/>
        <v>-15</v>
      </c>
      <c r="V24" s="42">
        <v>239</v>
      </c>
      <c r="W24" s="152">
        <v>77</v>
      </c>
      <c r="X24" s="160">
        <f t="shared" si="5"/>
        <v>68</v>
      </c>
      <c r="Y24" s="152">
        <v>94</v>
      </c>
      <c r="Z24" s="152">
        <v>9</v>
      </c>
      <c r="AA24" s="34">
        <v>8</v>
      </c>
      <c r="AB24" s="34">
        <v>2</v>
      </c>
      <c r="AC24" s="34">
        <v>64</v>
      </c>
      <c r="AD24" s="34">
        <v>6</v>
      </c>
      <c r="AE24" s="34">
        <v>8</v>
      </c>
    </row>
    <row r="25" spans="1:31" s="3" customFormat="1" x14ac:dyDescent="0.25">
      <c r="A25" s="104">
        <f>A26+7</f>
        <v>44036</v>
      </c>
      <c r="B25" s="35">
        <v>264</v>
      </c>
      <c r="C25" s="152">
        <v>213</v>
      </c>
      <c r="D25" s="225">
        <v>43</v>
      </c>
      <c r="E25" s="304">
        <f t="shared" si="35"/>
        <v>0.20187793427230047</v>
      </c>
      <c r="F25" s="66">
        <f t="shared" si="36"/>
        <v>170</v>
      </c>
      <c r="G25" s="234">
        <v>58</v>
      </c>
      <c r="H25" s="108">
        <v>66</v>
      </c>
      <c r="I25" s="108">
        <v>22</v>
      </c>
      <c r="J25" s="18">
        <v>3</v>
      </c>
      <c r="K25" s="152">
        <v>5</v>
      </c>
      <c r="L25" s="18">
        <v>17</v>
      </c>
      <c r="M25" s="18">
        <v>10</v>
      </c>
      <c r="N25" s="58">
        <v>25</v>
      </c>
      <c r="O25" s="18">
        <v>2</v>
      </c>
      <c r="P25" s="50"/>
      <c r="Q25" s="50">
        <f t="shared" si="37"/>
        <v>-10</v>
      </c>
      <c r="R25" s="50">
        <f t="shared" si="38"/>
        <v>-2</v>
      </c>
      <c r="S25" s="111">
        <v>32</v>
      </c>
      <c r="T25" s="16"/>
      <c r="U25" s="13">
        <f t="shared" si="4"/>
        <v>5</v>
      </c>
      <c r="V25" s="42">
        <v>246</v>
      </c>
      <c r="W25" s="152">
        <v>78</v>
      </c>
      <c r="X25" s="160">
        <f t="shared" si="5"/>
        <v>73</v>
      </c>
      <c r="Y25" s="152">
        <v>95</v>
      </c>
      <c r="Z25" s="152">
        <v>5</v>
      </c>
      <c r="AA25" s="34">
        <v>8</v>
      </c>
      <c r="AB25" s="34">
        <v>3</v>
      </c>
      <c r="AC25" s="34">
        <v>58</v>
      </c>
      <c r="AD25" s="34">
        <v>3</v>
      </c>
      <c r="AE25" s="34">
        <v>7</v>
      </c>
    </row>
    <row r="26" spans="1:31" s="3" customFormat="1" x14ac:dyDescent="0.25">
      <c r="A26" s="104">
        <f t="shared" ref="A26:A34" si="39">A27+7</f>
        <v>44029</v>
      </c>
      <c r="B26" s="35">
        <v>260</v>
      </c>
      <c r="C26" s="152">
        <v>208</v>
      </c>
      <c r="D26" s="225">
        <v>45</v>
      </c>
      <c r="E26" s="304">
        <f t="shared" ref="E26" si="40">D26/C26</f>
        <v>0.21634615384615385</v>
      </c>
      <c r="F26" s="66">
        <f t="shared" ref="F26" si="41">C26-D26</f>
        <v>163</v>
      </c>
      <c r="G26" s="234">
        <v>63</v>
      </c>
      <c r="H26" s="108">
        <v>49</v>
      </c>
      <c r="I26" s="108">
        <v>20</v>
      </c>
      <c r="J26" s="18">
        <v>4</v>
      </c>
      <c r="K26" s="152">
        <v>4</v>
      </c>
      <c r="L26" s="18">
        <v>25</v>
      </c>
      <c r="M26" s="18">
        <v>20</v>
      </c>
      <c r="N26" s="58">
        <v>27</v>
      </c>
      <c r="O26" s="18">
        <v>2</v>
      </c>
      <c r="P26" s="50"/>
      <c r="Q26" s="50">
        <f t="shared" si="37"/>
        <v>-20</v>
      </c>
      <c r="R26" s="50">
        <f t="shared" si="38"/>
        <v>-2</v>
      </c>
      <c r="S26" s="111">
        <v>28</v>
      </c>
      <c r="T26" s="16"/>
      <c r="U26" s="13">
        <f t="shared" si="4"/>
        <v>3</v>
      </c>
      <c r="V26" s="42">
        <v>254</v>
      </c>
      <c r="W26" s="152">
        <v>80</v>
      </c>
      <c r="X26" s="160">
        <f t="shared" si="5"/>
        <v>79</v>
      </c>
      <c r="Y26" s="152">
        <v>95</v>
      </c>
      <c r="Z26" s="152">
        <v>4</v>
      </c>
      <c r="AA26" s="34">
        <v>10</v>
      </c>
      <c r="AB26" s="34">
        <v>4</v>
      </c>
      <c r="AC26" s="34">
        <v>41</v>
      </c>
      <c r="AD26" s="34">
        <v>3</v>
      </c>
      <c r="AE26" s="34">
        <v>8</v>
      </c>
    </row>
    <row r="27" spans="1:31" s="3" customFormat="1" x14ac:dyDescent="0.25">
      <c r="A27" s="104">
        <f t="shared" si="39"/>
        <v>44022</v>
      </c>
      <c r="B27" s="35">
        <v>259</v>
      </c>
      <c r="C27" s="152">
        <v>216</v>
      </c>
      <c r="D27" s="225">
        <v>47</v>
      </c>
      <c r="E27" s="304">
        <f t="shared" ref="E27" si="42">D27/C27</f>
        <v>0.21759259259259259</v>
      </c>
      <c r="F27" s="66">
        <f t="shared" ref="F27" si="43">C27-D27</f>
        <v>169</v>
      </c>
      <c r="G27" s="234">
        <v>60</v>
      </c>
      <c r="H27" s="108">
        <v>88</v>
      </c>
      <c r="I27" s="108">
        <v>22</v>
      </c>
      <c r="J27" s="18">
        <v>3</v>
      </c>
      <c r="K27" s="152">
        <v>3</v>
      </c>
      <c r="L27" s="18">
        <v>18</v>
      </c>
      <c r="M27" s="18">
        <v>13</v>
      </c>
      <c r="N27" s="58">
        <v>27</v>
      </c>
      <c r="O27" s="18">
        <v>2</v>
      </c>
      <c r="P27" s="50"/>
      <c r="Q27" s="50">
        <f t="shared" ref="Q27" si="44">M27*-1</f>
        <v>-13</v>
      </c>
      <c r="R27" s="50">
        <f t="shared" ref="R27" si="45">O27*-1</f>
        <v>-2</v>
      </c>
      <c r="S27" s="111">
        <v>32</v>
      </c>
      <c r="T27" s="16"/>
      <c r="U27" s="13">
        <f t="shared" si="4"/>
        <v>3</v>
      </c>
      <c r="V27" s="42">
        <v>261</v>
      </c>
      <c r="W27" s="152">
        <v>100</v>
      </c>
      <c r="X27" s="160">
        <f t="shared" si="5"/>
        <v>87</v>
      </c>
      <c r="Y27" s="152">
        <v>74</v>
      </c>
      <c r="Z27" s="152">
        <v>4</v>
      </c>
      <c r="AA27" s="34">
        <v>10</v>
      </c>
      <c r="AB27" s="34">
        <v>2</v>
      </c>
      <c r="AC27" s="34">
        <v>72</v>
      </c>
      <c r="AD27" s="34">
        <v>5</v>
      </c>
      <c r="AE27" s="34">
        <v>16</v>
      </c>
    </row>
    <row r="28" spans="1:31" s="3" customFormat="1" x14ac:dyDescent="0.25">
      <c r="A28" s="104">
        <f t="shared" si="39"/>
        <v>44015</v>
      </c>
      <c r="B28" s="35">
        <v>257</v>
      </c>
      <c r="C28" s="152">
        <v>204</v>
      </c>
      <c r="D28" s="225">
        <v>45</v>
      </c>
      <c r="E28" s="304">
        <f t="shared" ref="E28" si="46">D28/C28</f>
        <v>0.22058823529411764</v>
      </c>
      <c r="F28" s="66">
        <f t="shared" ref="F28" si="47">C28-D28</f>
        <v>159</v>
      </c>
      <c r="G28" s="234">
        <v>59</v>
      </c>
      <c r="H28" s="108">
        <v>42</v>
      </c>
      <c r="I28" s="108">
        <v>16</v>
      </c>
      <c r="J28" s="18">
        <v>4</v>
      </c>
      <c r="K28" s="152">
        <v>2</v>
      </c>
      <c r="L28" s="18">
        <v>20</v>
      </c>
      <c r="M28" s="18">
        <v>17</v>
      </c>
      <c r="N28" s="58">
        <v>18</v>
      </c>
      <c r="O28" s="18">
        <v>1</v>
      </c>
      <c r="P28" s="50"/>
      <c r="Q28" s="50">
        <f t="shared" ref="Q28" si="48">M28*-1</f>
        <v>-17</v>
      </c>
      <c r="R28" s="50">
        <f t="shared" ref="R28" si="49">O28*-1</f>
        <v>-1</v>
      </c>
      <c r="S28" s="111">
        <v>32</v>
      </c>
      <c r="T28" s="16"/>
      <c r="U28" s="13">
        <f t="shared" si="4"/>
        <v>2</v>
      </c>
      <c r="V28" s="42">
        <v>268</v>
      </c>
      <c r="W28" s="152">
        <v>101</v>
      </c>
      <c r="X28" s="160">
        <f t="shared" si="5"/>
        <v>94</v>
      </c>
      <c r="Y28" s="152">
        <v>73</v>
      </c>
      <c r="Z28" s="152">
        <v>3</v>
      </c>
      <c r="AA28" s="34">
        <v>10</v>
      </c>
      <c r="AB28" s="34">
        <v>2</v>
      </c>
      <c r="AC28" s="34">
        <v>31</v>
      </c>
      <c r="AD28" s="34">
        <v>8</v>
      </c>
      <c r="AE28" s="34">
        <v>11</v>
      </c>
    </row>
    <row r="29" spans="1:31" s="3" customFormat="1" x14ac:dyDescent="0.25">
      <c r="A29" s="104">
        <f t="shared" si="39"/>
        <v>44008</v>
      </c>
      <c r="B29" s="35">
        <v>253</v>
      </c>
      <c r="C29" s="152">
        <v>205</v>
      </c>
      <c r="D29" s="225">
        <v>43</v>
      </c>
      <c r="E29" s="304">
        <f t="shared" ref="E29:E30" si="50">D29/C29</f>
        <v>0.2097560975609756</v>
      </c>
      <c r="F29" s="66">
        <f t="shared" ref="F29:F30" si="51">C29-D29</f>
        <v>162</v>
      </c>
      <c r="G29" s="234">
        <v>51</v>
      </c>
      <c r="H29" s="108">
        <v>77</v>
      </c>
      <c r="I29" s="108">
        <v>23</v>
      </c>
      <c r="J29" s="18">
        <v>3</v>
      </c>
      <c r="K29" s="152">
        <v>2</v>
      </c>
      <c r="L29" s="18">
        <v>10</v>
      </c>
      <c r="M29" s="18">
        <v>12</v>
      </c>
      <c r="N29" s="58">
        <v>29</v>
      </c>
      <c r="O29" s="18">
        <v>3</v>
      </c>
      <c r="P29" s="50"/>
      <c r="Q29" s="50">
        <f t="shared" ref="Q29:Q30" si="52">M29*-1</f>
        <v>-12</v>
      </c>
      <c r="R29" s="50">
        <f t="shared" ref="R29:R30" si="53">O29*-1</f>
        <v>-3</v>
      </c>
      <c r="S29" s="111">
        <v>32</v>
      </c>
      <c r="T29" s="16"/>
      <c r="U29" s="13">
        <f t="shared" si="4"/>
        <v>-5</v>
      </c>
      <c r="V29" s="42">
        <v>271</v>
      </c>
      <c r="W29" s="152">
        <v>98</v>
      </c>
      <c r="X29" s="160">
        <f t="shared" si="5"/>
        <v>94</v>
      </c>
      <c r="Y29" s="152">
        <v>79</v>
      </c>
      <c r="Z29" s="152">
        <v>2</v>
      </c>
      <c r="AA29" s="34">
        <v>9</v>
      </c>
      <c r="AB29" s="34"/>
      <c r="AC29" s="34"/>
      <c r="AD29" s="34"/>
      <c r="AE29" s="34"/>
    </row>
    <row r="30" spans="1:31" s="3" customFormat="1" x14ac:dyDescent="0.25">
      <c r="A30" s="104">
        <f t="shared" si="39"/>
        <v>44001</v>
      </c>
      <c r="B30" s="35">
        <v>259</v>
      </c>
      <c r="C30" s="152">
        <v>218</v>
      </c>
      <c r="D30" s="225">
        <v>48</v>
      </c>
      <c r="E30" s="304">
        <f t="shared" si="50"/>
        <v>0.22018348623853212</v>
      </c>
      <c r="F30" s="66">
        <f t="shared" si="51"/>
        <v>170</v>
      </c>
      <c r="G30" s="234">
        <v>52</v>
      </c>
      <c r="H30" s="108">
        <v>76</v>
      </c>
      <c r="I30" s="108">
        <v>7</v>
      </c>
      <c r="J30" s="18">
        <v>2</v>
      </c>
      <c r="K30" s="152">
        <v>5</v>
      </c>
      <c r="L30" s="18">
        <v>21</v>
      </c>
      <c r="M30" s="18">
        <v>15</v>
      </c>
      <c r="N30" s="58">
        <v>14</v>
      </c>
      <c r="O30" s="18">
        <v>2</v>
      </c>
      <c r="P30" s="50"/>
      <c r="Q30" s="50">
        <f t="shared" si="52"/>
        <v>-15</v>
      </c>
      <c r="R30" s="50">
        <f t="shared" si="53"/>
        <v>-2</v>
      </c>
      <c r="S30" s="111">
        <v>32</v>
      </c>
      <c r="T30" s="16"/>
      <c r="U30" s="13">
        <f t="shared" si="4"/>
        <v>4</v>
      </c>
      <c r="V30" s="42">
        <v>280</v>
      </c>
      <c r="W30" s="152">
        <v>98</v>
      </c>
      <c r="X30" s="160">
        <f t="shared" si="5"/>
        <v>103</v>
      </c>
      <c r="Y30" s="152">
        <v>79</v>
      </c>
      <c r="Z30" s="152">
        <v>0</v>
      </c>
      <c r="AA30" s="34">
        <v>9</v>
      </c>
      <c r="AB30" s="34"/>
      <c r="AC30" s="34"/>
      <c r="AD30" s="34"/>
      <c r="AE30" s="34"/>
    </row>
    <row r="31" spans="1:31" s="3" customFormat="1" x14ac:dyDescent="0.25">
      <c r="A31" s="104">
        <f t="shared" si="39"/>
        <v>43994</v>
      </c>
      <c r="B31" s="35">
        <v>255</v>
      </c>
      <c r="C31" s="152">
        <v>209</v>
      </c>
      <c r="D31" s="225">
        <v>49</v>
      </c>
      <c r="E31" s="304">
        <f t="shared" ref="E31" si="54">D31/C31</f>
        <v>0.23444976076555024</v>
      </c>
      <c r="F31" s="66">
        <f t="shared" ref="F31" si="55">C31-D31</f>
        <v>160</v>
      </c>
      <c r="G31" s="234">
        <v>54</v>
      </c>
      <c r="H31" s="108">
        <v>71</v>
      </c>
      <c r="I31" s="108">
        <v>17</v>
      </c>
      <c r="J31" s="18">
        <v>4</v>
      </c>
      <c r="K31" s="152">
        <v>9</v>
      </c>
      <c r="L31" s="18">
        <v>15</v>
      </c>
      <c r="M31" s="18">
        <v>50</v>
      </c>
      <c r="N31" s="58">
        <v>25</v>
      </c>
      <c r="O31" s="18">
        <v>0</v>
      </c>
      <c r="P31" s="50"/>
      <c r="Q31" s="50">
        <f t="shared" ref="Q31" si="56">M31*-1</f>
        <v>-50</v>
      </c>
      <c r="R31" s="50">
        <f t="shared" ref="R31" si="57">O31*-1</f>
        <v>0</v>
      </c>
      <c r="S31" s="111">
        <v>32</v>
      </c>
      <c r="T31" s="16"/>
      <c r="U31" s="13">
        <f t="shared" si="4"/>
        <v>-35</v>
      </c>
      <c r="V31" s="42">
        <v>286</v>
      </c>
      <c r="W31" s="152">
        <v>97</v>
      </c>
      <c r="X31" s="160">
        <f t="shared" si="5"/>
        <v>111</v>
      </c>
      <c r="Y31" s="152">
        <v>78</v>
      </c>
      <c r="Z31" s="152">
        <v>6</v>
      </c>
      <c r="AA31" s="34">
        <v>9</v>
      </c>
      <c r="AB31" s="34"/>
      <c r="AC31" s="34"/>
      <c r="AD31" s="34"/>
      <c r="AE31" s="34"/>
    </row>
    <row r="32" spans="1:31" s="3" customFormat="1" x14ac:dyDescent="0.25">
      <c r="A32" s="104">
        <f t="shared" si="39"/>
        <v>43987</v>
      </c>
      <c r="B32" s="35">
        <v>288</v>
      </c>
      <c r="C32" s="152">
        <v>208</v>
      </c>
      <c r="D32" s="225">
        <v>48</v>
      </c>
      <c r="E32" s="304">
        <f t="shared" ref="E32" si="58">D32/C32</f>
        <v>0.23076923076923078</v>
      </c>
      <c r="F32" s="66">
        <f t="shared" ref="F32" si="59">C32-D32</f>
        <v>160</v>
      </c>
      <c r="G32" s="234">
        <v>60</v>
      </c>
      <c r="H32" s="108">
        <v>76</v>
      </c>
      <c r="I32" s="108">
        <v>18</v>
      </c>
      <c r="J32" s="18">
        <v>5</v>
      </c>
      <c r="K32" s="152">
        <v>6</v>
      </c>
      <c r="L32" s="18">
        <v>25</v>
      </c>
      <c r="M32" s="18">
        <v>47</v>
      </c>
      <c r="N32" s="58">
        <v>18</v>
      </c>
      <c r="O32" s="18">
        <v>5</v>
      </c>
      <c r="P32" s="50"/>
      <c r="Q32" s="50">
        <f t="shared" ref="Q32" si="60">M32*-1</f>
        <v>-47</v>
      </c>
      <c r="R32" s="50">
        <f t="shared" ref="R32" si="61">O32*-1</f>
        <v>-5</v>
      </c>
      <c r="S32" s="111">
        <v>29</v>
      </c>
      <c r="T32" s="16"/>
      <c r="U32" s="13">
        <f t="shared" si="4"/>
        <v>-27</v>
      </c>
      <c r="V32" s="42">
        <v>309</v>
      </c>
      <c r="W32" s="152">
        <v>97</v>
      </c>
      <c r="X32" s="160">
        <f t="shared" si="5"/>
        <v>135</v>
      </c>
      <c r="Y32" s="152">
        <v>77</v>
      </c>
      <c r="Z32" s="152">
        <v>6</v>
      </c>
      <c r="AA32" s="34">
        <v>9</v>
      </c>
      <c r="AB32" s="34"/>
      <c r="AC32" s="34"/>
      <c r="AD32" s="34"/>
      <c r="AE32" s="34"/>
    </row>
    <row r="33" spans="1:31" s="3" customFormat="1" x14ac:dyDescent="0.25">
      <c r="A33" s="104">
        <f t="shared" si="39"/>
        <v>43980</v>
      </c>
      <c r="B33" s="35">
        <v>320</v>
      </c>
      <c r="C33" s="152">
        <v>252</v>
      </c>
      <c r="D33" s="225">
        <v>49</v>
      </c>
      <c r="E33" s="304">
        <f t="shared" ref="E33" si="62">D33/C33</f>
        <v>0.19444444444444445</v>
      </c>
      <c r="F33" s="66">
        <f t="shared" ref="F33" si="63">C33-D33</f>
        <v>203</v>
      </c>
      <c r="G33" s="234">
        <v>59</v>
      </c>
      <c r="H33" s="108">
        <v>77</v>
      </c>
      <c r="I33" s="108">
        <v>30</v>
      </c>
      <c r="J33" s="18">
        <v>5</v>
      </c>
      <c r="K33" s="152">
        <v>0</v>
      </c>
      <c r="L33" s="18">
        <v>36</v>
      </c>
      <c r="M33" s="18">
        <v>17</v>
      </c>
      <c r="N33" s="58">
        <v>18</v>
      </c>
      <c r="O33" s="18">
        <v>0</v>
      </c>
      <c r="P33" s="50"/>
      <c r="Q33" s="50">
        <f t="shared" ref="Q33" si="64">M33*-1</f>
        <v>-17</v>
      </c>
      <c r="R33" s="50">
        <f t="shared" ref="R33" si="65">O33*-1</f>
        <v>0</v>
      </c>
      <c r="S33" s="111">
        <v>26</v>
      </c>
      <c r="T33" s="16"/>
      <c r="U33" s="13">
        <f t="shared" si="4"/>
        <v>19</v>
      </c>
      <c r="V33" s="42">
        <v>257</v>
      </c>
      <c r="W33" s="152">
        <v>90</v>
      </c>
      <c r="X33" s="160">
        <f t="shared" si="5"/>
        <v>88</v>
      </c>
      <c r="Y33" s="152">
        <v>79</v>
      </c>
      <c r="Z33" s="152">
        <v>5</v>
      </c>
      <c r="AA33" s="34">
        <v>9</v>
      </c>
      <c r="AB33" s="34"/>
      <c r="AC33" s="34"/>
      <c r="AD33" s="34"/>
      <c r="AE33" s="34"/>
    </row>
    <row r="34" spans="1:31" s="3" customFormat="1" x14ac:dyDescent="0.25">
      <c r="A34" s="104">
        <f t="shared" si="39"/>
        <v>43973</v>
      </c>
      <c r="B34" s="35">
        <v>301</v>
      </c>
      <c r="C34" s="152">
        <v>236</v>
      </c>
      <c r="D34" s="225">
        <v>42</v>
      </c>
      <c r="E34" s="304">
        <f t="shared" ref="E34" si="66">D34/C34</f>
        <v>0.17796610169491525</v>
      </c>
      <c r="F34" s="66">
        <f t="shared" ref="F34" si="67">C34-D34</f>
        <v>194</v>
      </c>
      <c r="G34" s="234">
        <v>53</v>
      </c>
      <c r="H34" s="108">
        <v>53</v>
      </c>
      <c r="I34" s="108">
        <v>46</v>
      </c>
      <c r="J34" s="18">
        <v>3</v>
      </c>
      <c r="K34" s="152">
        <v>3</v>
      </c>
      <c r="L34" s="18">
        <v>46</v>
      </c>
      <c r="M34" s="18">
        <v>26</v>
      </c>
      <c r="N34" s="58">
        <v>23</v>
      </c>
      <c r="O34" s="18">
        <v>2</v>
      </c>
      <c r="P34" s="50"/>
      <c r="Q34" s="50">
        <f t="shared" ref="Q34" si="68">M34*-1</f>
        <v>-26</v>
      </c>
      <c r="R34" s="50">
        <f t="shared" ref="R34" si="69">O34*-1</f>
        <v>-2</v>
      </c>
      <c r="S34" s="111">
        <v>27</v>
      </c>
      <c r="T34" s="16"/>
      <c r="U34" s="13">
        <f t="shared" si="4"/>
        <v>18</v>
      </c>
      <c r="V34" s="42">
        <v>256</v>
      </c>
      <c r="W34" s="152">
        <v>88</v>
      </c>
      <c r="X34" s="160">
        <f t="shared" si="5"/>
        <v>89</v>
      </c>
      <c r="Y34" s="152">
        <v>79</v>
      </c>
      <c r="Z34" s="152">
        <v>9</v>
      </c>
      <c r="AA34" s="34">
        <v>3</v>
      </c>
      <c r="AB34" s="34"/>
      <c r="AC34" s="34"/>
      <c r="AD34" s="34"/>
      <c r="AE34" s="34"/>
    </row>
    <row r="35" spans="1:31" s="3" customFormat="1" x14ac:dyDescent="0.25">
      <c r="A35" s="104">
        <v>43966</v>
      </c>
      <c r="B35" s="35">
        <v>289</v>
      </c>
      <c r="C35" s="152">
        <v>234</v>
      </c>
      <c r="D35" s="225">
        <v>43</v>
      </c>
      <c r="E35" s="304">
        <f t="shared" ref="E35" si="70">D35/C35</f>
        <v>0.18376068376068377</v>
      </c>
      <c r="F35" s="66">
        <f t="shared" ref="F35" si="71">C35-D35</f>
        <v>191</v>
      </c>
      <c r="G35" s="234">
        <v>52</v>
      </c>
      <c r="H35" s="108">
        <v>86</v>
      </c>
      <c r="I35" s="108">
        <v>73</v>
      </c>
      <c r="J35" s="18">
        <v>2</v>
      </c>
      <c r="K35" s="152">
        <v>4</v>
      </c>
      <c r="L35" s="18">
        <v>28</v>
      </c>
      <c r="M35" s="18">
        <v>41</v>
      </c>
      <c r="N35" s="58">
        <v>41</v>
      </c>
      <c r="O35" s="18">
        <v>2</v>
      </c>
      <c r="P35" s="50"/>
      <c r="Q35" s="50">
        <f t="shared" ref="Q35" si="72">M35*-1</f>
        <v>-41</v>
      </c>
      <c r="R35" s="50">
        <f t="shared" ref="R35" si="73">O35*-1</f>
        <v>-2</v>
      </c>
      <c r="S35" s="111">
        <v>28</v>
      </c>
      <c r="T35" s="16"/>
      <c r="U35" s="13">
        <f t="shared" si="4"/>
        <v>-15</v>
      </c>
      <c r="V35" s="42">
        <v>259</v>
      </c>
      <c r="W35" s="152">
        <v>89</v>
      </c>
      <c r="X35" s="160">
        <f t="shared" si="5"/>
        <v>92</v>
      </c>
      <c r="Y35" s="152">
        <v>78</v>
      </c>
      <c r="Z35" s="152">
        <v>1</v>
      </c>
      <c r="AA35" s="34">
        <v>9</v>
      </c>
      <c r="AB35" s="34"/>
      <c r="AC35" s="34"/>
      <c r="AD35" s="34"/>
      <c r="AE35" s="34"/>
    </row>
    <row r="36" spans="1:31" s="3" customFormat="1" x14ac:dyDescent="0.25">
      <c r="A36" s="104">
        <f>A37+7</f>
        <v>43952</v>
      </c>
      <c r="B36" s="35">
        <v>303</v>
      </c>
      <c r="C36" s="152">
        <v>262</v>
      </c>
      <c r="D36" s="225">
        <v>45</v>
      </c>
      <c r="E36" s="304">
        <f t="shared" ref="E36" si="74">D36/C36</f>
        <v>0.1717557251908397</v>
      </c>
      <c r="F36" s="66">
        <f t="shared" ref="F36" si="75">C36-D36</f>
        <v>217</v>
      </c>
      <c r="G36" s="234">
        <v>54</v>
      </c>
      <c r="H36" s="108">
        <v>58</v>
      </c>
      <c r="I36" s="108">
        <v>63</v>
      </c>
      <c r="J36" s="18">
        <v>2</v>
      </c>
      <c r="K36" s="152">
        <v>0</v>
      </c>
      <c r="L36" s="18">
        <v>45</v>
      </c>
      <c r="M36" s="18">
        <v>13</v>
      </c>
      <c r="N36" s="58">
        <v>35</v>
      </c>
      <c r="O36" s="18">
        <v>1</v>
      </c>
      <c r="P36" s="50"/>
      <c r="Q36" s="50">
        <f t="shared" ref="Q36" si="76">M36*-1</f>
        <v>-13</v>
      </c>
      <c r="R36" s="50">
        <f t="shared" ref="R36" si="77">O36*-1</f>
        <v>-1</v>
      </c>
      <c r="S36" s="111">
        <v>29</v>
      </c>
      <c r="T36" s="16"/>
      <c r="U36" s="13">
        <f t="shared" si="4"/>
        <v>31</v>
      </c>
      <c r="V36" s="42">
        <v>269</v>
      </c>
      <c r="W36" s="152">
        <v>90</v>
      </c>
      <c r="X36" s="160">
        <f t="shared" si="5"/>
        <v>100</v>
      </c>
      <c r="Y36" s="152">
        <v>79</v>
      </c>
      <c r="Z36" s="152">
        <v>6</v>
      </c>
      <c r="AA36" s="34">
        <v>5</v>
      </c>
      <c r="AB36" s="34"/>
      <c r="AC36" s="34"/>
      <c r="AD36" s="34"/>
      <c r="AE36" s="34"/>
    </row>
    <row r="37" spans="1:31" s="3" customFormat="1" x14ac:dyDescent="0.25">
      <c r="A37" s="104">
        <f>A38+7</f>
        <v>43945</v>
      </c>
      <c r="B37" s="35">
        <v>271</v>
      </c>
      <c r="C37" s="152">
        <v>224</v>
      </c>
      <c r="D37" s="225">
        <v>43</v>
      </c>
      <c r="E37" s="304">
        <f t="shared" ref="E37" si="78">D37/C37</f>
        <v>0.19196428571428573</v>
      </c>
      <c r="F37" s="66">
        <f t="shared" ref="F37" si="79">C37-D37</f>
        <v>181</v>
      </c>
      <c r="G37" s="234">
        <v>58</v>
      </c>
      <c r="H37" s="108">
        <v>73</v>
      </c>
      <c r="I37" s="108">
        <v>76</v>
      </c>
      <c r="J37" s="18">
        <v>3</v>
      </c>
      <c r="K37" s="152">
        <v>2</v>
      </c>
      <c r="L37" s="18">
        <v>58</v>
      </c>
      <c r="M37" s="18">
        <v>15</v>
      </c>
      <c r="N37" s="58">
        <v>41</v>
      </c>
      <c r="O37" s="18">
        <v>4</v>
      </c>
      <c r="P37" s="50"/>
      <c r="Q37" s="50">
        <f t="shared" ref="Q37" si="80">M37*-1</f>
        <v>-15</v>
      </c>
      <c r="R37" s="50">
        <f t="shared" ref="R37" si="81">O37*-1</f>
        <v>-4</v>
      </c>
      <c r="S37" s="111">
        <v>31</v>
      </c>
      <c r="T37" s="16"/>
      <c r="U37" s="13">
        <f t="shared" si="4"/>
        <v>39</v>
      </c>
      <c r="V37" s="42">
        <v>267</v>
      </c>
      <c r="W37" s="152">
        <v>89</v>
      </c>
      <c r="X37" s="160">
        <f t="shared" si="5"/>
        <v>100</v>
      </c>
      <c r="Y37" s="152">
        <v>78</v>
      </c>
      <c r="Z37" s="152">
        <v>6</v>
      </c>
      <c r="AA37" s="34">
        <v>5</v>
      </c>
      <c r="AB37" s="34"/>
      <c r="AC37" s="34"/>
      <c r="AD37" s="34"/>
      <c r="AE37" s="34"/>
    </row>
    <row r="38" spans="1:31" s="3" customFormat="1" x14ac:dyDescent="0.25">
      <c r="A38" s="327">
        <v>43938</v>
      </c>
      <c r="B38" s="35">
        <v>231</v>
      </c>
      <c r="C38" s="152">
        <v>178</v>
      </c>
      <c r="D38" s="225">
        <v>47</v>
      </c>
      <c r="E38" s="304">
        <f t="shared" ref="E38" si="82">D38/C38</f>
        <v>0.2640449438202247</v>
      </c>
      <c r="F38" s="66">
        <f t="shared" ref="F38" si="83">C38-D38</f>
        <v>131</v>
      </c>
      <c r="G38" s="234">
        <v>65</v>
      </c>
      <c r="H38" s="108">
        <v>67</v>
      </c>
      <c r="I38" s="108">
        <v>93</v>
      </c>
      <c r="J38" s="18">
        <v>3</v>
      </c>
      <c r="K38" s="152">
        <v>12</v>
      </c>
      <c r="L38" s="18">
        <v>10</v>
      </c>
      <c r="M38" s="18">
        <v>27</v>
      </c>
      <c r="N38" s="58">
        <v>59</v>
      </c>
      <c r="O38" s="18">
        <v>14</v>
      </c>
      <c r="P38" s="50"/>
      <c r="Q38" s="50">
        <f t="shared" ref="Q38" si="84">M38*-1</f>
        <v>-27</v>
      </c>
      <c r="R38" s="50">
        <f t="shared" ref="R38" si="85">O38*-1</f>
        <v>-14</v>
      </c>
      <c r="S38" s="111">
        <v>39</v>
      </c>
      <c r="T38" s="16"/>
      <c r="U38" s="13">
        <f t="shared" si="4"/>
        <v>-31</v>
      </c>
      <c r="V38" s="42">
        <v>273</v>
      </c>
      <c r="W38" s="152">
        <v>90</v>
      </c>
      <c r="X38" s="160">
        <f t="shared" si="5"/>
        <v>104</v>
      </c>
      <c r="Y38" s="152">
        <v>79</v>
      </c>
      <c r="Z38" s="152">
        <v>5</v>
      </c>
      <c r="AA38" s="34">
        <v>21</v>
      </c>
      <c r="AB38" s="34"/>
      <c r="AC38" s="34"/>
      <c r="AD38" s="34"/>
      <c r="AE38" s="34"/>
    </row>
    <row r="39" spans="1:31" s="3" customFormat="1" x14ac:dyDescent="0.25">
      <c r="A39" s="327">
        <f>A40+7</f>
        <v>43924</v>
      </c>
      <c r="B39" s="35">
        <v>275</v>
      </c>
      <c r="C39" s="152">
        <v>190</v>
      </c>
      <c r="D39" s="225">
        <v>52</v>
      </c>
      <c r="E39" s="304">
        <f t="shared" ref="E39:E41" si="86">D39/C39</f>
        <v>0.27368421052631581</v>
      </c>
      <c r="F39" s="66">
        <f t="shared" ref="F39:F41" si="87">C39-D39</f>
        <v>138</v>
      </c>
      <c r="G39" s="234">
        <v>74</v>
      </c>
      <c r="H39" s="108">
        <v>53</v>
      </c>
      <c r="I39" s="108">
        <v>45</v>
      </c>
      <c r="J39" s="18">
        <v>4</v>
      </c>
      <c r="K39" s="152">
        <v>3</v>
      </c>
      <c r="L39" s="18">
        <v>18</v>
      </c>
      <c r="M39" s="18">
        <v>54</v>
      </c>
      <c r="N39" s="58">
        <v>27</v>
      </c>
      <c r="O39" s="18">
        <v>2</v>
      </c>
      <c r="P39" s="50"/>
      <c r="Q39" s="50">
        <f t="shared" ref="Q39:Q40" si="88">M39*-1</f>
        <v>-54</v>
      </c>
      <c r="R39" s="50">
        <f t="shared" ref="R39:R40" si="89">O39*-1</f>
        <v>-2</v>
      </c>
      <c r="S39" s="111">
        <v>38</v>
      </c>
      <c r="T39" s="16"/>
      <c r="U39" s="13">
        <f t="shared" si="4"/>
        <v>-38</v>
      </c>
      <c r="V39" s="42">
        <v>296</v>
      </c>
      <c r="W39" s="152">
        <v>91</v>
      </c>
      <c r="X39" s="160">
        <f t="shared" si="5"/>
        <v>119</v>
      </c>
      <c r="Y39" s="152">
        <v>86</v>
      </c>
      <c r="Z39" s="152">
        <v>2</v>
      </c>
      <c r="AA39" s="34">
        <v>22</v>
      </c>
      <c r="AB39" s="34"/>
      <c r="AC39" s="34"/>
      <c r="AD39" s="34"/>
      <c r="AE39" s="34"/>
    </row>
    <row r="40" spans="1:31" s="3" customFormat="1" x14ac:dyDescent="0.25">
      <c r="A40" s="327">
        <f>A41+7</f>
        <v>43917</v>
      </c>
      <c r="B40" s="35">
        <v>319</v>
      </c>
      <c r="C40" s="152">
        <v>225</v>
      </c>
      <c r="D40" s="225">
        <v>58</v>
      </c>
      <c r="E40" s="304">
        <f t="shared" si="86"/>
        <v>0.25777777777777777</v>
      </c>
      <c r="F40" s="66">
        <f t="shared" si="87"/>
        <v>167</v>
      </c>
      <c r="G40" s="234">
        <v>76</v>
      </c>
      <c r="H40" s="108">
        <v>59</v>
      </c>
      <c r="I40" s="108">
        <v>38</v>
      </c>
      <c r="J40" s="18">
        <v>4</v>
      </c>
      <c r="K40" s="152">
        <v>10</v>
      </c>
      <c r="L40" s="18">
        <v>24</v>
      </c>
      <c r="M40" s="18">
        <v>44</v>
      </c>
      <c r="N40" s="58">
        <v>26</v>
      </c>
      <c r="O40" s="18">
        <v>2</v>
      </c>
      <c r="P40" s="50"/>
      <c r="Q40" s="50">
        <f t="shared" si="88"/>
        <v>-44</v>
      </c>
      <c r="R40" s="50">
        <f t="shared" si="89"/>
        <v>-2</v>
      </c>
      <c r="S40" s="111">
        <v>34</v>
      </c>
      <c r="T40" s="16"/>
      <c r="U40" s="13">
        <f t="shared" si="4"/>
        <v>-22</v>
      </c>
      <c r="V40" s="42">
        <v>240</v>
      </c>
      <c r="W40" s="152">
        <v>75</v>
      </c>
      <c r="X40" s="160">
        <f t="shared" si="5"/>
        <v>89</v>
      </c>
      <c r="Y40" s="152">
        <v>76</v>
      </c>
      <c r="Z40" s="152">
        <v>0</v>
      </c>
      <c r="AA40" s="34">
        <v>21</v>
      </c>
      <c r="AB40" s="34"/>
      <c r="AC40" s="34"/>
      <c r="AD40" s="34"/>
      <c r="AE40" s="34"/>
    </row>
    <row r="41" spans="1:31" s="3" customFormat="1" x14ac:dyDescent="0.25">
      <c r="A41" s="104">
        <v>43910</v>
      </c>
      <c r="B41" s="35">
        <v>312</v>
      </c>
      <c r="C41" s="152">
        <v>233</v>
      </c>
      <c r="D41" s="225">
        <v>50</v>
      </c>
      <c r="E41" s="304">
        <f t="shared" si="86"/>
        <v>0.21459227467811159</v>
      </c>
      <c r="F41" s="66">
        <f t="shared" si="87"/>
        <v>183</v>
      </c>
      <c r="G41" s="234">
        <v>69</v>
      </c>
      <c r="H41" s="108">
        <v>94</v>
      </c>
      <c r="I41" s="108">
        <v>64</v>
      </c>
      <c r="J41" s="18">
        <v>3</v>
      </c>
      <c r="K41" s="152">
        <v>6</v>
      </c>
      <c r="L41" s="18">
        <v>12</v>
      </c>
      <c r="M41" s="18">
        <v>26</v>
      </c>
      <c r="N41" s="58">
        <v>33</v>
      </c>
      <c r="O41" s="18">
        <v>2</v>
      </c>
      <c r="P41" s="50"/>
      <c r="Q41" s="50">
        <f t="shared" ref="Q41" si="90">M41*-1</f>
        <v>-26</v>
      </c>
      <c r="R41" s="50">
        <f t="shared" ref="R41" si="91">O41*-1</f>
        <v>-2</v>
      </c>
      <c r="S41" s="111">
        <v>34</v>
      </c>
      <c r="T41" s="16"/>
      <c r="U41" s="13">
        <f t="shared" si="4"/>
        <v>-16</v>
      </c>
      <c r="V41" s="42">
        <v>241</v>
      </c>
      <c r="W41" s="152">
        <v>74</v>
      </c>
      <c r="X41" s="160">
        <f t="shared" si="5"/>
        <v>91</v>
      </c>
      <c r="Y41" s="152">
        <v>76</v>
      </c>
      <c r="Z41" s="152">
        <v>14</v>
      </c>
      <c r="AA41" s="34">
        <v>13</v>
      </c>
      <c r="AB41" s="34"/>
      <c r="AC41" s="34"/>
      <c r="AD41" s="34"/>
      <c r="AE41" s="34"/>
    </row>
    <row r="42" spans="1:31" s="3" customFormat="1" x14ac:dyDescent="0.25">
      <c r="A42" s="104">
        <f t="shared" ref="A42:A49" si="92">A43+7</f>
        <v>43896</v>
      </c>
      <c r="B42" s="35">
        <v>278</v>
      </c>
      <c r="C42" s="152">
        <v>225</v>
      </c>
      <c r="D42" s="225">
        <v>52</v>
      </c>
      <c r="E42" s="304">
        <f t="shared" ref="E42:E44" si="93">D42/C42</f>
        <v>0.2311111111111111</v>
      </c>
      <c r="F42" s="66">
        <f t="shared" ref="F42:F44" si="94">C42-D42</f>
        <v>173</v>
      </c>
      <c r="G42" s="234">
        <v>65</v>
      </c>
      <c r="H42" s="108">
        <v>54</v>
      </c>
      <c r="I42" s="108">
        <v>102</v>
      </c>
      <c r="J42" s="18">
        <v>2</v>
      </c>
      <c r="K42" s="152">
        <v>7</v>
      </c>
      <c r="L42" s="18">
        <v>24</v>
      </c>
      <c r="M42" s="18">
        <v>16</v>
      </c>
      <c r="N42" s="58">
        <v>58</v>
      </c>
      <c r="O42" s="18">
        <v>3</v>
      </c>
      <c r="P42" s="50"/>
      <c r="Q42" s="50">
        <f t="shared" ref="Q42:Q44" si="95">M42*-1</f>
        <v>-16</v>
      </c>
      <c r="R42" s="50">
        <f t="shared" ref="R42:R48" si="96">O42*-1</f>
        <v>-3</v>
      </c>
      <c r="S42" s="111">
        <v>36</v>
      </c>
      <c r="T42" s="16"/>
      <c r="U42" s="13">
        <f t="shared" si="4"/>
        <v>5</v>
      </c>
      <c r="V42" s="42">
        <v>252</v>
      </c>
      <c r="W42" s="152">
        <v>76</v>
      </c>
      <c r="X42" s="160">
        <f t="shared" si="5"/>
        <v>95</v>
      </c>
      <c r="Y42" s="152">
        <v>81</v>
      </c>
      <c r="Z42" s="152">
        <v>8</v>
      </c>
      <c r="AA42" s="34">
        <v>14</v>
      </c>
      <c r="AB42" s="34"/>
      <c r="AC42" s="34"/>
      <c r="AD42" s="34"/>
      <c r="AE42" s="34"/>
    </row>
    <row r="43" spans="1:31" s="3" customFormat="1" x14ac:dyDescent="0.25">
      <c r="A43" s="104">
        <f t="shared" si="92"/>
        <v>43889</v>
      </c>
      <c r="B43" s="35">
        <v>272</v>
      </c>
      <c r="C43" s="152">
        <v>230</v>
      </c>
      <c r="D43" s="225">
        <v>52</v>
      </c>
      <c r="E43" s="304">
        <f t="shared" si="93"/>
        <v>0.22608695652173913</v>
      </c>
      <c r="F43" s="66">
        <f t="shared" si="94"/>
        <v>178</v>
      </c>
      <c r="G43" s="234">
        <v>64</v>
      </c>
      <c r="H43" s="108">
        <v>50</v>
      </c>
      <c r="I43" s="108">
        <v>77</v>
      </c>
      <c r="J43" s="18">
        <v>2</v>
      </c>
      <c r="K43" s="152">
        <v>3</v>
      </c>
      <c r="L43" s="18">
        <v>22</v>
      </c>
      <c r="M43" s="18">
        <v>11</v>
      </c>
      <c r="N43" s="58">
        <v>44</v>
      </c>
      <c r="O43" s="18">
        <v>0</v>
      </c>
      <c r="P43" s="50"/>
      <c r="Q43" s="50">
        <f t="shared" si="95"/>
        <v>-11</v>
      </c>
      <c r="R43" s="50">
        <f t="shared" si="96"/>
        <v>0</v>
      </c>
      <c r="S43" s="111">
        <v>37</v>
      </c>
      <c r="T43" s="16"/>
      <c r="U43" s="13">
        <f t="shared" si="4"/>
        <v>11</v>
      </c>
      <c r="V43" s="42">
        <v>258</v>
      </c>
      <c r="W43" s="152">
        <v>88</v>
      </c>
      <c r="X43" s="160">
        <f t="shared" si="5"/>
        <v>92</v>
      </c>
      <c r="Y43" s="152">
        <v>78</v>
      </c>
      <c r="Z43" s="152">
        <v>4</v>
      </c>
      <c r="AA43" s="34">
        <v>13</v>
      </c>
      <c r="AB43" s="34"/>
      <c r="AC43" s="34"/>
      <c r="AD43" s="34"/>
      <c r="AE43" s="34"/>
    </row>
    <row r="44" spans="1:31" s="3" customFormat="1" x14ac:dyDescent="0.25">
      <c r="A44" s="104">
        <f t="shared" si="92"/>
        <v>43882</v>
      </c>
      <c r="B44" s="35">
        <v>261</v>
      </c>
      <c r="C44" s="152">
        <v>221</v>
      </c>
      <c r="D44" s="225">
        <v>50</v>
      </c>
      <c r="E44" s="304">
        <f t="shared" si="93"/>
        <v>0.22624434389140272</v>
      </c>
      <c r="F44" s="66">
        <f t="shared" si="94"/>
        <v>171</v>
      </c>
      <c r="G44" s="234">
        <v>63</v>
      </c>
      <c r="H44" s="108">
        <v>52</v>
      </c>
      <c r="I44" s="108">
        <v>54</v>
      </c>
      <c r="J44" s="18">
        <v>2</v>
      </c>
      <c r="K44" s="152">
        <v>3</v>
      </c>
      <c r="L44" s="18">
        <v>14</v>
      </c>
      <c r="M44" s="18">
        <v>11</v>
      </c>
      <c r="N44" s="58">
        <v>39</v>
      </c>
      <c r="O44" s="18">
        <v>3</v>
      </c>
      <c r="P44" s="50">
        <f t="shared" ref="P44" si="97">L44*-1</f>
        <v>-14</v>
      </c>
      <c r="Q44" s="50">
        <f t="shared" si="95"/>
        <v>-11</v>
      </c>
      <c r="R44" s="50">
        <f t="shared" si="96"/>
        <v>-3</v>
      </c>
      <c r="S44" s="111">
        <v>38</v>
      </c>
      <c r="T44" s="13">
        <f t="shared" ref="T44" si="98">(M44+O44) - L44</f>
        <v>0</v>
      </c>
      <c r="U44" s="13">
        <f t="shared" si="4"/>
        <v>0</v>
      </c>
      <c r="V44" s="42">
        <v>262</v>
      </c>
      <c r="W44" s="152">
        <v>87</v>
      </c>
      <c r="X44" s="160">
        <f t="shared" si="5"/>
        <v>94</v>
      </c>
      <c r="Y44" s="152">
        <v>81</v>
      </c>
      <c r="Z44" s="152">
        <v>18</v>
      </c>
      <c r="AA44" s="34">
        <v>13</v>
      </c>
      <c r="AB44" s="34"/>
      <c r="AC44" s="34"/>
      <c r="AD44" s="34"/>
      <c r="AE44" s="34"/>
    </row>
    <row r="45" spans="1:31" s="3" customFormat="1" x14ac:dyDescent="0.25">
      <c r="A45" s="104">
        <f t="shared" si="92"/>
        <v>43875</v>
      </c>
      <c r="B45" s="35">
        <v>265</v>
      </c>
      <c r="C45" s="152">
        <v>229</v>
      </c>
      <c r="D45" s="225">
        <v>55</v>
      </c>
      <c r="E45" s="304">
        <f t="shared" ref="E45" si="99">D45/C45</f>
        <v>0.24017467248908297</v>
      </c>
      <c r="F45" s="66">
        <f t="shared" ref="F45" si="100">C45-D45</f>
        <v>174</v>
      </c>
      <c r="G45" s="234">
        <v>66</v>
      </c>
      <c r="H45" s="108">
        <v>47</v>
      </c>
      <c r="I45" s="108">
        <v>30</v>
      </c>
      <c r="J45" s="18">
        <v>3</v>
      </c>
      <c r="K45" s="152">
        <v>5</v>
      </c>
      <c r="L45" s="18">
        <v>25</v>
      </c>
      <c r="M45" s="18">
        <v>17</v>
      </c>
      <c r="N45" s="58">
        <v>38</v>
      </c>
      <c r="O45" s="18">
        <v>3</v>
      </c>
      <c r="P45" s="50">
        <f t="shared" ref="P45" si="101">L45*-1</f>
        <v>-25</v>
      </c>
      <c r="Q45" s="50">
        <f t="shared" ref="Q45" si="102">M45*-1</f>
        <v>-17</v>
      </c>
      <c r="R45" s="50">
        <f t="shared" si="96"/>
        <v>-3</v>
      </c>
      <c r="S45" s="111">
        <v>38</v>
      </c>
      <c r="T45" s="13">
        <f t="shared" ref="T45" si="103">(M45+O45) - L45</f>
        <v>-5</v>
      </c>
      <c r="U45" s="13">
        <f t="shared" si="4"/>
        <v>5</v>
      </c>
      <c r="V45" s="42">
        <v>267</v>
      </c>
      <c r="W45" s="152">
        <v>88</v>
      </c>
      <c r="X45" s="160">
        <f t="shared" si="5"/>
        <v>98</v>
      </c>
      <c r="Y45" s="152">
        <v>81</v>
      </c>
      <c r="Z45" s="152">
        <v>15</v>
      </c>
      <c r="AA45" s="34">
        <v>13</v>
      </c>
      <c r="AB45" s="34"/>
      <c r="AC45" s="34"/>
      <c r="AD45" s="34"/>
      <c r="AE45" s="34"/>
    </row>
    <row r="46" spans="1:31" s="3" customFormat="1" x14ac:dyDescent="0.25">
      <c r="A46" s="104">
        <f t="shared" si="92"/>
        <v>43868</v>
      </c>
      <c r="B46" s="35">
        <v>261</v>
      </c>
      <c r="C46" s="152">
        <v>221</v>
      </c>
      <c r="D46" s="225">
        <v>59</v>
      </c>
      <c r="E46" s="304">
        <f t="shared" ref="E46:E52" si="104">D46/C46</f>
        <v>0.2669683257918552</v>
      </c>
      <c r="F46" s="66">
        <f t="shared" ref="F46:F52" si="105">C46-D46</f>
        <v>162</v>
      </c>
      <c r="G46" s="234">
        <v>69</v>
      </c>
      <c r="H46" s="108">
        <v>46</v>
      </c>
      <c r="I46" s="108">
        <v>23</v>
      </c>
      <c r="J46" s="18">
        <v>2</v>
      </c>
      <c r="K46" s="152">
        <v>4</v>
      </c>
      <c r="L46" s="18">
        <v>20</v>
      </c>
      <c r="M46" s="18">
        <v>13</v>
      </c>
      <c r="N46" s="58">
        <v>21</v>
      </c>
      <c r="O46" s="18">
        <v>2</v>
      </c>
      <c r="P46" s="50">
        <f t="shared" ref="P46:P47" si="106">L46*-1</f>
        <v>-20</v>
      </c>
      <c r="Q46" s="50">
        <f t="shared" ref="Q46:Q47" si="107">M46*-1</f>
        <v>-13</v>
      </c>
      <c r="R46" s="50">
        <f t="shared" si="96"/>
        <v>-2</v>
      </c>
      <c r="S46" s="111">
        <v>37</v>
      </c>
      <c r="T46" s="13">
        <f t="shared" ref="T46:T51" si="108">(M46+O46) - L46</f>
        <v>-5</v>
      </c>
      <c r="U46" s="13">
        <f t="shared" si="4"/>
        <v>5</v>
      </c>
      <c r="V46" s="42">
        <v>276</v>
      </c>
      <c r="W46" s="152">
        <v>92</v>
      </c>
      <c r="X46" s="160">
        <f t="shared" si="5"/>
        <v>103</v>
      </c>
      <c r="Y46" s="152">
        <v>81</v>
      </c>
      <c r="Z46" s="152">
        <v>13</v>
      </c>
      <c r="AA46" s="34">
        <v>13</v>
      </c>
      <c r="AB46" s="34"/>
      <c r="AC46" s="34"/>
      <c r="AD46" s="34"/>
      <c r="AE46" s="34"/>
    </row>
    <row r="47" spans="1:31" s="3" customFormat="1" x14ac:dyDescent="0.25">
      <c r="A47" s="104">
        <f t="shared" si="92"/>
        <v>43861</v>
      </c>
      <c r="B47" s="35">
        <v>257</v>
      </c>
      <c r="C47" s="152">
        <v>219</v>
      </c>
      <c r="D47" s="225">
        <v>60</v>
      </c>
      <c r="E47" s="304">
        <f t="shared" si="104"/>
        <v>0.27397260273972601</v>
      </c>
      <c r="F47" s="66">
        <f t="shared" si="105"/>
        <v>159</v>
      </c>
      <c r="G47" s="234">
        <v>71</v>
      </c>
      <c r="H47" s="108">
        <v>37</v>
      </c>
      <c r="I47" s="108">
        <v>21</v>
      </c>
      <c r="J47" s="18">
        <v>2</v>
      </c>
      <c r="K47" s="152">
        <v>9</v>
      </c>
      <c r="L47" s="18">
        <v>16</v>
      </c>
      <c r="M47" s="18">
        <v>8</v>
      </c>
      <c r="N47" s="58">
        <v>24</v>
      </c>
      <c r="O47" s="18">
        <v>3</v>
      </c>
      <c r="P47" s="50">
        <f t="shared" si="106"/>
        <v>-16</v>
      </c>
      <c r="Q47" s="50">
        <f t="shared" si="107"/>
        <v>-8</v>
      </c>
      <c r="R47" s="50">
        <f t="shared" si="96"/>
        <v>-3</v>
      </c>
      <c r="S47" s="111">
        <v>37</v>
      </c>
      <c r="T47" s="13">
        <f t="shared" si="108"/>
        <v>-5</v>
      </c>
      <c r="U47" s="13">
        <f t="shared" si="4"/>
        <v>5</v>
      </c>
      <c r="V47" s="42">
        <v>269</v>
      </c>
      <c r="W47" s="152">
        <v>94</v>
      </c>
      <c r="X47" s="160">
        <f t="shared" si="5"/>
        <v>93</v>
      </c>
      <c r="Y47" s="152">
        <v>82</v>
      </c>
      <c r="Z47" s="152">
        <v>8</v>
      </c>
      <c r="AA47" s="34">
        <v>13</v>
      </c>
      <c r="AB47" s="34"/>
      <c r="AC47" s="34"/>
      <c r="AD47" s="34"/>
      <c r="AE47" s="34"/>
    </row>
    <row r="48" spans="1:31" s="3" customFormat="1" x14ac:dyDescent="0.25">
      <c r="A48" s="104">
        <f t="shared" si="92"/>
        <v>43854</v>
      </c>
      <c r="B48" s="35">
        <v>251</v>
      </c>
      <c r="C48" s="152">
        <v>209</v>
      </c>
      <c r="D48" s="225">
        <v>58</v>
      </c>
      <c r="E48" s="304">
        <f t="shared" si="104"/>
        <v>0.27751196172248804</v>
      </c>
      <c r="F48" s="66">
        <f t="shared" si="105"/>
        <v>151</v>
      </c>
      <c r="G48" s="234">
        <v>69</v>
      </c>
      <c r="H48" s="108">
        <v>47</v>
      </c>
      <c r="I48" s="108">
        <v>23</v>
      </c>
      <c r="J48" s="108">
        <v>1</v>
      </c>
      <c r="K48" s="148">
        <v>1</v>
      </c>
      <c r="L48" s="56">
        <v>15</v>
      </c>
      <c r="M48" s="56">
        <v>17</v>
      </c>
      <c r="N48" s="57">
        <v>24</v>
      </c>
      <c r="O48" s="18">
        <v>1</v>
      </c>
      <c r="P48" s="50">
        <f t="shared" ref="P48:Q111" si="109">L48*-1</f>
        <v>-15</v>
      </c>
      <c r="Q48" s="50">
        <f t="shared" si="109"/>
        <v>-17</v>
      </c>
      <c r="R48" s="50">
        <f t="shared" si="96"/>
        <v>-1</v>
      </c>
      <c r="S48" s="111">
        <v>38</v>
      </c>
      <c r="T48" s="13">
        <f t="shared" si="108"/>
        <v>3</v>
      </c>
      <c r="U48" s="13">
        <f t="shared" si="4"/>
        <v>-3</v>
      </c>
      <c r="V48" s="42">
        <v>276</v>
      </c>
      <c r="W48" s="152">
        <v>96</v>
      </c>
      <c r="X48" s="160">
        <f t="shared" si="5"/>
        <v>97</v>
      </c>
      <c r="Y48" s="152">
        <v>83</v>
      </c>
      <c r="Z48" s="152">
        <v>4</v>
      </c>
      <c r="AA48" s="34">
        <v>16</v>
      </c>
      <c r="AB48" s="34"/>
      <c r="AC48" s="34"/>
      <c r="AD48" s="34"/>
      <c r="AE48" s="34"/>
    </row>
    <row r="49" spans="1:31" s="3" customFormat="1" x14ac:dyDescent="0.25">
      <c r="A49" s="104">
        <f t="shared" si="92"/>
        <v>43847</v>
      </c>
      <c r="B49" s="35">
        <v>254</v>
      </c>
      <c r="C49" s="152">
        <v>218</v>
      </c>
      <c r="D49" s="225">
        <v>54</v>
      </c>
      <c r="E49" s="304">
        <f t="shared" si="104"/>
        <v>0.24770642201834864</v>
      </c>
      <c r="F49" s="66">
        <f t="shared" si="105"/>
        <v>164</v>
      </c>
      <c r="G49" s="234">
        <v>70</v>
      </c>
      <c r="H49" s="108">
        <v>26</v>
      </c>
      <c r="I49" s="108">
        <v>15</v>
      </c>
      <c r="J49" s="18">
        <v>2</v>
      </c>
      <c r="K49" s="42">
        <v>4</v>
      </c>
      <c r="L49" s="18">
        <v>15</v>
      </c>
      <c r="M49" s="18">
        <v>9</v>
      </c>
      <c r="N49" s="58">
        <v>25</v>
      </c>
      <c r="O49" s="18">
        <v>3</v>
      </c>
      <c r="P49" s="50">
        <f t="shared" si="109"/>
        <v>-15</v>
      </c>
      <c r="Q49" s="50">
        <f t="shared" si="109"/>
        <v>-9</v>
      </c>
      <c r="R49" s="50">
        <f t="shared" ref="R49:R112" si="110">O49*-1</f>
        <v>-3</v>
      </c>
      <c r="S49" s="111">
        <v>38</v>
      </c>
      <c r="T49" s="13">
        <f t="shared" si="108"/>
        <v>-3</v>
      </c>
      <c r="U49" s="13">
        <f t="shared" ref="U49:U112" si="111">L49-(O49+M49)</f>
        <v>3</v>
      </c>
      <c r="V49" s="42">
        <v>280</v>
      </c>
      <c r="W49" s="152">
        <v>95</v>
      </c>
      <c r="X49" s="160">
        <f t="shared" si="5"/>
        <v>101</v>
      </c>
      <c r="Y49" s="152">
        <v>84</v>
      </c>
      <c r="Z49" s="152">
        <v>3</v>
      </c>
      <c r="AA49" s="34">
        <v>16</v>
      </c>
      <c r="AB49" s="34"/>
      <c r="AC49" s="34"/>
      <c r="AD49" s="34"/>
      <c r="AE49" s="34"/>
    </row>
    <row r="50" spans="1:31" s="3" customFormat="1" x14ac:dyDescent="0.25">
      <c r="A50" s="104">
        <v>43840</v>
      </c>
      <c r="B50" s="35">
        <v>248</v>
      </c>
      <c r="C50" s="152">
        <v>217</v>
      </c>
      <c r="D50" s="225">
        <v>57</v>
      </c>
      <c r="E50" s="304">
        <f t="shared" si="104"/>
        <v>0.26267281105990781</v>
      </c>
      <c r="F50" s="66">
        <f t="shared" si="105"/>
        <v>160</v>
      </c>
      <c r="G50" s="234">
        <v>70</v>
      </c>
      <c r="H50" s="108">
        <v>42</v>
      </c>
      <c r="I50" s="108">
        <v>10</v>
      </c>
      <c r="J50" s="18">
        <v>3</v>
      </c>
      <c r="K50" s="42">
        <v>2</v>
      </c>
      <c r="L50" s="18">
        <v>12</v>
      </c>
      <c r="M50" s="18">
        <v>15</v>
      </c>
      <c r="N50" s="58">
        <v>17</v>
      </c>
      <c r="O50" s="18">
        <v>1</v>
      </c>
      <c r="P50" s="50">
        <f t="shared" si="109"/>
        <v>-12</v>
      </c>
      <c r="Q50" s="50">
        <f t="shared" si="109"/>
        <v>-15</v>
      </c>
      <c r="R50" s="50">
        <f t="shared" si="110"/>
        <v>-1</v>
      </c>
      <c r="S50" s="111">
        <v>38</v>
      </c>
      <c r="T50" s="13">
        <f t="shared" si="108"/>
        <v>4</v>
      </c>
      <c r="U50" s="13">
        <f t="shared" si="111"/>
        <v>-4</v>
      </c>
      <c r="V50" s="42">
        <v>289</v>
      </c>
      <c r="W50" s="152">
        <v>99</v>
      </c>
      <c r="X50" s="160">
        <f t="shared" si="5"/>
        <v>107</v>
      </c>
      <c r="Y50" s="152">
        <v>83</v>
      </c>
      <c r="Z50" s="152">
        <v>5</v>
      </c>
      <c r="AA50" s="34">
        <v>17</v>
      </c>
      <c r="AB50" s="34"/>
      <c r="AC50" s="34"/>
      <c r="AD50" s="34"/>
      <c r="AE50" s="34"/>
    </row>
    <row r="51" spans="1:31" s="3" customFormat="1" x14ac:dyDescent="0.25">
      <c r="A51" s="104">
        <f t="shared" ref="A51:A66" si="112">A52+7</f>
        <v>43819</v>
      </c>
      <c r="B51" s="35">
        <v>243</v>
      </c>
      <c r="C51" s="152">
        <v>212</v>
      </c>
      <c r="D51" s="225">
        <v>54</v>
      </c>
      <c r="E51" s="304">
        <f t="shared" si="104"/>
        <v>0.25471698113207547</v>
      </c>
      <c r="F51" s="66">
        <f t="shared" si="105"/>
        <v>158</v>
      </c>
      <c r="G51" s="234">
        <v>61</v>
      </c>
      <c r="H51" s="108">
        <v>40</v>
      </c>
      <c r="I51" s="108">
        <v>23</v>
      </c>
      <c r="J51" s="18">
        <v>2</v>
      </c>
      <c r="K51" s="42">
        <v>10</v>
      </c>
      <c r="L51" s="18">
        <v>21</v>
      </c>
      <c r="M51" s="18">
        <v>10</v>
      </c>
      <c r="N51" s="58">
        <v>40</v>
      </c>
      <c r="O51" s="18">
        <v>6</v>
      </c>
      <c r="P51" s="50">
        <f t="shared" si="109"/>
        <v>-21</v>
      </c>
      <c r="Q51" s="50">
        <f t="shared" si="109"/>
        <v>-10</v>
      </c>
      <c r="R51" s="50">
        <f t="shared" si="110"/>
        <v>-6</v>
      </c>
      <c r="S51" s="111">
        <v>35</v>
      </c>
      <c r="T51" s="13">
        <f t="shared" si="108"/>
        <v>-5</v>
      </c>
      <c r="U51" s="13">
        <f t="shared" si="111"/>
        <v>5</v>
      </c>
      <c r="V51" s="42">
        <v>280</v>
      </c>
      <c r="W51" s="152">
        <v>100</v>
      </c>
      <c r="X51" s="160">
        <f t="shared" si="5"/>
        <v>98</v>
      </c>
      <c r="Y51" s="152">
        <v>82</v>
      </c>
      <c r="Z51" s="152">
        <v>11</v>
      </c>
      <c r="AA51" s="34">
        <v>20</v>
      </c>
      <c r="AB51" s="34"/>
      <c r="AC51" s="34"/>
      <c r="AD51" s="34"/>
      <c r="AE51" s="34"/>
    </row>
    <row r="52" spans="1:31" s="3" customFormat="1" x14ac:dyDescent="0.25">
      <c r="A52" s="104">
        <f t="shared" si="112"/>
        <v>43812</v>
      </c>
      <c r="B52" s="35">
        <v>238</v>
      </c>
      <c r="C52" s="152">
        <v>206</v>
      </c>
      <c r="D52" s="225">
        <v>54</v>
      </c>
      <c r="E52" s="304">
        <f t="shared" si="104"/>
        <v>0.26213592233009708</v>
      </c>
      <c r="F52" s="66">
        <f t="shared" si="105"/>
        <v>152</v>
      </c>
      <c r="G52" s="234">
        <v>61</v>
      </c>
      <c r="H52" s="108">
        <v>45</v>
      </c>
      <c r="I52" s="108">
        <v>11</v>
      </c>
      <c r="J52" s="18">
        <v>2</v>
      </c>
      <c r="K52" s="42">
        <v>6</v>
      </c>
      <c r="L52" s="18">
        <v>19</v>
      </c>
      <c r="M52" s="18">
        <v>12</v>
      </c>
      <c r="N52" s="58">
        <v>27</v>
      </c>
      <c r="O52" s="295"/>
      <c r="P52" s="50">
        <f t="shared" si="109"/>
        <v>-19</v>
      </c>
      <c r="Q52" s="50">
        <f t="shared" si="109"/>
        <v>-12</v>
      </c>
      <c r="R52" s="50">
        <f t="shared" si="110"/>
        <v>0</v>
      </c>
      <c r="S52" s="111">
        <v>36</v>
      </c>
      <c r="T52" s="13">
        <f t="shared" ref="T52:T72" si="113">M52-L52</f>
        <v>-7</v>
      </c>
      <c r="U52" s="13">
        <f t="shared" si="111"/>
        <v>7</v>
      </c>
      <c r="V52" s="42">
        <v>286</v>
      </c>
      <c r="W52" s="152">
        <v>102</v>
      </c>
      <c r="X52" s="160">
        <f t="shared" si="5"/>
        <v>184</v>
      </c>
      <c r="Y52" s="299"/>
      <c r="Z52" s="152">
        <v>10</v>
      </c>
      <c r="AA52" s="34">
        <v>20</v>
      </c>
      <c r="AB52" s="34"/>
      <c r="AC52" s="34"/>
      <c r="AD52" s="34"/>
      <c r="AE52" s="34"/>
    </row>
    <row r="53" spans="1:31" s="3" customFormat="1" x14ac:dyDescent="0.25">
      <c r="A53" s="104">
        <f t="shared" si="112"/>
        <v>43805</v>
      </c>
      <c r="B53" s="35">
        <v>240</v>
      </c>
      <c r="C53" s="152">
        <v>205</v>
      </c>
      <c r="D53" s="225">
        <v>52</v>
      </c>
      <c r="E53" s="304">
        <f t="shared" ref="E53:E116" si="114">D53/C53</f>
        <v>0.25365853658536586</v>
      </c>
      <c r="F53" s="66">
        <f t="shared" ref="F53:F116" si="115">C53-D53</f>
        <v>153</v>
      </c>
      <c r="G53" s="234">
        <v>60</v>
      </c>
      <c r="H53" s="108">
        <v>65</v>
      </c>
      <c r="I53" s="108">
        <v>7</v>
      </c>
      <c r="J53" s="18">
        <v>1</v>
      </c>
      <c r="K53" s="42">
        <v>3</v>
      </c>
      <c r="L53" s="18">
        <v>29</v>
      </c>
      <c r="M53" s="18">
        <v>14</v>
      </c>
      <c r="N53" s="58">
        <v>26</v>
      </c>
      <c r="O53" s="296"/>
      <c r="P53" s="50">
        <f t="shared" si="109"/>
        <v>-29</v>
      </c>
      <c r="Q53" s="50">
        <f t="shared" si="109"/>
        <v>-14</v>
      </c>
      <c r="R53" s="50">
        <f t="shared" si="110"/>
        <v>0</v>
      </c>
      <c r="S53" s="111">
        <v>37</v>
      </c>
      <c r="T53" s="13">
        <f t="shared" si="113"/>
        <v>-15</v>
      </c>
      <c r="U53" s="13">
        <f t="shared" si="111"/>
        <v>15</v>
      </c>
      <c r="V53" s="42">
        <v>293</v>
      </c>
      <c r="W53" s="152">
        <v>106</v>
      </c>
      <c r="X53" s="160">
        <f t="shared" ref="X53:X84" si="116">V53-W53</f>
        <v>187</v>
      </c>
      <c r="Y53" s="299"/>
      <c r="Z53" s="152">
        <v>6</v>
      </c>
      <c r="AA53" s="34">
        <v>28</v>
      </c>
      <c r="AB53" s="34"/>
      <c r="AC53" s="34"/>
      <c r="AD53" s="34"/>
      <c r="AE53" s="34"/>
    </row>
    <row r="54" spans="1:31" s="3" customFormat="1" x14ac:dyDescent="0.25">
      <c r="A54" s="104">
        <f t="shared" si="112"/>
        <v>43798</v>
      </c>
      <c r="B54" s="35">
        <v>232</v>
      </c>
      <c r="C54" s="152">
        <v>190</v>
      </c>
      <c r="D54" s="225">
        <v>50</v>
      </c>
      <c r="E54" s="304">
        <f t="shared" si="114"/>
        <v>0.26315789473684209</v>
      </c>
      <c r="F54" s="66">
        <f t="shared" si="115"/>
        <v>140</v>
      </c>
      <c r="G54" s="234">
        <v>61</v>
      </c>
      <c r="H54" s="108">
        <v>43</v>
      </c>
      <c r="I54" s="108">
        <v>14</v>
      </c>
      <c r="J54" s="18">
        <v>1</v>
      </c>
      <c r="K54" s="55">
        <v>6</v>
      </c>
      <c r="L54" s="56">
        <v>18</v>
      </c>
      <c r="M54" s="56">
        <v>10</v>
      </c>
      <c r="N54" s="58">
        <v>24</v>
      </c>
      <c r="O54" s="296"/>
      <c r="P54" s="50">
        <f t="shared" si="109"/>
        <v>-18</v>
      </c>
      <c r="Q54" s="50">
        <f t="shared" si="109"/>
        <v>-10</v>
      </c>
      <c r="R54" s="50">
        <f t="shared" si="110"/>
        <v>0</v>
      </c>
      <c r="S54" s="111">
        <v>39</v>
      </c>
      <c r="T54" s="13">
        <f t="shared" si="113"/>
        <v>-8</v>
      </c>
      <c r="U54" s="13">
        <f t="shared" si="111"/>
        <v>8</v>
      </c>
      <c r="V54" s="42">
        <v>289</v>
      </c>
      <c r="W54" s="152">
        <v>108</v>
      </c>
      <c r="X54" s="160">
        <f t="shared" si="116"/>
        <v>181</v>
      </c>
      <c r="Y54" s="299"/>
      <c r="Z54" s="152">
        <v>24</v>
      </c>
      <c r="AA54" s="34">
        <v>11</v>
      </c>
      <c r="AB54" s="34"/>
      <c r="AC54" s="34"/>
      <c r="AD54" s="34"/>
      <c r="AE54" s="34"/>
    </row>
    <row r="55" spans="1:31" s="3" customFormat="1" x14ac:dyDescent="0.25">
      <c r="A55" s="104">
        <f t="shared" si="112"/>
        <v>43791</v>
      </c>
      <c r="B55" s="35">
        <v>228</v>
      </c>
      <c r="C55" s="152">
        <v>190</v>
      </c>
      <c r="D55" s="225">
        <v>53</v>
      </c>
      <c r="E55" s="304">
        <f t="shared" si="114"/>
        <v>0.27894736842105261</v>
      </c>
      <c r="F55" s="66">
        <f t="shared" si="115"/>
        <v>137</v>
      </c>
      <c r="G55" s="234">
        <v>60</v>
      </c>
      <c r="H55" s="108">
        <v>40</v>
      </c>
      <c r="I55" s="108">
        <v>13</v>
      </c>
      <c r="J55" s="18">
        <v>5</v>
      </c>
      <c r="K55" s="42">
        <v>1</v>
      </c>
      <c r="L55" s="18">
        <v>8</v>
      </c>
      <c r="M55" s="18">
        <v>11</v>
      </c>
      <c r="N55" s="58">
        <v>22</v>
      </c>
      <c r="O55" s="296"/>
      <c r="P55" s="50">
        <f t="shared" si="109"/>
        <v>-8</v>
      </c>
      <c r="Q55" s="50">
        <f t="shared" si="109"/>
        <v>-11</v>
      </c>
      <c r="R55" s="50">
        <f t="shared" si="110"/>
        <v>0</v>
      </c>
      <c r="S55" s="111">
        <v>38</v>
      </c>
      <c r="T55" s="13">
        <f t="shared" si="113"/>
        <v>3</v>
      </c>
      <c r="U55" s="13">
        <f t="shared" si="111"/>
        <v>-3</v>
      </c>
      <c r="V55" s="42">
        <v>299</v>
      </c>
      <c r="W55" s="152">
        <v>115</v>
      </c>
      <c r="X55" s="160">
        <f t="shared" si="116"/>
        <v>184</v>
      </c>
      <c r="Y55" s="299"/>
      <c r="Z55" s="152">
        <v>19</v>
      </c>
      <c r="AA55" s="34">
        <v>13</v>
      </c>
      <c r="AB55" s="34"/>
      <c r="AC55" s="34"/>
      <c r="AD55" s="34"/>
      <c r="AE55" s="34"/>
    </row>
    <row r="56" spans="1:31" s="3" customFormat="1" x14ac:dyDescent="0.25">
      <c r="A56" s="104">
        <f t="shared" si="112"/>
        <v>43784</v>
      </c>
      <c r="B56" s="35">
        <v>230</v>
      </c>
      <c r="C56" s="152">
        <v>187</v>
      </c>
      <c r="D56" s="225">
        <v>47</v>
      </c>
      <c r="E56" s="304">
        <f t="shared" si="114"/>
        <v>0.25133689839572193</v>
      </c>
      <c r="F56" s="66">
        <f t="shared" si="115"/>
        <v>140</v>
      </c>
      <c r="G56" s="234">
        <v>56</v>
      </c>
      <c r="H56" s="108">
        <v>54</v>
      </c>
      <c r="I56" s="108">
        <v>2</v>
      </c>
      <c r="J56" s="18">
        <v>4</v>
      </c>
      <c r="K56" s="42">
        <v>3</v>
      </c>
      <c r="L56" s="18">
        <v>19</v>
      </c>
      <c r="M56" s="18">
        <v>17</v>
      </c>
      <c r="N56" s="58">
        <v>18</v>
      </c>
      <c r="O56" s="296"/>
      <c r="P56" s="50">
        <f t="shared" si="109"/>
        <v>-19</v>
      </c>
      <c r="Q56" s="50">
        <f t="shared" si="109"/>
        <v>-17</v>
      </c>
      <c r="R56" s="50">
        <f t="shared" si="110"/>
        <v>0</v>
      </c>
      <c r="S56" s="111">
        <v>36</v>
      </c>
      <c r="T56" s="13">
        <f t="shared" si="113"/>
        <v>-2</v>
      </c>
      <c r="U56" s="13">
        <f t="shared" si="111"/>
        <v>2</v>
      </c>
      <c r="V56" s="42">
        <v>304</v>
      </c>
      <c r="W56" s="152">
        <v>116</v>
      </c>
      <c r="X56" s="160">
        <f t="shared" si="116"/>
        <v>188</v>
      </c>
      <c r="Y56" s="299"/>
      <c r="Z56" s="152">
        <v>30</v>
      </c>
      <c r="AA56" s="34">
        <v>10</v>
      </c>
      <c r="AB56" s="34"/>
      <c r="AC56" s="34"/>
      <c r="AD56" s="34"/>
      <c r="AE56" s="34"/>
    </row>
    <row r="57" spans="1:31" s="3" customFormat="1" x14ac:dyDescent="0.25">
      <c r="A57" s="104">
        <f t="shared" si="112"/>
        <v>43777</v>
      </c>
      <c r="B57" s="35">
        <v>236</v>
      </c>
      <c r="C57" s="152">
        <v>198</v>
      </c>
      <c r="D57" s="225">
        <v>47</v>
      </c>
      <c r="E57" s="304">
        <f t="shared" si="114"/>
        <v>0.23737373737373738</v>
      </c>
      <c r="F57" s="66">
        <f t="shared" si="115"/>
        <v>151</v>
      </c>
      <c r="G57" s="234">
        <v>56</v>
      </c>
      <c r="H57" s="108">
        <v>61</v>
      </c>
      <c r="I57" s="108">
        <v>4</v>
      </c>
      <c r="J57" s="18">
        <v>3</v>
      </c>
      <c r="K57" s="42">
        <v>1</v>
      </c>
      <c r="L57" s="18">
        <v>7</v>
      </c>
      <c r="M57" s="18">
        <v>11</v>
      </c>
      <c r="N57" s="58">
        <v>9</v>
      </c>
      <c r="O57" s="296"/>
      <c r="P57" s="50">
        <f t="shared" si="109"/>
        <v>-7</v>
      </c>
      <c r="Q57" s="50">
        <f t="shared" si="109"/>
        <v>-11</v>
      </c>
      <c r="R57" s="50">
        <f t="shared" si="110"/>
        <v>0</v>
      </c>
      <c r="S57" s="267">
        <v>36</v>
      </c>
      <c r="T57" s="13">
        <f t="shared" si="113"/>
        <v>4</v>
      </c>
      <c r="U57" s="13">
        <f t="shared" si="111"/>
        <v>-4</v>
      </c>
      <c r="V57" s="42">
        <v>314</v>
      </c>
      <c r="W57" s="152">
        <v>118</v>
      </c>
      <c r="X57" s="160">
        <f t="shared" si="116"/>
        <v>196</v>
      </c>
      <c r="Y57" s="299"/>
      <c r="Z57" s="152">
        <v>25</v>
      </c>
      <c r="AA57" s="34">
        <v>10</v>
      </c>
      <c r="AB57" s="34"/>
      <c r="AC57" s="34"/>
      <c r="AD57" s="34"/>
      <c r="AE57" s="34"/>
    </row>
    <row r="58" spans="1:31" s="3" customFormat="1" x14ac:dyDescent="0.25">
      <c r="A58" s="104">
        <f t="shared" si="112"/>
        <v>43770</v>
      </c>
      <c r="B58" s="35">
        <v>246</v>
      </c>
      <c r="C58" s="152">
        <v>197</v>
      </c>
      <c r="D58" s="225">
        <v>41</v>
      </c>
      <c r="E58" s="304">
        <f t="shared" si="114"/>
        <v>0.20812182741116753</v>
      </c>
      <c r="F58" s="66">
        <f t="shared" si="115"/>
        <v>156</v>
      </c>
      <c r="G58" s="234">
        <v>51</v>
      </c>
      <c r="H58" s="108">
        <v>60</v>
      </c>
      <c r="I58" s="108">
        <v>3</v>
      </c>
      <c r="J58" s="18">
        <v>4</v>
      </c>
      <c r="K58" s="42">
        <v>5</v>
      </c>
      <c r="L58" s="18">
        <v>16</v>
      </c>
      <c r="M58" s="18">
        <v>18</v>
      </c>
      <c r="N58" s="58">
        <v>21</v>
      </c>
      <c r="O58" s="296"/>
      <c r="P58" s="50">
        <f t="shared" si="109"/>
        <v>-16</v>
      </c>
      <c r="Q58" s="50">
        <f t="shared" si="109"/>
        <v>-18</v>
      </c>
      <c r="R58" s="50">
        <f t="shared" si="110"/>
        <v>0</v>
      </c>
      <c r="S58" s="267">
        <v>37</v>
      </c>
      <c r="T58" s="13">
        <f t="shared" si="113"/>
        <v>2</v>
      </c>
      <c r="U58" s="13">
        <f t="shared" si="111"/>
        <v>-2</v>
      </c>
      <c r="V58" s="42">
        <v>323</v>
      </c>
      <c r="W58" s="152">
        <v>123</v>
      </c>
      <c r="X58" s="160">
        <f t="shared" si="116"/>
        <v>200</v>
      </c>
      <c r="Y58" s="299"/>
      <c r="Z58" s="152">
        <v>21</v>
      </c>
      <c r="AA58" s="34">
        <v>12</v>
      </c>
      <c r="AB58" s="34"/>
      <c r="AC58" s="34"/>
      <c r="AD58" s="34"/>
      <c r="AE58" s="34"/>
    </row>
    <row r="59" spans="1:31" s="3" customFormat="1" x14ac:dyDescent="0.25">
      <c r="A59" s="104">
        <f t="shared" si="112"/>
        <v>43763</v>
      </c>
      <c r="B59" s="35">
        <v>242</v>
      </c>
      <c r="C59" s="152">
        <v>179</v>
      </c>
      <c r="D59" s="225">
        <v>41</v>
      </c>
      <c r="E59" s="304">
        <f t="shared" si="114"/>
        <v>0.22905027932960895</v>
      </c>
      <c r="F59" s="66">
        <f t="shared" si="115"/>
        <v>138</v>
      </c>
      <c r="G59" s="234">
        <v>55</v>
      </c>
      <c r="H59" s="108">
        <v>90</v>
      </c>
      <c r="I59" s="108">
        <v>5</v>
      </c>
      <c r="J59" s="18">
        <v>5</v>
      </c>
      <c r="K59" s="42">
        <v>5</v>
      </c>
      <c r="L59" s="18">
        <v>31</v>
      </c>
      <c r="M59" s="18">
        <v>18</v>
      </c>
      <c r="N59" s="58">
        <v>38</v>
      </c>
      <c r="O59" s="296"/>
      <c r="P59" s="50">
        <f t="shared" si="109"/>
        <v>-31</v>
      </c>
      <c r="Q59" s="50">
        <f t="shared" si="109"/>
        <v>-18</v>
      </c>
      <c r="R59" s="50">
        <f t="shared" si="110"/>
        <v>0</v>
      </c>
      <c r="S59" s="267">
        <v>37</v>
      </c>
      <c r="T59" s="13">
        <f t="shared" si="113"/>
        <v>-13</v>
      </c>
      <c r="U59" s="13">
        <f t="shared" si="111"/>
        <v>13</v>
      </c>
      <c r="V59" s="42">
        <v>331</v>
      </c>
      <c r="W59" s="152">
        <v>130</v>
      </c>
      <c r="X59" s="160">
        <f t="shared" si="116"/>
        <v>201</v>
      </c>
      <c r="Y59" s="299"/>
      <c r="Z59" s="152">
        <v>17</v>
      </c>
      <c r="AA59" s="34">
        <v>8</v>
      </c>
      <c r="AB59" s="34"/>
      <c r="AC59" s="34"/>
      <c r="AD59" s="34"/>
      <c r="AE59" s="34"/>
    </row>
    <row r="60" spans="1:31" s="3" customFormat="1" x14ac:dyDescent="0.25">
      <c r="A60" s="104">
        <f t="shared" si="112"/>
        <v>43756</v>
      </c>
      <c r="B60" s="35">
        <v>232</v>
      </c>
      <c r="C60" s="152">
        <v>186</v>
      </c>
      <c r="D60" s="225">
        <v>45</v>
      </c>
      <c r="E60" s="304">
        <f t="shared" si="114"/>
        <v>0.24193548387096775</v>
      </c>
      <c r="F60" s="66">
        <f t="shared" si="115"/>
        <v>141</v>
      </c>
      <c r="G60" s="234">
        <v>56</v>
      </c>
      <c r="H60" s="108">
        <v>111</v>
      </c>
      <c r="I60" s="108">
        <v>4</v>
      </c>
      <c r="J60" s="18">
        <v>6</v>
      </c>
      <c r="K60" s="42">
        <v>4</v>
      </c>
      <c r="L60" s="18">
        <v>18</v>
      </c>
      <c r="M60" s="18">
        <v>17</v>
      </c>
      <c r="N60" s="58">
        <v>24</v>
      </c>
      <c r="O60" s="296"/>
      <c r="P60" s="50">
        <f t="shared" si="109"/>
        <v>-18</v>
      </c>
      <c r="Q60" s="50">
        <f t="shared" si="109"/>
        <v>-17</v>
      </c>
      <c r="R60" s="50">
        <f t="shared" si="110"/>
        <v>0</v>
      </c>
      <c r="S60" s="111">
        <v>37</v>
      </c>
      <c r="T60" s="13">
        <f t="shared" si="113"/>
        <v>-1</v>
      </c>
      <c r="U60" s="13">
        <f t="shared" si="111"/>
        <v>1</v>
      </c>
      <c r="V60" s="42">
        <v>376</v>
      </c>
      <c r="W60" s="152">
        <v>164</v>
      </c>
      <c r="X60" s="160">
        <f t="shared" si="116"/>
        <v>212</v>
      </c>
      <c r="Y60" s="299"/>
      <c r="Z60" s="152">
        <v>19</v>
      </c>
      <c r="AA60" s="34">
        <v>21</v>
      </c>
      <c r="AB60" s="34"/>
      <c r="AC60" s="34"/>
      <c r="AD60" s="34"/>
      <c r="AE60" s="34"/>
    </row>
    <row r="61" spans="1:31" s="3" customFormat="1" x14ac:dyDescent="0.25">
      <c r="A61" s="104">
        <f t="shared" si="112"/>
        <v>43749</v>
      </c>
      <c r="B61" s="35">
        <v>235</v>
      </c>
      <c r="C61" s="152">
        <v>178</v>
      </c>
      <c r="D61" s="225">
        <v>42</v>
      </c>
      <c r="E61" s="304">
        <f t="shared" si="114"/>
        <v>0.23595505617977527</v>
      </c>
      <c r="F61" s="66">
        <f t="shared" si="115"/>
        <v>136</v>
      </c>
      <c r="G61" s="234">
        <v>57</v>
      </c>
      <c r="H61" s="108">
        <v>100</v>
      </c>
      <c r="I61" s="108">
        <v>4</v>
      </c>
      <c r="J61" s="18">
        <v>4</v>
      </c>
      <c r="K61" s="42">
        <v>4</v>
      </c>
      <c r="L61" s="18">
        <v>9</v>
      </c>
      <c r="M61" s="18">
        <v>15</v>
      </c>
      <c r="N61" s="58">
        <v>11</v>
      </c>
      <c r="O61" s="296"/>
      <c r="P61" s="50">
        <f t="shared" si="109"/>
        <v>-9</v>
      </c>
      <c r="Q61" s="50">
        <f t="shared" si="109"/>
        <v>-15</v>
      </c>
      <c r="R61" s="50">
        <f t="shared" si="110"/>
        <v>0</v>
      </c>
      <c r="S61" s="111">
        <v>37</v>
      </c>
      <c r="T61" s="13">
        <f t="shared" si="113"/>
        <v>6</v>
      </c>
      <c r="U61" s="13">
        <f t="shared" si="111"/>
        <v>-6</v>
      </c>
      <c r="V61" s="42">
        <v>388</v>
      </c>
      <c r="W61" s="152">
        <v>176</v>
      </c>
      <c r="X61" s="160">
        <f t="shared" si="116"/>
        <v>212</v>
      </c>
      <c r="Y61" s="299"/>
      <c r="Z61" s="152">
        <v>7</v>
      </c>
      <c r="AA61" s="34">
        <v>22</v>
      </c>
      <c r="AB61" s="34"/>
      <c r="AC61" s="34"/>
      <c r="AD61" s="34"/>
      <c r="AE61" s="34"/>
    </row>
    <row r="62" spans="1:31" s="3" customFormat="1" x14ac:dyDescent="0.25">
      <c r="A62" s="104">
        <f t="shared" si="112"/>
        <v>43742</v>
      </c>
      <c r="B62" s="35">
        <v>250</v>
      </c>
      <c r="C62" s="152">
        <v>188</v>
      </c>
      <c r="D62" s="225">
        <v>45</v>
      </c>
      <c r="E62" s="304">
        <f t="shared" si="114"/>
        <v>0.23936170212765959</v>
      </c>
      <c r="F62" s="66">
        <f t="shared" si="115"/>
        <v>143</v>
      </c>
      <c r="G62" s="234">
        <v>60</v>
      </c>
      <c r="H62" s="108">
        <v>71</v>
      </c>
      <c r="I62" s="108">
        <v>5</v>
      </c>
      <c r="J62" s="18">
        <v>8</v>
      </c>
      <c r="K62" s="42">
        <v>3</v>
      </c>
      <c r="L62" s="18">
        <v>13</v>
      </c>
      <c r="M62" s="18">
        <v>14</v>
      </c>
      <c r="N62" s="58">
        <v>18</v>
      </c>
      <c r="O62" s="296"/>
      <c r="P62" s="50">
        <f t="shared" si="109"/>
        <v>-13</v>
      </c>
      <c r="Q62" s="50">
        <f t="shared" si="109"/>
        <v>-14</v>
      </c>
      <c r="R62" s="50">
        <f t="shared" si="110"/>
        <v>0</v>
      </c>
      <c r="S62" s="111">
        <v>36</v>
      </c>
      <c r="T62" s="13">
        <f t="shared" si="113"/>
        <v>1</v>
      </c>
      <c r="U62" s="13">
        <f t="shared" si="111"/>
        <v>-1</v>
      </c>
      <c r="V62" s="42">
        <v>398</v>
      </c>
      <c r="W62" s="152">
        <v>177</v>
      </c>
      <c r="X62" s="160">
        <f t="shared" si="116"/>
        <v>221</v>
      </c>
      <c r="Y62" s="299"/>
      <c r="Z62" s="152">
        <v>7</v>
      </c>
      <c r="AA62" s="34">
        <v>21</v>
      </c>
      <c r="AB62" s="34"/>
      <c r="AC62" s="34"/>
      <c r="AD62" s="34"/>
      <c r="AE62" s="34"/>
    </row>
    <row r="63" spans="1:31" s="3" customFormat="1" x14ac:dyDescent="0.25">
      <c r="A63" s="104">
        <f t="shared" si="112"/>
        <v>43735</v>
      </c>
      <c r="B63" s="35">
        <v>251</v>
      </c>
      <c r="C63" s="152">
        <v>187</v>
      </c>
      <c r="D63" s="225">
        <v>46</v>
      </c>
      <c r="E63" s="304">
        <f t="shared" si="114"/>
        <v>0.24598930481283424</v>
      </c>
      <c r="F63" s="66">
        <f t="shared" si="115"/>
        <v>141</v>
      </c>
      <c r="G63" s="234">
        <v>60</v>
      </c>
      <c r="H63" s="108">
        <v>80</v>
      </c>
      <c r="I63" s="108">
        <v>2</v>
      </c>
      <c r="J63" s="18">
        <v>6</v>
      </c>
      <c r="K63" s="42">
        <v>3</v>
      </c>
      <c r="L63" s="18">
        <v>17</v>
      </c>
      <c r="M63" s="18">
        <v>15</v>
      </c>
      <c r="N63" s="58">
        <v>13</v>
      </c>
      <c r="O63" s="296"/>
      <c r="P63" s="50">
        <f t="shared" si="109"/>
        <v>-17</v>
      </c>
      <c r="Q63" s="50">
        <f t="shared" si="109"/>
        <v>-15</v>
      </c>
      <c r="R63" s="50">
        <f t="shared" si="110"/>
        <v>0</v>
      </c>
      <c r="S63" s="111">
        <v>35</v>
      </c>
      <c r="T63" s="13">
        <f t="shared" si="113"/>
        <v>-2</v>
      </c>
      <c r="U63" s="13">
        <f t="shared" si="111"/>
        <v>2</v>
      </c>
      <c r="V63" s="42">
        <v>394</v>
      </c>
      <c r="W63" s="152">
        <v>172</v>
      </c>
      <c r="X63" s="160">
        <f t="shared" si="116"/>
        <v>222</v>
      </c>
      <c r="Y63" s="299"/>
      <c r="Z63" s="152">
        <v>19</v>
      </c>
      <c r="AA63" s="34">
        <v>17</v>
      </c>
      <c r="AB63" s="34"/>
      <c r="AC63" s="34"/>
      <c r="AD63" s="34"/>
      <c r="AE63" s="34"/>
    </row>
    <row r="64" spans="1:31" s="3" customFormat="1" x14ac:dyDescent="0.25">
      <c r="A64" s="104">
        <f t="shared" si="112"/>
        <v>43728</v>
      </c>
      <c r="B64" s="35">
        <v>255</v>
      </c>
      <c r="C64" s="152">
        <v>194</v>
      </c>
      <c r="D64" s="225">
        <v>47</v>
      </c>
      <c r="E64" s="304">
        <f t="shared" si="114"/>
        <v>0.2422680412371134</v>
      </c>
      <c r="F64" s="66">
        <f t="shared" si="115"/>
        <v>147</v>
      </c>
      <c r="G64" s="234">
        <v>58</v>
      </c>
      <c r="H64" s="108">
        <v>54</v>
      </c>
      <c r="I64" s="108">
        <v>7</v>
      </c>
      <c r="J64" s="18">
        <v>6</v>
      </c>
      <c r="K64" s="42">
        <v>3</v>
      </c>
      <c r="L64" s="18">
        <v>12</v>
      </c>
      <c r="M64" s="18">
        <v>25</v>
      </c>
      <c r="N64" s="58">
        <v>14</v>
      </c>
      <c r="O64" s="296"/>
      <c r="P64" s="50">
        <f t="shared" si="109"/>
        <v>-12</v>
      </c>
      <c r="Q64" s="50">
        <f t="shared" si="109"/>
        <v>-25</v>
      </c>
      <c r="R64" s="50">
        <f t="shared" si="110"/>
        <v>0</v>
      </c>
      <c r="S64" s="111">
        <v>34</v>
      </c>
      <c r="T64" s="13">
        <f t="shared" si="113"/>
        <v>13</v>
      </c>
      <c r="U64" s="13">
        <f t="shared" si="111"/>
        <v>-13</v>
      </c>
      <c r="V64" s="42">
        <v>391</v>
      </c>
      <c r="W64" s="152">
        <v>171</v>
      </c>
      <c r="X64" s="160">
        <f t="shared" si="116"/>
        <v>220</v>
      </c>
      <c r="Y64" s="299"/>
      <c r="Z64" s="152">
        <v>19</v>
      </c>
      <c r="AA64" s="34">
        <v>17</v>
      </c>
      <c r="AB64" s="34"/>
      <c r="AC64" s="34"/>
      <c r="AD64" s="34"/>
      <c r="AE64" s="34"/>
    </row>
    <row r="65" spans="1:31" s="3" customFormat="1" x14ac:dyDescent="0.25">
      <c r="A65" s="104">
        <f t="shared" si="112"/>
        <v>43721</v>
      </c>
      <c r="B65" s="35">
        <v>271</v>
      </c>
      <c r="C65" s="152">
        <v>216</v>
      </c>
      <c r="D65" s="225">
        <v>51</v>
      </c>
      <c r="E65" s="304">
        <f t="shared" si="114"/>
        <v>0.2361111111111111</v>
      </c>
      <c r="F65" s="66">
        <f t="shared" si="115"/>
        <v>165</v>
      </c>
      <c r="G65" s="234">
        <v>64</v>
      </c>
      <c r="H65" s="108">
        <v>65</v>
      </c>
      <c r="I65" s="108">
        <v>5</v>
      </c>
      <c r="J65" s="18">
        <v>7</v>
      </c>
      <c r="K65" s="42">
        <v>4</v>
      </c>
      <c r="L65" s="18">
        <v>7</v>
      </c>
      <c r="M65" s="18">
        <v>11</v>
      </c>
      <c r="N65" s="58">
        <v>16</v>
      </c>
      <c r="O65" s="296"/>
      <c r="P65" s="50">
        <f t="shared" si="109"/>
        <v>-7</v>
      </c>
      <c r="Q65" s="50">
        <f t="shared" si="109"/>
        <v>-11</v>
      </c>
      <c r="R65" s="50">
        <f t="shared" si="110"/>
        <v>0</v>
      </c>
      <c r="S65" s="111">
        <v>33</v>
      </c>
      <c r="T65" s="13">
        <f t="shared" si="113"/>
        <v>4</v>
      </c>
      <c r="U65" s="13">
        <f t="shared" si="111"/>
        <v>-4</v>
      </c>
      <c r="V65" s="42">
        <v>400</v>
      </c>
      <c r="W65" s="152">
        <v>171</v>
      </c>
      <c r="X65" s="160">
        <f t="shared" si="116"/>
        <v>229</v>
      </c>
      <c r="Y65" s="299"/>
      <c r="Z65" s="152">
        <v>14</v>
      </c>
      <c r="AA65" s="34">
        <v>17</v>
      </c>
      <c r="AB65" s="34"/>
      <c r="AC65" s="34"/>
      <c r="AD65" s="34"/>
      <c r="AE65" s="34"/>
    </row>
    <row r="66" spans="1:31" s="3" customFormat="1" x14ac:dyDescent="0.25">
      <c r="A66" s="104">
        <f t="shared" si="112"/>
        <v>43714</v>
      </c>
      <c r="B66" s="35">
        <v>278</v>
      </c>
      <c r="C66" s="152">
        <v>218</v>
      </c>
      <c r="D66" s="225">
        <v>52</v>
      </c>
      <c r="E66" s="304">
        <f t="shared" si="114"/>
        <v>0.23853211009174313</v>
      </c>
      <c r="F66" s="66">
        <f t="shared" si="115"/>
        <v>166</v>
      </c>
      <c r="G66" s="234">
        <v>69</v>
      </c>
      <c r="H66" s="108">
        <v>70</v>
      </c>
      <c r="I66" s="108">
        <v>2</v>
      </c>
      <c r="J66" s="108">
        <v>8</v>
      </c>
      <c r="K66" s="42">
        <v>2</v>
      </c>
      <c r="L66" s="18">
        <v>13</v>
      </c>
      <c r="M66" s="18">
        <v>21</v>
      </c>
      <c r="N66" s="58">
        <v>13</v>
      </c>
      <c r="O66" s="296"/>
      <c r="P66" s="50">
        <f t="shared" si="109"/>
        <v>-13</v>
      </c>
      <c r="Q66" s="50">
        <f t="shared" si="109"/>
        <v>-21</v>
      </c>
      <c r="R66" s="50">
        <f t="shared" si="110"/>
        <v>0</v>
      </c>
      <c r="S66" s="111">
        <v>32</v>
      </c>
      <c r="T66" s="13">
        <f t="shared" si="113"/>
        <v>8</v>
      </c>
      <c r="U66" s="13">
        <f t="shared" si="111"/>
        <v>-8</v>
      </c>
      <c r="V66" s="42">
        <v>402</v>
      </c>
      <c r="W66" s="152">
        <v>171</v>
      </c>
      <c r="X66" s="160">
        <f t="shared" si="116"/>
        <v>231</v>
      </c>
      <c r="Y66" s="299"/>
      <c r="Z66" s="152">
        <v>12</v>
      </c>
      <c r="AA66" s="34">
        <v>20</v>
      </c>
      <c r="AB66" s="34"/>
      <c r="AC66" s="34"/>
      <c r="AD66" s="34"/>
      <c r="AE66" s="34"/>
    </row>
    <row r="67" spans="1:31" s="3" customFormat="1" x14ac:dyDescent="0.25">
      <c r="A67" s="104">
        <v>43707</v>
      </c>
      <c r="B67" s="35">
        <v>286</v>
      </c>
      <c r="C67" s="152">
        <v>236</v>
      </c>
      <c r="D67" s="225">
        <v>56</v>
      </c>
      <c r="E67" s="304">
        <f t="shared" si="114"/>
        <v>0.23728813559322035</v>
      </c>
      <c r="F67" s="66">
        <f t="shared" si="115"/>
        <v>180</v>
      </c>
      <c r="G67" s="234">
        <v>68</v>
      </c>
      <c r="H67" s="108">
        <v>51</v>
      </c>
      <c r="I67" s="108">
        <v>2</v>
      </c>
      <c r="J67" s="18">
        <v>6</v>
      </c>
      <c r="K67" s="42">
        <v>1</v>
      </c>
      <c r="L67" s="18">
        <v>9</v>
      </c>
      <c r="M67" s="18">
        <v>7</v>
      </c>
      <c r="N67" s="58">
        <v>9</v>
      </c>
      <c r="O67" s="296"/>
      <c r="P67" s="50">
        <f t="shared" si="109"/>
        <v>-9</v>
      </c>
      <c r="Q67" s="50">
        <f t="shared" si="109"/>
        <v>-7</v>
      </c>
      <c r="R67" s="50">
        <f t="shared" si="110"/>
        <v>0</v>
      </c>
      <c r="S67" s="111">
        <v>31</v>
      </c>
      <c r="T67" s="13">
        <f t="shared" si="113"/>
        <v>-2</v>
      </c>
      <c r="U67" s="13">
        <f t="shared" si="111"/>
        <v>2</v>
      </c>
      <c r="V67" s="42">
        <v>400</v>
      </c>
      <c r="W67" s="152">
        <v>172</v>
      </c>
      <c r="X67" s="160">
        <f t="shared" si="116"/>
        <v>228</v>
      </c>
      <c r="Y67" s="299"/>
      <c r="Z67" s="152">
        <v>10</v>
      </c>
      <c r="AA67" s="34">
        <v>20</v>
      </c>
      <c r="AB67" s="34"/>
      <c r="AC67" s="34"/>
      <c r="AD67" s="34"/>
      <c r="AE67" s="34"/>
    </row>
    <row r="68" spans="1:31" s="3" customFormat="1" x14ac:dyDescent="0.25">
      <c r="A68" s="104">
        <v>43700</v>
      </c>
      <c r="B68" s="35">
        <v>286</v>
      </c>
      <c r="C68" s="152">
        <v>236</v>
      </c>
      <c r="D68" s="225">
        <v>53</v>
      </c>
      <c r="E68" s="304">
        <f t="shared" si="114"/>
        <v>0.22457627118644069</v>
      </c>
      <c r="F68" s="66">
        <f t="shared" si="115"/>
        <v>183</v>
      </c>
      <c r="G68" s="234">
        <v>66</v>
      </c>
      <c r="H68" s="108">
        <v>65</v>
      </c>
      <c r="I68" s="108">
        <v>2</v>
      </c>
      <c r="J68" s="18">
        <v>3</v>
      </c>
      <c r="K68" s="42">
        <v>5</v>
      </c>
      <c r="L68" s="18">
        <v>13</v>
      </c>
      <c r="M68" s="18">
        <v>10</v>
      </c>
      <c r="N68" s="58">
        <v>15</v>
      </c>
      <c r="O68" s="296"/>
      <c r="P68" s="50">
        <f t="shared" si="109"/>
        <v>-13</v>
      </c>
      <c r="Q68" s="50">
        <f t="shared" si="109"/>
        <v>-10</v>
      </c>
      <c r="R68" s="50">
        <f t="shared" si="110"/>
        <v>0</v>
      </c>
      <c r="S68" s="111">
        <v>31</v>
      </c>
      <c r="T68" s="13">
        <f t="shared" si="113"/>
        <v>-3</v>
      </c>
      <c r="U68" s="13">
        <f t="shared" si="111"/>
        <v>3</v>
      </c>
      <c r="V68" s="42">
        <v>404</v>
      </c>
      <c r="W68" s="152">
        <v>172</v>
      </c>
      <c r="X68" s="160">
        <f t="shared" si="116"/>
        <v>232</v>
      </c>
      <c r="Y68" s="299"/>
      <c r="Z68" s="152">
        <v>10</v>
      </c>
      <c r="AA68" s="34">
        <v>19</v>
      </c>
      <c r="AB68" s="34"/>
      <c r="AC68" s="34"/>
      <c r="AD68" s="34"/>
      <c r="AE68" s="34"/>
    </row>
    <row r="69" spans="1:31" s="3" customFormat="1" x14ac:dyDescent="0.25">
      <c r="A69" s="104">
        <v>43693</v>
      </c>
      <c r="B69" s="35">
        <v>283</v>
      </c>
      <c r="C69" s="152">
        <v>229</v>
      </c>
      <c r="D69" s="225">
        <v>51</v>
      </c>
      <c r="E69" s="304">
        <f t="shared" si="114"/>
        <v>0.22270742358078602</v>
      </c>
      <c r="F69" s="66">
        <f t="shared" si="115"/>
        <v>178</v>
      </c>
      <c r="G69" s="234">
        <v>66</v>
      </c>
      <c r="H69" s="108">
        <v>62</v>
      </c>
      <c r="I69" s="108">
        <v>6</v>
      </c>
      <c r="J69" s="18">
        <v>4</v>
      </c>
      <c r="K69" s="42">
        <v>5</v>
      </c>
      <c r="L69" s="18">
        <v>25</v>
      </c>
      <c r="M69" s="18">
        <v>25</v>
      </c>
      <c r="N69" s="58">
        <v>37</v>
      </c>
      <c r="O69" s="296"/>
      <c r="P69" s="50">
        <f t="shared" si="109"/>
        <v>-25</v>
      </c>
      <c r="Q69" s="50">
        <f t="shared" si="109"/>
        <v>-25</v>
      </c>
      <c r="R69" s="50">
        <f t="shared" si="110"/>
        <v>0</v>
      </c>
      <c r="S69" s="111">
        <v>31</v>
      </c>
      <c r="T69" s="13">
        <f t="shared" si="113"/>
        <v>0</v>
      </c>
      <c r="U69" s="13">
        <f t="shared" si="111"/>
        <v>0</v>
      </c>
      <c r="V69" s="42">
        <v>420</v>
      </c>
      <c r="W69" s="152">
        <v>175</v>
      </c>
      <c r="X69" s="160">
        <f t="shared" si="116"/>
        <v>245</v>
      </c>
      <c r="Y69" s="299"/>
      <c r="Z69" s="152">
        <v>7</v>
      </c>
      <c r="AA69" s="34">
        <v>19</v>
      </c>
      <c r="AB69" s="34"/>
      <c r="AC69" s="34"/>
      <c r="AD69" s="34"/>
      <c r="AE69" s="34"/>
    </row>
    <row r="70" spans="1:31" s="3" customFormat="1" x14ac:dyDescent="0.25">
      <c r="A70" s="104">
        <v>43686</v>
      </c>
      <c r="B70" s="35">
        <v>282</v>
      </c>
      <c r="C70" s="152">
        <v>234</v>
      </c>
      <c r="D70" s="225">
        <v>53</v>
      </c>
      <c r="E70" s="304">
        <f t="shared" si="114"/>
        <v>0.2264957264957265</v>
      </c>
      <c r="F70" s="66">
        <f t="shared" si="115"/>
        <v>181</v>
      </c>
      <c r="G70" s="234">
        <v>69</v>
      </c>
      <c r="H70" s="108">
        <v>90</v>
      </c>
      <c r="I70" s="108">
        <v>3</v>
      </c>
      <c r="J70" s="18">
        <v>4</v>
      </c>
      <c r="K70" s="42">
        <v>6</v>
      </c>
      <c r="L70" s="18">
        <v>23</v>
      </c>
      <c r="M70" s="18">
        <v>17</v>
      </c>
      <c r="N70" s="58">
        <v>21</v>
      </c>
      <c r="O70" s="296"/>
      <c r="P70" s="50">
        <f t="shared" si="109"/>
        <v>-23</v>
      </c>
      <c r="Q70" s="50">
        <f t="shared" si="109"/>
        <v>-17</v>
      </c>
      <c r="R70" s="50">
        <f t="shared" si="110"/>
        <v>0</v>
      </c>
      <c r="S70" s="111">
        <v>32</v>
      </c>
      <c r="T70" s="13">
        <f t="shared" si="113"/>
        <v>-6</v>
      </c>
      <c r="U70" s="13">
        <f t="shared" si="111"/>
        <v>6</v>
      </c>
      <c r="V70" s="42">
        <v>443</v>
      </c>
      <c r="W70" s="152">
        <v>174</v>
      </c>
      <c r="X70" s="160">
        <f t="shared" si="116"/>
        <v>269</v>
      </c>
      <c r="Y70" s="299"/>
      <c r="Z70" s="152">
        <v>7</v>
      </c>
      <c r="AA70" s="34">
        <v>19</v>
      </c>
      <c r="AB70" s="34"/>
      <c r="AC70" s="34"/>
      <c r="AD70" s="34"/>
      <c r="AE70" s="34"/>
    </row>
    <row r="71" spans="1:31" s="3" customFormat="1" x14ac:dyDescent="0.25">
      <c r="A71" s="104">
        <v>43679</v>
      </c>
      <c r="B71" s="35">
        <v>278</v>
      </c>
      <c r="C71" s="152">
        <v>220</v>
      </c>
      <c r="D71" s="225">
        <v>55</v>
      </c>
      <c r="E71" s="304">
        <f t="shared" si="114"/>
        <v>0.25</v>
      </c>
      <c r="F71" s="66">
        <f t="shared" si="115"/>
        <v>165</v>
      </c>
      <c r="G71" s="234">
        <v>74</v>
      </c>
      <c r="H71" s="108">
        <v>94</v>
      </c>
      <c r="I71" s="108">
        <v>7</v>
      </c>
      <c r="J71" s="18">
        <v>11</v>
      </c>
      <c r="K71" s="42">
        <v>6</v>
      </c>
      <c r="L71" s="18">
        <v>18</v>
      </c>
      <c r="M71" s="18">
        <v>25</v>
      </c>
      <c r="N71" s="58">
        <v>19</v>
      </c>
      <c r="O71" s="296"/>
      <c r="P71" s="50">
        <f t="shared" si="109"/>
        <v>-18</v>
      </c>
      <c r="Q71" s="50">
        <f t="shared" si="109"/>
        <v>-25</v>
      </c>
      <c r="R71" s="50">
        <f t="shared" si="110"/>
        <v>0</v>
      </c>
      <c r="S71" s="111">
        <v>33</v>
      </c>
      <c r="T71" s="13">
        <f t="shared" si="113"/>
        <v>7</v>
      </c>
      <c r="U71" s="13">
        <f t="shared" si="111"/>
        <v>-7</v>
      </c>
      <c r="V71" s="42">
        <v>443</v>
      </c>
      <c r="W71" s="152">
        <v>175</v>
      </c>
      <c r="X71" s="160">
        <f t="shared" si="116"/>
        <v>268</v>
      </c>
      <c r="Y71" s="299"/>
      <c r="Z71" s="152">
        <v>13</v>
      </c>
      <c r="AA71" s="34">
        <v>19</v>
      </c>
      <c r="AB71" s="34"/>
      <c r="AC71" s="34"/>
      <c r="AD71" s="34"/>
      <c r="AE71" s="34"/>
    </row>
    <row r="72" spans="1:31" s="3" customFormat="1" x14ac:dyDescent="0.25">
      <c r="A72" s="104">
        <v>43672</v>
      </c>
      <c r="B72" s="35">
        <v>289</v>
      </c>
      <c r="C72" s="152">
        <v>223</v>
      </c>
      <c r="D72" s="225">
        <v>55</v>
      </c>
      <c r="E72" s="304">
        <f t="shared" si="114"/>
        <v>0.24663677130044842</v>
      </c>
      <c r="F72" s="66">
        <f t="shared" si="115"/>
        <v>168</v>
      </c>
      <c r="G72" s="234">
        <v>83</v>
      </c>
      <c r="H72" s="108">
        <v>86</v>
      </c>
      <c r="I72" s="108">
        <v>11</v>
      </c>
      <c r="J72" s="18">
        <v>11</v>
      </c>
      <c r="K72" s="42">
        <v>3</v>
      </c>
      <c r="L72" s="18">
        <v>21</v>
      </c>
      <c r="M72" s="18">
        <v>29</v>
      </c>
      <c r="N72" s="58">
        <v>22</v>
      </c>
      <c r="O72" s="296"/>
      <c r="P72" s="50">
        <f t="shared" si="109"/>
        <v>-21</v>
      </c>
      <c r="Q72" s="50">
        <f t="shared" si="109"/>
        <v>-29</v>
      </c>
      <c r="R72" s="50">
        <f t="shared" si="110"/>
        <v>0</v>
      </c>
      <c r="S72" s="111">
        <v>34</v>
      </c>
      <c r="T72" s="13">
        <f t="shared" si="113"/>
        <v>8</v>
      </c>
      <c r="U72" s="13">
        <f t="shared" si="111"/>
        <v>-8</v>
      </c>
      <c r="V72" s="42">
        <v>417</v>
      </c>
      <c r="W72" s="152">
        <v>170</v>
      </c>
      <c r="X72" s="160">
        <f t="shared" si="116"/>
        <v>247</v>
      </c>
      <c r="Y72" s="299"/>
      <c r="Z72" s="152">
        <v>24</v>
      </c>
      <c r="AA72" s="34">
        <v>22</v>
      </c>
      <c r="AB72" s="34"/>
      <c r="AC72" s="34"/>
      <c r="AD72" s="34"/>
      <c r="AE72" s="34"/>
    </row>
    <row r="73" spans="1:31" s="3" customFormat="1" x14ac:dyDescent="0.25">
      <c r="A73" s="104">
        <v>43665</v>
      </c>
      <c r="B73" s="35">
        <v>304</v>
      </c>
      <c r="C73" s="152">
        <v>235</v>
      </c>
      <c r="D73" s="225">
        <v>61</v>
      </c>
      <c r="E73" s="304">
        <f t="shared" si="114"/>
        <v>0.25957446808510637</v>
      </c>
      <c r="F73" s="66">
        <f t="shared" si="115"/>
        <v>174</v>
      </c>
      <c r="G73" s="234">
        <v>85</v>
      </c>
      <c r="H73" s="108">
        <v>96</v>
      </c>
      <c r="I73" s="108">
        <v>11</v>
      </c>
      <c r="J73" s="18">
        <v>8</v>
      </c>
      <c r="K73" s="42">
        <v>6</v>
      </c>
      <c r="L73" s="18">
        <v>30</v>
      </c>
      <c r="M73" s="18">
        <v>25</v>
      </c>
      <c r="N73" s="58">
        <v>31</v>
      </c>
      <c r="O73" s="296"/>
      <c r="P73" s="50">
        <f t="shared" si="109"/>
        <v>-30</v>
      </c>
      <c r="Q73" s="50">
        <f t="shared" si="109"/>
        <v>-25</v>
      </c>
      <c r="R73" s="50">
        <f t="shared" si="110"/>
        <v>0</v>
      </c>
      <c r="S73" s="111">
        <v>34</v>
      </c>
      <c r="T73" s="13">
        <f t="shared" ref="T73:T112" si="117">M73-L73</f>
        <v>-5</v>
      </c>
      <c r="U73" s="13">
        <f t="shared" si="111"/>
        <v>5</v>
      </c>
      <c r="V73" s="42">
        <v>429</v>
      </c>
      <c r="W73" s="152">
        <v>169</v>
      </c>
      <c r="X73" s="160">
        <f t="shared" si="116"/>
        <v>260</v>
      </c>
      <c r="Y73" s="299"/>
      <c r="Z73" s="152">
        <v>60</v>
      </c>
      <c r="AA73" s="34">
        <v>19</v>
      </c>
      <c r="AB73" s="34"/>
      <c r="AC73" s="34"/>
      <c r="AD73" s="34"/>
      <c r="AE73" s="34"/>
    </row>
    <row r="74" spans="1:31" s="3" customFormat="1" x14ac:dyDescent="0.25">
      <c r="A74" s="104">
        <v>43658</v>
      </c>
      <c r="B74" s="35">
        <v>310</v>
      </c>
      <c r="C74" s="152">
        <v>256</v>
      </c>
      <c r="D74" s="225">
        <v>62</v>
      </c>
      <c r="E74" s="304">
        <f t="shared" si="114"/>
        <v>0.2421875</v>
      </c>
      <c r="F74" s="66">
        <f t="shared" si="115"/>
        <v>194</v>
      </c>
      <c r="G74" s="234">
        <v>81</v>
      </c>
      <c r="H74" s="108">
        <v>83</v>
      </c>
      <c r="I74" s="108">
        <v>15</v>
      </c>
      <c r="J74" s="18">
        <v>9</v>
      </c>
      <c r="K74" s="42">
        <v>3</v>
      </c>
      <c r="L74" s="18">
        <v>16</v>
      </c>
      <c r="M74" s="18">
        <v>10</v>
      </c>
      <c r="N74" s="58">
        <v>23</v>
      </c>
      <c r="O74" s="296"/>
      <c r="P74" s="50">
        <f t="shared" si="109"/>
        <v>-16</v>
      </c>
      <c r="Q74" s="50">
        <f t="shared" si="109"/>
        <v>-10</v>
      </c>
      <c r="R74" s="50">
        <f t="shared" si="110"/>
        <v>0</v>
      </c>
      <c r="S74" s="111">
        <v>34</v>
      </c>
      <c r="T74" s="13">
        <f t="shared" si="117"/>
        <v>-6</v>
      </c>
      <c r="U74" s="13">
        <f t="shared" si="111"/>
        <v>6</v>
      </c>
      <c r="V74" s="42">
        <v>431</v>
      </c>
      <c r="W74" s="152">
        <v>166</v>
      </c>
      <c r="X74" s="160">
        <f t="shared" si="116"/>
        <v>265</v>
      </c>
      <c r="Y74" s="299"/>
      <c r="Z74" s="152">
        <v>59</v>
      </c>
      <c r="AA74" s="34">
        <v>19</v>
      </c>
      <c r="AB74" s="34"/>
      <c r="AC74" s="34"/>
      <c r="AD74" s="34"/>
      <c r="AE74" s="34"/>
    </row>
    <row r="75" spans="1:31" s="3" customFormat="1" x14ac:dyDescent="0.25">
      <c r="A75" s="104">
        <v>43651</v>
      </c>
      <c r="B75" s="35">
        <v>307</v>
      </c>
      <c r="C75" s="152">
        <v>244</v>
      </c>
      <c r="D75" s="225">
        <v>56</v>
      </c>
      <c r="E75" s="304">
        <f t="shared" si="114"/>
        <v>0.22950819672131148</v>
      </c>
      <c r="F75" s="66">
        <f t="shared" si="115"/>
        <v>188</v>
      </c>
      <c r="G75" s="234">
        <v>77</v>
      </c>
      <c r="H75" s="108">
        <v>100</v>
      </c>
      <c r="I75" s="108">
        <v>14</v>
      </c>
      <c r="J75" s="18">
        <v>8</v>
      </c>
      <c r="K75" s="42">
        <v>4</v>
      </c>
      <c r="L75" s="18">
        <v>16</v>
      </c>
      <c r="M75" s="18">
        <v>41</v>
      </c>
      <c r="N75" s="58">
        <v>18</v>
      </c>
      <c r="O75" s="296"/>
      <c r="P75" s="50">
        <f t="shared" si="109"/>
        <v>-16</v>
      </c>
      <c r="Q75" s="50">
        <f t="shared" si="109"/>
        <v>-41</v>
      </c>
      <c r="R75" s="50">
        <f t="shared" si="110"/>
        <v>0</v>
      </c>
      <c r="S75" s="111">
        <v>32</v>
      </c>
      <c r="T75" s="13">
        <f t="shared" si="117"/>
        <v>25</v>
      </c>
      <c r="U75" s="13">
        <f t="shared" si="111"/>
        <v>-25</v>
      </c>
      <c r="V75" s="42">
        <v>438</v>
      </c>
      <c r="W75" s="152">
        <v>167</v>
      </c>
      <c r="X75" s="160">
        <f t="shared" si="116"/>
        <v>271</v>
      </c>
      <c r="Y75" s="299"/>
      <c r="Z75" s="152">
        <v>59</v>
      </c>
      <c r="AA75" s="34">
        <v>22</v>
      </c>
      <c r="AB75" s="34"/>
      <c r="AC75" s="34"/>
      <c r="AD75" s="34"/>
      <c r="AE75" s="34"/>
    </row>
    <row r="76" spans="1:31" s="3" customFormat="1" x14ac:dyDescent="0.25">
      <c r="A76" s="104">
        <v>43644</v>
      </c>
      <c r="B76" s="35">
        <v>332</v>
      </c>
      <c r="C76" s="152">
        <v>259</v>
      </c>
      <c r="D76" s="225">
        <v>51</v>
      </c>
      <c r="E76" s="304">
        <f t="shared" si="114"/>
        <v>0.19691119691119691</v>
      </c>
      <c r="F76" s="66">
        <f t="shared" si="115"/>
        <v>208</v>
      </c>
      <c r="G76" s="234">
        <v>72</v>
      </c>
      <c r="H76" s="108">
        <v>88</v>
      </c>
      <c r="I76" s="108">
        <v>13</v>
      </c>
      <c r="J76" s="18">
        <v>9</v>
      </c>
      <c r="K76" s="42">
        <v>2</v>
      </c>
      <c r="L76" s="18">
        <v>26</v>
      </c>
      <c r="M76" s="18">
        <v>26</v>
      </c>
      <c r="N76" s="58">
        <v>26</v>
      </c>
      <c r="O76" s="296"/>
      <c r="P76" s="50">
        <f t="shared" si="109"/>
        <v>-26</v>
      </c>
      <c r="Q76" s="50">
        <f t="shared" si="109"/>
        <v>-26</v>
      </c>
      <c r="R76" s="50">
        <f t="shared" si="110"/>
        <v>0</v>
      </c>
      <c r="S76" s="111">
        <v>30</v>
      </c>
      <c r="T76" s="13">
        <f t="shared" si="117"/>
        <v>0</v>
      </c>
      <c r="U76" s="13">
        <f t="shared" si="111"/>
        <v>0</v>
      </c>
      <c r="V76" s="42">
        <v>452</v>
      </c>
      <c r="W76" s="152">
        <v>165</v>
      </c>
      <c r="X76" s="160">
        <f t="shared" si="116"/>
        <v>287</v>
      </c>
      <c r="Y76" s="299"/>
      <c r="Z76" s="152">
        <v>54</v>
      </c>
      <c r="AA76" s="34">
        <v>22</v>
      </c>
      <c r="AB76" s="34"/>
      <c r="AC76" s="34"/>
      <c r="AD76" s="34"/>
      <c r="AE76" s="34"/>
    </row>
    <row r="77" spans="1:31" s="3" customFormat="1" x14ac:dyDescent="0.25">
      <c r="A77" s="104">
        <v>43637</v>
      </c>
      <c r="B77" s="35">
        <v>335</v>
      </c>
      <c r="C77" s="152">
        <v>278</v>
      </c>
      <c r="D77" s="225">
        <v>59</v>
      </c>
      <c r="E77" s="304">
        <f t="shared" si="114"/>
        <v>0.21223021582733814</v>
      </c>
      <c r="F77" s="66">
        <f t="shared" si="115"/>
        <v>219</v>
      </c>
      <c r="G77" s="234">
        <v>78</v>
      </c>
      <c r="H77" s="108">
        <v>79</v>
      </c>
      <c r="I77" s="108">
        <v>15</v>
      </c>
      <c r="J77" s="18">
        <v>10</v>
      </c>
      <c r="K77" s="42">
        <v>4</v>
      </c>
      <c r="L77" s="18">
        <v>10</v>
      </c>
      <c r="M77" s="18">
        <v>13</v>
      </c>
      <c r="N77" s="58">
        <v>22</v>
      </c>
      <c r="O77" s="296"/>
      <c r="P77" s="50">
        <f t="shared" si="109"/>
        <v>-10</v>
      </c>
      <c r="Q77" s="50">
        <f t="shared" si="109"/>
        <v>-13</v>
      </c>
      <c r="R77" s="50">
        <f t="shared" si="110"/>
        <v>0</v>
      </c>
      <c r="S77" s="111">
        <v>31</v>
      </c>
      <c r="T77" s="13">
        <f t="shared" si="117"/>
        <v>3</v>
      </c>
      <c r="U77" s="13">
        <f t="shared" si="111"/>
        <v>-3</v>
      </c>
      <c r="V77" s="42">
        <v>446</v>
      </c>
      <c r="W77" s="152">
        <v>167</v>
      </c>
      <c r="X77" s="160">
        <f t="shared" si="116"/>
        <v>279</v>
      </c>
      <c r="Y77" s="299"/>
      <c r="Z77" s="152">
        <v>51</v>
      </c>
      <c r="AA77" s="34">
        <v>22</v>
      </c>
      <c r="AB77" s="34"/>
      <c r="AC77" s="34"/>
      <c r="AD77" s="34"/>
      <c r="AE77" s="34"/>
    </row>
    <row r="78" spans="1:31" s="3" customFormat="1" x14ac:dyDescent="0.25">
      <c r="A78" s="104">
        <v>43630</v>
      </c>
      <c r="B78" s="35">
        <v>342</v>
      </c>
      <c r="C78" s="152">
        <v>274</v>
      </c>
      <c r="D78" s="225">
        <v>53</v>
      </c>
      <c r="E78" s="304">
        <f t="shared" si="114"/>
        <v>0.19343065693430658</v>
      </c>
      <c r="F78" s="66">
        <f t="shared" si="115"/>
        <v>221</v>
      </c>
      <c r="G78" s="234">
        <v>74</v>
      </c>
      <c r="H78" s="108">
        <v>66</v>
      </c>
      <c r="I78" s="108">
        <v>9</v>
      </c>
      <c r="J78" s="18">
        <v>8.5</v>
      </c>
      <c r="K78" s="42">
        <v>0</v>
      </c>
      <c r="L78" s="18">
        <v>21</v>
      </c>
      <c r="M78" s="18">
        <v>23</v>
      </c>
      <c r="N78" s="58">
        <v>20</v>
      </c>
      <c r="O78" s="296"/>
      <c r="P78" s="50">
        <f t="shared" si="109"/>
        <v>-21</v>
      </c>
      <c r="Q78" s="50">
        <f t="shared" si="109"/>
        <v>-23</v>
      </c>
      <c r="R78" s="50">
        <f t="shared" si="110"/>
        <v>0</v>
      </c>
      <c r="S78" s="111">
        <v>29</v>
      </c>
      <c r="T78" s="13">
        <f t="shared" si="117"/>
        <v>2</v>
      </c>
      <c r="U78" s="13">
        <f t="shared" si="111"/>
        <v>-2</v>
      </c>
      <c r="V78" s="42">
        <v>457</v>
      </c>
      <c r="W78" s="152">
        <v>169</v>
      </c>
      <c r="X78" s="160">
        <f t="shared" si="116"/>
        <v>288</v>
      </c>
      <c r="Y78" s="299"/>
      <c r="Z78" s="152">
        <v>47</v>
      </c>
      <c r="AA78" s="34">
        <v>22</v>
      </c>
      <c r="AB78" s="34"/>
      <c r="AC78" s="34"/>
      <c r="AD78" s="34"/>
      <c r="AE78" s="34"/>
    </row>
    <row r="79" spans="1:31" s="3" customFormat="1" x14ac:dyDescent="0.25">
      <c r="A79" s="104">
        <v>43623</v>
      </c>
      <c r="B79" s="35">
        <v>346</v>
      </c>
      <c r="C79" s="152">
        <v>280</v>
      </c>
      <c r="D79" s="225">
        <v>49</v>
      </c>
      <c r="E79" s="304">
        <f t="shared" si="114"/>
        <v>0.17499999999999999</v>
      </c>
      <c r="F79" s="66">
        <f t="shared" si="115"/>
        <v>231</v>
      </c>
      <c r="G79" s="234">
        <v>69</v>
      </c>
      <c r="H79" s="108">
        <v>91</v>
      </c>
      <c r="I79" s="108">
        <v>9</v>
      </c>
      <c r="J79" s="18">
        <v>9</v>
      </c>
      <c r="K79" s="42">
        <v>2</v>
      </c>
      <c r="L79" s="18">
        <v>20</v>
      </c>
      <c r="M79" s="18">
        <v>38</v>
      </c>
      <c r="N79" s="58">
        <v>21</v>
      </c>
      <c r="O79" s="296"/>
      <c r="P79" s="50">
        <f t="shared" si="109"/>
        <v>-20</v>
      </c>
      <c r="Q79" s="50">
        <f t="shared" si="109"/>
        <v>-38</v>
      </c>
      <c r="R79" s="50">
        <f t="shared" si="110"/>
        <v>0</v>
      </c>
      <c r="S79" s="111">
        <v>29</v>
      </c>
      <c r="T79" s="13">
        <f t="shared" si="117"/>
        <v>18</v>
      </c>
      <c r="U79" s="13">
        <f t="shared" si="111"/>
        <v>-18</v>
      </c>
      <c r="V79" s="42">
        <v>469</v>
      </c>
      <c r="W79" s="152">
        <v>166</v>
      </c>
      <c r="X79" s="160">
        <f t="shared" si="116"/>
        <v>303</v>
      </c>
      <c r="Y79" s="299"/>
      <c r="Z79" s="152">
        <v>44</v>
      </c>
      <c r="AA79" s="34">
        <v>22</v>
      </c>
      <c r="AB79" s="34"/>
      <c r="AC79" s="34"/>
      <c r="AD79" s="34"/>
      <c r="AE79" s="34"/>
    </row>
    <row r="80" spans="1:31" s="3" customFormat="1" x14ac:dyDescent="0.25">
      <c r="A80" s="104">
        <v>43616</v>
      </c>
      <c r="B80" s="35">
        <v>362</v>
      </c>
      <c r="C80" s="152">
        <v>289</v>
      </c>
      <c r="D80" s="225">
        <v>48</v>
      </c>
      <c r="E80" s="304">
        <f t="shared" si="114"/>
        <v>0.16608996539792387</v>
      </c>
      <c r="F80" s="66">
        <f t="shared" si="115"/>
        <v>241</v>
      </c>
      <c r="G80" s="234">
        <v>65</v>
      </c>
      <c r="H80" s="108">
        <v>102</v>
      </c>
      <c r="I80" s="108">
        <v>12</v>
      </c>
      <c r="J80" s="18">
        <v>7.5</v>
      </c>
      <c r="K80" s="42">
        <v>0</v>
      </c>
      <c r="L80" s="18">
        <v>21</v>
      </c>
      <c r="M80" s="18">
        <v>31</v>
      </c>
      <c r="N80" s="58">
        <v>18</v>
      </c>
      <c r="O80" s="296"/>
      <c r="P80" s="50">
        <f t="shared" si="109"/>
        <v>-21</v>
      </c>
      <c r="Q80" s="50">
        <f t="shared" si="109"/>
        <v>-31</v>
      </c>
      <c r="R80" s="50">
        <f t="shared" si="110"/>
        <v>0</v>
      </c>
      <c r="S80" s="111">
        <v>26.99</v>
      </c>
      <c r="T80" s="13">
        <f t="shared" si="117"/>
        <v>10</v>
      </c>
      <c r="U80" s="13">
        <f t="shared" si="111"/>
        <v>-10</v>
      </c>
      <c r="V80" s="42">
        <v>382</v>
      </c>
      <c r="W80" s="152">
        <v>149</v>
      </c>
      <c r="X80" s="160">
        <f t="shared" si="116"/>
        <v>233</v>
      </c>
      <c r="Y80" s="299"/>
      <c r="Z80" s="152">
        <v>43</v>
      </c>
      <c r="AA80" s="34">
        <v>21</v>
      </c>
      <c r="AB80" s="34"/>
      <c r="AC80" s="34"/>
      <c r="AD80" s="34"/>
      <c r="AE80" s="34"/>
    </row>
    <row r="81" spans="1:31" s="3" customFormat="1" x14ac:dyDescent="0.25">
      <c r="A81" s="104">
        <v>43609</v>
      </c>
      <c r="B81" s="35">
        <v>377</v>
      </c>
      <c r="C81" s="152">
        <v>320</v>
      </c>
      <c r="D81" s="225">
        <v>45</v>
      </c>
      <c r="E81" s="304">
        <f t="shared" si="114"/>
        <v>0.140625</v>
      </c>
      <c r="F81" s="66">
        <f t="shared" si="115"/>
        <v>275</v>
      </c>
      <c r="G81" s="234">
        <v>65</v>
      </c>
      <c r="H81" s="108">
        <v>76</v>
      </c>
      <c r="I81" s="108">
        <v>14</v>
      </c>
      <c r="J81" s="18">
        <v>6</v>
      </c>
      <c r="K81" s="42">
        <v>4</v>
      </c>
      <c r="L81" s="18">
        <v>36</v>
      </c>
      <c r="M81" s="18">
        <v>24</v>
      </c>
      <c r="N81" s="58">
        <v>40</v>
      </c>
      <c r="O81" s="296"/>
      <c r="P81" s="50">
        <f t="shared" si="109"/>
        <v>-36</v>
      </c>
      <c r="Q81" s="50">
        <f t="shared" si="109"/>
        <v>-24</v>
      </c>
      <c r="R81" s="50">
        <f t="shared" si="110"/>
        <v>0</v>
      </c>
      <c r="S81" s="111">
        <v>27</v>
      </c>
      <c r="T81" s="13">
        <f t="shared" si="117"/>
        <v>-12</v>
      </c>
      <c r="U81" s="13">
        <f t="shared" si="111"/>
        <v>12</v>
      </c>
      <c r="V81" s="42">
        <v>396</v>
      </c>
      <c r="W81" s="152">
        <v>150</v>
      </c>
      <c r="X81" s="160">
        <f t="shared" si="116"/>
        <v>246</v>
      </c>
      <c r="Y81" s="299"/>
      <c r="Z81" s="152">
        <v>43</v>
      </c>
      <c r="AA81" s="34">
        <v>21</v>
      </c>
      <c r="AB81" s="34"/>
      <c r="AC81" s="34"/>
      <c r="AD81" s="34"/>
      <c r="AE81" s="34"/>
    </row>
    <row r="82" spans="1:31" s="3" customFormat="1" x14ac:dyDescent="0.25">
      <c r="A82" s="104">
        <v>43602</v>
      </c>
      <c r="B82" s="35">
        <v>368</v>
      </c>
      <c r="C82" s="152">
        <v>302</v>
      </c>
      <c r="D82" s="225">
        <v>44</v>
      </c>
      <c r="E82" s="304">
        <f t="shared" si="114"/>
        <v>0.14569536423841059</v>
      </c>
      <c r="F82" s="66">
        <f t="shared" si="115"/>
        <v>258</v>
      </c>
      <c r="G82" s="234">
        <v>66</v>
      </c>
      <c r="H82" s="108">
        <v>91</v>
      </c>
      <c r="I82" s="108">
        <v>16</v>
      </c>
      <c r="J82" s="18">
        <v>7</v>
      </c>
      <c r="K82" s="42">
        <v>3</v>
      </c>
      <c r="L82" s="18">
        <v>22</v>
      </c>
      <c r="M82" s="18">
        <v>26</v>
      </c>
      <c r="N82" s="58">
        <v>35</v>
      </c>
      <c r="O82" s="296"/>
      <c r="P82" s="50">
        <f t="shared" si="109"/>
        <v>-22</v>
      </c>
      <c r="Q82" s="50">
        <f t="shared" si="109"/>
        <v>-26</v>
      </c>
      <c r="R82" s="50">
        <f t="shared" si="110"/>
        <v>0</v>
      </c>
      <c r="S82" s="111">
        <v>27</v>
      </c>
      <c r="T82" s="13">
        <f t="shared" si="117"/>
        <v>4</v>
      </c>
      <c r="U82" s="13">
        <f t="shared" si="111"/>
        <v>-4</v>
      </c>
      <c r="V82" s="42">
        <v>407</v>
      </c>
      <c r="W82" s="152">
        <v>151</v>
      </c>
      <c r="X82" s="160">
        <f t="shared" si="116"/>
        <v>256</v>
      </c>
      <c r="Y82" s="299"/>
      <c r="Z82" s="152">
        <v>52</v>
      </c>
      <c r="AA82" s="34">
        <v>19</v>
      </c>
      <c r="AB82" s="34"/>
      <c r="AC82" s="34"/>
      <c r="AD82" s="34"/>
      <c r="AE82" s="34"/>
    </row>
    <row r="83" spans="1:31" s="3" customFormat="1" x14ac:dyDescent="0.25">
      <c r="A83" s="104">
        <v>43595</v>
      </c>
      <c r="B83" s="35">
        <v>380</v>
      </c>
      <c r="C83" s="152">
        <v>312</v>
      </c>
      <c r="D83" s="225">
        <v>45</v>
      </c>
      <c r="E83" s="304">
        <f t="shared" si="114"/>
        <v>0.14423076923076922</v>
      </c>
      <c r="F83" s="66">
        <f t="shared" si="115"/>
        <v>267</v>
      </c>
      <c r="G83" s="234">
        <v>72</v>
      </c>
      <c r="H83" s="108">
        <v>120</v>
      </c>
      <c r="I83" s="108">
        <v>5</v>
      </c>
      <c r="J83" s="18">
        <v>6</v>
      </c>
      <c r="K83" s="42">
        <v>3</v>
      </c>
      <c r="L83" s="18">
        <v>22</v>
      </c>
      <c r="M83" s="18">
        <v>16</v>
      </c>
      <c r="N83" s="58">
        <v>26</v>
      </c>
      <c r="O83" s="296"/>
      <c r="P83" s="50">
        <f t="shared" si="109"/>
        <v>-22</v>
      </c>
      <c r="Q83" s="50">
        <f t="shared" si="109"/>
        <v>-16</v>
      </c>
      <c r="R83" s="50">
        <f t="shared" si="110"/>
        <v>0</v>
      </c>
      <c r="S83" s="111">
        <v>27</v>
      </c>
      <c r="T83" s="13">
        <f t="shared" si="117"/>
        <v>-6</v>
      </c>
      <c r="U83" s="13">
        <f t="shared" si="111"/>
        <v>6</v>
      </c>
      <c r="V83" s="42">
        <v>418</v>
      </c>
      <c r="W83" s="152">
        <v>152</v>
      </c>
      <c r="X83" s="160">
        <f t="shared" si="116"/>
        <v>266</v>
      </c>
      <c r="Y83" s="299"/>
      <c r="Z83" s="152">
        <v>63</v>
      </c>
      <c r="AA83" s="34">
        <v>55</v>
      </c>
      <c r="AB83" s="34"/>
      <c r="AC83" s="34"/>
      <c r="AD83" s="34"/>
      <c r="AE83" s="34"/>
    </row>
    <row r="84" spans="1:31" s="3" customFormat="1" x14ac:dyDescent="0.25">
      <c r="A84" s="104">
        <v>43588</v>
      </c>
      <c r="B84" s="35">
        <v>377</v>
      </c>
      <c r="C84" s="152">
        <v>291</v>
      </c>
      <c r="D84" s="225">
        <v>44</v>
      </c>
      <c r="E84" s="304">
        <f t="shared" si="114"/>
        <v>0.15120274914089346</v>
      </c>
      <c r="F84" s="66">
        <f t="shared" si="115"/>
        <v>247</v>
      </c>
      <c r="G84" s="234"/>
      <c r="H84" s="108">
        <v>86</v>
      </c>
      <c r="I84" s="108">
        <v>2</v>
      </c>
      <c r="J84" s="18">
        <v>7</v>
      </c>
      <c r="K84" s="42">
        <v>6</v>
      </c>
      <c r="L84" s="18">
        <v>38</v>
      </c>
      <c r="M84" s="18">
        <v>42</v>
      </c>
      <c r="N84" s="58">
        <v>35</v>
      </c>
      <c r="O84" s="296"/>
      <c r="P84" s="50">
        <f t="shared" si="109"/>
        <v>-38</v>
      </c>
      <c r="Q84" s="50">
        <f t="shared" si="109"/>
        <v>-42</v>
      </c>
      <c r="R84" s="50">
        <f t="shared" si="110"/>
        <v>0</v>
      </c>
      <c r="S84" s="111">
        <v>27</v>
      </c>
      <c r="T84" s="13">
        <f t="shared" si="117"/>
        <v>4</v>
      </c>
      <c r="U84" s="13">
        <f t="shared" si="111"/>
        <v>-4</v>
      </c>
      <c r="V84" s="42">
        <v>427</v>
      </c>
      <c r="W84" s="155">
        <v>152</v>
      </c>
      <c r="X84" s="160">
        <f t="shared" si="116"/>
        <v>275</v>
      </c>
      <c r="Y84" s="300"/>
      <c r="Z84" s="155">
        <v>63</v>
      </c>
      <c r="AA84" s="122">
        <v>55</v>
      </c>
      <c r="AB84" s="122"/>
      <c r="AC84" s="122"/>
      <c r="AD84" s="122"/>
      <c r="AE84" s="122"/>
    </row>
    <row r="85" spans="1:31" s="3" customFormat="1" ht="15.75" thickBot="1" x14ac:dyDescent="0.3">
      <c r="A85" s="104">
        <v>43581</v>
      </c>
      <c r="B85" s="35">
        <v>383</v>
      </c>
      <c r="C85" s="152">
        <v>304</v>
      </c>
      <c r="D85" s="225">
        <v>53</v>
      </c>
      <c r="E85" s="304">
        <f t="shared" si="114"/>
        <v>0.17434210526315788</v>
      </c>
      <c r="F85" s="66">
        <f t="shared" si="115"/>
        <v>251</v>
      </c>
      <c r="G85" s="234">
        <v>83</v>
      </c>
      <c r="H85" s="108">
        <v>84</v>
      </c>
      <c r="I85" s="108">
        <v>5</v>
      </c>
      <c r="J85" s="18">
        <v>7</v>
      </c>
      <c r="K85" s="42">
        <v>2</v>
      </c>
      <c r="L85" s="18">
        <v>10</v>
      </c>
      <c r="M85" s="18">
        <v>29</v>
      </c>
      <c r="N85" s="58">
        <v>10</v>
      </c>
      <c r="O85" s="296"/>
      <c r="P85" s="50">
        <f t="shared" si="109"/>
        <v>-10</v>
      </c>
      <c r="Q85" s="50">
        <f t="shared" si="109"/>
        <v>-29</v>
      </c>
      <c r="R85" s="50">
        <f t="shared" si="110"/>
        <v>0</v>
      </c>
      <c r="S85" s="111">
        <v>29</v>
      </c>
      <c r="T85" s="13">
        <f t="shared" si="117"/>
        <v>19</v>
      </c>
      <c r="U85" s="13">
        <f t="shared" si="111"/>
        <v>-19</v>
      </c>
      <c r="V85" s="59">
        <v>422</v>
      </c>
      <c r="W85" s="156">
        <v>141</v>
      </c>
      <c r="X85" s="161">
        <v>286</v>
      </c>
      <c r="Y85" s="301"/>
      <c r="Z85" s="156">
        <v>61</v>
      </c>
      <c r="AA85" s="274">
        <v>55</v>
      </c>
      <c r="AB85" s="274"/>
      <c r="AC85" s="274"/>
      <c r="AD85" s="274"/>
      <c r="AE85" s="274"/>
    </row>
    <row r="86" spans="1:31" s="3" customFormat="1" x14ac:dyDescent="0.25">
      <c r="A86" s="104">
        <v>43573</v>
      </c>
      <c r="B86" s="35">
        <v>405</v>
      </c>
      <c r="C86" s="152">
        <v>298</v>
      </c>
      <c r="D86" s="225">
        <v>51</v>
      </c>
      <c r="E86" s="304">
        <f t="shared" si="114"/>
        <v>0.17114093959731544</v>
      </c>
      <c r="F86" s="66">
        <f t="shared" si="115"/>
        <v>247</v>
      </c>
      <c r="G86" s="234">
        <v>84</v>
      </c>
      <c r="H86" s="108">
        <v>67</v>
      </c>
      <c r="I86" s="108">
        <v>7</v>
      </c>
      <c r="J86" s="18">
        <v>7</v>
      </c>
      <c r="K86" s="42">
        <v>1</v>
      </c>
      <c r="L86" s="18">
        <v>18</v>
      </c>
      <c r="M86" s="18">
        <v>25</v>
      </c>
      <c r="N86" s="58">
        <v>20</v>
      </c>
      <c r="O86" s="296"/>
      <c r="P86" s="50">
        <f t="shared" si="109"/>
        <v>-18</v>
      </c>
      <c r="Q86" s="50">
        <f t="shared" si="109"/>
        <v>-25</v>
      </c>
      <c r="R86" s="50">
        <f t="shared" si="110"/>
        <v>0</v>
      </c>
      <c r="S86" s="111">
        <v>28</v>
      </c>
      <c r="T86" s="13">
        <f t="shared" si="117"/>
        <v>7</v>
      </c>
      <c r="U86" s="13">
        <f t="shared" si="111"/>
        <v>-7</v>
      </c>
      <c r="V86" s="42"/>
      <c r="W86" s="121"/>
      <c r="X86" s="16"/>
      <c r="Y86" s="302"/>
      <c r="Z86" s="121"/>
      <c r="AA86" s="121"/>
    </row>
    <row r="87" spans="1:31" s="3" customFormat="1" x14ac:dyDescent="0.25">
      <c r="A87" s="104">
        <v>43567</v>
      </c>
      <c r="B87" s="35">
        <v>412</v>
      </c>
      <c r="C87" s="152">
        <v>295</v>
      </c>
      <c r="D87" s="225">
        <v>48</v>
      </c>
      <c r="E87" s="304">
        <f t="shared" si="114"/>
        <v>0.16271186440677965</v>
      </c>
      <c r="F87" s="66">
        <f t="shared" si="115"/>
        <v>247</v>
      </c>
      <c r="G87" s="234">
        <v>86</v>
      </c>
      <c r="H87" s="108">
        <v>118</v>
      </c>
      <c r="I87" s="108">
        <v>6</v>
      </c>
      <c r="J87" s="18">
        <v>11</v>
      </c>
      <c r="K87" s="42">
        <v>6</v>
      </c>
      <c r="L87" s="18">
        <v>22</v>
      </c>
      <c r="M87" s="18">
        <v>29</v>
      </c>
      <c r="N87" s="58">
        <v>30</v>
      </c>
      <c r="O87" s="296"/>
      <c r="P87" s="50">
        <f t="shared" si="109"/>
        <v>-22</v>
      </c>
      <c r="Q87" s="50">
        <f t="shared" si="109"/>
        <v>-29</v>
      </c>
      <c r="R87" s="50">
        <f t="shared" si="110"/>
        <v>0</v>
      </c>
      <c r="S87" s="111">
        <v>27</v>
      </c>
      <c r="T87" s="13">
        <f t="shared" si="117"/>
        <v>7</v>
      </c>
      <c r="U87" s="13">
        <f t="shared" si="111"/>
        <v>-7</v>
      </c>
      <c r="V87" s="42"/>
      <c r="W87" s="121"/>
      <c r="X87" s="16"/>
      <c r="Y87" s="302"/>
      <c r="Z87" s="121"/>
      <c r="AA87" s="121"/>
    </row>
    <row r="88" spans="1:31" s="3" customFormat="1" x14ac:dyDescent="0.25">
      <c r="A88" s="104">
        <v>43560</v>
      </c>
      <c r="B88" s="35">
        <v>420</v>
      </c>
      <c r="C88" s="152">
        <v>319</v>
      </c>
      <c r="D88" s="225">
        <v>55</v>
      </c>
      <c r="E88" s="304">
        <f t="shared" si="114"/>
        <v>0.17241379310344829</v>
      </c>
      <c r="F88" s="66">
        <f t="shared" si="115"/>
        <v>264</v>
      </c>
      <c r="G88" s="234">
        <v>84</v>
      </c>
      <c r="H88" s="108">
        <v>155</v>
      </c>
      <c r="I88" s="108">
        <v>3</v>
      </c>
      <c r="J88" s="18">
        <v>11</v>
      </c>
      <c r="K88" s="42">
        <v>4</v>
      </c>
      <c r="L88" s="18">
        <v>40</v>
      </c>
      <c r="M88" s="18">
        <v>34</v>
      </c>
      <c r="N88" s="58">
        <v>30</v>
      </c>
      <c r="O88" s="296"/>
      <c r="P88" s="50">
        <f t="shared" si="109"/>
        <v>-40</v>
      </c>
      <c r="Q88" s="50">
        <f t="shared" si="109"/>
        <v>-34</v>
      </c>
      <c r="R88" s="50">
        <f t="shared" si="110"/>
        <v>0</v>
      </c>
      <c r="S88" s="111">
        <v>27</v>
      </c>
      <c r="T88" s="13">
        <f t="shared" si="117"/>
        <v>-6</v>
      </c>
      <c r="U88" s="13">
        <f t="shared" si="111"/>
        <v>6</v>
      </c>
      <c r="V88" s="42"/>
      <c r="W88" s="121"/>
      <c r="X88" s="16"/>
      <c r="Y88" s="302"/>
      <c r="Z88" s="121"/>
      <c r="AA88" s="121"/>
    </row>
    <row r="89" spans="1:31" s="3" customFormat="1" x14ac:dyDescent="0.25">
      <c r="A89" s="104">
        <v>43553</v>
      </c>
      <c r="B89" s="35">
        <v>415</v>
      </c>
      <c r="C89" s="152">
        <v>364</v>
      </c>
      <c r="D89" s="225">
        <v>61</v>
      </c>
      <c r="E89" s="304">
        <f t="shared" si="114"/>
        <v>0.16758241758241757</v>
      </c>
      <c r="F89" s="66">
        <f t="shared" si="115"/>
        <v>303</v>
      </c>
      <c r="G89" s="234">
        <v>77</v>
      </c>
      <c r="H89" s="108">
        <v>119</v>
      </c>
      <c r="I89" s="108">
        <v>17</v>
      </c>
      <c r="J89" s="18">
        <v>11</v>
      </c>
      <c r="K89" s="42">
        <v>4</v>
      </c>
      <c r="L89" s="18">
        <v>24</v>
      </c>
      <c r="M89" s="18">
        <v>17</v>
      </c>
      <c r="N89" s="58">
        <v>33</v>
      </c>
      <c r="O89" s="296"/>
      <c r="P89" s="50">
        <f t="shared" si="109"/>
        <v>-24</v>
      </c>
      <c r="Q89" s="50">
        <f t="shared" si="109"/>
        <v>-17</v>
      </c>
      <c r="R89" s="50">
        <f t="shared" si="110"/>
        <v>0</v>
      </c>
      <c r="S89" s="111">
        <v>26</v>
      </c>
      <c r="T89" s="13">
        <f t="shared" si="117"/>
        <v>-7</v>
      </c>
      <c r="U89" s="13">
        <f t="shared" si="111"/>
        <v>7</v>
      </c>
      <c r="V89" s="42"/>
      <c r="W89" s="121"/>
      <c r="X89" s="16"/>
      <c r="Y89" s="302"/>
      <c r="Z89" s="121"/>
      <c r="AA89" s="121"/>
    </row>
    <row r="90" spans="1:31" s="3" customFormat="1" x14ac:dyDescent="0.25">
      <c r="A90" s="104">
        <v>43549</v>
      </c>
      <c r="B90" s="35">
        <v>405</v>
      </c>
      <c r="C90" s="152">
        <v>358</v>
      </c>
      <c r="D90" s="225">
        <v>54</v>
      </c>
      <c r="E90" s="304">
        <f t="shared" si="114"/>
        <v>0.15083798882681565</v>
      </c>
      <c r="F90" s="66">
        <f t="shared" si="115"/>
        <v>304</v>
      </c>
      <c r="G90" s="234">
        <v>70</v>
      </c>
      <c r="H90" s="108">
        <v>153</v>
      </c>
      <c r="I90" s="108">
        <v>11</v>
      </c>
      <c r="J90" s="18">
        <v>11</v>
      </c>
      <c r="K90" s="42">
        <v>3</v>
      </c>
      <c r="L90" s="18">
        <v>28</v>
      </c>
      <c r="M90" s="18">
        <v>10</v>
      </c>
      <c r="N90" s="58">
        <v>31</v>
      </c>
      <c r="O90" s="296"/>
      <c r="P90" s="50">
        <f t="shared" si="109"/>
        <v>-28</v>
      </c>
      <c r="Q90" s="50">
        <f t="shared" si="109"/>
        <v>-10</v>
      </c>
      <c r="R90" s="50">
        <f t="shared" si="110"/>
        <v>0</v>
      </c>
      <c r="S90" s="111">
        <v>25</v>
      </c>
      <c r="T90" s="13">
        <f t="shared" si="117"/>
        <v>-18</v>
      </c>
      <c r="U90" s="13">
        <f t="shared" si="111"/>
        <v>18</v>
      </c>
      <c r="V90" s="42"/>
      <c r="W90" s="121"/>
      <c r="X90" s="16"/>
      <c r="Y90" s="302"/>
      <c r="Z90" s="121"/>
      <c r="AA90" s="121"/>
    </row>
    <row r="91" spans="1:31" s="3" customFormat="1" x14ac:dyDescent="0.25">
      <c r="A91" s="104">
        <v>43539</v>
      </c>
      <c r="B91" s="35">
        <v>386</v>
      </c>
      <c r="C91" s="152">
        <v>339</v>
      </c>
      <c r="D91" s="225">
        <v>43</v>
      </c>
      <c r="E91" s="304">
        <f t="shared" si="114"/>
        <v>0.12684365781710916</v>
      </c>
      <c r="F91" s="66">
        <f t="shared" si="115"/>
        <v>296</v>
      </c>
      <c r="G91" s="234">
        <v>61</v>
      </c>
      <c r="H91" s="108">
        <v>169</v>
      </c>
      <c r="I91" s="108">
        <v>14</v>
      </c>
      <c r="J91" s="18">
        <v>7</v>
      </c>
      <c r="K91" s="42">
        <v>5</v>
      </c>
      <c r="L91" s="18">
        <v>44</v>
      </c>
      <c r="M91" s="18">
        <v>12</v>
      </c>
      <c r="N91" s="58">
        <v>39</v>
      </c>
      <c r="O91" s="296"/>
      <c r="P91" s="50">
        <f t="shared" si="109"/>
        <v>-44</v>
      </c>
      <c r="Q91" s="50">
        <f t="shared" si="109"/>
        <v>-12</v>
      </c>
      <c r="R91" s="50">
        <f t="shared" si="110"/>
        <v>0</v>
      </c>
      <c r="S91" s="111">
        <v>24</v>
      </c>
      <c r="T91" s="13">
        <f t="shared" si="117"/>
        <v>-32</v>
      </c>
      <c r="U91" s="13">
        <f t="shared" si="111"/>
        <v>32</v>
      </c>
      <c r="V91" s="42"/>
      <c r="W91" s="121"/>
      <c r="X91" s="16"/>
      <c r="Y91" s="302"/>
      <c r="Z91" s="121"/>
      <c r="AA91" s="121"/>
    </row>
    <row r="92" spans="1:31" s="3" customFormat="1" x14ac:dyDescent="0.25">
      <c r="A92" s="104">
        <v>43532</v>
      </c>
      <c r="B92" s="35">
        <v>364</v>
      </c>
      <c r="C92" s="152">
        <v>309</v>
      </c>
      <c r="D92" s="225">
        <v>43</v>
      </c>
      <c r="E92" s="304">
        <f t="shared" si="114"/>
        <v>0.13915857605177995</v>
      </c>
      <c r="F92" s="66">
        <f t="shared" si="115"/>
        <v>266</v>
      </c>
      <c r="G92" s="234">
        <v>58</v>
      </c>
      <c r="H92" s="108">
        <v>138</v>
      </c>
      <c r="I92" s="108">
        <v>20</v>
      </c>
      <c r="J92" s="18">
        <v>8</v>
      </c>
      <c r="K92" s="42">
        <v>7</v>
      </c>
      <c r="L92" s="18">
        <v>48</v>
      </c>
      <c r="M92" s="18">
        <v>10</v>
      </c>
      <c r="N92" s="58">
        <v>54</v>
      </c>
      <c r="O92" s="296"/>
      <c r="P92" s="50">
        <f t="shared" si="109"/>
        <v>-48</v>
      </c>
      <c r="Q92" s="50">
        <f t="shared" si="109"/>
        <v>-10</v>
      </c>
      <c r="R92" s="50">
        <f t="shared" si="110"/>
        <v>0</v>
      </c>
      <c r="S92" s="111">
        <v>25</v>
      </c>
      <c r="T92" s="13">
        <f t="shared" si="117"/>
        <v>-38</v>
      </c>
      <c r="U92" s="13">
        <f t="shared" si="111"/>
        <v>38</v>
      </c>
      <c r="V92" s="42"/>
      <c r="W92" s="121"/>
      <c r="X92" s="16"/>
      <c r="Y92" s="302"/>
      <c r="Z92" s="121"/>
      <c r="AA92" s="121"/>
    </row>
    <row r="93" spans="1:31" s="3" customFormat="1" x14ac:dyDescent="0.25">
      <c r="A93" s="104">
        <v>43525</v>
      </c>
      <c r="B93" s="35">
        <v>325</v>
      </c>
      <c r="C93" s="152">
        <v>276</v>
      </c>
      <c r="D93" s="225">
        <v>39</v>
      </c>
      <c r="E93" s="304">
        <f t="shared" si="114"/>
        <v>0.14130434782608695</v>
      </c>
      <c r="F93" s="66">
        <f t="shared" si="115"/>
        <v>237</v>
      </c>
      <c r="G93" s="234">
        <v>52</v>
      </c>
      <c r="H93" s="108">
        <v>199</v>
      </c>
      <c r="I93" s="108">
        <v>20</v>
      </c>
      <c r="J93" s="18">
        <v>7</v>
      </c>
      <c r="K93" s="42">
        <v>2</v>
      </c>
      <c r="L93" s="18">
        <v>26</v>
      </c>
      <c r="M93" s="18">
        <v>23</v>
      </c>
      <c r="N93" s="58">
        <v>41</v>
      </c>
      <c r="O93" s="296"/>
      <c r="P93" s="50">
        <f t="shared" si="109"/>
        <v>-26</v>
      </c>
      <c r="Q93" s="50">
        <f t="shared" si="109"/>
        <v>-23</v>
      </c>
      <c r="R93" s="50">
        <f t="shared" si="110"/>
        <v>0</v>
      </c>
      <c r="S93" s="111">
        <v>26</v>
      </c>
      <c r="T93" s="13">
        <f t="shared" si="117"/>
        <v>-3</v>
      </c>
      <c r="U93" s="13">
        <f t="shared" si="111"/>
        <v>3</v>
      </c>
      <c r="V93" s="42"/>
      <c r="W93" s="121"/>
      <c r="X93" s="16"/>
      <c r="Y93" s="302"/>
      <c r="Z93" s="121"/>
      <c r="AA93" s="121"/>
    </row>
    <row r="94" spans="1:31" s="3" customFormat="1" x14ac:dyDescent="0.25">
      <c r="A94" s="104">
        <v>43518</v>
      </c>
      <c r="B94" s="35">
        <v>329</v>
      </c>
      <c r="C94" s="152">
        <v>295</v>
      </c>
      <c r="D94" s="225">
        <v>42</v>
      </c>
      <c r="E94" s="304">
        <f t="shared" si="114"/>
        <v>0.14237288135593221</v>
      </c>
      <c r="F94" s="66">
        <f t="shared" si="115"/>
        <v>253</v>
      </c>
      <c r="G94" s="234">
        <v>54</v>
      </c>
      <c r="H94" s="108">
        <v>120</v>
      </c>
      <c r="I94" s="108">
        <v>8</v>
      </c>
      <c r="J94" s="18">
        <v>9</v>
      </c>
      <c r="K94" s="42">
        <v>1</v>
      </c>
      <c r="L94" s="18">
        <v>13</v>
      </c>
      <c r="M94" s="18">
        <v>9</v>
      </c>
      <c r="N94" s="58">
        <v>19</v>
      </c>
      <c r="O94" s="296"/>
      <c r="P94" s="50">
        <f t="shared" si="109"/>
        <v>-13</v>
      </c>
      <c r="Q94" s="50">
        <f t="shared" si="109"/>
        <v>-9</v>
      </c>
      <c r="R94" s="50">
        <f t="shared" si="110"/>
        <v>0</v>
      </c>
      <c r="S94" s="111">
        <v>27</v>
      </c>
      <c r="T94" s="13">
        <f t="shared" si="117"/>
        <v>-4</v>
      </c>
      <c r="U94" s="13">
        <f t="shared" si="111"/>
        <v>4</v>
      </c>
      <c r="V94" s="42"/>
      <c r="W94" s="121"/>
      <c r="X94" s="16"/>
      <c r="Y94" s="302"/>
      <c r="Z94" s="121"/>
      <c r="AA94" s="121"/>
    </row>
    <row r="95" spans="1:31" s="3" customFormat="1" x14ac:dyDescent="0.25">
      <c r="A95" s="104">
        <v>43511</v>
      </c>
      <c r="B95" s="35">
        <v>328</v>
      </c>
      <c r="C95" s="152">
        <v>254</v>
      </c>
      <c r="D95" s="225">
        <v>37</v>
      </c>
      <c r="E95" s="304">
        <f t="shared" si="114"/>
        <v>0.14566929133858267</v>
      </c>
      <c r="F95" s="66">
        <f t="shared" si="115"/>
        <v>217</v>
      </c>
      <c r="G95" s="234">
        <v>53</v>
      </c>
      <c r="H95" s="108">
        <v>132</v>
      </c>
      <c r="I95" s="108">
        <v>3</v>
      </c>
      <c r="J95" s="18">
        <v>8</v>
      </c>
      <c r="K95" s="42">
        <v>2</v>
      </c>
      <c r="L95" s="18">
        <v>28</v>
      </c>
      <c r="M95" s="18">
        <v>16</v>
      </c>
      <c r="N95" s="58">
        <v>23</v>
      </c>
      <c r="O95" s="296"/>
      <c r="P95" s="50">
        <f t="shared" si="109"/>
        <v>-28</v>
      </c>
      <c r="Q95" s="50">
        <f t="shared" si="109"/>
        <v>-16</v>
      </c>
      <c r="R95" s="50">
        <f t="shared" si="110"/>
        <v>0</v>
      </c>
      <c r="S95" s="111">
        <v>27</v>
      </c>
      <c r="T95" s="13">
        <f t="shared" si="117"/>
        <v>-12</v>
      </c>
      <c r="U95" s="13">
        <f t="shared" si="111"/>
        <v>12</v>
      </c>
      <c r="V95" s="42"/>
      <c r="W95" s="121"/>
      <c r="X95" s="16"/>
      <c r="Y95" s="302"/>
      <c r="Z95" s="121"/>
      <c r="AA95" s="121"/>
    </row>
    <row r="96" spans="1:31" s="3" customFormat="1" x14ac:dyDescent="0.25">
      <c r="A96" s="104">
        <v>43504</v>
      </c>
      <c r="B96" s="35">
        <v>322</v>
      </c>
      <c r="C96" s="152">
        <v>237</v>
      </c>
      <c r="D96" s="225">
        <v>38</v>
      </c>
      <c r="E96" s="304">
        <f t="shared" si="114"/>
        <v>0.16033755274261605</v>
      </c>
      <c r="F96" s="66">
        <f t="shared" si="115"/>
        <v>199</v>
      </c>
      <c r="G96" s="234">
        <v>57</v>
      </c>
      <c r="H96" s="108">
        <v>101</v>
      </c>
      <c r="I96" s="108">
        <v>9</v>
      </c>
      <c r="J96" s="18">
        <v>10</v>
      </c>
      <c r="K96" s="42">
        <v>2</v>
      </c>
      <c r="L96" s="18">
        <v>24</v>
      </c>
      <c r="M96" s="18">
        <v>17</v>
      </c>
      <c r="N96" s="58">
        <v>26</v>
      </c>
      <c r="O96" s="296"/>
      <c r="P96" s="50">
        <f t="shared" si="109"/>
        <v>-24</v>
      </c>
      <c r="Q96" s="50">
        <f t="shared" si="109"/>
        <v>-17</v>
      </c>
      <c r="R96" s="50">
        <f t="shared" si="110"/>
        <v>0</v>
      </c>
      <c r="S96" s="111">
        <v>28</v>
      </c>
      <c r="T96" s="13">
        <f t="shared" si="117"/>
        <v>-7</v>
      </c>
      <c r="U96" s="13">
        <f t="shared" si="111"/>
        <v>7</v>
      </c>
      <c r="V96" s="42"/>
      <c r="W96" s="121"/>
      <c r="X96" s="16"/>
      <c r="Y96" s="302"/>
      <c r="Z96" s="121"/>
      <c r="AA96" s="121"/>
    </row>
    <row r="97" spans="1:27" s="3" customFormat="1" x14ac:dyDescent="0.25">
      <c r="A97" s="104">
        <v>43497</v>
      </c>
      <c r="B97" s="35">
        <v>321</v>
      </c>
      <c r="C97" s="152">
        <v>230</v>
      </c>
      <c r="D97" s="225">
        <v>34</v>
      </c>
      <c r="E97" s="304">
        <f t="shared" si="114"/>
        <v>0.14782608695652175</v>
      </c>
      <c r="F97" s="66">
        <f t="shared" si="115"/>
        <v>196</v>
      </c>
      <c r="G97" s="234">
        <v>57</v>
      </c>
      <c r="H97" s="108">
        <v>116</v>
      </c>
      <c r="I97" s="108">
        <v>6</v>
      </c>
      <c r="J97" s="18">
        <v>8</v>
      </c>
      <c r="K97" s="42">
        <v>3</v>
      </c>
      <c r="L97" s="18">
        <v>31</v>
      </c>
      <c r="M97" s="18">
        <v>21</v>
      </c>
      <c r="N97" s="58">
        <v>33</v>
      </c>
      <c r="O97" s="296"/>
      <c r="P97" s="50">
        <f t="shared" si="109"/>
        <v>-31</v>
      </c>
      <c r="Q97" s="50">
        <f t="shared" si="109"/>
        <v>-21</v>
      </c>
      <c r="R97" s="50">
        <f t="shared" si="110"/>
        <v>0</v>
      </c>
      <c r="S97" s="111">
        <v>28</v>
      </c>
      <c r="T97" s="13">
        <f t="shared" si="117"/>
        <v>-10</v>
      </c>
      <c r="U97" s="13">
        <f t="shared" si="111"/>
        <v>10</v>
      </c>
      <c r="V97" s="42"/>
      <c r="W97" s="121"/>
      <c r="X97" s="16"/>
      <c r="Y97" s="302"/>
      <c r="Z97" s="121"/>
      <c r="AA97" s="121"/>
    </row>
    <row r="98" spans="1:27" s="3" customFormat="1" x14ac:dyDescent="0.25">
      <c r="A98" s="104">
        <v>43490</v>
      </c>
      <c r="B98" s="35">
        <v>314</v>
      </c>
      <c r="C98" s="152">
        <v>223</v>
      </c>
      <c r="D98" s="225">
        <v>30</v>
      </c>
      <c r="E98" s="304">
        <f t="shared" si="114"/>
        <v>0.13452914798206278</v>
      </c>
      <c r="F98" s="66">
        <f t="shared" si="115"/>
        <v>193</v>
      </c>
      <c r="G98" s="234">
        <v>59</v>
      </c>
      <c r="H98" s="108">
        <v>103</v>
      </c>
      <c r="I98" s="108">
        <v>6</v>
      </c>
      <c r="J98" s="18">
        <v>7</v>
      </c>
      <c r="K98" s="42">
        <v>4</v>
      </c>
      <c r="L98" s="18">
        <v>28</v>
      </c>
      <c r="M98" s="18">
        <v>32</v>
      </c>
      <c r="N98" s="58">
        <v>31</v>
      </c>
      <c r="O98" s="296"/>
      <c r="P98" s="50">
        <f t="shared" si="109"/>
        <v>-28</v>
      </c>
      <c r="Q98" s="50">
        <f t="shared" si="109"/>
        <v>-32</v>
      </c>
      <c r="R98" s="50">
        <f t="shared" si="110"/>
        <v>0</v>
      </c>
      <c r="S98" s="111">
        <v>29</v>
      </c>
      <c r="T98" s="13">
        <f t="shared" si="117"/>
        <v>4</v>
      </c>
      <c r="U98" s="13">
        <f t="shared" si="111"/>
        <v>-4</v>
      </c>
      <c r="V98" s="42"/>
      <c r="W98" s="121"/>
      <c r="X98" s="16"/>
      <c r="Y98" s="302"/>
      <c r="Z98" s="121"/>
      <c r="AA98" s="121"/>
    </row>
    <row r="99" spans="1:27" s="3" customFormat="1" x14ac:dyDescent="0.25">
      <c r="A99" s="104">
        <v>43483</v>
      </c>
      <c r="B99" s="35">
        <v>319</v>
      </c>
      <c r="C99" s="152">
        <v>207</v>
      </c>
      <c r="D99" s="225">
        <v>30</v>
      </c>
      <c r="E99" s="304">
        <f t="shared" si="114"/>
        <v>0.14492753623188406</v>
      </c>
      <c r="F99" s="66">
        <f t="shared" si="115"/>
        <v>177</v>
      </c>
      <c r="G99" s="234">
        <v>69</v>
      </c>
      <c r="H99" s="108">
        <v>87</v>
      </c>
      <c r="I99" s="108">
        <v>8</v>
      </c>
      <c r="J99" s="18">
        <v>6</v>
      </c>
      <c r="K99" s="42">
        <v>6</v>
      </c>
      <c r="L99" s="18">
        <v>27</v>
      </c>
      <c r="M99" s="18">
        <v>24</v>
      </c>
      <c r="N99" s="58">
        <v>32</v>
      </c>
      <c r="O99" s="296"/>
      <c r="P99" s="50">
        <f t="shared" si="109"/>
        <v>-27</v>
      </c>
      <c r="Q99" s="50">
        <f t="shared" si="109"/>
        <v>-24</v>
      </c>
      <c r="R99" s="50">
        <f t="shared" si="110"/>
        <v>0</v>
      </c>
      <c r="S99" s="111">
        <v>31</v>
      </c>
      <c r="T99" s="13">
        <f t="shared" si="117"/>
        <v>-3</v>
      </c>
      <c r="U99" s="13">
        <f t="shared" si="111"/>
        <v>3</v>
      </c>
      <c r="V99" s="42"/>
      <c r="W99" s="121"/>
      <c r="X99" s="16"/>
      <c r="Y99" s="302"/>
      <c r="Z99" s="121"/>
      <c r="AA99" s="121"/>
    </row>
    <row r="100" spans="1:27" s="3" customFormat="1" x14ac:dyDescent="0.25">
      <c r="A100" s="104">
        <v>43476</v>
      </c>
      <c r="B100" s="35">
        <v>318</v>
      </c>
      <c r="C100" s="152">
        <v>212</v>
      </c>
      <c r="D100" s="225">
        <v>36</v>
      </c>
      <c r="E100" s="304">
        <f t="shared" si="114"/>
        <v>0.16981132075471697</v>
      </c>
      <c r="F100" s="66">
        <f t="shared" si="115"/>
        <v>176</v>
      </c>
      <c r="G100" s="234">
        <v>71</v>
      </c>
      <c r="H100" s="108">
        <v>82</v>
      </c>
      <c r="I100" s="108">
        <v>6</v>
      </c>
      <c r="J100" s="18">
        <v>7</v>
      </c>
      <c r="K100" s="42">
        <v>3</v>
      </c>
      <c r="L100" s="18">
        <v>14</v>
      </c>
      <c r="M100" s="18">
        <v>23</v>
      </c>
      <c r="N100" s="58">
        <v>19</v>
      </c>
      <c r="O100" s="296"/>
      <c r="P100" s="50">
        <f t="shared" si="109"/>
        <v>-14</v>
      </c>
      <c r="Q100" s="50">
        <f t="shared" si="109"/>
        <v>-23</v>
      </c>
      <c r="R100" s="50">
        <f t="shared" si="110"/>
        <v>0</v>
      </c>
      <c r="S100" s="111">
        <v>32</v>
      </c>
      <c r="T100" s="13">
        <f t="shared" si="117"/>
        <v>9</v>
      </c>
      <c r="U100" s="13">
        <f t="shared" si="111"/>
        <v>-9</v>
      </c>
      <c r="V100" s="42"/>
      <c r="W100" s="121"/>
      <c r="X100" s="16"/>
      <c r="Y100" s="302"/>
      <c r="Z100" s="121"/>
      <c r="AA100" s="121"/>
    </row>
    <row r="101" spans="1:27" s="3" customFormat="1" x14ac:dyDescent="0.25">
      <c r="A101" s="104">
        <v>43469</v>
      </c>
      <c r="B101" s="35">
        <v>330</v>
      </c>
      <c r="C101" s="152">
        <v>220</v>
      </c>
      <c r="D101" s="225">
        <v>39</v>
      </c>
      <c r="E101" s="304">
        <f t="shared" si="114"/>
        <v>0.17727272727272728</v>
      </c>
      <c r="F101" s="66">
        <f t="shared" si="115"/>
        <v>181</v>
      </c>
      <c r="G101" s="234">
        <v>74</v>
      </c>
      <c r="H101" s="108">
        <v>62</v>
      </c>
      <c r="I101" s="108">
        <v>3</v>
      </c>
      <c r="J101" s="18">
        <v>9</v>
      </c>
      <c r="K101" s="42">
        <v>1</v>
      </c>
      <c r="L101" s="18">
        <v>3</v>
      </c>
      <c r="M101" s="18">
        <v>17</v>
      </c>
      <c r="N101" s="58">
        <v>7</v>
      </c>
      <c r="O101" s="296"/>
      <c r="P101" s="50">
        <f t="shared" si="109"/>
        <v>-3</v>
      </c>
      <c r="Q101" s="50">
        <f t="shared" si="109"/>
        <v>-17</v>
      </c>
      <c r="R101" s="50">
        <f t="shared" si="110"/>
        <v>0</v>
      </c>
      <c r="S101" s="111">
        <v>32</v>
      </c>
      <c r="T101" s="13">
        <f t="shared" si="117"/>
        <v>14</v>
      </c>
      <c r="U101" s="13">
        <f t="shared" si="111"/>
        <v>-14</v>
      </c>
      <c r="V101" s="42"/>
      <c r="W101" s="121"/>
      <c r="X101" s="16"/>
      <c r="Y101" s="302"/>
      <c r="Z101" s="121"/>
      <c r="AA101" s="121"/>
    </row>
    <row r="102" spans="1:27" s="3" customFormat="1" ht="14.25" customHeight="1" x14ac:dyDescent="0.25">
      <c r="A102" s="104">
        <v>43465</v>
      </c>
      <c r="B102" s="35">
        <v>346</v>
      </c>
      <c r="C102" s="152">
        <v>225</v>
      </c>
      <c r="D102" s="225">
        <v>39</v>
      </c>
      <c r="E102" s="304">
        <f t="shared" si="114"/>
        <v>0.17333333333333334</v>
      </c>
      <c r="F102" s="66">
        <f t="shared" si="115"/>
        <v>186</v>
      </c>
      <c r="G102" s="234">
        <v>78</v>
      </c>
      <c r="H102" s="108">
        <v>59</v>
      </c>
      <c r="I102" s="108">
        <v>1</v>
      </c>
      <c r="J102" s="18">
        <v>12</v>
      </c>
      <c r="K102" s="42">
        <v>0</v>
      </c>
      <c r="L102" s="18">
        <v>6</v>
      </c>
      <c r="M102" s="18">
        <v>1</v>
      </c>
      <c r="N102" s="58">
        <v>3</v>
      </c>
      <c r="O102" s="296"/>
      <c r="P102" s="50">
        <f t="shared" si="109"/>
        <v>-6</v>
      </c>
      <c r="Q102" s="50">
        <f t="shared" si="109"/>
        <v>-1</v>
      </c>
      <c r="R102" s="50">
        <f t="shared" si="110"/>
        <v>0</v>
      </c>
      <c r="S102" s="111">
        <v>32</v>
      </c>
      <c r="T102" s="13">
        <f t="shared" si="117"/>
        <v>-5</v>
      </c>
      <c r="U102" s="13">
        <f t="shared" si="111"/>
        <v>5</v>
      </c>
      <c r="V102" s="42"/>
      <c r="W102" s="121"/>
      <c r="X102" s="16"/>
      <c r="Y102" s="302"/>
      <c r="Z102" s="121"/>
      <c r="AA102" s="121"/>
    </row>
    <row r="103" spans="1:27" s="3" customFormat="1" x14ac:dyDescent="0.25">
      <c r="A103" s="104">
        <v>43455</v>
      </c>
      <c r="B103" s="35">
        <v>339</v>
      </c>
      <c r="C103" s="152">
        <v>236</v>
      </c>
      <c r="D103" s="225">
        <v>36</v>
      </c>
      <c r="E103" s="304">
        <f t="shared" si="114"/>
        <v>0.15254237288135594</v>
      </c>
      <c r="F103" s="66">
        <f t="shared" si="115"/>
        <v>200</v>
      </c>
      <c r="G103" s="234">
        <v>71</v>
      </c>
      <c r="H103" s="108">
        <v>85</v>
      </c>
      <c r="I103" s="108">
        <v>8</v>
      </c>
      <c r="J103" s="18">
        <v>3</v>
      </c>
      <c r="K103" s="42">
        <v>8</v>
      </c>
      <c r="L103" s="18">
        <v>25</v>
      </c>
      <c r="M103" s="18">
        <v>30</v>
      </c>
      <c r="N103" s="58">
        <v>39</v>
      </c>
      <c r="O103" s="296"/>
      <c r="P103" s="50">
        <f t="shared" si="109"/>
        <v>-25</v>
      </c>
      <c r="Q103" s="50">
        <f t="shared" si="109"/>
        <v>-30</v>
      </c>
      <c r="R103" s="50">
        <f t="shared" si="110"/>
        <v>0</v>
      </c>
      <c r="S103" s="111">
        <v>31</v>
      </c>
      <c r="T103" s="13">
        <f t="shared" si="117"/>
        <v>5</v>
      </c>
      <c r="U103" s="13">
        <f t="shared" si="111"/>
        <v>-5</v>
      </c>
      <c r="V103" s="42"/>
      <c r="W103" s="121"/>
      <c r="X103" s="16"/>
      <c r="Y103" s="302"/>
      <c r="Z103" s="121"/>
      <c r="AA103" s="121"/>
    </row>
    <row r="104" spans="1:27" s="3" customFormat="1" x14ac:dyDescent="0.25">
      <c r="A104" s="104">
        <v>43448</v>
      </c>
      <c r="B104" s="35">
        <v>345</v>
      </c>
      <c r="C104" s="152">
        <v>237</v>
      </c>
      <c r="D104" s="225">
        <v>42</v>
      </c>
      <c r="E104" s="304">
        <f t="shared" si="114"/>
        <v>0.17721518987341772</v>
      </c>
      <c r="F104" s="66">
        <f t="shared" si="115"/>
        <v>195</v>
      </c>
      <c r="G104" s="234">
        <v>74</v>
      </c>
      <c r="H104" s="109">
        <v>47</v>
      </c>
      <c r="I104" s="108">
        <v>2</v>
      </c>
      <c r="J104" s="18">
        <v>2</v>
      </c>
      <c r="K104" s="42">
        <v>4</v>
      </c>
      <c r="L104" s="18">
        <v>15</v>
      </c>
      <c r="M104" s="18">
        <v>15</v>
      </c>
      <c r="N104" s="58">
        <v>19</v>
      </c>
      <c r="O104" s="296"/>
      <c r="P104" s="50">
        <f t="shared" si="109"/>
        <v>-15</v>
      </c>
      <c r="Q104" s="50">
        <f t="shared" si="109"/>
        <v>-15</v>
      </c>
      <c r="R104" s="50">
        <f t="shared" si="110"/>
        <v>0</v>
      </c>
      <c r="S104" s="111">
        <v>32</v>
      </c>
      <c r="T104" s="13">
        <f t="shared" si="117"/>
        <v>0</v>
      </c>
      <c r="U104" s="13">
        <f t="shared" si="111"/>
        <v>0</v>
      </c>
      <c r="V104" s="42"/>
      <c r="W104" s="121"/>
      <c r="X104" s="16"/>
      <c r="Y104" s="302"/>
      <c r="Z104" s="121"/>
      <c r="AA104" s="121"/>
    </row>
    <row r="105" spans="1:27" s="3" customFormat="1" x14ac:dyDescent="0.25">
      <c r="A105" s="104">
        <v>43441</v>
      </c>
      <c r="B105" s="35">
        <v>351</v>
      </c>
      <c r="C105" s="152">
        <v>244</v>
      </c>
      <c r="D105" s="225">
        <v>45</v>
      </c>
      <c r="E105" s="304">
        <f t="shared" si="114"/>
        <v>0.18442622950819673</v>
      </c>
      <c r="F105" s="66">
        <f t="shared" si="115"/>
        <v>199</v>
      </c>
      <c r="G105" s="234">
        <v>72</v>
      </c>
      <c r="H105" s="109">
        <v>45</v>
      </c>
      <c r="I105" s="108">
        <v>4</v>
      </c>
      <c r="J105" s="18">
        <v>4</v>
      </c>
      <c r="K105" s="42">
        <v>5</v>
      </c>
      <c r="L105" s="18">
        <v>20</v>
      </c>
      <c r="M105" s="18">
        <v>21</v>
      </c>
      <c r="N105" s="58">
        <v>20</v>
      </c>
      <c r="O105" s="296"/>
      <c r="P105" s="50">
        <f t="shared" si="109"/>
        <v>-20</v>
      </c>
      <c r="Q105" s="50">
        <f t="shared" si="109"/>
        <v>-21</v>
      </c>
      <c r="R105" s="50">
        <f t="shared" si="110"/>
        <v>0</v>
      </c>
      <c r="S105" s="111">
        <v>32</v>
      </c>
      <c r="T105" s="13">
        <f t="shared" si="117"/>
        <v>1</v>
      </c>
      <c r="U105" s="13">
        <f t="shared" si="111"/>
        <v>-1</v>
      </c>
      <c r="V105" s="42"/>
      <c r="W105" s="121"/>
      <c r="X105" s="16"/>
      <c r="Y105" s="302"/>
      <c r="Z105" s="121"/>
      <c r="AA105" s="121"/>
    </row>
    <row r="106" spans="1:27" s="3" customFormat="1" x14ac:dyDescent="0.25">
      <c r="A106" s="104">
        <v>43434</v>
      </c>
      <c r="B106" s="35">
        <v>356</v>
      </c>
      <c r="C106" s="152">
        <v>242</v>
      </c>
      <c r="D106" s="225">
        <v>49</v>
      </c>
      <c r="E106" s="304">
        <f t="shared" si="114"/>
        <v>0.2024793388429752</v>
      </c>
      <c r="F106" s="66">
        <f t="shared" si="115"/>
        <v>193</v>
      </c>
      <c r="G106" s="234">
        <v>71</v>
      </c>
      <c r="H106" s="108">
        <v>40</v>
      </c>
      <c r="I106" s="108">
        <v>7</v>
      </c>
      <c r="J106" s="18">
        <v>3</v>
      </c>
      <c r="K106" s="42">
        <v>3</v>
      </c>
      <c r="L106" s="18">
        <v>27</v>
      </c>
      <c r="M106" s="18">
        <v>26</v>
      </c>
      <c r="N106" s="58">
        <v>33</v>
      </c>
      <c r="O106" s="296"/>
      <c r="P106" s="50">
        <f t="shared" si="109"/>
        <v>-27</v>
      </c>
      <c r="Q106" s="50">
        <f t="shared" si="109"/>
        <v>-26</v>
      </c>
      <c r="R106" s="50">
        <f t="shared" si="110"/>
        <v>0</v>
      </c>
      <c r="S106" s="111">
        <v>31</v>
      </c>
      <c r="T106" s="13">
        <f t="shared" si="117"/>
        <v>-1</v>
      </c>
      <c r="U106" s="13">
        <f t="shared" si="111"/>
        <v>1</v>
      </c>
      <c r="V106" s="42"/>
      <c r="W106" s="121"/>
      <c r="X106" s="16"/>
      <c r="Y106" s="302"/>
      <c r="Z106" s="121"/>
      <c r="AA106" s="121"/>
    </row>
    <row r="107" spans="1:27" s="3" customFormat="1" x14ac:dyDescent="0.25">
      <c r="A107" s="104">
        <v>43430</v>
      </c>
      <c r="B107" s="35">
        <v>356</v>
      </c>
      <c r="C107" s="152">
        <v>228</v>
      </c>
      <c r="D107" s="225">
        <v>44</v>
      </c>
      <c r="E107" s="304">
        <f t="shared" si="114"/>
        <v>0.19298245614035087</v>
      </c>
      <c r="F107" s="66">
        <f t="shared" si="115"/>
        <v>184</v>
      </c>
      <c r="G107" s="234">
        <v>68</v>
      </c>
      <c r="H107" s="108">
        <v>56</v>
      </c>
      <c r="I107" s="108">
        <v>6</v>
      </c>
      <c r="J107" s="18">
        <v>8</v>
      </c>
      <c r="K107" s="42">
        <v>4</v>
      </c>
      <c r="L107" s="18">
        <v>14</v>
      </c>
      <c r="M107" s="18">
        <v>26</v>
      </c>
      <c r="N107" s="58">
        <v>21</v>
      </c>
      <c r="O107" s="296"/>
      <c r="P107" s="50">
        <f t="shared" si="109"/>
        <v>-14</v>
      </c>
      <c r="Q107" s="50">
        <f t="shared" si="109"/>
        <v>-26</v>
      </c>
      <c r="R107" s="50">
        <f t="shared" si="110"/>
        <v>0</v>
      </c>
      <c r="S107" s="111">
        <v>32</v>
      </c>
      <c r="T107" s="13">
        <f t="shared" si="117"/>
        <v>12</v>
      </c>
      <c r="U107" s="13">
        <f t="shared" si="111"/>
        <v>-12</v>
      </c>
      <c r="V107" s="42"/>
      <c r="W107" s="121"/>
      <c r="X107" s="16"/>
      <c r="Y107" s="302"/>
      <c r="Z107" s="121"/>
      <c r="AA107" s="121"/>
    </row>
    <row r="108" spans="1:27" s="3" customFormat="1" x14ac:dyDescent="0.25">
      <c r="A108" s="104">
        <v>43420</v>
      </c>
      <c r="B108" s="35">
        <v>372</v>
      </c>
      <c r="C108" s="152">
        <v>272</v>
      </c>
      <c r="D108" s="225">
        <v>57</v>
      </c>
      <c r="E108" s="304">
        <f t="shared" si="114"/>
        <v>0.20955882352941177</v>
      </c>
      <c r="F108" s="66">
        <f t="shared" si="115"/>
        <v>215</v>
      </c>
      <c r="G108" s="234">
        <v>77</v>
      </c>
      <c r="H108" s="108">
        <v>50</v>
      </c>
      <c r="I108" s="108">
        <v>7</v>
      </c>
      <c r="J108" s="18">
        <v>6</v>
      </c>
      <c r="K108" s="42">
        <v>4</v>
      </c>
      <c r="L108" s="18">
        <v>21</v>
      </c>
      <c r="M108" s="18">
        <v>16</v>
      </c>
      <c r="N108" s="58">
        <v>25</v>
      </c>
      <c r="O108" s="296"/>
      <c r="P108" s="50">
        <f t="shared" si="109"/>
        <v>-21</v>
      </c>
      <c r="Q108" s="50">
        <f t="shared" si="109"/>
        <v>-16</v>
      </c>
      <c r="R108" s="50">
        <f t="shared" si="110"/>
        <v>0</v>
      </c>
      <c r="S108" s="111">
        <v>32</v>
      </c>
      <c r="T108" s="13">
        <f t="shared" si="117"/>
        <v>-5</v>
      </c>
      <c r="U108" s="13">
        <f t="shared" si="111"/>
        <v>5</v>
      </c>
      <c r="V108" s="42"/>
      <c r="W108" s="121"/>
      <c r="X108" s="16"/>
      <c r="Y108" s="302"/>
      <c r="Z108" s="121"/>
      <c r="AA108" s="121"/>
    </row>
    <row r="109" spans="1:27" s="3" customFormat="1" x14ac:dyDescent="0.25">
      <c r="A109" s="104">
        <v>43413</v>
      </c>
      <c r="B109" s="35">
        <v>373</v>
      </c>
      <c r="C109" s="152">
        <v>262</v>
      </c>
      <c r="D109" s="225">
        <v>58</v>
      </c>
      <c r="E109" s="304">
        <f t="shared" si="114"/>
        <v>0.22137404580152673</v>
      </c>
      <c r="F109" s="66">
        <f t="shared" si="115"/>
        <v>204</v>
      </c>
      <c r="G109" s="234">
        <v>74</v>
      </c>
      <c r="H109" s="108">
        <v>65</v>
      </c>
      <c r="I109" s="108">
        <v>6</v>
      </c>
      <c r="J109" s="18">
        <v>3.5</v>
      </c>
      <c r="K109" s="42">
        <v>5</v>
      </c>
      <c r="L109" s="18">
        <v>11</v>
      </c>
      <c r="M109" s="18">
        <v>29</v>
      </c>
      <c r="N109" s="58">
        <v>17</v>
      </c>
      <c r="O109" s="296"/>
      <c r="P109" s="50">
        <f t="shared" si="109"/>
        <v>-11</v>
      </c>
      <c r="Q109" s="50">
        <f t="shared" si="109"/>
        <v>-29</v>
      </c>
      <c r="R109" s="50">
        <f t="shared" si="110"/>
        <v>0</v>
      </c>
      <c r="S109" s="111">
        <v>33</v>
      </c>
      <c r="T109" s="13">
        <f t="shared" si="117"/>
        <v>18</v>
      </c>
      <c r="U109" s="13">
        <f t="shared" si="111"/>
        <v>-18</v>
      </c>
      <c r="V109" s="42"/>
      <c r="W109" s="121"/>
      <c r="X109" s="16"/>
      <c r="Y109" s="302"/>
      <c r="Z109" s="121"/>
      <c r="AA109" s="121"/>
    </row>
    <row r="110" spans="1:27" s="3" customFormat="1" x14ac:dyDescent="0.25">
      <c r="A110" s="104">
        <v>43406</v>
      </c>
      <c r="B110" s="35">
        <v>401</v>
      </c>
      <c r="C110" s="152">
        <v>268</v>
      </c>
      <c r="D110" s="225">
        <v>54</v>
      </c>
      <c r="E110" s="304">
        <f t="shared" si="114"/>
        <v>0.20149253731343283</v>
      </c>
      <c r="F110" s="66">
        <f t="shared" si="115"/>
        <v>214</v>
      </c>
      <c r="G110" s="234">
        <v>72</v>
      </c>
      <c r="H110" s="108">
        <v>59</v>
      </c>
      <c r="I110" s="108">
        <v>4</v>
      </c>
      <c r="J110" s="133">
        <v>4.5</v>
      </c>
      <c r="K110" s="42">
        <v>7</v>
      </c>
      <c r="L110" s="18">
        <v>18</v>
      </c>
      <c r="M110" s="18">
        <v>37</v>
      </c>
      <c r="N110" s="58">
        <v>28</v>
      </c>
      <c r="O110" s="296"/>
      <c r="P110" s="50">
        <f t="shared" si="109"/>
        <v>-18</v>
      </c>
      <c r="Q110" s="50">
        <f t="shared" si="109"/>
        <v>-37</v>
      </c>
      <c r="R110" s="50">
        <f t="shared" si="110"/>
        <v>0</v>
      </c>
      <c r="S110" s="111">
        <v>31</v>
      </c>
      <c r="T110" s="13">
        <f t="shared" si="117"/>
        <v>19</v>
      </c>
      <c r="U110" s="13">
        <f t="shared" si="111"/>
        <v>-19</v>
      </c>
      <c r="V110" s="42"/>
      <c r="W110" s="121"/>
      <c r="X110" s="16"/>
      <c r="Y110" s="302"/>
      <c r="Z110" s="121"/>
      <c r="AA110" s="121"/>
    </row>
    <row r="111" spans="1:27" s="3" customFormat="1" x14ac:dyDescent="0.25">
      <c r="A111" s="104">
        <v>43399</v>
      </c>
      <c r="B111" s="35">
        <v>426</v>
      </c>
      <c r="C111" s="152">
        <v>326</v>
      </c>
      <c r="D111" s="225">
        <v>55</v>
      </c>
      <c r="E111" s="304">
        <f t="shared" si="114"/>
        <v>0.16871165644171779</v>
      </c>
      <c r="F111" s="66">
        <f t="shared" si="115"/>
        <v>271</v>
      </c>
      <c r="G111" s="234">
        <v>75</v>
      </c>
      <c r="H111" s="221">
        <v>52</v>
      </c>
      <c r="I111" s="108">
        <v>5</v>
      </c>
      <c r="J111" s="18">
        <v>4.5</v>
      </c>
      <c r="K111" s="42">
        <v>8</v>
      </c>
      <c r="L111" s="18">
        <v>30</v>
      </c>
      <c r="M111" s="18">
        <v>38</v>
      </c>
      <c r="N111" s="58">
        <v>34</v>
      </c>
      <c r="O111" s="296"/>
      <c r="P111" s="50">
        <f t="shared" si="109"/>
        <v>-30</v>
      </c>
      <c r="Q111" s="50">
        <f t="shared" si="109"/>
        <v>-38</v>
      </c>
      <c r="R111" s="50">
        <f t="shared" si="110"/>
        <v>0</v>
      </c>
      <c r="S111" s="111">
        <v>31</v>
      </c>
      <c r="T111" s="13">
        <f t="shared" si="117"/>
        <v>8</v>
      </c>
      <c r="U111" s="13">
        <f t="shared" si="111"/>
        <v>-8</v>
      </c>
      <c r="V111" s="42"/>
      <c r="W111" s="121"/>
      <c r="X111" s="16"/>
      <c r="Y111" s="302"/>
      <c r="Z111" s="121"/>
      <c r="AA111" s="121"/>
    </row>
    <row r="112" spans="1:27" s="3" customFormat="1" x14ac:dyDescent="0.25">
      <c r="A112" s="104">
        <v>43392</v>
      </c>
      <c r="B112" s="35">
        <v>435</v>
      </c>
      <c r="C112" s="152">
        <v>308</v>
      </c>
      <c r="D112" s="225">
        <v>50</v>
      </c>
      <c r="E112" s="304">
        <f t="shared" si="114"/>
        <v>0.16233766233766234</v>
      </c>
      <c r="F112" s="66">
        <f t="shared" si="115"/>
        <v>258</v>
      </c>
      <c r="G112" s="234">
        <v>76</v>
      </c>
      <c r="H112" s="221">
        <v>65</v>
      </c>
      <c r="I112" s="108">
        <v>7</v>
      </c>
      <c r="J112" s="18">
        <v>4</v>
      </c>
      <c r="K112" s="42">
        <v>7</v>
      </c>
      <c r="L112" s="18">
        <v>28</v>
      </c>
      <c r="M112" s="18">
        <v>27</v>
      </c>
      <c r="N112" s="58">
        <v>31</v>
      </c>
      <c r="O112" s="296"/>
      <c r="P112" s="50">
        <f t="shared" ref="P112:Q175" si="118">L112*-1</f>
        <v>-28</v>
      </c>
      <c r="Q112" s="50">
        <f t="shared" si="118"/>
        <v>-27</v>
      </c>
      <c r="R112" s="50">
        <f t="shared" si="110"/>
        <v>0</v>
      </c>
      <c r="S112" s="111">
        <v>31</v>
      </c>
      <c r="T112" s="13">
        <f t="shared" si="117"/>
        <v>-1</v>
      </c>
      <c r="U112" s="13">
        <f t="shared" si="111"/>
        <v>1</v>
      </c>
      <c r="V112" s="42"/>
      <c r="W112" s="121"/>
      <c r="X112" s="16"/>
      <c r="Y112" s="302"/>
      <c r="Z112" s="121"/>
      <c r="AA112" s="121"/>
    </row>
    <row r="113" spans="1:27" s="3" customFormat="1" x14ac:dyDescent="0.25">
      <c r="A113" s="104">
        <v>43385</v>
      </c>
      <c r="B113" s="35">
        <v>446</v>
      </c>
      <c r="C113" s="152">
        <v>345</v>
      </c>
      <c r="D113" s="225">
        <v>63</v>
      </c>
      <c r="E113" s="304">
        <f t="shared" si="114"/>
        <v>0.18260869565217391</v>
      </c>
      <c r="F113" s="66">
        <f t="shared" si="115"/>
        <v>282</v>
      </c>
      <c r="G113" s="234">
        <v>86</v>
      </c>
      <c r="H113" s="221">
        <v>57</v>
      </c>
      <c r="I113" s="108">
        <v>11</v>
      </c>
      <c r="J113" s="18">
        <v>4</v>
      </c>
      <c r="K113" s="42">
        <v>8</v>
      </c>
      <c r="L113" s="18">
        <v>55</v>
      </c>
      <c r="M113" s="18">
        <v>29</v>
      </c>
      <c r="N113" s="58">
        <v>56</v>
      </c>
      <c r="O113" s="296"/>
      <c r="P113" s="50">
        <f t="shared" si="118"/>
        <v>-55</v>
      </c>
      <c r="Q113" s="50">
        <f t="shared" si="118"/>
        <v>-29</v>
      </c>
      <c r="R113" s="50">
        <f t="shared" ref="R113:R176" si="119">O113*-1</f>
        <v>0</v>
      </c>
      <c r="S113" s="111">
        <v>32</v>
      </c>
      <c r="T113" s="13">
        <f t="shared" ref="T113:T144" si="120">M113-L113</f>
        <v>-26</v>
      </c>
      <c r="U113" s="13">
        <f t="shared" ref="U113:U176" si="121">L113-(O113+M113)</f>
        <v>26</v>
      </c>
      <c r="V113" s="42"/>
      <c r="W113" s="121"/>
      <c r="X113" s="16"/>
      <c r="Y113" s="302"/>
      <c r="Z113" s="121"/>
      <c r="AA113" s="121"/>
    </row>
    <row r="114" spans="1:27" s="3" customFormat="1" x14ac:dyDescent="0.25">
      <c r="A114" s="104">
        <v>43378</v>
      </c>
      <c r="B114" s="35">
        <v>422</v>
      </c>
      <c r="C114" s="152">
        <v>357</v>
      </c>
      <c r="D114" s="225">
        <v>65</v>
      </c>
      <c r="E114" s="304">
        <f t="shared" si="114"/>
        <v>0.18207282913165265</v>
      </c>
      <c r="F114" s="66">
        <f t="shared" si="115"/>
        <v>292</v>
      </c>
      <c r="G114" s="234">
        <v>83</v>
      </c>
      <c r="H114" s="221">
        <v>75</v>
      </c>
      <c r="I114" s="108">
        <v>18</v>
      </c>
      <c r="J114" s="18">
        <v>5</v>
      </c>
      <c r="K114" s="42">
        <v>4</v>
      </c>
      <c r="L114" s="18">
        <v>31</v>
      </c>
      <c r="M114" s="18">
        <v>26</v>
      </c>
      <c r="N114" s="58">
        <v>42</v>
      </c>
      <c r="O114" s="296"/>
      <c r="P114" s="50">
        <f t="shared" si="118"/>
        <v>-31</v>
      </c>
      <c r="Q114" s="50">
        <f t="shared" si="118"/>
        <v>-26</v>
      </c>
      <c r="R114" s="50">
        <f t="shared" si="119"/>
        <v>0</v>
      </c>
      <c r="S114" s="111">
        <v>34</v>
      </c>
      <c r="T114" s="13">
        <f t="shared" si="120"/>
        <v>-5</v>
      </c>
      <c r="U114" s="13">
        <f t="shared" si="121"/>
        <v>5</v>
      </c>
      <c r="V114" s="42"/>
      <c r="W114" s="121"/>
      <c r="X114" s="16"/>
      <c r="Y114" s="302"/>
      <c r="Z114" s="121"/>
      <c r="AA114" s="121"/>
    </row>
    <row r="115" spans="1:27" s="3" customFormat="1" x14ac:dyDescent="0.25">
      <c r="A115" s="104">
        <v>43371</v>
      </c>
      <c r="B115" s="35">
        <v>436</v>
      </c>
      <c r="C115" s="152">
        <v>349</v>
      </c>
      <c r="D115" s="225">
        <v>61</v>
      </c>
      <c r="E115" s="304">
        <f t="shared" si="114"/>
        <v>0.17478510028653296</v>
      </c>
      <c r="F115" s="66">
        <f t="shared" si="115"/>
        <v>288</v>
      </c>
      <c r="G115" s="234">
        <v>83</v>
      </c>
      <c r="H115" s="221">
        <v>61</v>
      </c>
      <c r="I115" s="108">
        <v>13</v>
      </c>
      <c r="J115" s="18">
        <v>4</v>
      </c>
      <c r="K115" s="42">
        <v>6</v>
      </c>
      <c r="L115" s="18">
        <v>21</v>
      </c>
      <c r="M115" s="18">
        <v>34</v>
      </c>
      <c r="N115" s="58">
        <v>31</v>
      </c>
      <c r="O115" s="296"/>
      <c r="P115" s="50">
        <f t="shared" si="118"/>
        <v>-21</v>
      </c>
      <c r="Q115" s="50">
        <f t="shared" si="118"/>
        <v>-34</v>
      </c>
      <c r="R115" s="50">
        <f t="shared" si="119"/>
        <v>0</v>
      </c>
      <c r="S115" s="111">
        <v>33</v>
      </c>
      <c r="T115" s="13">
        <f t="shared" si="120"/>
        <v>13</v>
      </c>
      <c r="U115" s="13">
        <f t="shared" si="121"/>
        <v>-13</v>
      </c>
      <c r="V115" s="42"/>
      <c r="W115" s="121"/>
      <c r="X115" s="16"/>
      <c r="Y115" s="302"/>
      <c r="Z115" s="121"/>
      <c r="AA115" s="121"/>
    </row>
    <row r="116" spans="1:27" s="3" customFormat="1" x14ac:dyDescent="0.25">
      <c r="A116" s="104">
        <v>43364</v>
      </c>
      <c r="B116" s="35">
        <v>469</v>
      </c>
      <c r="C116" s="152">
        <v>374</v>
      </c>
      <c r="D116" s="225">
        <v>62</v>
      </c>
      <c r="E116" s="304">
        <f t="shared" si="114"/>
        <v>0.16577540106951871</v>
      </c>
      <c r="F116" s="66">
        <f t="shared" si="115"/>
        <v>312</v>
      </c>
      <c r="G116" s="234">
        <v>89</v>
      </c>
      <c r="H116" s="221">
        <v>61</v>
      </c>
      <c r="I116" s="108">
        <v>5</v>
      </c>
      <c r="J116" s="18">
        <v>5</v>
      </c>
      <c r="K116" s="42">
        <v>5</v>
      </c>
      <c r="L116" s="18">
        <v>19</v>
      </c>
      <c r="M116" s="18">
        <v>21</v>
      </c>
      <c r="N116" s="58">
        <v>23</v>
      </c>
      <c r="O116" s="296"/>
      <c r="P116" s="50">
        <f t="shared" si="118"/>
        <v>-19</v>
      </c>
      <c r="Q116" s="50">
        <f t="shared" si="118"/>
        <v>-21</v>
      </c>
      <c r="R116" s="50">
        <f t="shared" si="119"/>
        <v>0</v>
      </c>
      <c r="S116" s="111">
        <v>32</v>
      </c>
      <c r="T116" s="13">
        <f t="shared" si="120"/>
        <v>2</v>
      </c>
      <c r="U116" s="13">
        <f t="shared" si="121"/>
        <v>-2</v>
      </c>
      <c r="V116" s="42"/>
      <c r="W116" s="121"/>
      <c r="X116" s="16"/>
      <c r="Y116" s="302"/>
      <c r="Z116" s="121"/>
      <c r="AA116" s="121"/>
    </row>
    <row r="117" spans="1:27" s="3" customFormat="1" x14ac:dyDescent="0.25">
      <c r="A117" s="104">
        <v>43357</v>
      </c>
      <c r="B117" s="35">
        <v>470</v>
      </c>
      <c r="C117" s="152">
        <v>369</v>
      </c>
      <c r="D117" s="225">
        <v>62</v>
      </c>
      <c r="E117" s="304">
        <f t="shared" ref="E117:E180" si="122">D117/C117</f>
        <v>0.16802168021680217</v>
      </c>
      <c r="F117" s="66">
        <f t="shared" ref="F117:F180" si="123">C117-D117</f>
        <v>307</v>
      </c>
      <c r="G117" s="234">
        <v>91</v>
      </c>
      <c r="H117" s="221">
        <v>57</v>
      </c>
      <c r="I117" s="108">
        <v>9</v>
      </c>
      <c r="J117" s="18">
        <v>3.5</v>
      </c>
      <c r="K117" s="42">
        <v>2</v>
      </c>
      <c r="L117" s="18">
        <v>20</v>
      </c>
      <c r="M117" s="18">
        <v>12</v>
      </c>
      <c r="N117" s="58">
        <v>32</v>
      </c>
      <c r="O117" s="296"/>
      <c r="P117" s="50">
        <f t="shared" si="118"/>
        <v>-20</v>
      </c>
      <c r="Q117" s="50">
        <f t="shared" si="118"/>
        <v>-12</v>
      </c>
      <c r="R117" s="50">
        <f t="shared" si="119"/>
        <v>0</v>
      </c>
      <c r="S117" s="111">
        <v>31</v>
      </c>
      <c r="T117" s="13">
        <f t="shared" si="120"/>
        <v>-8</v>
      </c>
      <c r="U117" s="13">
        <f t="shared" si="121"/>
        <v>8</v>
      </c>
      <c r="V117" s="42"/>
      <c r="W117" s="121"/>
      <c r="X117" s="16"/>
      <c r="Y117" s="302"/>
      <c r="Z117" s="121"/>
      <c r="AA117" s="121"/>
    </row>
    <row r="118" spans="1:27" s="3" customFormat="1" x14ac:dyDescent="0.25">
      <c r="A118" s="104">
        <v>43350</v>
      </c>
      <c r="B118" s="35">
        <v>458</v>
      </c>
      <c r="C118" s="152">
        <v>370</v>
      </c>
      <c r="D118" s="225">
        <v>68</v>
      </c>
      <c r="E118" s="304">
        <f t="shared" si="122"/>
        <v>0.18378378378378379</v>
      </c>
      <c r="F118" s="66">
        <f t="shared" si="123"/>
        <v>302</v>
      </c>
      <c r="G118" s="234">
        <v>88</v>
      </c>
      <c r="H118" s="221">
        <v>53</v>
      </c>
      <c r="I118" s="108">
        <v>5</v>
      </c>
      <c r="J118" s="18">
        <v>6.5</v>
      </c>
      <c r="K118" s="42">
        <v>3</v>
      </c>
      <c r="L118" s="18">
        <v>30</v>
      </c>
      <c r="M118" s="18">
        <v>18</v>
      </c>
      <c r="N118" s="58">
        <v>27</v>
      </c>
      <c r="O118" s="296"/>
      <c r="P118" s="50">
        <f t="shared" si="118"/>
        <v>-30</v>
      </c>
      <c r="Q118" s="50">
        <f t="shared" si="118"/>
        <v>-18</v>
      </c>
      <c r="R118" s="50">
        <f t="shared" si="119"/>
        <v>0</v>
      </c>
      <c r="S118" s="111">
        <v>31</v>
      </c>
      <c r="T118" s="13">
        <f t="shared" si="120"/>
        <v>-12</v>
      </c>
      <c r="U118" s="13">
        <f t="shared" si="121"/>
        <v>12</v>
      </c>
      <c r="V118" s="42"/>
      <c r="W118" s="121"/>
      <c r="X118" s="16"/>
      <c r="Y118" s="302"/>
      <c r="Z118" s="121"/>
      <c r="AA118" s="121"/>
    </row>
    <row r="119" spans="1:27" s="3" customFormat="1" x14ac:dyDescent="0.25">
      <c r="A119" s="104">
        <v>43343</v>
      </c>
      <c r="B119" s="35">
        <v>452</v>
      </c>
      <c r="C119" s="152">
        <v>349</v>
      </c>
      <c r="D119" s="225">
        <v>64</v>
      </c>
      <c r="E119" s="304">
        <f t="shared" si="122"/>
        <v>0.18338108882521489</v>
      </c>
      <c r="F119" s="66">
        <f t="shared" si="123"/>
        <v>285</v>
      </c>
      <c r="G119" s="234">
        <v>86</v>
      </c>
      <c r="H119" s="221">
        <v>70</v>
      </c>
      <c r="I119" s="108">
        <v>10</v>
      </c>
      <c r="J119" s="18">
        <v>6.5</v>
      </c>
      <c r="K119" s="42">
        <v>3</v>
      </c>
      <c r="L119" s="18">
        <v>15</v>
      </c>
      <c r="M119" s="18">
        <v>13</v>
      </c>
      <c r="N119" s="58">
        <v>16</v>
      </c>
      <c r="O119" s="296"/>
      <c r="P119" s="50">
        <f t="shared" si="118"/>
        <v>-15</v>
      </c>
      <c r="Q119" s="50">
        <f t="shared" si="118"/>
        <v>-13</v>
      </c>
      <c r="R119" s="50">
        <f t="shared" si="119"/>
        <v>0</v>
      </c>
      <c r="S119" s="111">
        <v>32</v>
      </c>
      <c r="T119" s="13">
        <f t="shared" si="120"/>
        <v>-2</v>
      </c>
      <c r="U119" s="13">
        <f t="shared" si="121"/>
        <v>2</v>
      </c>
      <c r="V119" s="42"/>
      <c r="W119" s="121"/>
      <c r="X119" s="16"/>
      <c r="Y119" s="302"/>
      <c r="Z119" s="121"/>
      <c r="AA119" s="121"/>
    </row>
    <row r="120" spans="1:27" s="3" customFormat="1" x14ac:dyDescent="0.25">
      <c r="A120" s="104">
        <v>43336</v>
      </c>
      <c r="B120" s="35">
        <v>454</v>
      </c>
      <c r="C120" s="152">
        <v>349</v>
      </c>
      <c r="D120" s="225">
        <v>64</v>
      </c>
      <c r="E120" s="304">
        <f t="shared" si="122"/>
        <v>0.18338108882521489</v>
      </c>
      <c r="F120" s="66">
        <f t="shared" si="123"/>
        <v>285</v>
      </c>
      <c r="G120" s="234">
        <v>78</v>
      </c>
      <c r="H120" s="221">
        <v>62</v>
      </c>
      <c r="I120" s="108">
        <v>13</v>
      </c>
      <c r="J120" s="18">
        <v>5</v>
      </c>
      <c r="K120" s="42">
        <v>6</v>
      </c>
      <c r="L120" s="18">
        <v>20</v>
      </c>
      <c r="M120" s="18">
        <v>31</v>
      </c>
      <c r="N120" s="58">
        <v>32</v>
      </c>
      <c r="O120" s="296"/>
      <c r="P120" s="50">
        <f t="shared" si="118"/>
        <v>-20</v>
      </c>
      <c r="Q120" s="50">
        <f t="shared" si="118"/>
        <v>-31</v>
      </c>
      <c r="R120" s="50">
        <f t="shared" si="119"/>
        <v>0</v>
      </c>
      <c r="S120" s="111">
        <v>31</v>
      </c>
      <c r="T120" s="13">
        <f t="shared" si="120"/>
        <v>11</v>
      </c>
      <c r="U120" s="13">
        <f t="shared" si="121"/>
        <v>-11</v>
      </c>
      <c r="V120" s="42"/>
      <c r="W120" s="121"/>
      <c r="X120" s="16"/>
      <c r="Y120" s="302"/>
      <c r="Z120" s="121"/>
      <c r="AA120" s="121"/>
    </row>
    <row r="121" spans="1:27" s="3" customFormat="1" x14ac:dyDescent="0.25">
      <c r="A121" s="104">
        <v>43329</v>
      </c>
      <c r="B121" s="35">
        <v>487</v>
      </c>
      <c r="C121" s="152">
        <v>407</v>
      </c>
      <c r="D121" s="225">
        <v>64</v>
      </c>
      <c r="E121" s="304">
        <f t="shared" si="122"/>
        <v>0.15724815724815724</v>
      </c>
      <c r="F121" s="66">
        <f t="shared" si="123"/>
        <v>343</v>
      </c>
      <c r="G121" s="234">
        <v>78</v>
      </c>
      <c r="H121" s="221">
        <v>51</v>
      </c>
      <c r="I121" s="108">
        <v>8</v>
      </c>
      <c r="J121" s="18">
        <v>5.5</v>
      </c>
      <c r="K121" s="42">
        <v>5</v>
      </c>
      <c r="L121" s="18">
        <v>18</v>
      </c>
      <c r="M121" s="18">
        <v>15</v>
      </c>
      <c r="N121" s="58">
        <v>21</v>
      </c>
      <c r="O121" s="296"/>
      <c r="P121" s="50">
        <f t="shared" si="118"/>
        <v>-18</v>
      </c>
      <c r="Q121" s="50">
        <f t="shared" si="118"/>
        <v>-15</v>
      </c>
      <c r="R121" s="50">
        <f t="shared" si="119"/>
        <v>0</v>
      </c>
      <c r="S121" s="111">
        <v>29</v>
      </c>
      <c r="T121" s="13">
        <f t="shared" si="120"/>
        <v>-3</v>
      </c>
      <c r="U121" s="13">
        <f t="shared" si="121"/>
        <v>3</v>
      </c>
      <c r="V121" s="42"/>
      <c r="W121" s="121"/>
      <c r="X121" s="16"/>
      <c r="Y121" s="302"/>
      <c r="Z121" s="121"/>
      <c r="AA121" s="121"/>
    </row>
    <row r="122" spans="1:27" s="3" customFormat="1" ht="14.25" customHeight="1" x14ac:dyDescent="0.25">
      <c r="A122" s="104">
        <v>43322</v>
      </c>
      <c r="B122" s="35">
        <v>495</v>
      </c>
      <c r="C122" s="152">
        <v>416</v>
      </c>
      <c r="D122" s="225">
        <v>59</v>
      </c>
      <c r="E122" s="304">
        <f t="shared" si="122"/>
        <v>0.14182692307692307</v>
      </c>
      <c r="F122" s="66">
        <f t="shared" si="123"/>
        <v>357</v>
      </c>
      <c r="G122" s="234">
        <v>75</v>
      </c>
      <c r="H122" s="221">
        <v>54</v>
      </c>
      <c r="I122" s="108">
        <v>8</v>
      </c>
      <c r="J122" s="18">
        <v>6</v>
      </c>
      <c r="K122" s="42">
        <v>8</v>
      </c>
      <c r="L122" s="18">
        <v>39</v>
      </c>
      <c r="M122" s="18">
        <v>40</v>
      </c>
      <c r="N122" s="58">
        <v>55</v>
      </c>
      <c r="O122" s="296"/>
      <c r="P122" s="50">
        <f t="shared" si="118"/>
        <v>-39</v>
      </c>
      <c r="Q122" s="50">
        <f t="shared" si="118"/>
        <v>-40</v>
      </c>
      <c r="R122" s="50">
        <f t="shared" si="119"/>
        <v>0</v>
      </c>
      <c r="S122" s="111">
        <v>28</v>
      </c>
      <c r="T122" s="13">
        <f t="shared" si="120"/>
        <v>1</v>
      </c>
      <c r="U122" s="13">
        <f t="shared" si="121"/>
        <v>-1</v>
      </c>
      <c r="V122" s="42"/>
      <c r="W122" s="121"/>
      <c r="X122" s="16"/>
      <c r="Y122" s="302"/>
      <c r="Z122" s="121"/>
      <c r="AA122" s="122"/>
    </row>
    <row r="123" spans="1:27" s="3" customFormat="1" x14ac:dyDescent="0.25">
      <c r="A123" s="104">
        <v>43315</v>
      </c>
      <c r="B123" s="35">
        <v>492</v>
      </c>
      <c r="C123" s="152">
        <v>386</v>
      </c>
      <c r="D123" s="225">
        <v>54</v>
      </c>
      <c r="E123" s="304">
        <f t="shared" si="122"/>
        <v>0.13989637305699482</v>
      </c>
      <c r="F123" s="66">
        <f t="shared" si="123"/>
        <v>332</v>
      </c>
      <c r="G123" s="234">
        <v>78</v>
      </c>
      <c r="H123" s="221">
        <v>56</v>
      </c>
      <c r="I123" s="108">
        <v>4</v>
      </c>
      <c r="J123" s="18">
        <v>3.5</v>
      </c>
      <c r="K123" s="42">
        <v>4</v>
      </c>
      <c r="L123" s="18">
        <v>30</v>
      </c>
      <c r="M123" s="18">
        <v>17</v>
      </c>
      <c r="N123" s="179">
        <v>33</v>
      </c>
      <c r="O123" s="296"/>
      <c r="P123" s="50">
        <f t="shared" si="118"/>
        <v>-30</v>
      </c>
      <c r="Q123" s="50">
        <f t="shared" si="118"/>
        <v>-17</v>
      </c>
      <c r="R123" s="50">
        <f t="shared" si="119"/>
        <v>0</v>
      </c>
      <c r="S123" s="111">
        <v>28</v>
      </c>
      <c r="T123" s="13">
        <f t="shared" si="120"/>
        <v>-13</v>
      </c>
      <c r="U123" s="13">
        <f t="shared" si="121"/>
        <v>13</v>
      </c>
      <c r="V123" s="42"/>
      <c r="W123" s="121"/>
      <c r="X123" s="16"/>
      <c r="Y123" s="302"/>
      <c r="Z123" s="121"/>
      <c r="AA123" s="122"/>
    </row>
    <row r="124" spans="1:27" s="3" customFormat="1" x14ac:dyDescent="0.25">
      <c r="A124" s="104">
        <v>43308</v>
      </c>
      <c r="B124" s="35">
        <v>488</v>
      </c>
      <c r="C124" s="152">
        <v>398</v>
      </c>
      <c r="D124" s="225">
        <v>60</v>
      </c>
      <c r="E124" s="304">
        <f t="shared" si="122"/>
        <v>0.15075376884422109</v>
      </c>
      <c r="F124" s="66">
        <f t="shared" si="123"/>
        <v>338</v>
      </c>
      <c r="G124" s="234">
        <v>83</v>
      </c>
      <c r="H124" s="221">
        <v>32</v>
      </c>
      <c r="I124" s="108">
        <v>7</v>
      </c>
      <c r="J124" s="18">
        <v>4</v>
      </c>
      <c r="K124" s="42">
        <v>9</v>
      </c>
      <c r="L124" s="18">
        <v>30</v>
      </c>
      <c r="M124" s="18">
        <v>8</v>
      </c>
      <c r="N124" s="58">
        <v>34</v>
      </c>
      <c r="O124" s="296"/>
      <c r="P124" s="50">
        <f t="shared" si="118"/>
        <v>-30</v>
      </c>
      <c r="Q124" s="50">
        <f t="shared" si="118"/>
        <v>-8</v>
      </c>
      <c r="R124" s="50">
        <f t="shared" si="119"/>
        <v>0</v>
      </c>
      <c r="S124" s="111">
        <v>28</v>
      </c>
      <c r="T124" s="13">
        <f t="shared" si="120"/>
        <v>-22</v>
      </c>
      <c r="U124" s="13">
        <f t="shared" si="121"/>
        <v>22</v>
      </c>
      <c r="V124" s="42"/>
      <c r="W124" s="121"/>
      <c r="X124" s="16"/>
      <c r="Y124" s="302"/>
      <c r="Z124" s="121"/>
      <c r="AA124" s="122"/>
    </row>
    <row r="125" spans="1:27" s="3" customFormat="1" x14ac:dyDescent="0.25">
      <c r="A125" s="104">
        <v>43301</v>
      </c>
      <c r="B125" s="35">
        <v>472</v>
      </c>
      <c r="C125" s="152">
        <v>404</v>
      </c>
      <c r="D125" s="225">
        <v>67</v>
      </c>
      <c r="E125" s="304">
        <f t="shared" si="122"/>
        <v>0.16584158415841585</v>
      </c>
      <c r="F125" s="66">
        <f t="shared" si="123"/>
        <v>337</v>
      </c>
      <c r="G125" s="234">
        <v>83</v>
      </c>
      <c r="H125" s="221">
        <v>77</v>
      </c>
      <c r="I125" s="108">
        <v>13</v>
      </c>
      <c r="J125" s="18">
        <v>6</v>
      </c>
      <c r="K125" s="42">
        <v>7</v>
      </c>
      <c r="L125" s="18">
        <v>33</v>
      </c>
      <c r="M125" s="18">
        <v>13</v>
      </c>
      <c r="N125" s="58">
        <v>35</v>
      </c>
      <c r="O125" s="296"/>
      <c r="P125" s="50">
        <f t="shared" si="118"/>
        <v>-33</v>
      </c>
      <c r="Q125" s="50">
        <f t="shared" si="118"/>
        <v>-13</v>
      </c>
      <c r="R125" s="50">
        <f t="shared" si="119"/>
        <v>0</v>
      </c>
      <c r="S125" s="111">
        <v>27</v>
      </c>
      <c r="T125" s="13">
        <f t="shared" si="120"/>
        <v>-20</v>
      </c>
      <c r="U125" s="13">
        <f t="shared" si="121"/>
        <v>20</v>
      </c>
      <c r="V125" s="42"/>
      <c r="W125" s="121"/>
      <c r="X125" s="16"/>
      <c r="Y125" s="302"/>
      <c r="Z125" s="121"/>
      <c r="AA125" s="122"/>
    </row>
    <row r="126" spans="1:27" s="3" customFormat="1" x14ac:dyDescent="0.25">
      <c r="A126" s="104">
        <v>43294</v>
      </c>
      <c r="B126" s="35">
        <v>458</v>
      </c>
      <c r="C126" s="152">
        <v>385</v>
      </c>
      <c r="D126" s="225">
        <v>63</v>
      </c>
      <c r="E126" s="304">
        <f t="shared" si="122"/>
        <v>0.16363636363636364</v>
      </c>
      <c r="F126" s="66">
        <f t="shared" si="123"/>
        <v>322</v>
      </c>
      <c r="G126" s="234">
        <v>81</v>
      </c>
      <c r="H126" s="221">
        <v>62</v>
      </c>
      <c r="I126" s="108">
        <v>15</v>
      </c>
      <c r="J126" s="18">
        <v>6.5</v>
      </c>
      <c r="K126" s="42">
        <v>3</v>
      </c>
      <c r="L126" s="18">
        <v>17</v>
      </c>
      <c r="M126" s="18">
        <v>6</v>
      </c>
      <c r="N126" s="58">
        <v>25</v>
      </c>
      <c r="O126" s="296"/>
      <c r="P126" s="50">
        <f t="shared" si="118"/>
        <v>-17</v>
      </c>
      <c r="Q126" s="50">
        <f t="shared" si="118"/>
        <v>-6</v>
      </c>
      <c r="R126" s="50">
        <f t="shared" si="119"/>
        <v>0</v>
      </c>
      <c r="S126" s="111">
        <v>27</v>
      </c>
      <c r="T126" s="13">
        <f t="shared" si="120"/>
        <v>-11</v>
      </c>
      <c r="U126" s="13">
        <f t="shared" si="121"/>
        <v>11</v>
      </c>
      <c r="V126" s="42"/>
      <c r="W126" s="121"/>
      <c r="X126" s="16"/>
      <c r="Y126" s="302"/>
      <c r="Z126" s="121"/>
      <c r="AA126" s="122"/>
    </row>
    <row r="127" spans="1:27" s="3" customFormat="1" x14ac:dyDescent="0.25">
      <c r="A127" s="104">
        <v>43287</v>
      </c>
      <c r="B127" s="35">
        <v>450</v>
      </c>
      <c r="C127" s="152">
        <v>377</v>
      </c>
      <c r="D127" s="225">
        <v>67</v>
      </c>
      <c r="E127" s="304">
        <f t="shared" si="122"/>
        <v>0.17771883289124668</v>
      </c>
      <c r="F127" s="66">
        <f t="shared" si="123"/>
        <v>310</v>
      </c>
      <c r="G127" s="234">
        <v>81</v>
      </c>
      <c r="H127" s="221">
        <v>58</v>
      </c>
      <c r="I127" s="108">
        <v>8</v>
      </c>
      <c r="J127" s="18">
        <v>3.5</v>
      </c>
      <c r="K127" s="42">
        <v>4</v>
      </c>
      <c r="L127" s="18">
        <v>50</v>
      </c>
      <c r="M127" s="18">
        <v>12</v>
      </c>
      <c r="N127" s="58">
        <v>48</v>
      </c>
      <c r="O127" s="296"/>
      <c r="P127" s="50">
        <f t="shared" si="118"/>
        <v>-50</v>
      </c>
      <c r="Q127" s="50">
        <f t="shared" si="118"/>
        <v>-12</v>
      </c>
      <c r="R127" s="50">
        <f t="shared" si="119"/>
        <v>0</v>
      </c>
      <c r="S127" s="111">
        <v>27</v>
      </c>
      <c r="T127" s="13">
        <f t="shared" si="120"/>
        <v>-38</v>
      </c>
      <c r="U127" s="13">
        <f t="shared" si="121"/>
        <v>38</v>
      </c>
      <c r="V127" s="42"/>
      <c r="W127" s="121"/>
      <c r="X127" s="16"/>
      <c r="Y127" s="302"/>
      <c r="Z127" s="121"/>
      <c r="AA127" s="122"/>
    </row>
    <row r="128" spans="1:27" s="3" customFormat="1" x14ac:dyDescent="0.25">
      <c r="A128" s="104">
        <v>43280</v>
      </c>
      <c r="B128" s="35">
        <v>411</v>
      </c>
      <c r="C128" s="152">
        <v>353</v>
      </c>
      <c r="D128" s="225">
        <v>70</v>
      </c>
      <c r="E128" s="304">
        <f t="shared" si="122"/>
        <v>0.19830028328611898</v>
      </c>
      <c r="F128" s="66">
        <f t="shared" si="123"/>
        <v>283</v>
      </c>
      <c r="G128" s="234">
        <v>80</v>
      </c>
      <c r="H128" s="221">
        <v>47</v>
      </c>
      <c r="I128" s="108">
        <v>13</v>
      </c>
      <c r="J128" s="18">
        <v>4</v>
      </c>
      <c r="K128" s="42">
        <v>4</v>
      </c>
      <c r="L128" s="18">
        <v>31</v>
      </c>
      <c r="M128" s="18">
        <v>15</v>
      </c>
      <c r="N128" s="58">
        <v>40</v>
      </c>
      <c r="O128" s="296"/>
      <c r="P128" s="50">
        <f t="shared" si="118"/>
        <v>-31</v>
      </c>
      <c r="Q128" s="50">
        <f t="shared" si="118"/>
        <v>-15</v>
      </c>
      <c r="R128" s="50">
        <f t="shared" si="119"/>
        <v>0</v>
      </c>
      <c r="S128" s="111">
        <v>28</v>
      </c>
      <c r="T128" s="13">
        <f t="shared" si="120"/>
        <v>-16</v>
      </c>
      <c r="U128" s="13">
        <f t="shared" si="121"/>
        <v>16</v>
      </c>
      <c r="V128" s="42"/>
      <c r="W128" s="121"/>
      <c r="X128" s="16"/>
      <c r="Y128" s="302"/>
      <c r="Z128" s="121"/>
      <c r="AA128" s="122"/>
    </row>
    <row r="129" spans="1:27" s="3" customFormat="1" x14ac:dyDescent="0.25">
      <c r="A129" s="104">
        <v>43273</v>
      </c>
      <c r="B129" s="35">
        <v>412</v>
      </c>
      <c r="C129" s="152">
        <v>341</v>
      </c>
      <c r="D129" s="225">
        <v>68</v>
      </c>
      <c r="E129" s="304">
        <f t="shared" si="122"/>
        <v>0.19941348973607037</v>
      </c>
      <c r="F129" s="66">
        <f t="shared" si="123"/>
        <v>273</v>
      </c>
      <c r="G129" s="234">
        <v>81</v>
      </c>
      <c r="H129" s="221">
        <v>55</v>
      </c>
      <c r="I129" s="108">
        <v>7</v>
      </c>
      <c r="J129" s="18">
        <v>3.5</v>
      </c>
      <c r="K129" s="42">
        <v>7</v>
      </c>
      <c r="L129" s="18">
        <v>10</v>
      </c>
      <c r="M129" s="18">
        <v>54</v>
      </c>
      <c r="N129" s="58">
        <v>14</v>
      </c>
      <c r="O129" s="296"/>
      <c r="P129" s="50">
        <f t="shared" si="118"/>
        <v>-10</v>
      </c>
      <c r="Q129" s="50">
        <f t="shared" si="118"/>
        <v>-54</v>
      </c>
      <c r="R129" s="50">
        <f t="shared" si="119"/>
        <v>0</v>
      </c>
      <c r="S129" s="111">
        <v>29</v>
      </c>
      <c r="T129" s="13">
        <f t="shared" si="120"/>
        <v>44</v>
      </c>
      <c r="U129" s="13">
        <f t="shared" si="121"/>
        <v>-44</v>
      </c>
      <c r="V129" s="42"/>
      <c r="W129" s="121"/>
      <c r="X129" s="16"/>
      <c r="Y129" s="302"/>
      <c r="Z129" s="121"/>
      <c r="AA129" s="122"/>
    </row>
    <row r="130" spans="1:27" s="3" customFormat="1" x14ac:dyDescent="0.25">
      <c r="A130" s="104">
        <v>43266</v>
      </c>
      <c r="B130" s="35">
        <v>302</v>
      </c>
      <c r="C130" s="152">
        <v>260</v>
      </c>
      <c r="D130" s="225">
        <v>65</v>
      </c>
      <c r="E130" s="304">
        <f t="shared" si="122"/>
        <v>0.25</v>
      </c>
      <c r="F130" s="66">
        <f t="shared" si="123"/>
        <v>195</v>
      </c>
      <c r="G130" s="234">
        <v>78</v>
      </c>
      <c r="H130" s="221">
        <v>65</v>
      </c>
      <c r="I130" s="108">
        <v>9</v>
      </c>
      <c r="J130" s="18">
        <v>5.5</v>
      </c>
      <c r="K130" s="42">
        <v>3</v>
      </c>
      <c r="L130" s="18">
        <v>17</v>
      </c>
      <c r="M130" s="18">
        <v>16</v>
      </c>
      <c r="N130" s="58">
        <v>20</v>
      </c>
      <c r="O130" s="296"/>
      <c r="P130" s="50">
        <f t="shared" si="118"/>
        <v>-17</v>
      </c>
      <c r="Q130" s="50">
        <f t="shared" si="118"/>
        <v>-16</v>
      </c>
      <c r="R130" s="50">
        <f t="shared" si="119"/>
        <v>0</v>
      </c>
      <c r="S130" s="111">
        <v>25</v>
      </c>
      <c r="T130" s="13">
        <f t="shared" si="120"/>
        <v>-1</v>
      </c>
      <c r="U130" s="13">
        <f t="shared" si="121"/>
        <v>1</v>
      </c>
      <c r="V130" s="42"/>
      <c r="W130" s="121"/>
      <c r="X130" s="16"/>
      <c r="Y130" s="302"/>
      <c r="Z130" s="121"/>
      <c r="AA130" s="122"/>
    </row>
    <row r="131" spans="1:27" s="3" customFormat="1" x14ac:dyDescent="0.25">
      <c r="A131" s="104">
        <v>43259</v>
      </c>
      <c r="B131" s="35">
        <v>292</v>
      </c>
      <c r="C131" s="152">
        <v>245</v>
      </c>
      <c r="D131" s="225">
        <v>63</v>
      </c>
      <c r="E131" s="304">
        <f t="shared" si="122"/>
        <v>0.25714285714285712</v>
      </c>
      <c r="F131" s="66">
        <f t="shared" si="123"/>
        <v>182</v>
      </c>
      <c r="G131" s="234">
        <v>78</v>
      </c>
      <c r="H131" s="221">
        <v>81</v>
      </c>
      <c r="I131" s="108">
        <v>7</v>
      </c>
      <c r="J131" s="18">
        <v>8</v>
      </c>
      <c r="K131" s="42">
        <v>3</v>
      </c>
      <c r="L131" s="18">
        <v>27</v>
      </c>
      <c r="M131" s="18">
        <v>20</v>
      </c>
      <c r="N131" s="58">
        <v>20</v>
      </c>
      <c r="O131" s="296"/>
      <c r="P131" s="50">
        <f t="shared" si="118"/>
        <v>-27</v>
      </c>
      <c r="Q131" s="50">
        <f t="shared" si="118"/>
        <v>-20</v>
      </c>
      <c r="R131" s="50">
        <f t="shared" si="119"/>
        <v>0</v>
      </c>
      <c r="S131" s="111">
        <v>23</v>
      </c>
      <c r="T131" s="13">
        <f t="shared" si="120"/>
        <v>-7</v>
      </c>
      <c r="U131" s="13">
        <f t="shared" si="121"/>
        <v>7</v>
      </c>
      <c r="V131" s="42"/>
      <c r="W131" s="121"/>
      <c r="X131" s="16"/>
      <c r="Y131" s="302"/>
      <c r="Z131" s="121"/>
      <c r="AA131" s="122"/>
    </row>
    <row r="132" spans="1:27" s="3" customFormat="1" x14ac:dyDescent="0.25">
      <c r="A132" s="104">
        <v>43252</v>
      </c>
      <c r="B132" s="35">
        <v>289</v>
      </c>
      <c r="C132" s="152">
        <v>229</v>
      </c>
      <c r="D132" s="225">
        <v>56</v>
      </c>
      <c r="E132" s="304">
        <f t="shared" si="122"/>
        <v>0.24454148471615719</v>
      </c>
      <c r="F132" s="66">
        <f t="shared" si="123"/>
        <v>173</v>
      </c>
      <c r="G132" s="234">
        <v>72</v>
      </c>
      <c r="H132" s="221">
        <v>68</v>
      </c>
      <c r="I132" s="108">
        <v>20</v>
      </c>
      <c r="J132" s="18">
        <v>5.5</v>
      </c>
      <c r="K132" s="42">
        <v>4</v>
      </c>
      <c r="L132" s="18">
        <v>10</v>
      </c>
      <c r="M132" s="18">
        <v>32</v>
      </c>
      <c r="N132" s="58">
        <v>21</v>
      </c>
      <c r="O132" s="296"/>
      <c r="P132" s="50">
        <f t="shared" si="118"/>
        <v>-10</v>
      </c>
      <c r="Q132" s="50">
        <f t="shared" si="118"/>
        <v>-32</v>
      </c>
      <c r="R132" s="50">
        <f t="shared" si="119"/>
        <v>0</v>
      </c>
      <c r="S132" s="111">
        <v>23</v>
      </c>
      <c r="T132" s="13">
        <f t="shared" si="120"/>
        <v>22</v>
      </c>
      <c r="U132" s="13">
        <f t="shared" si="121"/>
        <v>-22</v>
      </c>
      <c r="V132" s="42"/>
      <c r="W132" s="121"/>
      <c r="X132" s="16"/>
      <c r="Y132" s="302"/>
      <c r="Z132" s="121"/>
      <c r="AA132" s="122"/>
    </row>
    <row r="133" spans="1:27" s="3" customFormat="1" x14ac:dyDescent="0.25">
      <c r="A133" s="104">
        <v>43245</v>
      </c>
      <c r="B133" s="35">
        <v>319</v>
      </c>
      <c r="C133" s="152">
        <v>253</v>
      </c>
      <c r="D133" s="225">
        <v>60</v>
      </c>
      <c r="E133" s="304">
        <f t="shared" si="122"/>
        <v>0.23715415019762845</v>
      </c>
      <c r="F133" s="66">
        <f t="shared" si="123"/>
        <v>193</v>
      </c>
      <c r="G133" s="234">
        <v>73</v>
      </c>
      <c r="H133" s="221">
        <v>43</v>
      </c>
      <c r="I133" s="108">
        <v>15</v>
      </c>
      <c r="J133" s="18">
        <v>4</v>
      </c>
      <c r="K133" s="42">
        <v>2</v>
      </c>
      <c r="L133" s="18">
        <v>22</v>
      </c>
      <c r="M133" s="18">
        <v>52</v>
      </c>
      <c r="N133" s="58">
        <v>23</v>
      </c>
      <c r="O133" s="296"/>
      <c r="P133" s="50">
        <f t="shared" si="118"/>
        <v>-22</v>
      </c>
      <c r="Q133" s="50">
        <f t="shared" si="118"/>
        <v>-52</v>
      </c>
      <c r="R133" s="50">
        <f t="shared" si="119"/>
        <v>0</v>
      </c>
      <c r="S133" s="111">
        <v>24</v>
      </c>
      <c r="T133" s="13">
        <f t="shared" si="120"/>
        <v>30</v>
      </c>
      <c r="U133" s="13">
        <f t="shared" si="121"/>
        <v>-30</v>
      </c>
      <c r="V133" s="42"/>
      <c r="W133" s="121"/>
      <c r="X133" s="16"/>
      <c r="Y133" s="302"/>
      <c r="Z133" s="121"/>
      <c r="AA133" s="122"/>
    </row>
    <row r="134" spans="1:27" s="3" customFormat="1" x14ac:dyDescent="0.25">
      <c r="A134" s="104">
        <v>43238</v>
      </c>
      <c r="B134" s="35">
        <v>351</v>
      </c>
      <c r="C134" s="152">
        <v>306</v>
      </c>
      <c r="D134" s="225">
        <v>54</v>
      </c>
      <c r="E134" s="304">
        <f t="shared" si="122"/>
        <v>0.17647058823529413</v>
      </c>
      <c r="F134" s="66">
        <f t="shared" si="123"/>
        <v>252</v>
      </c>
      <c r="G134" s="234">
        <v>76</v>
      </c>
      <c r="H134" s="221">
        <v>62</v>
      </c>
      <c r="I134" s="108">
        <v>14</v>
      </c>
      <c r="J134" s="18">
        <v>8</v>
      </c>
      <c r="K134" s="42">
        <v>7</v>
      </c>
      <c r="L134" s="18">
        <v>25</v>
      </c>
      <c r="M134" s="18">
        <v>10</v>
      </c>
      <c r="N134" s="58">
        <v>37</v>
      </c>
      <c r="O134" s="296"/>
      <c r="P134" s="50">
        <f t="shared" si="118"/>
        <v>-25</v>
      </c>
      <c r="Q134" s="50">
        <f t="shared" si="118"/>
        <v>-10</v>
      </c>
      <c r="R134" s="50">
        <f t="shared" si="119"/>
        <v>0</v>
      </c>
      <c r="S134" s="111">
        <v>30</v>
      </c>
      <c r="T134" s="13">
        <f t="shared" si="120"/>
        <v>-15</v>
      </c>
      <c r="U134" s="13">
        <f t="shared" si="121"/>
        <v>15</v>
      </c>
      <c r="V134" s="42"/>
      <c r="W134" s="121"/>
      <c r="X134" s="16"/>
      <c r="Y134" s="302"/>
      <c r="Z134" s="121"/>
      <c r="AA134" s="122"/>
    </row>
    <row r="135" spans="1:27" s="3" customFormat="1" x14ac:dyDescent="0.25">
      <c r="A135" s="104">
        <v>43231</v>
      </c>
      <c r="B135" s="35">
        <v>346</v>
      </c>
      <c r="C135" s="152">
        <v>318</v>
      </c>
      <c r="D135" s="225">
        <v>56</v>
      </c>
      <c r="E135" s="304">
        <f t="shared" si="122"/>
        <v>0.1761006289308176</v>
      </c>
      <c r="F135" s="66">
        <f t="shared" si="123"/>
        <v>262</v>
      </c>
      <c r="G135" s="234">
        <v>74</v>
      </c>
      <c r="H135" s="221">
        <v>51</v>
      </c>
      <c r="I135" s="108">
        <v>6</v>
      </c>
      <c r="J135" s="18">
        <v>7</v>
      </c>
      <c r="K135" s="42">
        <v>1</v>
      </c>
      <c r="L135" s="18">
        <v>15</v>
      </c>
      <c r="M135" s="18">
        <v>9</v>
      </c>
      <c r="N135" s="58">
        <v>10</v>
      </c>
      <c r="O135" s="296"/>
      <c r="P135" s="50">
        <f t="shared" si="118"/>
        <v>-15</v>
      </c>
      <c r="Q135" s="50">
        <f t="shared" si="118"/>
        <v>-9</v>
      </c>
      <c r="R135" s="50">
        <f t="shared" si="119"/>
        <v>0</v>
      </c>
      <c r="S135" s="111">
        <v>28.6</v>
      </c>
      <c r="T135" s="13">
        <f t="shared" si="120"/>
        <v>-6</v>
      </c>
      <c r="U135" s="13">
        <f t="shared" si="121"/>
        <v>6</v>
      </c>
      <c r="V135" s="42"/>
      <c r="W135" s="121"/>
      <c r="X135" s="16"/>
      <c r="Y135" s="302"/>
      <c r="Z135" s="121"/>
      <c r="AA135" s="122"/>
    </row>
    <row r="136" spans="1:27" s="3" customFormat="1" x14ac:dyDescent="0.25">
      <c r="A136" s="104">
        <v>43224</v>
      </c>
      <c r="B136" s="35">
        <v>336</v>
      </c>
      <c r="C136" s="152">
        <v>304</v>
      </c>
      <c r="D136" s="225">
        <v>58</v>
      </c>
      <c r="E136" s="304">
        <f t="shared" si="122"/>
        <v>0.19078947368421054</v>
      </c>
      <c r="F136" s="66">
        <f t="shared" si="123"/>
        <v>246</v>
      </c>
      <c r="G136" s="234">
        <v>73</v>
      </c>
      <c r="H136" s="221">
        <v>68</v>
      </c>
      <c r="I136" s="108">
        <v>10</v>
      </c>
      <c r="J136" s="18">
        <v>6</v>
      </c>
      <c r="K136" s="42">
        <v>1</v>
      </c>
      <c r="L136" s="18">
        <v>31</v>
      </c>
      <c r="M136" s="18">
        <v>12</v>
      </c>
      <c r="N136" s="58">
        <v>30</v>
      </c>
      <c r="O136" s="296"/>
      <c r="P136" s="50">
        <f t="shared" si="118"/>
        <v>-31</v>
      </c>
      <c r="Q136" s="50">
        <f t="shared" si="118"/>
        <v>-12</v>
      </c>
      <c r="R136" s="50">
        <f t="shared" si="119"/>
        <v>0</v>
      </c>
      <c r="S136" s="111">
        <v>27.7</v>
      </c>
      <c r="T136" s="13">
        <f t="shared" si="120"/>
        <v>-19</v>
      </c>
      <c r="U136" s="13">
        <f t="shared" si="121"/>
        <v>19</v>
      </c>
      <c r="V136" s="42"/>
      <c r="W136" s="121"/>
      <c r="X136" s="16"/>
      <c r="Y136" s="302"/>
      <c r="Z136" s="121"/>
      <c r="AA136" s="122"/>
    </row>
    <row r="137" spans="1:27" s="3" customFormat="1" x14ac:dyDescent="0.25">
      <c r="A137" s="104">
        <v>43217</v>
      </c>
      <c r="B137" s="35">
        <v>323</v>
      </c>
      <c r="C137" s="152">
        <v>290</v>
      </c>
      <c r="D137" s="225">
        <v>57</v>
      </c>
      <c r="E137" s="304">
        <f t="shared" si="122"/>
        <v>0.19655172413793104</v>
      </c>
      <c r="F137" s="66">
        <f t="shared" si="123"/>
        <v>233</v>
      </c>
      <c r="G137" s="234">
        <v>72</v>
      </c>
      <c r="H137" s="221">
        <v>60</v>
      </c>
      <c r="I137" s="108">
        <v>13</v>
      </c>
      <c r="J137" s="18">
        <v>5.5</v>
      </c>
      <c r="K137" s="42">
        <v>12</v>
      </c>
      <c r="L137" s="18">
        <v>20</v>
      </c>
      <c r="M137" s="18">
        <v>24</v>
      </c>
      <c r="N137" s="58">
        <v>24</v>
      </c>
      <c r="O137" s="296"/>
      <c r="P137" s="50">
        <f t="shared" si="118"/>
        <v>-20</v>
      </c>
      <c r="Q137" s="50">
        <f t="shared" si="118"/>
        <v>-24</v>
      </c>
      <c r="R137" s="50">
        <f t="shared" si="119"/>
        <v>0</v>
      </c>
      <c r="S137" s="111">
        <v>26.7</v>
      </c>
      <c r="T137" s="13">
        <f t="shared" si="120"/>
        <v>4</v>
      </c>
      <c r="U137" s="13">
        <f t="shared" si="121"/>
        <v>-4</v>
      </c>
      <c r="V137" s="42"/>
      <c r="W137" s="121"/>
      <c r="X137" s="16"/>
      <c r="Y137" s="302"/>
      <c r="Z137" s="121"/>
      <c r="AA137" s="122"/>
    </row>
    <row r="138" spans="1:27" s="3" customFormat="1" x14ac:dyDescent="0.25">
      <c r="A138" s="104">
        <v>43210</v>
      </c>
      <c r="B138" s="35">
        <v>324</v>
      </c>
      <c r="C138" s="152">
        <v>300</v>
      </c>
      <c r="D138" s="225">
        <v>59</v>
      </c>
      <c r="E138" s="304">
        <f t="shared" si="122"/>
        <v>0.19666666666666666</v>
      </c>
      <c r="F138" s="66">
        <f t="shared" si="123"/>
        <v>241</v>
      </c>
      <c r="G138" s="234">
        <v>68</v>
      </c>
      <c r="H138" s="221">
        <v>36</v>
      </c>
      <c r="I138" s="108">
        <v>12</v>
      </c>
      <c r="J138" s="18">
        <v>6.5</v>
      </c>
      <c r="K138" s="42">
        <v>4</v>
      </c>
      <c r="L138" s="18">
        <v>26</v>
      </c>
      <c r="M138" s="18">
        <v>23</v>
      </c>
      <c r="N138" s="58">
        <v>30</v>
      </c>
      <c r="O138" s="296"/>
      <c r="P138" s="50">
        <f t="shared" si="118"/>
        <v>-26</v>
      </c>
      <c r="Q138" s="50">
        <f t="shared" si="118"/>
        <v>-23</v>
      </c>
      <c r="R138" s="50">
        <f t="shared" si="119"/>
        <v>0</v>
      </c>
      <c r="S138" s="111">
        <v>24.5</v>
      </c>
      <c r="T138" s="13">
        <f t="shared" si="120"/>
        <v>-3</v>
      </c>
      <c r="U138" s="13">
        <f t="shared" si="121"/>
        <v>3</v>
      </c>
      <c r="V138" s="42"/>
      <c r="W138" s="121"/>
      <c r="X138" s="16"/>
      <c r="Y138" s="302"/>
      <c r="Z138" s="121"/>
      <c r="AA138" s="122"/>
    </row>
    <row r="139" spans="1:27" s="3" customFormat="1" x14ac:dyDescent="0.25">
      <c r="A139" s="104">
        <v>43203</v>
      </c>
      <c r="B139" s="35">
        <v>328</v>
      </c>
      <c r="C139" s="152">
        <v>289</v>
      </c>
      <c r="D139" s="225">
        <v>56</v>
      </c>
      <c r="E139" s="304">
        <f t="shared" si="122"/>
        <v>0.19377162629757785</v>
      </c>
      <c r="F139" s="66">
        <f t="shared" si="123"/>
        <v>233</v>
      </c>
      <c r="G139" s="234">
        <v>63</v>
      </c>
      <c r="H139" s="221">
        <v>39</v>
      </c>
      <c r="I139" s="108">
        <v>6</v>
      </c>
      <c r="J139" s="71">
        <v>5.0999999999999996</v>
      </c>
      <c r="K139" s="42">
        <v>1</v>
      </c>
      <c r="L139" s="18">
        <v>31</v>
      </c>
      <c r="M139" s="18">
        <v>24</v>
      </c>
      <c r="N139" s="58">
        <v>28</v>
      </c>
      <c r="O139" s="296"/>
      <c r="P139" s="50">
        <f t="shared" si="118"/>
        <v>-31</v>
      </c>
      <c r="Q139" s="50">
        <f t="shared" si="118"/>
        <v>-24</v>
      </c>
      <c r="R139" s="50">
        <f t="shared" si="119"/>
        <v>0</v>
      </c>
      <c r="S139" s="111">
        <v>25.1</v>
      </c>
      <c r="T139" s="13">
        <f t="shared" si="120"/>
        <v>-7</v>
      </c>
      <c r="U139" s="13">
        <f t="shared" si="121"/>
        <v>7</v>
      </c>
      <c r="V139" s="42"/>
      <c r="W139" s="121"/>
      <c r="X139" s="16"/>
      <c r="Y139" s="302"/>
      <c r="Z139" s="121"/>
      <c r="AA139" s="122"/>
    </row>
    <row r="140" spans="1:27" s="3" customFormat="1" x14ac:dyDescent="0.25">
      <c r="A140" s="104">
        <v>43196</v>
      </c>
      <c r="B140" s="35">
        <v>331</v>
      </c>
      <c r="C140" s="152">
        <v>294</v>
      </c>
      <c r="D140" s="225">
        <v>58</v>
      </c>
      <c r="E140" s="304">
        <f t="shared" si="122"/>
        <v>0.19727891156462585</v>
      </c>
      <c r="F140" s="66">
        <f t="shared" si="123"/>
        <v>236</v>
      </c>
      <c r="G140" s="234">
        <v>67</v>
      </c>
      <c r="H140" s="221">
        <v>75</v>
      </c>
      <c r="I140" s="108">
        <v>11</v>
      </c>
      <c r="J140" s="18">
        <v>13</v>
      </c>
      <c r="K140" s="42">
        <v>3</v>
      </c>
      <c r="L140" s="18">
        <v>11</v>
      </c>
      <c r="M140" s="70">
        <v>10</v>
      </c>
      <c r="N140" s="58">
        <v>14</v>
      </c>
      <c r="O140" s="296"/>
      <c r="P140" s="50">
        <f t="shared" si="118"/>
        <v>-11</v>
      </c>
      <c r="Q140" s="50">
        <f t="shared" si="118"/>
        <v>-10</v>
      </c>
      <c r="R140" s="50">
        <f t="shared" si="119"/>
        <v>0</v>
      </c>
      <c r="S140" s="111">
        <v>26</v>
      </c>
      <c r="T140" s="13">
        <f t="shared" si="120"/>
        <v>-1</v>
      </c>
      <c r="U140" s="13">
        <f t="shared" si="121"/>
        <v>1</v>
      </c>
      <c r="V140" s="42"/>
      <c r="W140" s="121"/>
      <c r="X140" s="16"/>
      <c r="Y140" s="302"/>
      <c r="Z140" s="121"/>
      <c r="AA140" s="122"/>
    </row>
    <row r="141" spans="1:27" s="3" customFormat="1" x14ac:dyDescent="0.25">
      <c r="A141" s="104">
        <v>43189</v>
      </c>
      <c r="B141" s="35">
        <v>323</v>
      </c>
      <c r="C141" s="152">
        <v>298</v>
      </c>
      <c r="D141" s="225">
        <v>59</v>
      </c>
      <c r="E141" s="304">
        <f t="shared" si="122"/>
        <v>0.19798657718120805</v>
      </c>
      <c r="F141" s="66">
        <f t="shared" si="123"/>
        <v>239</v>
      </c>
      <c r="G141" s="234">
        <v>67</v>
      </c>
      <c r="H141" s="221">
        <v>86</v>
      </c>
      <c r="I141" s="108">
        <v>13</v>
      </c>
      <c r="J141" s="18">
        <v>12</v>
      </c>
      <c r="K141" s="42">
        <v>6</v>
      </c>
      <c r="L141" s="70">
        <v>40</v>
      </c>
      <c r="M141" s="70">
        <v>18</v>
      </c>
      <c r="N141" s="58">
        <v>45</v>
      </c>
      <c r="O141" s="296"/>
      <c r="P141" s="50">
        <f t="shared" si="118"/>
        <v>-40</v>
      </c>
      <c r="Q141" s="50">
        <f t="shared" si="118"/>
        <v>-18</v>
      </c>
      <c r="R141" s="50">
        <f t="shared" si="119"/>
        <v>0</v>
      </c>
      <c r="S141" s="111">
        <v>25.3</v>
      </c>
      <c r="T141" s="13">
        <f t="shared" si="120"/>
        <v>-22</v>
      </c>
      <c r="U141" s="13">
        <f t="shared" si="121"/>
        <v>22</v>
      </c>
      <c r="V141" s="42"/>
      <c r="W141" s="121"/>
      <c r="X141" s="16"/>
      <c r="Y141" s="302"/>
      <c r="Z141" s="121"/>
      <c r="AA141" s="122"/>
    </row>
    <row r="142" spans="1:27" s="3" customFormat="1" x14ac:dyDescent="0.25">
      <c r="A142" s="104">
        <v>43182</v>
      </c>
      <c r="B142" s="35">
        <v>298</v>
      </c>
      <c r="C142" s="152">
        <v>261</v>
      </c>
      <c r="D142" s="225">
        <v>56</v>
      </c>
      <c r="E142" s="304">
        <f t="shared" si="122"/>
        <v>0.21455938697318008</v>
      </c>
      <c r="F142" s="66">
        <f t="shared" si="123"/>
        <v>205</v>
      </c>
      <c r="G142" s="234">
        <v>69</v>
      </c>
      <c r="H142" s="221">
        <v>89</v>
      </c>
      <c r="I142" s="108">
        <v>19</v>
      </c>
      <c r="J142" s="18">
        <v>13</v>
      </c>
      <c r="K142" s="42">
        <v>7</v>
      </c>
      <c r="L142" s="70">
        <v>29</v>
      </c>
      <c r="M142" s="70">
        <v>32</v>
      </c>
      <c r="N142" s="34">
        <v>36</v>
      </c>
      <c r="O142" s="296"/>
      <c r="P142" s="50">
        <f t="shared" si="118"/>
        <v>-29</v>
      </c>
      <c r="Q142" s="50">
        <f t="shared" si="118"/>
        <v>-32</v>
      </c>
      <c r="R142" s="50">
        <f t="shared" si="119"/>
        <v>0</v>
      </c>
      <c r="S142" s="111">
        <v>27</v>
      </c>
      <c r="T142" s="13">
        <f t="shared" si="120"/>
        <v>3</v>
      </c>
      <c r="U142" s="13">
        <f t="shared" si="121"/>
        <v>-3</v>
      </c>
      <c r="V142" s="42"/>
      <c r="W142" s="121"/>
      <c r="X142" s="16"/>
      <c r="Y142" s="302"/>
      <c r="Z142" s="121"/>
      <c r="AA142" s="122"/>
    </row>
    <row r="143" spans="1:27" s="3" customFormat="1" x14ac:dyDescent="0.25">
      <c r="A143" s="104">
        <v>43175</v>
      </c>
      <c r="B143" s="35">
        <v>313</v>
      </c>
      <c r="C143" s="152">
        <v>280</v>
      </c>
      <c r="D143" s="225">
        <v>59</v>
      </c>
      <c r="E143" s="304">
        <f t="shared" si="122"/>
        <v>0.21071428571428572</v>
      </c>
      <c r="F143" s="66">
        <f t="shared" si="123"/>
        <v>221</v>
      </c>
      <c r="G143" s="234">
        <v>70</v>
      </c>
      <c r="H143" s="221">
        <v>91</v>
      </c>
      <c r="I143" s="108">
        <v>17</v>
      </c>
      <c r="J143" s="18">
        <v>19</v>
      </c>
      <c r="K143" s="42">
        <v>8</v>
      </c>
      <c r="L143" s="70">
        <v>44</v>
      </c>
      <c r="M143" s="70">
        <v>15</v>
      </c>
      <c r="N143" s="34">
        <v>57</v>
      </c>
      <c r="O143" s="296"/>
      <c r="P143" s="50">
        <f t="shared" si="118"/>
        <v>-44</v>
      </c>
      <c r="Q143" s="50">
        <f t="shared" si="118"/>
        <v>-15</v>
      </c>
      <c r="R143" s="50">
        <f t="shared" si="119"/>
        <v>0</v>
      </c>
      <c r="S143" s="112">
        <v>29</v>
      </c>
      <c r="T143" s="13">
        <f t="shared" si="120"/>
        <v>-29</v>
      </c>
      <c r="U143" s="13">
        <f t="shared" si="121"/>
        <v>29</v>
      </c>
      <c r="V143" s="42"/>
      <c r="W143" s="121"/>
      <c r="X143" s="16"/>
      <c r="Y143" s="302"/>
      <c r="Z143" s="121"/>
      <c r="AA143" s="122"/>
    </row>
    <row r="144" spans="1:27" s="3" customFormat="1" x14ac:dyDescent="0.25">
      <c r="A144" s="104">
        <v>43168</v>
      </c>
      <c r="B144" s="35">
        <v>286</v>
      </c>
      <c r="C144" s="152">
        <v>247</v>
      </c>
      <c r="D144" s="225">
        <v>60</v>
      </c>
      <c r="E144" s="304">
        <f t="shared" si="122"/>
        <v>0.24291497975708501</v>
      </c>
      <c r="F144" s="66">
        <f t="shared" si="123"/>
        <v>187</v>
      </c>
      <c r="G144" s="234">
        <v>72</v>
      </c>
      <c r="H144" s="221"/>
      <c r="I144" s="108">
        <v>19</v>
      </c>
      <c r="J144" s="18"/>
      <c r="K144" s="42">
        <v>13</v>
      </c>
      <c r="L144" s="18">
        <v>40</v>
      </c>
      <c r="M144" s="18">
        <v>23</v>
      </c>
      <c r="N144" s="34">
        <v>43</v>
      </c>
      <c r="O144" s="296"/>
      <c r="P144" s="50">
        <f t="shared" si="118"/>
        <v>-40</v>
      </c>
      <c r="Q144" s="50">
        <f t="shared" si="118"/>
        <v>-23</v>
      </c>
      <c r="R144" s="50">
        <f t="shared" si="119"/>
        <v>0</v>
      </c>
      <c r="S144" s="111" t="e">
        <f>((#REF!*#REF!)-(#REF!*#REF!))/B144</f>
        <v>#REF!</v>
      </c>
      <c r="T144" s="13">
        <f t="shared" si="120"/>
        <v>-17</v>
      </c>
      <c r="U144" s="13">
        <f t="shared" si="121"/>
        <v>17</v>
      </c>
      <c r="V144" s="42"/>
      <c r="W144" s="121"/>
      <c r="X144" s="16"/>
      <c r="Y144" s="302"/>
      <c r="Z144" s="121"/>
      <c r="AA144" s="122"/>
    </row>
    <row r="145" spans="1:27" s="3" customFormat="1" x14ac:dyDescent="0.25">
      <c r="A145" s="104">
        <v>43161</v>
      </c>
      <c r="B145" s="35">
        <v>289</v>
      </c>
      <c r="C145" s="152">
        <v>235</v>
      </c>
      <c r="D145" s="225">
        <v>60</v>
      </c>
      <c r="E145" s="304">
        <f t="shared" si="122"/>
        <v>0.25531914893617019</v>
      </c>
      <c r="F145" s="66">
        <f t="shared" si="123"/>
        <v>175</v>
      </c>
      <c r="G145" s="234">
        <v>70</v>
      </c>
      <c r="H145" s="221"/>
      <c r="I145" s="108">
        <v>21</v>
      </c>
      <c r="J145" s="18"/>
      <c r="K145" s="42">
        <v>17</v>
      </c>
      <c r="L145" s="18">
        <v>38</v>
      </c>
      <c r="M145" s="18">
        <v>9</v>
      </c>
      <c r="N145" s="34">
        <v>37</v>
      </c>
      <c r="O145" s="296"/>
      <c r="P145" s="50">
        <f t="shared" si="118"/>
        <v>-38</v>
      </c>
      <c r="Q145" s="50">
        <f t="shared" si="118"/>
        <v>-9</v>
      </c>
      <c r="R145" s="50">
        <f t="shared" si="119"/>
        <v>0</v>
      </c>
      <c r="S145" s="111" t="e">
        <f>((#REF!*#REF!)-(#REF!*#REF!))/B145</f>
        <v>#REF!</v>
      </c>
      <c r="T145" s="13">
        <f t="shared" ref="T145:T176" si="124">M145-L145</f>
        <v>-29</v>
      </c>
      <c r="U145" s="13">
        <f t="shared" si="121"/>
        <v>29</v>
      </c>
      <c r="V145" s="42"/>
      <c r="W145" s="121"/>
      <c r="X145" s="16"/>
      <c r="Y145" s="302"/>
      <c r="Z145" s="121"/>
      <c r="AA145" s="122"/>
    </row>
    <row r="146" spans="1:27" s="3" customFormat="1" x14ac:dyDescent="0.25">
      <c r="A146" s="104">
        <v>43154</v>
      </c>
      <c r="B146" s="35">
        <v>256</v>
      </c>
      <c r="C146" s="152">
        <v>240</v>
      </c>
      <c r="D146" s="225">
        <v>59</v>
      </c>
      <c r="E146" s="304">
        <f t="shared" si="122"/>
        <v>0.24583333333333332</v>
      </c>
      <c r="F146" s="66">
        <f t="shared" si="123"/>
        <v>181</v>
      </c>
      <c r="G146" s="234">
        <v>68</v>
      </c>
      <c r="H146" s="221"/>
      <c r="I146" s="108">
        <v>23</v>
      </c>
      <c r="J146" s="18"/>
      <c r="K146" s="42">
        <v>7</v>
      </c>
      <c r="L146" s="18">
        <v>31</v>
      </c>
      <c r="M146" s="18">
        <v>8</v>
      </c>
      <c r="N146" s="34">
        <v>32</v>
      </c>
      <c r="O146" s="296"/>
      <c r="P146" s="50">
        <f t="shared" si="118"/>
        <v>-31</v>
      </c>
      <c r="Q146" s="50">
        <f t="shared" si="118"/>
        <v>-8</v>
      </c>
      <c r="R146" s="50">
        <f t="shared" si="119"/>
        <v>0</v>
      </c>
      <c r="S146" s="111" t="e">
        <f>((#REF!*#REF!)-(#REF!*#REF!))/B146</f>
        <v>#REF!</v>
      </c>
      <c r="T146" s="13">
        <f t="shared" si="124"/>
        <v>-23</v>
      </c>
      <c r="U146" s="13">
        <f t="shared" si="121"/>
        <v>23</v>
      </c>
      <c r="V146" s="42"/>
      <c r="W146" s="121"/>
      <c r="X146" s="16"/>
      <c r="Y146" s="302"/>
      <c r="Z146" s="121"/>
      <c r="AA146" s="122"/>
    </row>
    <row r="147" spans="1:27" s="3" customFormat="1" x14ac:dyDescent="0.25">
      <c r="A147" s="104">
        <v>43147</v>
      </c>
      <c r="B147" s="35">
        <v>233</v>
      </c>
      <c r="C147" s="152">
        <v>217</v>
      </c>
      <c r="D147" s="225">
        <v>54</v>
      </c>
      <c r="E147" s="304">
        <f t="shared" si="122"/>
        <v>0.24884792626728111</v>
      </c>
      <c r="F147" s="66">
        <f t="shared" si="123"/>
        <v>163</v>
      </c>
      <c r="G147" s="234">
        <v>64</v>
      </c>
      <c r="H147" s="221"/>
      <c r="I147" s="108">
        <v>24</v>
      </c>
      <c r="J147" s="18"/>
      <c r="K147" s="42">
        <v>4</v>
      </c>
      <c r="L147" s="18">
        <v>29</v>
      </c>
      <c r="M147" s="18">
        <v>7</v>
      </c>
      <c r="N147" s="34">
        <v>30</v>
      </c>
      <c r="O147" s="296"/>
      <c r="P147" s="50">
        <f t="shared" si="118"/>
        <v>-29</v>
      </c>
      <c r="Q147" s="50">
        <f t="shared" si="118"/>
        <v>-7</v>
      </c>
      <c r="R147" s="50">
        <f t="shared" si="119"/>
        <v>0</v>
      </c>
      <c r="S147" s="111" t="e">
        <f>((#REF!*#REF!)-(#REF!*#REF!))/B147</f>
        <v>#REF!</v>
      </c>
      <c r="T147" s="13">
        <f t="shared" si="124"/>
        <v>-22</v>
      </c>
      <c r="U147" s="13">
        <f t="shared" si="121"/>
        <v>22</v>
      </c>
      <c r="V147" s="42"/>
      <c r="W147" s="121"/>
      <c r="X147" s="16"/>
      <c r="Y147" s="302"/>
      <c r="Z147" s="121"/>
      <c r="AA147" s="122"/>
    </row>
    <row r="148" spans="1:27" s="3" customFormat="1" x14ac:dyDescent="0.25">
      <c r="A148" s="104">
        <v>43140</v>
      </c>
      <c r="B148" s="35">
        <v>211</v>
      </c>
      <c r="C148" s="152">
        <v>192</v>
      </c>
      <c r="D148" s="225">
        <v>52</v>
      </c>
      <c r="E148" s="304">
        <f t="shared" si="122"/>
        <v>0.27083333333333331</v>
      </c>
      <c r="F148" s="66">
        <f t="shared" si="123"/>
        <v>140</v>
      </c>
      <c r="G148" s="234">
        <v>63</v>
      </c>
      <c r="H148" s="221"/>
      <c r="I148" s="108">
        <v>28</v>
      </c>
      <c r="J148" s="18"/>
      <c r="K148" s="42">
        <v>9</v>
      </c>
      <c r="L148" s="18">
        <v>21</v>
      </c>
      <c r="M148" s="18">
        <v>10</v>
      </c>
      <c r="N148" s="34">
        <v>36</v>
      </c>
      <c r="O148" s="296"/>
      <c r="P148" s="50">
        <f t="shared" si="118"/>
        <v>-21</v>
      </c>
      <c r="Q148" s="50">
        <f t="shared" si="118"/>
        <v>-10</v>
      </c>
      <c r="R148" s="50">
        <f t="shared" si="119"/>
        <v>0</v>
      </c>
      <c r="S148" s="111" t="e">
        <f>((#REF!*#REF!)-(#REF!*#REF!))/B148</f>
        <v>#REF!</v>
      </c>
      <c r="T148" s="13">
        <f t="shared" si="124"/>
        <v>-11</v>
      </c>
      <c r="U148" s="13">
        <f t="shared" si="121"/>
        <v>11</v>
      </c>
      <c r="V148" s="42"/>
      <c r="W148" s="121"/>
      <c r="X148" s="16"/>
      <c r="Y148" s="302"/>
      <c r="Z148" s="121"/>
      <c r="AA148" s="122"/>
    </row>
    <row r="149" spans="1:27" s="3" customFormat="1" x14ac:dyDescent="0.25">
      <c r="A149" s="104">
        <v>43133</v>
      </c>
      <c r="B149" s="35">
        <v>200</v>
      </c>
      <c r="C149" s="152">
        <v>185</v>
      </c>
      <c r="D149" s="225">
        <v>53</v>
      </c>
      <c r="E149" s="304">
        <f t="shared" si="122"/>
        <v>0.2864864864864865</v>
      </c>
      <c r="F149" s="66">
        <f t="shared" si="123"/>
        <v>132</v>
      </c>
      <c r="G149" s="234">
        <v>61</v>
      </c>
      <c r="H149" s="221"/>
      <c r="I149" s="108">
        <v>26</v>
      </c>
      <c r="J149" s="18"/>
      <c r="K149" s="42">
        <v>7</v>
      </c>
      <c r="L149" s="18">
        <v>23</v>
      </c>
      <c r="M149" s="18">
        <v>14</v>
      </c>
      <c r="N149" s="34">
        <v>30</v>
      </c>
      <c r="O149" s="296"/>
      <c r="P149" s="50">
        <f t="shared" si="118"/>
        <v>-23</v>
      </c>
      <c r="Q149" s="50">
        <f t="shared" si="118"/>
        <v>-14</v>
      </c>
      <c r="R149" s="50">
        <f t="shared" si="119"/>
        <v>0</v>
      </c>
      <c r="S149" s="111" t="e">
        <f>((#REF!*#REF!)-(#REF!*#REF!))/B149</f>
        <v>#REF!</v>
      </c>
      <c r="T149" s="13">
        <f t="shared" si="124"/>
        <v>-9</v>
      </c>
      <c r="U149" s="13">
        <f t="shared" si="121"/>
        <v>9</v>
      </c>
      <c r="V149" s="42"/>
      <c r="W149" s="121"/>
      <c r="X149" s="16"/>
      <c r="Y149" s="302"/>
      <c r="Z149" s="121"/>
      <c r="AA149" s="122"/>
    </row>
    <row r="150" spans="1:27" s="3" customFormat="1" x14ac:dyDescent="0.25">
      <c r="A150" s="104">
        <v>43126</v>
      </c>
      <c r="B150" s="35">
        <v>191</v>
      </c>
      <c r="C150" s="152">
        <v>172</v>
      </c>
      <c r="D150" s="225">
        <v>55</v>
      </c>
      <c r="E150" s="304">
        <f t="shared" si="122"/>
        <v>0.31976744186046513</v>
      </c>
      <c r="F150" s="66">
        <f t="shared" si="123"/>
        <v>117</v>
      </c>
      <c r="G150" s="234">
        <v>65</v>
      </c>
      <c r="H150" s="221"/>
      <c r="I150" s="108">
        <v>17</v>
      </c>
      <c r="J150" s="18"/>
      <c r="K150" s="42">
        <v>8</v>
      </c>
      <c r="L150" s="18">
        <v>14</v>
      </c>
      <c r="M150" s="18">
        <v>9</v>
      </c>
      <c r="N150" s="34">
        <v>24</v>
      </c>
      <c r="O150" s="296"/>
      <c r="P150" s="50">
        <f t="shared" si="118"/>
        <v>-14</v>
      </c>
      <c r="Q150" s="50">
        <f t="shared" si="118"/>
        <v>-9</v>
      </c>
      <c r="R150" s="50">
        <f t="shared" si="119"/>
        <v>0</v>
      </c>
      <c r="S150" s="111" t="e">
        <f>((#REF!*#REF!)-(#REF!*#REF!))/B150</f>
        <v>#REF!</v>
      </c>
      <c r="T150" s="13">
        <f t="shared" si="124"/>
        <v>-5</v>
      </c>
      <c r="U150" s="13">
        <f t="shared" si="121"/>
        <v>5</v>
      </c>
      <c r="V150" s="42"/>
      <c r="W150" s="121"/>
      <c r="X150" s="16"/>
      <c r="Y150" s="302"/>
      <c r="Z150" s="121"/>
      <c r="AA150" s="122"/>
    </row>
    <row r="151" spans="1:27" s="3" customFormat="1" x14ac:dyDescent="0.25">
      <c r="A151" s="104">
        <v>43119</v>
      </c>
      <c r="B151" s="35">
        <v>186</v>
      </c>
      <c r="C151" s="152">
        <v>169</v>
      </c>
      <c r="D151" s="225">
        <v>51</v>
      </c>
      <c r="E151" s="304">
        <f t="shared" si="122"/>
        <v>0.30177514792899407</v>
      </c>
      <c r="F151" s="66">
        <f t="shared" si="123"/>
        <v>118</v>
      </c>
      <c r="G151" s="234">
        <v>61</v>
      </c>
      <c r="H151" s="221"/>
      <c r="I151" s="108"/>
      <c r="J151" s="18"/>
      <c r="K151" s="42">
        <v>9</v>
      </c>
      <c r="L151" s="18">
        <v>24</v>
      </c>
      <c r="M151" s="18">
        <v>10</v>
      </c>
      <c r="N151" s="34">
        <v>28</v>
      </c>
      <c r="O151" s="296"/>
      <c r="P151" s="50">
        <f t="shared" si="118"/>
        <v>-24</v>
      </c>
      <c r="Q151" s="50">
        <f t="shared" si="118"/>
        <v>-10</v>
      </c>
      <c r="R151" s="50">
        <f t="shared" si="119"/>
        <v>0</v>
      </c>
      <c r="S151" s="111" t="e">
        <f>((#REF!*#REF!)-(#REF!*#REF!))/B151</f>
        <v>#REF!</v>
      </c>
      <c r="T151" s="13">
        <f t="shared" si="124"/>
        <v>-14</v>
      </c>
      <c r="U151" s="13">
        <f t="shared" si="121"/>
        <v>14</v>
      </c>
      <c r="V151" s="42"/>
      <c r="W151" s="121"/>
      <c r="X151" s="16"/>
      <c r="Y151" s="302"/>
      <c r="Z151" s="121"/>
      <c r="AA151" s="122"/>
    </row>
    <row r="152" spans="1:27" s="3" customFormat="1" x14ac:dyDescent="0.25">
      <c r="A152" s="104">
        <v>43112</v>
      </c>
      <c r="B152" s="35">
        <v>182</v>
      </c>
      <c r="C152" s="152">
        <v>175</v>
      </c>
      <c r="D152" s="225">
        <v>53</v>
      </c>
      <c r="E152" s="304">
        <f t="shared" si="122"/>
        <v>0.30285714285714288</v>
      </c>
      <c r="F152" s="66">
        <f t="shared" si="123"/>
        <v>122</v>
      </c>
      <c r="G152" s="234">
        <v>64</v>
      </c>
      <c r="H152" s="221"/>
      <c r="I152" s="108"/>
      <c r="J152" s="18"/>
      <c r="K152" s="42">
        <v>3</v>
      </c>
      <c r="L152" s="18">
        <v>25</v>
      </c>
      <c r="M152" s="18">
        <v>8</v>
      </c>
      <c r="N152" s="34">
        <v>30</v>
      </c>
      <c r="O152" s="296"/>
      <c r="P152" s="50">
        <f t="shared" si="118"/>
        <v>-25</v>
      </c>
      <c r="Q152" s="50">
        <f t="shared" si="118"/>
        <v>-8</v>
      </c>
      <c r="R152" s="50">
        <f t="shared" si="119"/>
        <v>0</v>
      </c>
      <c r="S152" s="111">
        <v>35.200000000000003</v>
      </c>
      <c r="T152" s="13">
        <f t="shared" si="124"/>
        <v>-17</v>
      </c>
      <c r="U152" s="13">
        <f t="shared" si="121"/>
        <v>17</v>
      </c>
      <c r="V152" s="42"/>
      <c r="W152" s="121"/>
      <c r="X152" s="16"/>
      <c r="Y152" s="302"/>
      <c r="Z152" s="121"/>
      <c r="AA152" s="122"/>
    </row>
    <row r="153" spans="1:27" s="3" customFormat="1" x14ac:dyDescent="0.25">
      <c r="A153" s="104">
        <v>43105</v>
      </c>
      <c r="B153" s="35">
        <v>182</v>
      </c>
      <c r="C153" s="152">
        <v>164</v>
      </c>
      <c r="D153" s="225">
        <v>53</v>
      </c>
      <c r="E153" s="304">
        <f t="shared" si="122"/>
        <v>0.32317073170731708</v>
      </c>
      <c r="F153" s="66">
        <f t="shared" si="123"/>
        <v>111</v>
      </c>
      <c r="G153" s="234">
        <v>60</v>
      </c>
      <c r="H153" s="221"/>
      <c r="I153" s="108">
        <v>22</v>
      </c>
      <c r="J153" s="18"/>
      <c r="K153" s="42">
        <v>0</v>
      </c>
      <c r="L153" s="18">
        <v>2</v>
      </c>
      <c r="M153" s="18">
        <v>8</v>
      </c>
      <c r="N153" s="34">
        <v>18</v>
      </c>
      <c r="O153" s="296"/>
      <c r="P153" s="50">
        <f t="shared" si="118"/>
        <v>-2</v>
      </c>
      <c r="Q153" s="50">
        <f t="shared" si="118"/>
        <v>-8</v>
      </c>
      <c r="R153" s="50">
        <f t="shared" si="119"/>
        <v>0</v>
      </c>
      <c r="S153" s="111">
        <v>36.200000000000003</v>
      </c>
      <c r="T153" s="13">
        <f t="shared" si="124"/>
        <v>6</v>
      </c>
      <c r="U153" s="13">
        <f t="shared" si="121"/>
        <v>-6</v>
      </c>
      <c r="V153" s="42"/>
      <c r="W153" s="121"/>
      <c r="X153" s="16"/>
      <c r="Y153" s="302"/>
      <c r="Z153" s="121"/>
      <c r="AA153" s="122"/>
    </row>
    <row r="154" spans="1:27" s="3" customFormat="1" x14ac:dyDescent="0.25">
      <c r="A154" s="104">
        <v>43098</v>
      </c>
      <c r="B154" s="35">
        <v>192</v>
      </c>
      <c r="C154" s="152">
        <v>169</v>
      </c>
      <c r="D154" s="225">
        <v>53</v>
      </c>
      <c r="E154" s="304">
        <f t="shared" si="122"/>
        <v>0.31360946745562129</v>
      </c>
      <c r="F154" s="66">
        <f t="shared" si="123"/>
        <v>116</v>
      </c>
      <c r="G154" s="234">
        <v>62</v>
      </c>
      <c r="H154" s="221"/>
      <c r="I154" s="108">
        <v>12</v>
      </c>
      <c r="J154" s="18"/>
      <c r="K154" s="42">
        <v>1</v>
      </c>
      <c r="L154" s="18">
        <v>2</v>
      </c>
      <c r="M154" s="18">
        <v>0</v>
      </c>
      <c r="N154" s="34">
        <v>0</v>
      </c>
      <c r="O154" s="296"/>
      <c r="P154" s="50">
        <f t="shared" si="118"/>
        <v>-2</v>
      </c>
      <c r="Q154" s="50">
        <f t="shared" si="118"/>
        <v>0</v>
      </c>
      <c r="R154" s="50">
        <f t="shared" si="119"/>
        <v>0</v>
      </c>
      <c r="S154" s="111">
        <v>36.299999999999997</v>
      </c>
      <c r="T154" s="13">
        <f t="shared" si="124"/>
        <v>-2</v>
      </c>
      <c r="U154" s="13">
        <f t="shared" si="121"/>
        <v>2</v>
      </c>
      <c r="V154" s="42"/>
      <c r="W154" s="121"/>
      <c r="X154" s="16"/>
      <c r="Y154" s="302"/>
      <c r="Z154" s="121"/>
      <c r="AA154" s="122"/>
    </row>
    <row r="155" spans="1:27" s="3" customFormat="1" x14ac:dyDescent="0.25">
      <c r="A155" s="104">
        <v>43091</v>
      </c>
      <c r="B155" s="35">
        <v>191</v>
      </c>
      <c r="C155" s="152">
        <v>169</v>
      </c>
      <c r="D155" s="225">
        <v>53</v>
      </c>
      <c r="E155" s="304">
        <f t="shared" si="122"/>
        <v>0.31360946745562129</v>
      </c>
      <c r="F155" s="66">
        <f t="shared" si="123"/>
        <v>116</v>
      </c>
      <c r="G155" s="234">
        <v>61</v>
      </c>
      <c r="H155" s="221"/>
      <c r="I155" s="108">
        <v>6</v>
      </c>
      <c r="J155" s="18"/>
      <c r="K155" s="42">
        <v>5</v>
      </c>
      <c r="L155" s="18">
        <v>9</v>
      </c>
      <c r="M155" s="18">
        <v>8</v>
      </c>
      <c r="N155" s="34">
        <v>10</v>
      </c>
      <c r="O155" s="296"/>
      <c r="P155" s="50">
        <f t="shared" si="118"/>
        <v>-9</v>
      </c>
      <c r="Q155" s="50">
        <f t="shared" si="118"/>
        <v>-8</v>
      </c>
      <c r="R155" s="50">
        <f t="shared" si="119"/>
        <v>0</v>
      </c>
      <c r="S155" s="111">
        <v>34.700000000000003</v>
      </c>
      <c r="T155" s="13">
        <f t="shared" si="124"/>
        <v>-1</v>
      </c>
      <c r="U155" s="13">
        <f t="shared" si="121"/>
        <v>1</v>
      </c>
      <c r="V155" s="42"/>
      <c r="W155" s="121"/>
      <c r="X155" s="16"/>
      <c r="Y155" s="302"/>
      <c r="Z155" s="121"/>
      <c r="AA155" s="122"/>
    </row>
    <row r="156" spans="1:27" s="3" customFormat="1" x14ac:dyDescent="0.25">
      <c r="A156" s="104">
        <v>43084</v>
      </c>
      <c r="B156" s="35">
        <v>195</v>
      </c>
      <c r="C156" s="152">
        <v>182</v>
      </c>
      <c r="D156" s="225">
        <v>61</v>
      </c>
      <c r="E156" s="304">
        <f t="shared" si="122"/>
        <v>0.33516483516483514</v>
      </c>
      <c r="F156" s="66">
        <f t="shared" si="123"/>
        <v>121</v>
      </c>
      <c r="G156" s="234">
        <v>67</v>
      </c>
      <c r="H156" s="221"/>
      <c r="I156" s="108">
        <v>12</v>
      </c>
      <c r="J156" s="18"/>
      <c r="K156" s="42">
        <v>1</v>
      </c>
      <c r="L156" s="18">
        <v>13</v>
      </c>
      <c r="M156" s="18">
        <v>13</v>
      </c>
      <c r="N156" s="34">
        <v>15</v>
      </c>
      <c r="O156" s="296"/>
      <c r="P156" s="50">
        <f t="shared" si="118"/>
        <v>-13</v>
      </c>
      <c r="Q156" s="50">
        <f t="shared" si="118"/>
        <v>-13</v>
      </c>
      <c r="R156" s="50">
        <f t="shared" si="119"/>
        <v>0</v>
      </c>
      <c r="S156" s="111">
        <v>35</v>
      </c>
      <c r="T156" s="13">
        <f t="shared" si="124"/>
        <v>0</v>
      </c>
      <c r="U156" s="13">
        <f t="shared" si="121"/>
        <v>0</v>
      </c>
      <c r="V156" s="42"/>
      <c r="W156" s="121"/>
      <c r="X156" s="16"/>
      <c r="Y156" s="302"/>
      <c r="Z156" s="121"/>
      <c r="AA156" s="122"/>
    </row>
    <row r="157" spans="1:27" s="3" customFormat="1" x14ac:dyDescent="0.25">
      <c r="A157" s="104">
        <v>43077</v>
      </c>
      <c r="B157" s="35">
        <v>197</v>
      </c>
      <c r="C157" s="152">
        <v>180</v>
      </c>
      <c r="D157" s="225">
        <v>58</v>
      </c>
      <c r="E157" s="304">
        <f t="shared" si="122"/>
        <v>0.32222222222222224</v>
      </c>
      <c r="F157" s="66">
        <f t="shared" si="123"/>
        <v>122</v>
      </c>
      <c r="G157" s="234">
        <v>63</v>
      </c>
      <c r="H157" s="221"/>
      <c r="I157" s="108">
        <v>11</v>
      </c>
      <c r="J157" s="18"/>
      <c r="K157" s="42">
        <v>3</v>
      </c>
      <c r="L157" s="18">
        <v>15</v>
      </c>
      <c r="M157" s="18">
        <v>9</v>
      </c>
      <c r="N157" s="34">
        <v>18</v>
      </c>
      <c r="O157" s="296"/>
      <c r="P157" s="50">
        <f t="shared" si="118"/>
        <v>-15</v>
      </c>
      <c r="Q157" s="50">
        <f t="shared" si="118"/>
        <v>-9</v>
      </c>
      <c r="R157" s="50">
        <f t="shared" si="119"/>
        <v>0</v>
      </c>
      <c r="S157" s="111">
        <v>34.5</v>
      </c>
      <c r="T157" s="13">
        <f t="shared" si="124"/>
        <v>-6</v>
      </c>
      <c r="U157" s="13">
        <f t="shared" si="121"/>
        <v>6</v>
      </c>
      <c r="V157" s="42"/>
      <c r="W157" s="121"/>
      <c r="X157" s="16"/>
      <c r="Y157" s="302"/>
      <c r="Z157" s="121"/>
      <c r="AA157" s="122"/>
    </row>
    <row r="158" spans="1:27" s="3" customFormat="1" x14ac:dyDescent="0.25">
      <c r="A158" s="104">
        <v>43070</v>
      </c>
      <c r="B158" s="35">
        <v>195</v>
      </c>
      <c r="C158" s="152">
        <v>175</v>
      </c>
      <c r="D158" s="225">
        <v>57</v>
      </c>
      <c r="E158" s="304">
        <f t="shared" si="122"/>
        <v>0.32571428571428573</v>
      </c>
      <c r="F158" s="66">
        <f t="shared" si="123"/>
        <v>118</v>
      </c>
      <c r="G158" s="234">
        <v>63</v>
      </c>
      <c r="H158" s="221"/>
      <c r="I158" s="108">
        <v>10</v>
      </c>
      <c r="J158" s="18"/>
      <c r="K158" s="42">
        <v>5</v>
      </c>
      <c r="L158" s="18">
        <v>23</v>
      </c>
      <c r="M158" s="18">
        <v>10</v>
      </c>
      <c r="N158" s="34">
        <v>26</v>
      </c>
      <c r="O158" s="296"/>
      <c r="P158" s="50">
        <f t="shared" si="118"/>
        <v>-23</v>
      </c>
      <c r="Q158" s="50">
        <f t="shared" si="118"/>
        <v>-10</v>
      </c>
      <c r="R158" s="50">
        <f t="shared" si="119"/>
        <v>0</v>
      </c>
      <c r="S158" s="111">
        <v>33.799999999999997</v>
      </c>
      <c r="T158" s="13">
        <f t="shared" si="124"/>
        <v>-13</v>
      </c>
      <c r="U158" s="13">
        <f t="shared" si="121"/>
        <v>13</v>
      </c>
      <c r="V158" s="42"/>
      <c r="W158" s="121"/>
      <c r="X158" s="16"/>
      <c r="Y158" s="302"/>
      <c r="Z158" s="121"/>
      <c r="AA158" s="122"/>
    </row>
    <row r="159" spans="1:27" s="3" customFormat="1" x14ac:dyDescent="0.25">
      <c r="A159" s="104">
        <v>43063</v>
      </c>
      <c r="B159" s="35">
        <v>193</v>
      </c>
      <c r="C159" s="152">
        <v>163</v>
      </c>
      <c r="D159" s="225">
        <v>52</v>
      </c>
      <c r="E159" s="304">
        <f t="shared" si="122"/>
        <v>0.31901840490797545</v>
      </c>
      <c r="F159" s="66">
        <f t="shared" si="123"/>
        <v>111</v>
      </c>
      <c r="G159" s="234">
        <v>60</v>
      </c>
      <c r="H159" s="221"/>
      <c r="I159" s="108">
        <v>9</v>
      </c>
      <c r="J159" s="18"/>
      <c r="K159" s="42">
        <v>2</v>
      </c>
      <c r="L159" s="18">
        <v>9</v>
      </c>
      <c r="M159" s="18">
        <v>21</v>
      </c>
      <c r="N159" s="34">
        <v>18</v>
      </c>
      <c r="O159" s="296"/>
      <c r="P159" s="50">
        <f t="shared" si="118"/>
        <v>-9</v>
      </c>
      <c r="Q159" s="50">
        <f t="shared" si="118"/>
        <v>-21</v>
      </c>
      <c r="R159" s="50">
        <f t="shared" si="119"/>
        <v>0</v>
      </c>
      <c r="S159" s="111">
        <v>34.299999999999997</v>
      </c>
      <c r="T159" s="13">
        <f t="shared" si="124"/>
        <v>12</v>
      </c>
      <c r="U159" s="13">
        <f t="shared" si="121"/>
        <v>-12</v>
      </c>
      <c r="V159" s="42"/>
      <c r="W159" s="121"/>
      <c r="X159" s="16"/>
      <c r="Y159" s="302"/>
      <c r="Z159" s="121"/>
      <c r="AA159" s="122"/>
    </row>
    <row r="160" spans="1:27" s="3" customFormat="1" x14ac:dyDescent="0.25">
      <c r="A160" s="104">
        <v>43056</v>
      </c>
      <c r="B160" s="35">
        <v>204</v>
      </c>
      <c r="C160" s="152">
        <v>174</v>
      </c>
      <c r="D160" s="225">
        <v>56</v>
      </c>
      <c r="E160" s="304">
        <f t="shared" si="122"/>
        <v>0.32183908045977011</v>
      </c>
      <c r="F160" s="66">
        <f t="shared" si="123"/>
        <v>118</v>
      </c>
      <c r="G160" s="234">
        <v>64</v>
      </c>
      <c r="H160" s="221"/>
      <c r="I160" s="108">
        <v>6</v>
      </c>
      <c r="J160" s="18"/>
      <c r="K160" s="42">
        <v>4</v>
      </c>
      <c r="L160" s="18">
        <v>10</v>
      </c>
      <c r="M160" s="18">
        <v>8</v>
      </c>
      <c r="N160" s="34">
        <v>10</v>
      </c>
      <c r="O160" s="296"/>
      <c r="P160" s="50">
        <f t="shared" si="118"/>
        <v>-10</v>
      </c>
      <c r="Q160" s="50">
        <f t="shared" si="118"/>
        <v>-8</v>
      </c>
      <c r="R160" s="50">
        <f t="shared" si="119"/>
        <v>0</v>
      </c>
      <c r="S160" s="111">
        <v>33</v>
      </c>
      <c r="T160" s="13">
        <f t="shared" si="124"/>
        <v>-2</v>
      </c>
      <c r="U160" s="13">
        <f t="shared" si="121"/>
        <v>2</v>
      </c>
      <c r="V160" s="42"/>
      <c r="W160" s="121"/>
      <c r="X160" s="16"/>
      <c r="Y160" s="302"/>
      <c r="Z160" s="121"/>
      <c r="AA160" s="122"/>
    </row>
    <row r="161" spans="1:27" s="3" customFormat="1" x14ac:dyDescent="0.25">
      <c r="A161" s="104">
        <v>43049</v>
      </c>
      <c r="B161" s="35">
        <v>210</v>
      </c>
      <c r="C161" s="152">
        <v>178</v>
      </c>
      <c r="D161" s="225">
        <v>54</v>
      </c>
      <c r="E161" s="304">
        <f t="shared" si="122"/>
        <v>0.30337078651685395</v>
      </c>
      <c r="F161" s="66">
        <f t="shared" si="123"/>
        <v>124</v>
      </c>
      <c r="G161" s="234">
        <v>66</v>
      </c>
      <c r="H161" s="221"/>
      <c r="I161" s="108">
        <v>11</v>
      </c>
      <c r="J161" s="18"/>
      <c r="K161" s="42">
        <v>16</v>
      </c>
      <c r="L161" s="18">
        <v>17</v>
      </c>
      <c r="M161" s="18">
        <v>9</v>
      </c>
      <c r="N161" s="34">
        <v>20</v>
      </c>
      <c r="O161" s="296"/>
      <c r="P161" s="50">
        <f t="shared" si="118"/>
        <v>-17</v>
      </c>
      <c r="Q161" s="50">
        <f t="shared" si="118"/>
        <v>-9</v>
      </c>
      <c r="R161" s="50">
        <f t="shared" si="119"/>
        <v>0</v>
      </c>
      <c r="S161" s="111">
        <v>33.700000000000003</v>
      </c>
      <c r="T161" s="13">
        <f t="shared" si="124"/>
        <v>-8</v>
      </c>
      <c r="U161" s="13">
        <f t="shared" si="121"/>
        <v>8</v>
      </c>
      <c r="V161" s="42"/>
      <c r="W161" s="121"/>
      <c r="X161" s="16"/>
      <c r="Y161" s="302"/>
      <c r="Z161" s="121"/>
      <c r="AA161" s="122"/>
    </row>
    <row r="162" spans="1:27" s="3" customFormat="1" x14ac:dyDescent="0.25">
      <c r="A162" s="104">
        <v>43042</v>
      </c>
      <c r="B162" s="35">
        <v>204</v>
      </c>
      <c r="C162" s="152">
        <v>186</v>
      </c>
      <c r="D162" s="225">
        <v>56</v>
      </c>
      <c r="E162" s="304">
        <f t="shared" si="122"/>
        <v>0.30107526881720431</v>
      </c>
      <c r="F162" s="66">
        <f t="shared" si="123"/>
        <v>130</v>
      </c>
      <c r="G162" s="234">
        <v>62</v>
      </c>
      <c r="H162" s="221"/>
      <c r="I162" s="108"/>
      <c r="J162" s="18"/>
      <c r="K162" s="42">
        <v>4</v>
      </c>
      <c r="L162" s="18">
        <v>21</v>
      </c>
      <c r="M162" s="18">
        <v>8</v>
      </c>
      <c r="N162" s="34">
        <v>22</v>
      </c>
      <c r="O162" s="296"/>
      <c r="P162" s="50">
        <f t="shared" si="118"/>
        <v>-21</v>
      </c>
      <c r="Q162" s="50">
        <f t="shared" si="118"/>
        <v>-8</v>
      </c>
      <c r="R162" s="50">
        <f t="shared" si="119"/>
        <v>0</v>
      </c>
      <c r="S162" s="111">
        <v>33.1</v>
      </c>
      <c r="T162" s="13">
        <f t="shared" si="124"/>
        <v>-13</v>
      </c>
      <c r="U162" s="13">
        <f t="shared" si="121"/>
        <v>13</v>
      </c>
      <c r="V162" s="42"/>
      <c r="W162" s="121"/>
      <c r="X162" s="16"/>
      <c r="Y162" s="302"/>
      <c r="Z162" s="121"/>
      <c r="AA162" s="122"/>
    </row>
    <row r="163" spans="1:27" s="3" customFormat="1" x14ac:dyDescent="0.25">
      <c r="A163" s="104">
        <v>43035</v>
      </c>
      <c r="B163" s="35">
        <v>192</v>
      </c>
      <c r="C163" s="152">
        <v>170</v>
      </c>
      <c r="D163" s="225">
        <v>52</v>
      </c>
      <c r="E163" s="304">
        <f t="shared" si="122"/>
        <v>0.30588235294117649</v>
      </c>
      <c r="F163" s="66">
        <f t="shared" si="123"/>
        <v>118</v>
      </c>
      <c r="G163" s="234">
        <v>59</v>
      </c>
      <c r="H163" s="221"/>
      <c r="I163" s="108"/>
      <c r="J163" s="18"/>
      <c r="K163" s="42">
        <v>4</v>
      </c>
      <c r="L163" s="18">
        <v>6</v>
      </c>
      <c r="M163" s="18">
        <v>16</v>
      </c>
      <c r="N163" s="34">
        <v>14</v>
      </c>
      <c r="O163" s="296"/>
      <c r="P163" s="50">
        <f t="shared" si="118"/>
        <v>-6</v>
      </c>
      <c r="Q163" s="50">
        <f t="shared" si="118"/>
        <v>-16</v>
      </c>
      <c r="R163" s="50">
        <f t="shared" si="119"/>
        <v>0</v>
      </c>
      <c r="S163" s="111">
        <v>33.299999999999997</v>
      </c>
      <c r="T163" s="13">
        <f t="shared" si="124"/>
        <v>10</v>
      </c>
      <c r="U163" s="13">
        <f t="shared" si="121"/>
        <v>-10</v>
      </c>
      <c r="V163" s="42"/>
      <c r="W163" s="121"/>
      <c r="X163" s="16"/>
      <c r="Y163" s="302"/>
      <c r="Z163" s="121"/>
      <c r="AA163" s="122"/>
    </row>
    <row r="164" spans="1:27" s="3" customFormat="1" x14ac:dyDescent="0.25">
      <c r="A164" s="104">
        <v>43028</v>
      </c>
      <c r="B164" s="35">
        <v>204</v>
      </c>
      <c r="C164" s="152">
        <v>183</v>
      </c>
      <c r="D164" s="225">
        <v>53</v>
      </c>
      <c r="E164" s="304">
        <f t="shared" si="122"/>
        <v>0.2896174863387978</v>
      </c>
      <c r="F164" s="66">
        <f t="shared" si="123"/>
        <v>130</v>
      </c>
      <c r="G164" s="234">
        <v>64</v>
      </c>
      <c r="H164" s="221"/>
      <c r="I164" s="108"/>
      <c r="J164" s="18"/>
      <c r="K164" s="42">
        <v>5</v>
      </c>
      <c r="L164" s="18">
        <v>13</v>
      </c>
      <c r="M164" s="18">
        <v>19</v>
      </c>
      <c r="N164" s="34">
        <v>19</v>
      </c>
      <c r="O164" s="296"/>
      <c r="P164" s="50">
        <f t="shared" si="118"/>
        <v>-13</v>
      </c>
      <c r="Q164" s="50">
        <f t="shared" si="118"/>
        <v>-19</v>
      </c>
      <c r="R164" s="50">
        <f t="shared" si="119"/>
        <v>0</v>
      </c>
      <c r="S164" s="111">
        <v>33.6</v>
      </c>
      <c r="T164" s="13">
        <f t="shared" si="124"/>
        <v>6</v>
      </c>
      <c r="U164" s="13">
        <f t="shared" si="121"/>
        <v>-6</v>
      </c>
      <c r="V164" s="42"/>
      <c r="W164" s="121"/>
      <c r="X164" s="16"/>
      <c r="Y164" s="302"/>
      <c r="Z164" s="121"/>
      <c r="AA164" s="122"/>
    </row>
    <row r="165" spans="1:27" s="3" customFormat="1" x14ac:dyDescent="0.25">
      <c r="A165" s="104">
        <v>43021</v>
      </c>
      <c r="B165" s="35">
        <v>210</v>
      </c>
      <c r="C165" s="152">
        <v>181</v>
      </c>
      <c r="D165" s="225">
        <v>54</v>
      </c>
      <c r="E165" s="304">
        <f t="shared" si="122"/>
        <v>0.2983425414364641</v>
      </c>
      <c r="F165" s="66">
        <f t="shared" si="123"/>
        <v>127</v>
      </c>
      <c r="G165" s="234">
        <v>67</v>
      </c>
      <c r="H165" s="221"/>
      <c r="I165" s="108"/>
      <c r="J165" s="18"/>
      <c r="K165" s="42">
        <v>7</v>
      </c>
      <c r="L165" s="18">
        <v>20</v>
      </c>
      <c r="M165" s="18">
        <v>11</v>
      </c>
      <c r="N165" s="34">
        <v>14</v>
      </c>
      <c r="O165" s="296"/>
      <c r="P165" s="50">
        <f t="shared" si="118"/>
        <v>-20</v>
      </c>
      <c r="Q165" s="50">
        <f t="shared" si="118"/>
        <v>-11</v>
      </c>
      <c r="R165" s="50">
        <f t="shared" si="119"/>
        <v>0</v>
      </c>
      <c r="S165" s="111">
        <v>32.799999999999997</v>
      </c>
      <c r="T165" s="13">
        <f t="shared" si="124"/>
        <v>-9</v>
      </c>
      <c r="U165" s="13">
        <f t="shared" si="121"/>
        <v>9</v>
      </c>
      <c r="V165" s="42"/>
      <c r="W165" s="121"/>
      <c r="X165" s="16"/>
      <c r="Y165" s="302"/>
      <c r="Z165" s="121"/>
      <c r="AA165" s="122"/>
    </row>
    <row r="166" spans="1:27" s="3" customFormat="1" x14ac:dyDescent="0.25">
      <c r="A166" s="104">
        <v>43014</v>
      </c>
      <c r="B166" s="35">
        <v>206</v>
      </c>
      <c r="C166" s="152">
        <v>168</v>
      </c>
      <c r="D166" s="225">
        <v>55</v>
      </c>
      <c r="E166" s="304">
        <f t="shared" si="122"/>
        <v>0.32738095238095238</v>
      </c>
      <c r="F166" s="66">
        <f t="shared" si="123"/>
        <v>113</v>
      </c>
      <c r="G166" s="234">
        <v>72</v>
      </c>
      <c r="H166" s="221"/>
      <c r="I166" s="108"/>
      <c r="J166" s="18"/>
      <c r="K166" s="42">
        <v>5</v>
      </c>
      <c r="L166" s="18">
        <v>7</v>
      </c>
      <c r="M166" s="18">
        <v>11</v>
      </c>
      <c r="N166" s="34">
        <v>17</v>
      </c>
      <c r="O166" s="296"/>
      <c r="P166" s="50">
        <f t="shared" si="118"/>
        <v>-7</v>
      </c>
      <c r="Q166" s="50">
        <f t="shared" si="118"/>
        <v>-11</v>
      </c>
      <c r="R166" s="50">
        <f t="shared" si="119"/>
        <v>0</v>
      </c>
      <c r="S166" s="113">
        <v>36</v>
      </c>
      <c r="T166" s="13">
        <f t="shared" si="124"/>
        <v>4</v>
      </c>
      <c r="U166" s="13">
        <f t="shared" si="121"/>
        <v>-4</v>
      </c>
      <c r="V166" s="42"/>
      <c r="W166" s="121"/>
      <c r="X166" s="16"/>
      <c r="Y166" s="302"/>
      <c r="Z166" s="121"/>
      <c r="AA166" s="122"/>
    </row>
    <row r="167" spans="1:27" s="3" customFormat="1" x14ac:dyDescent="0.25">
      <c r="A167" s="104">
        <v>43007</v>
      </c>
      <c r="B167" s="35">
        <v>209</v>
      </c>
      <c r="C167" s="152">
        <v>177</v>
      </c>
      <c r="D167" s="225">
        <v>56</v>
      </c>
      <c r="E167" s="304">
        <f t="shared" si="122"/>
        <v>0.31638418079096048</v>
      </c>
      <c r="F167" s="66">
        <f t="shared" si="123"/>
        <v>121</v>
      </c>
      <c r="G167" s="234">
        <v>68</v>
      </c>
      <c r="H167" s="221"/>
      <c r="I167" s="108"/>
      <c r="J167" s="18"/>
      <c r="K167" s="42">
        <v>6</v>
      </c>
      <c r="L167" s="18">
        <v>17</v>
      </c>
      <c r="M167" s="18">
        <v>6</v>
      </c>
      <c r="N167" s="34">
        <v>11</v>
      </c>
      <c r="O167" s="296"/>
      <c r="P167" s="50">
        <f t="shared" si="118"/>
        <v>-17</v>
      </c>
      <c r="Q167" s="50">
        <f t="shared" si="118"/>
        <v>-6</v>
      </c>
      <c r="R167" s="50">
        <f t="shared" si="119"/>
        <v>0</v>
      </c>
      <c r="S167" s="111">
        <v>35.700000000000003</v>
      </c>
      <c r="T167" s="13">
        <f t="shared" si="124"/>
        <v>-11</v>
      </c>
      <c r="U167" s="13">
        <f t="shared" si="121"/>
        <v>11</v>
      </c>
      <c r="V167" s="42"/>
      <c r="W167" s="121"/>
      <c r="X167" s="16"/>
      <c r="Y167" s="302"/>
      <c r="Z167" s="121"/>
      <c r="AA167" s="122"/>
    </row>
    <row r="168" spans="1:27" s="3" customFormat="1" x14ac:dyDescent="0.25">
      <c r="A168" s="104">
        <v>43000</v>
      </c>
      <c r="B168" s="35">
        <v>201</v>
      </c>
      <c r="C168" s="152">
        <v>174</v>
      </c>
      <c r="D168" s="225">
        <v>57</v>
      </c>
      <c r="E168" s="304">
        <f t="shared" si="122"/>
        <v>0.32758620689655171</v>
      </c>
      <c r="F168" s="66">
        <f t="shared" si="123"/>
        <v>117</v>
      </c>
      <c r="G168" s="234">
        <v>65</v>
      </c>
      <c r="H168" s="221"/>
      <c r="I168" s="108"/>
      <c r="J168" s="18"/>
      <c r="K168" s="42">
        <v>5</v>
      </c>
      <c r="L168" s="18">
        <v>15</v>
      </c>
      <c r="M168" s="18">
        <v>8</v>
      </c>
      <c r="N168" s="34">
        <v>24</v>
      </c>
      <c r="O168" s="296"/>
      <c r="P168" s="50">
        <f t="shared" si="118"/>
        <v>-15</v>
      </c>
      <c r="Q168" s="50">
        <f t="shared" si="118"/>
        <v>-8</v>
      </c>
      <c r="R168" s="50">
        <f t="shared" si="119"/>
        <v>0</v>
      </c>
      <c r="S168" s="111">
        <v>37</v>
      </c>
      <c r="T168" s="13">
        <f t="shared" si="124"/>
        <v>-7</v>
      </c>
      <c r="U168" s="13">
        <f t="shared" si="121"/>
        <v>7</v>
      </c>
      <c r="V168" s="42"/>
      <c r="W168" s="121"/>
      <c r="X168" s="16"/>
      <c r="Y168" s="302"/>
      <c r="Z168" s="121"/>
      <c r="AA168" s="122"/>
    </row>
    <row r="169" spans="1:27" s="3" customFormat="1" x14ac:dyDescent="0.25">
      <c r="A169" s="104">
        <v>42993</v>
      </c>
      <c r="B169" s="35">
        <v>209</v>
      </c>
      <c r="C169" s="152">
        <v>187</v>
      </c>
      <c r="D169" s="225">
        <v>52</v>
      </c>
      <c r="E169" s="304">
        <f t="shared" si="122"/>
        <v>0.27807486631016043</v>
      </c>
      <c r="F169" s="66">
        <f t="shared" si="123"/>
        <v>135</v>
      </c>
      <c r="G169" s="234">
        <v>58</v>
      </c>
      <c r="H169" s="221"/>
      <c r="I169" s="108"/>
      <c r="J169" s="18"/>
      <c r="K169" s="42">
        <v>3</v>
      </c>
      <c r="L169" s="18">
        <v>8</v>
      </c>
      <c r="M169" s="18">
        <v>5</v>
      </c>
      <c r="N169" s="34">
        <v>11</v>
      </c>
      <c r="O169" s="296"/>
      <c r="P169" s="50">
        <f t="shared" si="118"/>
        <v>-8</v>
      </c>
      <c r="Q169" s="50">
        <f t="shared" si="118"/>
        <v>-5</v>
      </c>
      <c r="R169" s="50">
        <f t="shared" si="119"/>
        <v>0</v>
      </c>
      <c r="S169" s="111">
        <v>37.5</v>
      </c>
      <c r="T169" s="13">
        <f t="shared" si="124"/>
        <v>-3</v>
      </c>
      <c r="U169" s="13">
        <f t="shared" si="121"/>
        <v>3</v>
      </c>
      <c r="V169" s="42"/>
      <c r="W169" s="121"/>
      <c r="X169" s="16"/>
      <c r="Y169" s="302"/>
      <c r="Z169" s="121"/>
      <c r="AA169" s="122"/>
    </row>
    <row r="170" spans="1:27" s="3" customFormat="1" x14ac:dyDescent="0.25">
      <c r="A170" s="104">
        <v>42986</v>
      </c>
      <c r="B170" s="35">
        <v>214</v>
      </c>
      <c r="C170" s="152">
        <v>194</v>
      </c>
      <c r="D170" s="225">
        <v>49</v>
      </c>
      <c r="E170" s="304">
        <f t="shared" si="122"/>
        <v>0.25257731958762886</v>
      </c>
      <c r="F170" s="66">
        <f t="shared" si="123"/>
        <v>145</v>
      </c>
      <c r="G170" s="234">
        <v>57</v>
      </c>
      <c r="H170" s="221"/>
      <c r="I170" s="108"/>
      <c r="J170" s="18"/>
      <c r="K170" s="42">
        <v>3</v>
      </c>
      <c r="L170" s="18">
        <v>6</v>
      </c>
      <c r="M170" s="18">
        <v>10</v>
      </c>
      <c r="N170" s="34">
        <v>16</v>
      </c>
      <c r="O170" s="296"/>
      <c r="P170" s="50">
        <f t="shared" si="118"/>
        <v>-6</v>
      </c>
      <c r="Q170" s="50">
        <f t="shared" si="118"/>
        <v>-10</v>
      </c>
      <c r="R170" s="50">
        <f t="shared" si="119"/>
        <v>0</v>
      </c>
      <c r="S170" s="111">
        <v>36.1</v>
      </c>
      <c r="T170" s="13">
        <f t="shared" si="124"/>
        <v>4</v>
      </c>
      <c r="U170" s="13">
        <f t="shared" si="121"/>
        <v>-4</v>
      </c>
      <c r="V170" s="42"/>
      <c r="W170" s="121"/>
      <c r="X170" s="16"/>
      <c r="Y170" s="302"/>
      <c r="Z170" s="121"/>
      <c r="AA170" s="122"/>
    </row>
    <row r="171" spans="1:27" s="3" customFormat="1" x14ac:dyDescent="0.25">
      <c r="A171" s="104">
        <v>42979</v>
      </c>
      <c r="B171" s="35">
        <v>220</v>
      </c>
      <c r="C171" s="152">
        <v>197</v>
      </c>
      <c r="D171" s="225">
        <v>46</v>
      </c>
      <c r="E171" s="304">
        <f t="shared" si="122"/>
        <v>0.233502538071066</v>
      </c>
      <c r="F171" s="66">
        <f t="shared" si="123"/>
        <v>151</v>
      </c>
      <c r="G171" s="234">
        <v>54</v>
      </c>
      <c r="H171" s="221"/>
      <c r="I171" s="108"/>
      <c r="J171" s="18"/>
      <c r="K171" s="42">
        <v>1</v>
      </c>
      <c r="L171" s="18">
        <v>11</v>
      </c>
      <c r="M171" s="18">
        <v>2</v>
      </c>
      <c r="N171" s="34">
        <v>12</v>
      </c>
      <c r="O171" s="296"/>
      <c r="P171" s="50">
        <f t="shared" si="118"/>
        <v>-11</v>
      </c>
      <c r="Q171" s="50">
        <f t="shared" si="118"/>
        <v>-2</v>
      </c>
      <c r="R171" s="50">
        <f t="shared" si="119"/>
        <v>0</v>
      </c>
      <c r="S171" s="111">
        <v>35.1</v>
      </c>
      <c r="T171" s="13">
        <f t="shared" si="124"/>
        <v>-9</v>
      </c>
      <c r="U171" s="13">
        <f t="shared" si="121"/>
        <v>9</v>
      </c>
      <c r="V171" s="42"/>
      <c r="W171" s="121"/>
      <c r="X171" s="16"/>
      <c r="Y171" s="302"/>
      <c r="Z171" s="121"/>
      <c r="AA171" s="122"/>
    </row>
    <row r="172" spans="1:27" s="3" customFormat="1" x14ac:dyDescent="0.25">
      <c r="A172" s="104">
        <v>42972</v>
      </c>
      <c r="B172" s="35">
        <v>210</v>
      </c>
      <c r="C172" s="152">
        <v>187</v>
      </c>
      <c r="D172" s="225">
        <v>42</v>
      </c>
      <c r="E172" s="304">
        <f t="shared" si="122"/>
        <v>0.22459893048128343</v>
      </c>
      <c r="F172" s="66">
        <f t="shared" si="123"/>
        <v>145</v>
      </c>
      <c r="G172" s="234">
        <v>51</v>
      </c>
      <c r="H172" s="221"/>
      <c r="I172" s="108"/>
      <c r="J172" s="18"/>
      <c r="K172" s="40">
        <v>3</v>
      </c>
      <c r="L172" s="18">
        <v>16</v>
      </c>
      <c r="M172" s="18">
        <v>9</v>
      </c>
      <c r="N172" s="41">
        <v>17</v>
      </c>
      <c r="O172" s="296"/>
      <c r="P172" s="50">
        <f t="shared" si="118"/>
        <v>-16</v>
      </c>
      <c r="Q172" s="50">
        <f t="shared" si="118"/>
        <v>-9</v>
      </c>
      <c r="R172" s="50">
        <f t="shared" si="119"/>
        <v>0</v>
      </c>
      <c r="S172" s="111">
        <v>34.200000000000003</v>
      </c>
      <c r="T172" s="13">
        <f t="shared" si="124"/>
        <v>-7</v>
      </c>
      <c r="U172" s="13">
        <f t="shared" si="121"/>
        <v>7</v>
      </c>
      <c r="V172" s="42"/>
      <c r="W172" s="121"/>
      <c r="X172" s="16"/>
      <c r="Y172" s="302"/>
      <c r="Z172" s="121"/>
      <c r="AA172" s="122"/>
    </row>
    <row r="173" spans="1:27" s="3" customFormat="1" x14ac:dyDescent="0.25">
      <c r="A173" s="104">
        <v>42965</v>
      </c>
      <c r="B173" s="35">
        <v>204</v>
      </c>
      <c r="C173" s="152">
        <v>175</v>
      </c>
      <c r="D173" s="225">
        <v>41</v>
      </c>
      <c r="E173" s="304">
        <f t="shared" si="122"/>
        <v>0.23428571428571429</v>
      </c>
      <c r="F173" s="66">
        <f t="shared" si="123"/>
        <v>134</v>
      </c>
      <c r="G173" s="234">
        <v>53</v>
      </c>
      <c r="H173" s="221"/>
      <c r="I173" s="108"/>
      <c r="J173" s="18"/>
      <c r="K173" s="42">
        <v>5</v>
      </c>
      <c r="L173" s="18">
        <v>23</v>
      </c>
      <c r="M173" s="18">
        <v>20</v>
      </c>
      <c r="N173" s="34">
        <v>29</v>
      </c>
      <c r="O173" s="296"/>
      <c r="P173" s="50">
        <f t="shared" si="118"/>
        <v>-23</v>
      </c>
      <c r="Q173" s="50">
        <f t="shared" si="118"/>
        <v>-20</v>
      </c>
      <c r="R173" s="50">
        <f t="shared" si="119"/>
        <v>0</v>
      </c>
      <c r="S173" s="111">
        <v>34.1</v>
      </c>
      <c r="T173" s="13">
        <f t="shared" si="124"/>
        <v>-3</v>
      </c>
      <c r="U173" s="13">
        <f t="shared" si="121"/>
        <v>3</v>
      </c>
      <c r="V173" s="42"/>
      <c r="W173" s="121"/>
      <c r="X173" s="16"/>
      <c r="Y173" s="302"/>
      <c r="Z173" s="121"/>
      <c r="AA173" s="122"/>
    </row>
    <row r="174" spans="1:27" s="3" customFormat="1" x14ac:dyDescent="0.25">
      <c r="A174" s="104">
        <v>42958</v>
      </c>
      <c r="B174" s="35">
        <v>204</v>
      </c>
      <c r="C174" s="152">
        <v>170</v>
      </c>
      <c r="D174" s="225">
        <v>46</v>
      </c>
      <c r="E174" s="304">
        <f t="shared" si="122"/>
        <v>0.27058823529411763</v>
      </c>
      <c r="F174" s="66">
        <f t="shared" si="123"/>
        <v>124</v>
      </c>
      <c r="G174" s="234">
        <v>58</v>
      </c>
      <c r="H174" s="221"/>
      <c r="I174" s="108"/>
      <c r="J174" s="18"/>
      <c r="K174" s="42">
        <v>16</v>
      </c>
      <c r="L174" s="18">
        <v>28</v>
      </c>
      <c r="M174" s="18">
        <v>23</v>
      </c>
      <c r="N174" s="34">
        <v>15</v>
      </c>
      <c r="O174" s="296"/>
      <c r="P174" s="50">
        <f t="shared" si="118"/>
        <v>-28</v>
      </c>
      <c r="Q174" s="50">
        <f t="shared" si="118"/>
        <v>-23</v>
      </c>
      <c r="R174" s="50">
        <f t="shared" si="119"/>
        <v>0</v>
      </c>
      <c r="S174" s="111">
        <v>35.700000000000003</v>
      </c>
      <c r="T174">
        <f t="shared" si="124"/>
        <v>-5</v>
      </c>
      <c r="U174" s="13">
        <f t="shared" si="121"/>
        <v>5</v>
      </c>
      <c r="V174" s="42"/>
      <c r="W174" s="121"/>
      <c r="X174" s="16"/>
      <c r="Y174" s="302"/>
      <c r="Z174" s="121"/>
      <c r="AA174" s="122"/>
    </row>
    <row r="175" spans="1:27" s="3" customFormat="1" x14ac:dyDescent="0.25">
      <c r="A175" s="104">
        <v>42951</v>
      </c>
      <c r="B175" s="35">
        <v>212</v>
      </c>
      <c r="C175" s="152">
        <v>174</v>
      </c>
      <c r="D175" s="225">
        <v>51</v>
      </c>
      <c r="E175" s="304">
        <f t="shared" si="122"/>
        <v>0.29310344827586204</v>
      </c>
      <c r="F175" s="66">
        <f t="shared" si="123"/>
        <v>123</v>
      </c>
      <c r="G175" s="234">
        <v>61</v>
      </c>
      <c r="H175" s="221"/>
      <c r="I175" s="108"/>
      <c r="J175" s="18"/>
      <c r="K175" s="42">
        <v>7</v>
      </c>
      <c r="L175" s="18">
        <v>9</v>
      </c>
      <c r="M175" s="18">
        <v>19</v>
      </c>
      <c r="N175" s="34">
        <v>16</v>
      </c>
      <c r="O175" s="296"/>
      <c r="P175" s="50">
        <f t="shared" si="118"/>
        <v>-9</v>
      </c>
      <c r="Q175" s="50">
        <f t="shared" si="118"/>
        <v>-19</v>
      </c>
      <c r="R175" s="50">
        <f t="shared" si="119"/>
        <v>0</v>
      </c>
      <c r="S175" s="111">
        <v>35.799999999999997</v>
      </c>
      <c r="T175">
        <f t="shared" si="124"/>
        <v>10</v>
      </c>
      <c r="U175" s="13">
        <f t="shared" si="121"/>
        <v>-10</v>
      </c>
      <c r="V175" s="42"/>
      <c r="W175" s="121"/>
      <c r="X175" s="120"/>
      <c r="Y175" s="302"/>
      <c r="Z175" s="121"/>
      <c r="AA175" s="122"/>
    </row>
    <row r="176" spans="1:27" s="3" customFormat="1" x14ac:dyDescent="0.25">
      <c r="A176" s="104">
        <v>42944</v>
      </c>
      <c r="B176" s="35">
        <v>223</v>
      </c>
      <c r="C176" s="152">
        <v>206</v>
      </c>
      <c r="D176" s="225">
        <v>55</v>
      </c>
      <c r="E176" s="304">
        <f t="shared" si="122"/>
        <v>0.26699029126213591</v>
      </c>
      <c r="F176" s="66">
        <f t="shared" si="123"/>
        <v>151</v>
      </c>
      <c r="G176" s="234">
        <v>61</v>
      </c>
      <c r="H176" s="221"/>
      <c r="I176" s="108"/>
      <c r="J176" s="18"/>
      <c r="K176" s="42">
        <v>1</v>
      </c>
      <c r="L176" s="18">
        <v>7</v>
      </c>
      <c r="M176" s="18">
        <v>34</v>
      </c>
      <c r="N176" s="34">
        <v>16</v>
      </c>
      <c r="O176" s="296"/>
      <c r="P176" s="50">
        <f t="shared" ref="P176:Q228" si="125">L176*-1</f>
        <v>-7</v>
      </c>
      <c r="Q176" s="50">
        <f t="shared" si="125"/>
        <v>-34</v>
      </c>
      <c r="R176" s="50">
        <f t="shared" si="119"/>
        <v>0</v>
      </c>
      <c r="S176" s="111">
        <v>35.4</v>
      </c>
      <c r="T176">
        <f t="shared" si="124"/>
        <v>27</v>
      </c>
      <c r="U176" s="13">
        <f t="shared" si="121"/>
        <v>-27</v>
      </c>
      <c r="V176" s="42"/>
      <c r="W176" s="121"/>
      <c r="X176" s="120"/>
      <c r="Y176" s="302"/>
      <c r="Z176" s="121"/>
      <c r="AA176" s="122"/>
    </row>
    <row r="177" spans="1:27" s="3" customFormat="1" x14ac:dyDescent="0.25">
      <c r="A177" s="104">
        <v>42937</v>
      </c>
      <c r="B177" s="35">
        <v>255</v>
      </c>
      <c r="C177" s="152">
        <v>210</v>
      </c>
      <c r="D177" s="225">
        <v>55</v>
      </c>
      <c r="E177" s="304">
        <f t="shared" si="122"/>
        <v>0.26190476190476192</v>
      </c>
      <c r="F177" s="66">
        <f t="shared" si="123"/>
        <v>155</v>
      </c>
      <c r="G177" s="234">
        <v>65</v>
      </c>
      <c r="H177" s="221"/>
      <c r="I177" s="108"/>
      <c r="J177" s="18"/>
      <c r="K177" s="42">
        <v>4</v>
      </c>
      <c r="L177" s="18">
        <v>13</v>
      </c>
      <c r="M177" s="18">
        <v>12</v>
      </c>
      <c r="N177" s="34">
        <v>16</v>
      </c>
      <c r="O177" s="296"/>
      <c r="P177" s="50">
        <f t="shared" si="125"/>
        <v>-13</v>
      </c>
      <c r="Q177" s="50">
        <f t="shared" si="125"/>
        <v>-12</v>
      </c>
      <c r="R177" s="50">
        <f t="shared" ref="R177:R228" si="126">O177*-1</f>
        <v>0</v>
      </c>
      <c r="S177" s="111">
        <v>34.43</v>
      </c>
      <c r="T177">
        <f t="shared" ref="T177:T208" si="127">M177-L177</f>
        <v>-1</v>
      </c>
      <c r="U177" s="13">
        <f t="shared" ref="U177:U228" si="128">L177-(O177+M177)</f>
        <v>1</v>
      </c>
      <c r="V177" s="42"/>
      <c r="W177" s="121"/>
      <c r="X177" s="120"/>
      <c r="Y177" s="302"/>
      <c r="Z177" s="121"/>
      <c r="AA177" s="122"/>
    </row>
    <row r="178" spans="1:27" s="3" customFormat="1" x14ac:dyDescent="0.25">
      <c r="A178" s="104">
        <v>42930</v>
      </c>
      <c r="B178" s="35">
        <v>256</v>
      </c>
      <c r="C178" s="152">
        <v>217</v>
      </c>
      <c r="D178" s="225">
        <v>52</v>
      </c>
      <c r="E178" s="304">
        <f t="shared" si="122"/>
        <v>0.23963133640552994</v>
      </c>
      <c r="F178" s="66">
        <f t="shared" si="123"/>
        <v>165</v>
      </c>
      <c r="G178" s="234">
        <v>58</v>
      </c>
      <c r="H178" s="221"/>
      <c r="I178" s="108"/>
      <c r="J178" s="18"/>
      <c r="K178" s="42">
        <v>9</v>
      </c>
      <c r="L178" s="18">
        <v>21</v>
      </c>
      <c r="M178" s="18">
        <v>15</v>
      </c>
      <c r="N178" s="34">
        <v>25</v>
      </c>
      <c r="O178" s="296"/>
      <c r="P178" s="50">
        <f t="shared" si="125"/>
        <v>-21</v>
      </c>
      <c r="Q178" s="50">
        <f t="shared" si="125"/>
        <v>-15</v>
      </c>
      <c r="R178" s="50">
        <f t="shared" si="126"/>
        <v>0</v>
      </c>
      <c r="S178" s="111">
        <v>33.299999999999997</v>
      </c>
      <c r="T178">
        <f t="shared" si="127"/>
        <v>-6</v>
      </c>
      <c r="U178" s="13">
        <f t="shared" si="128"/>
        <v>6</v>
      </c>
      <c r="V178" s="42"/>
      <c r="W178" s="121"/>
      <c r="X178" s="120"/>
      <c r="Y178" s="302"/>
      <c r="Z178" s="121"/>
      <c r="AA178" s="122"/>
    </row>
    <row r="179" spans="1:27" s="3" customFormat="1" x14ac:dyDescent="0.25">
      <c r="A179" s="104">
        <v>42923</v>
      </c>
      <c r="B179" s="35">
        <v>257</v>
      </c>
      <c r="C179" s="152">
        <v>216</v>
      </c>
      <c r="D179" s="225">
        <v>52</v>
      </c>
      <c r="E179" s="304">
        <f t="shared" si="122"/>
        <v>0.24074074074074073</v>
      </c>
      <c r="F179" s="66">
        <f t="shared" si="123"/>
        <v>164</v>
      </c>
      <c r="G179" s="234">
        <v>59</v>
      </c>
      <c r="H179" s="221"/>
      <c r="I179" s="108"/>
      <c r="J179" s="18"/>
      <c r="K179" s="42">
        <v>4</v>
      </c>
      <c r="L179" s="18">
        <v>19</v>
      </c>
      <c r="M179" s="18">
        <v>21</v>
      </c>
      <c r="N179" s="34">
        <v>22</v>
      </c>
      <c r="O179" s="296"/>
      <c r="P179" s="50">
        <f t="shared" si="125"/>
        <v>-19</v>
      </c>
      <c r="Q179" s="50">
        <f t="shared" si="125"/>
        <v>-21</v>
      </c>
      <c r="R179" s="50">
        <f t="shared" si="126"/>
        <v>0</v>
      </c>
      <c r="S179" s="111">
        <v>32.9</v>
      </c>
      <c r="T179">
        <f t="shared" si="127"/>
        <v>2</v>
      </c>
      <c r="U179" s="13">
        <f t="shared" si="128"/>
        <v>-2</v>
      </c>
      <c r="V179" s="42"/>
      <c r="W179" s="121"/>
      <c r="X179" s="120"/>
      <c r="Y179" s="302"/>
      <c r="Z179" s="121"/>
      <c r="AA179" s="122"/>
    </row>
    <row r="180" spans="1:27" s="3" customFormat="1" x14ac:dyDescent="0.25">
      <c r="A180" s="104">
        <v>42916</v>
      </c>
      <c r="B180" s="35">
        <v>257</v>
      </c>
      <c r="C180" s="152">
        <v>210</v>
      </c>
      <c r="D180" s="225">
        <v>50</v>
      </c>
      <c r="E180" s="304">
        <f t="shared" si="122"/>
        <v>0.23809523809523808</v>
      </c>
      <c r="F180" s="66">
        <f t="shared" si="123"/>
        <v>160</v>
      </c>
      <c r="G180" s="234">
        <v>56</v>
      </c>
      <c r="H180" s="221"/>
      <c r="I180" s="108"/>
      <c r="J180" s="18"/>
      <c r="K180" s="42">
        <v>15</v>
      </c>
      <c r="L180" s="18">
        <v>18</v>
      </c>
      <c r="M180" s="18">
        <v>10</v>
      </c>
      <c r="N180" s="34">
        <v>14</v>
      </c>
      <c r="O180" s="296"/>
      <c r="P180" s="50">
        <f t="shared" si="125"/>
        <v>-18</v>
      </c>
      <c r="Q180" s="50">
        <f t="shared" si="125"/>
        <v>-10</v>
      </c>
      <c r="R180" s="50">
        <f t="shared" si="126"/>
        <v>0</v>
      </c>
      <c r="S180" s="111">
        <v>33</v>
      </c>
      <c r="T180">
        <f t="shared" si="127"/>
        <v>-8</v>
      </c>
      <c r="U180" s="13">
        <f t="shared" si="128"/>
        <v>8</v>
      </c>
      <c r="V180" s="42"/>
      <c r="W180" s="121"/>
      <c r="X180" s="120"/>
      <c r="Y180" s="302"/>
      <c r="Z180" s="121"/>
      <c r="AA180" s="122"/>
    </row>
    <row r="181" spans="1:27" s="3" customFormat="1" x14ac:dyDescent="0.25">
      <c r="A181" s="104">
        <v>42909</v>
      </c>
      <c r="B181" s="35">
        <v>254</v>
      </c>
      <c r="C181" s="152">
        <v>221</v>
      </c>
      <c r="D181" s="225">
        <v>45</v>
      </c>
      <c r="E181" s="304">
        <f t="shared" ref="E181:E244" si="129">D181/C181</f>
        <v>0.20361990950226244</v>
      </c>
      <c r="F181" s="66">
        <f t="shared" ref="F181:F244" si="130">C181-D181</f>
        <v>176</v>
      </c>
      <c r="G181" s="234">
        <v>50</v>
      </c>
      <c r="H181" s="221"/>
      <c r="I181" s="108"/>
      <c r="J181" s="18"/>
      <c r="K181" s="42">
        <v>6</v>
      </c>
      <c r="L181" s="18">
        <v>15</v>
      </c>
      <c r="M181" s="18">
        <v>23</v>
      </c>
      <c r="N181" s="34">
        <v>16</v>
      </c>
      <c r="O181" s="296"/>
      <c r="P181" s="50">
        <f t="shared" si="125"/>
        <v>-15</v>
      </c>
      <c r="Q181" s="50">
        <f t="shared" si="125"/>
        <v>-23</v>
      </c>
      <c r="R181" s="50">
        <f t="shared" si="126"/>
        <v>0</v>
      </c>
      <c r="S181" s="111">
        <v>32.1</v>
      </c>
      <c r="T181">
        <f t="shared" si="127"/>
        <v>8</v>
      </c>
      <c r="U181" s="13">
        <f t="shared" si="128"/>
        <v>-8</v>
      </c>
      <c r="V181" s="42"/>
      <c r="W181" s="121"/>
      <c r="X181" s="120"/>
      <c r="Y181" s="302"/>
      <c r="Z181" s="121"/>
      <c r="AA181" s="122"/>
    </row>
    <row r="182" spans="1:27" s="3" customFormat="1" x14ac:dyDescent="0.25">
      <c r="A182" s="104">
        <v>42902</v>
      </c>
      <c r="B182" s="35">
        <v>263</v>
      </c>
      <c r="C182" s="152">
        <v>218</v>
      </c>
      <c r="D182" s="225">
        <v>42</v>
      </c>
      <c r="E182" s="304">
        <f t="shared" si="129"/>
        <v>0.19266055045871561</v>
      </c>
      <c r="F182" s="66">
        <f t="shared" si="130"/>
        <v>176</v>
      </c>
      <c r="G182" s="234">
        <v>51</v>
      </c>
      <c r="H182" s="221"/>
      <c r="I182" s="108"/>
      <c r="J182" s="18"/>
      <c r="K182" s="42">
        <v>7</v>
      </c>
      <c r="L182" s="18">
        <v>23</v>
      </c>
      <c r="M182" s="18">
        <v>9</v>
      </c>
      <c r="N182" s="34">
        <v>36</v>
      </c>
      <c r="O182" s="296"/>
      <c r="P182" s="50">
        <f t="shared" si="125"/>
        <v>-23</v>
      </c>
      <c r="Q182" s="50">
        <f t="shared" si="125"/>
        <v>-9</v>
      </c>
      <c r="R182" s="50">
        <f t="shared" si="126"/>
        <v>0</v>
      </c>
      <c r="S182" s="111">
        <v>31.5</v>
      </c>
      <c r="T182">
        <f t="shared" si="127"/>
        <v>-14</v>
      </c>
      <c r="U182" s="13">
        <f t="shared" si="128"/>
        <v>14</v>
      </c>
      <c r="V182" s="42"/>
      <c r="W182" s="121"/>
      <c r="X182" s="120"/>
      <c r="Y182" s="302"/>
      <c r="Z182" s="121"/>
      <c r="AA182" s="122"/>
    </row>
    <row r="183" spans="1:27" s="3" customFormat="1" x14ac:dyDescent="0.25">
      <c r="A183" s="104">
        <v>42895</v>
      </c>
      <c r="B183" s="35">
        <v>256</v>
      </c>
      <c r="C183" s="152">
        <v>225</v>
      </c>
      <c r="D183" s="225">
        <v>37</v>
      </c>
      <c r="E183" s="304">
        <f t="shared" si="129"/>
        <v>0.16444444444444445</v>
      </c>
      <c r="F183" s="66">
        <f t="shared" si="130"/>
        <v>188</v>
      </c>
      <c r="G183" s="234">
        <v>46</v>
      </c>
      <c r="H183" s="221"/>
      <c r="I183" s="108"/>
      <c r="J183" s="18"/>
      <c r="K183" s="42">
        <v>4</v>
      </c>
      <c r="L183" s="18">
        <v>20</v>
      </c>
      <c r="M183" s="18">
        <v>16</v>
      </c>
      <c r="N183" s="34">
        <v>24</v>
      </c>
      <c r="O183" s="296"/>
      <c r="P183" s="50">
        <f t="shared" si="125"/>
        <v>-20</v>
      </c>
      <c r="Q183" s="50">
        <f t="shared" si="125"/>
        <v>-16</v>
      </c>
      <c r="R183" s="50">
        <f t="shared" si="126"/>
        <v>0</v>
      </c>
      <c r="S183" s="111">
        <v>30.9</v>
      </c>
      <c r="T183">
        <f t="shared" si="127"/>
        <v>-4</v>
      </c>
      <c r="U183" s="13">
        <f t="shared" si="128"/>
        <v>4</v>
      </c>
      <c r="V183" s="42"/>
      <c r="W183" s="121"/>
      <c r="X183" s="120"/>
      <c r="Y183" s="302"/>
      <c r="Z183" s="121"/>
      <c r="AA183" s="122"/>
    </row>
    <row r="184" spans="1:27" s="3" customFormat="1" x14ac:dyDescent="0.25">
      <c r="A184" s="104">
        <v>42888</v>
      </c>
      <c r="B184" s="35">
        <v>251</v>
      </c>
      <c r="C184" s="152">
        <v>211</v>
      </c>
      <c r="D184" s="225">
        <v>39</v>
      </c>
      <c r="E184" s="304">
        <f t="shared" si="129"/>
        <v>0.18483412322274881</v>
      </c>
      <c r="F184" s="66">
        <f t="shared" si="130"/>
        <v>172</v>
      </c>
      <c r="G184" s="234">
        <v>46</v>
      </c>
      <c r="H184" s="221"/>
      <c r="I184" s="108"/>
      <c r="J184" s="18"/>
      <c r="K184" s="42">
        <v>5</v>
      </c>
      <c r="L184" s="18">
        <v>18</v>
      </c>
      <c r="M184" s="18">
        <v>12</v>
      </c>
      <c r="N184" s="34">
        <v>24</v>
      </c>
      <c r="O184" s="296"/>
      <c r="P184" s="50">
        <f t="shared" si="125"/>
        <v>-18</v>
      </c>
      <c r="Q184" s="50">
        <f t="shared" si="125"/>
        <v>-12</v>
      </c>
      <c r="R184" s="50">
        <f t="shared" si="126"/>
        <v>0</v>
      </c>
      <c r="S184" s="111">
        <v>31</v>
      </c>
      <c r="T184">
        <f t="shared" si="127"/>
        <v>-6</v>
      </c>
      <c r="U184" s="13">
        <f t="shared" si="128"/>
        <v>6</v>
      </c>
      <c r="V184" s="42"/>
      <c r="W184" s="121"/>
      <c r="X184" s="120"/>
      <c r="Y184" s="302"/>
      <c r="Z184" s="121"/>
      <c r="AA184" s="122"/>
    </row>
    <row r="185" spans="1:27" s="3" customFormat="1" x14ac:dyDescent="0.25">
      <c r="A185" s="104">
        <v>42881</v>
      </c>
      <c r="B185" s="35">
        <v>245</v>
      </c>
      <c r="C185" s="152">
        <v>206</v>
      </c>
      <c r="D185" s="225">
        <v>38</v>
      </c>
      <c r="E185" s="304">
        <f t="shared" si="129"/>
        <v>0.18446601941747573</v>
      </c>
      <c r="F185" s="66">
        <f t="shared" si="130"/>
        <v>168</v>
      </c>
      <c r="G185" s="234">
        <v>44</v>
      </c>
      <c r="H185" s="221"/>
      <c r="I185" s="108"/>
      <c r="J185" s="18"/>
      <c r="K185" s="42">
        <v>12</v>
      </c>
      <c r="L185" s="18">
        <v>18</v>
      </c>
      <c r="M185" s="18">
        <v>25</v>
      </c>
      <c r="N185" s="34">
        <v>22</v>
      </c>
      <c r="O185" s="296"/>
      <c r="P185" s="50">
        <f t="shared" si="125"/>
        <v>-18</v>
      </c>
      <c r="Q185" s="50">
        <f t="shared" si="125"/>
        <v>-25</v>
      </c>
      <c r="R185" s="50">
        <f t="shared" si="126"/>
        <v>0</v>
      </c>
      <c r="S185" s="111">
        <v>31.17</v>
      </c>
      <c r="T185">
        <f t="shared" si="127"/>
        <v>7</v>
      </c>
      <c r="U185" s="13">
        <f t="shared" si="128"/>
        <v>-7</v>
      </c>
      <c r="V185" s="42"/>
      <c r="W185" s="121"/>
      <c r="X185" s="120"/>
      <c r="Y185" s="302"/>
      <c r="Z185" s="121"/>
      <c r="AA185" s="122"/>
    </row>
    <row r="186" spans="1:27" s="3" customFormat="1" x14ac:dyDescent="0.25">
      <c r="A186" s="104">
        <v>42874</v>
      </c>
      <c r="B186" s="35">
        <v>260</v>
      </c>
      <c r="C186" s="152">
        <v>215</v>
      </c>
      <c r="D186" s="225">
        <v>43</v>
      </c>
      <c r="E186" s="304">
        <f t="shared" si="129"/>
        <v>0.2</v>
      </c>
      <c r="F186" s="66">
        <f t="shared" si="130"/>
        <v>172</v>
      </c>
      <c r="G186" s="234">
        <v>49</v>
      </c>
      <c r="H186" s="221"/>
      <c r="I186" s="108"/>
      <c r="J186" s="18"/>
      <c r="K186" s="42">
        <v>4</v>
      </c>
      <c r="L186" s="18">
        <v>12</v>
      </c>
      <c r="M186" s="18">
        <v>11</v>
      </c>
      <c r="N186" s="34">
        <v>19</v>
      </c>
      <c r="O186" s="296"/>
      <c r="P186" s="50">
        <f t="shared" si="125"/>
        <v>-12</v>
      </c>
      <c r="Q186" s="50">
        <f t="shared" si="125"/>
        <v>-11</v>
      </c>
      <c r="R186" s="50">
        <f t="shared" si="126"/>
        <v>0</v>
      </c>
      <c r="S186" s="111">
        <v>31.57</v>
      </c>
      <c r="T186">
        <f t="shared" si="127"/>
        <v>-1</v>
      </c>
      <c r="U186" s="13">
        <f t="shared" si="128"/>
        <v>1</v>
      </c>
      <c r="V186" s="42"/>
      <c r="W186" s="121"/>
      <c r="X186" s="120"/>
      <c r="Y186" s="302"/>
      <c r="Z186" s="121"/>
      <c r="AA186" s="122"/>
    </row>
    <row r="187" spans="1:27" s="3" customFormat="1" x14ac:dyDescent="0.25">
      <c r="A187" s="104">
        <v>42867</v>
      </c>
      <c r="B187" s="35">
        <v>265</v>
      </c>
      <c r="C187" s="152">
        <f>B187-36</f>
        <v>229</v>
      </c>
      <c r="D187" s="225">
        <v>39</v>
      </c>
      <c r="E187" s="304">
        <f t="shared" si="129"/>
        <v>0.1703056768558952</v>
      </c>
      <c r="F187" s="66">
        <f t="shared" si="130"/>
        <v>190</v>
      </c>
      <c r="G187" s="234">
        <v>47</v>
      </c>
      <c r="H187" s="221"/>
      <c r="I187" s="108"/>
      <c r="J187" s="18"/>
      <c r="K187" s="42">
        <v>7</v>
      </c>
      <c r="L187" s="18">
        <v>13</v>
      </c>
      <c r="M187" s="18">
        <v>11</v>
      </c>
      <c r="N187" s="34">
        <v>24</v>
      </c>
      <c r="O187" s="296"/>
      <c r="P187" s="50">
        <f t="shared" si="125"/>
        <v>-13</v>
      </c>
      <c r="Q187" s="50">
        <f t="shared" si="125"/>
        <v>-11</v>
      </c>
      <c r="R187" s="50">
        <f t="shared" si="126"/>
        <v>0</v>
      </c>
      <c r="S187" s="111">
        <v>30.5</v>
      </c>
      <c r="T187">
        <f t="shared" si="127"/>
        <v>-2</v>
      </c>
      <c r="U187" s="13">
        <f t="shared" si="128"/>
        <v>2</v>
      </c>
      <c r="V187" s="42"/>
      <c r="W187" s="121"/>
      <c r="X187" s="120"/>
      <c r="Y187" s="302"/>
      <c r="Z187" s="121"/>
      <c r="AA187" s="122"/>
    </row>
    <row r="188" spans="1:27" s="3" customFormat="1" x14ac:dyDescent="0.25">
      <c r="A188" s="104">
        <v>42860</v>
      </c>
      <c r="B188" s="35">
        <v>272</v>
      </c>
      <c r="C188" s="152">
        <f>B188-40</f>
        <v>232</v>
      </c>
      <c r="D188" s="225">
        <v>39</v>
      </c>
      <c r="E188" s="304">
        <f t="shared" si="129"/>
        <v>0.16810344827586207</v>
      </c>
      <c r="F188" s="66">
        <f t="shared" si="130"/>
        <v>193</v>
      </c>
      <c r="G188" s="234">
        <v>48</v>
      </c>
      <c r="H188" s="221"/>
      <c r="I188" s="108"/>
      <c r="J188" s="18"/>
      <c r="K188" s="42">
        <v>7</v>
      </c>
      <c r="L188" s="18">
        <v>22</v>
      </c>
      <c r="M188" s="18">
        <v>21</v>
      </c>
      <c r="N188" s="34">
        <v>17</v>
      </c>
      <c r="O188" s="296"/>
      <c r="P188" s="50">
        <f t="shared" si="125"/>
        <v>-22</v>
      </c>
      <c r="Q188" s="50">
        <f t="shared" si="125"/>
        <v>-21</v>
      </c>
      <c r="R188" s="50">
        <f t="shared" si="126"/>
        <v>0</v>
      </c>
      <c r="S188" s="111">
        <v>29.36</v>
      </c>
      <c r="T188">
        <f t="shared" si="127"/>
        <v>-1</v>
      </c>
      <c r="U188" s="13">
        <f t="shared" si="128"/>
        <v>1</v>
      </c>
      <c r="V188" s="42"/>
      <c r="W188" s="121"/>
      <c r="X188" s="120"/>
      <c r="Y188" s="302"/>
      <c r="Z188" s="121"/>
      <c r="AA188" s="122"/>
    </row>
    <row r="189" spans="1:27" s="3" customFormat="1" x14ac:dyDescent="0.25">
      <c r="A189" s="104">
        <v>42853</v>
      </c>
      <c r="B189" s="35">
        <f t="shared" ref="B189:B224" si="131">B188+M189-L189</f>
        <v>283</v>
      </c>
      <c r="C189" s="152">
        <f>B189-38</f>
        <v>245</v>
      </c>
      <c r="D189" s="225">
        <v>39</v>
      </c>
      <c r="E189" s="304">
        <f t="shared" si="129"/>
        <v>0.15918367346938775</v>
      </c>
      <c r="F189" s="66">
        <f t="shared" si="130"/>
        <v>206</v>
      </c>
      <c r="G189" s="234">
        <v>48</v>
      </c>
      <c r="H189" s="221"/>
      <c r="I189" s="108"/>
      <c r="J189" s="18"/>
      <c r="K189" s="42">
        <v>9</v>
      </c>
      <c r="L189" s="18">
        <v>13</v>
      </c>
      <c r="M189" s="18">
        <v>24</v>
      </c>
      <c r="N189" s="34">
        <v>33</v>
      </c>
      <c r="O189" s="296"/>
      <c r="P189" s="50">
        <f t="shared" si="125"/>
        <v>-13</v>
      </c>
      <c r="Q189" s="50">
        <f t="shared" si="125"/>
        <v>-24</v>
      </c>
      <c r="R189" s="50">
        <f t="shared" si="126"/>
        <v>0</v>
      </c>
      <c r="S189" s="111">
        <v>29.9</v>
      </c>
      <c r="T189">
        <f t="shared" si="127"/>
        <v>11</v>
      </c>
      <c r="U189" s="13">
        <f t="shared" si="128"/>
        <v>-11</v>
      </c>
      <c r="V189" s="42"/>
      <c r="W189" s="121"/>
      <c r="X189" s="120"/>
      <c r="Y189" s="302"/>
      <c r="Z189" s="121"/>
      <c r="AA189" s="122"/>
    </row>
    <row r="190" spans="1:27" s="3" customFormat="1" x14ac:dyDescent="0.25">
      <c r="A190" s="104">
        <v>42846</v>
      </c>
      <c r="B190" s="35">
        <f t="shared" si="131"/>
        <v>286</v>
      </c>
      <c r="C190" s="152">
        <f>B190-40</f>
        <v>246</v>
      </c>
      <c r="D190" s="225">
        <v>43</v>
      </c>
      <c r="E190" s="304">
        <f t="shared" si="129"/>
        <v>0.17479674796747968</v>
      </c>
      <c r="F190" s="66">
        <f t="shared" si="130"/>
        <v>203</v>
      </c>
      <c r="G190" s="234">
        <v>52</v>
      </c>
      <c r="H190" s="221"/>
      <c r="I190" s="108"/>
      <c r="J190" s="18"/>
      <c r="K190" s="42">
        <v>1</v>
      </c>
      <c r="L190" s="18">
        <v>13</v>
      </c>
      <c r="M190" s="18">
        <v>16</v>
      </c>
      <c r="N190" s="34">
        <v>12</v>
      </c>
      <c r="O190" s="296"/>
      <c r="P190" s="50">
        <f t="shared" si="125"/>
        <v>-13</v>
      </c>
      <c r="Q190" s="50">
        <f t="shared" si="125"/>
        <v>-16</v>
      </c>
      <c r="R190" s="50">
        <f t="shared" si="126"/>
        <v>0</v>
      </c>
      <c r="S190" s="111">
        <v>29.33</v>
      </c>
      <c r="T190">
        <f t="shared" si="127"/>
        <v>3</v>
      </c>
      <c r="U190" s="13">
        <f t="shared" si="128"/>
        <v>-3</v>
      </c>
      <c r="V190" s="42"/>
      <c r="W190" s="121"/>
      <c r="X190" s="120"/>
      <c r="Y190" s="302"/>
      <c r="Z190" s="121"/>
      <c r="AA190" s="122"/>
    </row>
    <row r="191" spans="1:27" s="3" customFormat="1" x14ac:dyDescent="0.25">
      <c r="A191" s="104">
        <v>42839</v>
      </c>
      <c r="B191" s="35">
        <f t="shared" si="131"/>
        <v>280</v>
      </c>
      <c r="C191" s="152"/>
      <c r="D191" s="225"/>
      <c r="E191" s="304" t="e">
        <f t="shared" si="129"/>
        <v>#DIV/0!</v>
      </c>
      <c r="F191" s="66">
        <f t="shared" si="130"/>
        <v>0</v>
      </c>
      <c r="G191" s="234">
        <v>56</v>
      </c>
      <c r="H191" s="221"/>
      <c r="I191" s="108"/>
      <c r="J191" s="18"/>
      <c r="K191" s="42">
        <v>5</v>
      </c>
      <c r="L191" s="18">
        <v>21</v>
      </c>
      <c r="M191" s="18">
        <v>15</v>
      </c>
      <c r="N191" s="34">
        <v>24</v>
      </c>
      <c r="O191" s="296"/>
      <c r="P191" s="50">
        <f t="shared" si="125"/>
        <v>-21</v>
      </c>
      <c r="Q191" s="50">
        <f t="shared" si="125"/>
        <v>-15</v>
      </c>
      <c r="R191" s="50">
        <f t="shared" si="126"/>
        <v>0</v>
      </c>
      <c r="S191" s="111">
        <v>29</v>
      </c>
      <c r="T191">
        <f t="shared" si="127"/>
        <v>-6</v>
      </c>
      <c r="U191" s="13">
        <f t="shared" si="128"/>
        <v>6</v>
      </c>
      <c r="V191" s="42"/>
      <c r="W191" s="121"/>
      <c r="X191" s="120"/>
      <c r="Y191" s="302"/>
      <c r="Z191" s="121"/>
      <c r="AA191" s="122"/>
    </row>
    <row r="192" spans="1:27" s="3" customFormat="1" x14ac:dyDescent="0.25">
      <c r="A192" s="104">
        <v>42832</v>
      </c>
      <c r="B192" s="35">
        <f t="shared" si="131"/>
        <v>268</v>
      </c>
      <c r="C192" s="152"/>
      <c r="D192" s="225"/>
      <c r="E192" s="304" t="e">
        <f t="shared" si="129"/>
        <v>#DIV/0!</v>
      </c>
      <c r="F192" s="66">
        <f t="shared" si="130"/>
        <v>0</v>
      </c>
      <c r="G192" s="234">
        <v>53</v>
      </c>
      <c r="H192" s="221"/>
      <c r="I192" s="108"/>
      <c r="J192" s="18"/>
      <c r="K192" s="42">
        <v>4</v>
      </c>
      <c r="L192" s="18">
        <v>18</v>
      </c>
      <c r="M192" s="18">
        <v>6</v>
      </c>
      <c r="N192" s="34">
        <v>23</v>
      </c>
      <c r="O192" s="296"/>
      <c r="P192" s="50">
        <f t="shared" si="125"/>
        <v>-18</v>
      </c>
      <c r="Q192" s="50">
        <f t="shared" si="125"/>
        <v>-6</v>
      </c>
      <c r="R192" s="50">
        <f t="shared" si="126"/>
        <v>0</v>
      </c>
      <c r="S192" s="113">
        <v>29</v>
      </c>
      <c r="T192">
        <f t="shared" si="127"/>
        <v>-12</v>
      </c>
      <c r="U192" s="13">
        <f t="shared" si="128"/>
        <v>12</v>
      </c>
      <c r="V192" s="42"/>
      <c r="W192" s="121"/>
      <c r="X192" s="120"/>
      <c r="Y192" s="302"/>
      <c r="Z192" s="121"/>
      <c r="AA192" s="122"/>
    </row>
    <row r="193" spans="1:27" s="3" customFormat="1" x14ac:dyDescent="0.25">
      <c r="A193" s="104">
        <v>42825</v>
      </c>
      <c r="B193" s="35">
        <f t="shared" si="131"/>
        <v>246</v>
      </c>
      <c r="C193" s="152"/>
      <c r="D193" s="225"/>
      <c r="E193" s="304" t="e">
        <f t="shared" si="129"/>
        <v>#DIV/0!</v>
      </c>
      <c r="F193" s="66">
        <f t="shared" si="130"/>
        <v>0</v>
      </c>
      <c r="G193" s="234">
        <v>50</v>
      </c>
      <c r="H193" s="221"/>
      <c r="I193" s="108"/>
      <c r="J193" s="18"/>
      <c r="K193" s="42">
        <v>11</v>
      </c>
      <c r="L193" s="18">
        <v>36</v>
      </c>
      <c r="M193" s="18">
        <v>14</v>
      </c>
      <c r="N193" s="34">
        <v>25</v>
      </c>
      <c r="O193" s="296"/>
      <c r="P193" s="50">
        <f t="shared" si="125"/>
        <v>-36</v>
      </c>
      <c r="Q193" s="50">
        <f t="shared" si="125"/>
        <v>-14</v>
      </c>
      <c r="R193" s="50">
        <f t="shared" si="126"/>
        <v>0</v>
      </c>
      <c r="S193" s="113">
        <v>29</v>
      </c>
      <c r="T193">
        <f t="shared" si="127"/>
        <v>-22</v>
      </c>
      <c r="U193" s="13">
        <f t="shared" si="128"/>
        <v>22</v>
      </c>
      <c r="V193" s="42"/>
      <c r="W193" s="121"/>
      <c r="X193" s="120"/>
      <c r="Y193" s="302"/>
      <c r="Z193" s="121"/>
      <c r="AA193" s="122"/>
    </row>
    <row r="194" spans="1:27" s="3" customFormat="1" x14ac:dyDescent="0.25">
      <c r="A194" s="104">
        <v>42818</v>
      </c>
      <c r="B194" s="35">
        <f t="shared" si="131"/>
        <v>244</v>
      </c>
      <c r="C194" s="152"/>
      <c r="D194" s="225"/>
      <c r="E194" s="304" t="e">
        <f t="shared" si="129"/>
        <v>#DIV/0!</v>
      </c>
      <c r="F194" s="66">
        <f t="shared" si="130"/>
        <v>0</v>
      </c>
      <c r="G194" s="234">
        <v>46</v>
      </c>
      <c r="H194" s="221"/>
      <c r="I194" s="108"/>
      <c r="J194" s="18"/>
      <c r="K194" s="42">
        <v>9</v>
      </c>
      <c r="L194" s="18">
        <v>21</v>
      </c>
      <c r="M194" s="18">
        <v>19</v>
      </c>
      <c r="N194" s="34">
        <v>30</v>
      </c>
      <c r="O194" s="296"/>
      <c r="P194" s="50">
        <f t="shared" si="125"/>
        <v>-21</v>
      </c>
      <c r="Q194" s="50">
        <f t="shared" si="125"/>
        <v>-19</v>
      </c>
      <c r="R194" s="50">
        <f t="shared" si="126"/>
        <v>0</v>
      </c>
      <c r="S194" s="111">
        <v>28.64</v>
      </c>
      <c r="T194">
        <f t="shared" si="127"/>
        <v>-2</v>
      </c>
      <c r="U194" s="13">
        <f t="shared" si="128"/>
        <v>2</v>
      </c>
      <c r="V194" s="42"/>
      <c r="W194" s="121"/>
      <c r="X194" s="120"/>
      <c r="Y194" s="302"/>
      <c r="Z194" s="121"/>
      <c r="AA194" s="122"/>
    </row>
    <row r="195" spans="1:27" s="3" customFormat="1" x14ac:dyDescent="0.25">
      <c r="A195" s="104">
        <v>42811</v>
      </c>
      <c r="B195" s="35">
        <f t="shared" si="131"/>
        <v>245</v>
      </c>
      <c r="C195" s="152"/>
      <c r="D195" s="225"/>
      <c r="E195" s="304" t="e">
        <f t="shared" si="129"/>
        <v>#DIV/0!</v>
      </c>
      <c r="F195" s="66">
        <f t="shared" si="130"/>
        <v>0</v>
      </c>
      <c r="G195" s="234">
        <v>44</v>
      </c>
      <c r="H195" s="221"/>
      <c r="I195" s="108"/>
      <c r="J195" s="18"/>
      <c r="K195" s="42">
        <v>8</v>
      </c>
      <c r="L195" s="18">
        <v>12</v>
      </c>
      <c r="M195" s="18">
        <v>13</v>
      </c>
      <c r="N195" s="34">
        <v>28</v>
      </c>
      <c r="O195" s="296"/>
      <c r="P195" s="50">
        <f t="shared" si="125"/>
        <v>-12</v>
      </c>
      <c r="Q195" s="50">
        <f t="shared" si="125"/>
        <v>-13</v>
      </c>
      <c r="R195" s="50">
        <f t="shared" si="126"/>
        <v>0</v>
      </c>
      <c r="S195" s="111">
        <v>29.64</v>
      </c>
      <c r="T195">
        <f t="shared" si="127"/>
        <v>1</v>
      </c>
      <c r="U195" s="13">
        <f t="shared" si="128"/>
        <v>-1</v>
      </c>
      <c r="V195" s="42"/>
      <c r="W195" s="121"/>
      <c r="X195" s="120"/>
      <c r="Y195" s="302"/>
      <c r="Z195" s="121"/>
      <c r="AA195" s="122"/>
    </row>
    <row r="196" spans="1:27" s="3" customFormat="1" x14ac:dyDescent="0.25">
      <c r="A196" s="104">
        <v>42804</v>
      </c>
      <c r="B196" s="35">
        <f t="shared" si="131"/>
        <v>235</v>
      </c>
      <c r="C196" s="152"/>
      <c r="D196" s="225"/>
      <c r="E196" s="304" t="e">
        <f t="shared" si="129"/>
        <v>#DIV/0!</v>
      </c>
      <c r="F196" s="66">
        <f t="shared" si="130"/>
        <v>0</v>
      </c>
      <c r="G196" s="234">
        <v>45</v>
      </c>
      <c r="H196" s="221"/>
      <c r="I196" s="108"/>
      <c r="J196" s="18"/>
      <c r="K196" s="42">
        <v>6</v>
      </c>
      <c r="L196" s="18">
        <v>18</v>
      </c>
      <c r="M196" s="18">
        <v>8</v>
      </c>
      <c r="N196" s="34">
        <v>26</v>
      </c>
      <c r="O196" s="296"/>
      <c r="P196" s="50">
        <f t="shared" si="125"/>
        <v>-18</v>
      </c>
      <c r="Q196" s="50">
        <f t="shared" si="125"/>
        <v>-8</v>
      </c>
      <c r="R196" s="50">
        <f t="shared" si="126"/>
        <v>0</v>
      </c>
      <c r="S196" s="111">
        <v>28.68</v>
      </c>
      <c r="T196">
        <f t="shared" si="127"/>
        <v>-10</v>
      </c>
      <c r="U196" s="13">
        <f t="shared" si="128"/>
        <v>10</v>
      </c>
      <c r="V196" s="42"/>
      <c r="W196" s="121"/>
      <c r="X196" s="120"/>
      <c r="Y196" s="302"/>
      <c r="Z196" s="121"/>
      <c r="AA196" s="122"/>
    </row>
    <row r="197" spans="1:27" s="3" customFormat="1" x14ac:dyDescent="0.25">
      <c r="A197" s="104">
        <v>42797</v>
      </c>
      <c r="B197" s="35">
        <f t="shared" si="131"/>
        <v>241</v>
      </c>
      <c r="C197" s="152"/>
      <c r="D197" s="225"/>
      <c r="E197" s="304" t="e">
        <f t="shared" si="129"/>
        <v>#DIV/0!</v>
      </c>
      <c r="F197" s="66">
        <f t="shared" si="130"/>
        <v>0</v>
      </c>
      <c r="G197" s="234">
        <v>45</v>
      </c>
      <c r="H197" s="221"/>
      <c r="I197" s="108"/>
      <c r="J197" s="18"/>
      <c r="K197" s="42">
        <v>4</v>
      </c>
      <c r="L197" s="18">
        <v>15</v>
      </c>
      <c r="M197" s="18">
        <v>21</v>
      </c>
      <c r="N197" s="34">
        <v>19</v>
      </c>
      <c r="O197" s="296"/>
      <c r="P197" s="50">
        <f t="shared" si="125"/>
        <v>-15</v>
      </c>
      <c r="Q197" s="50">
        <f t="shared" si="125"/>
        <v>-21</v>
      </c>
      <c r="R197" s="50">
        <f t="shared" si="126"/>
        <v>0</v>
      </c>
      <c r="S197" s="111">
        <v>28.76</v>
      </c>
      <c r="T197">
        <f t="shared" si="127"/>
        <v>6</v>
      </c>
      <c r="U197" s="13">
        <f t="shared" si="128"/>
        <v>-6</v>
      </c>
      <c r="V197" s="42"/>
      <c r="W197" s="121"/>
      <c r="X197" s="120"/>
      <c r="Y197" s="302"/>
      <c r="Z197" s="121"/>
      <c r="AA197" s="122"/>
    </row>
    <row r="198" spans="1:27" s="3" customFormat="1" x14ac:dyDescent="0.25">
      <c r="A198" s="104">
        <v>42790</v>
      </c>
      <c r="B198" s="35">
        <f t="shared" si="131"/>
        <v>240</v>
      </c>
      <c r="C198" s="152"/>
      <c r="D198" s="225"/>
      <c r="E198" s="304" t="e">
        <f t="shared" si="129"/>
        <v>#DIV/0!</v>
      </c>
      <c r="F198" s="66">
        <f t="shared" si="130"/>
        <v>0</v>
      </c>
      <c r="G198" s="234">
        <v>45</v>
      </c>
      <c r="H198" s="221"/>
      <c r="I198" s="108"/>
      <c r="J198" s="18"/>
      <c r="K198" s="42">
        <v>9</v>
      </c>
      <c r="L198" s="18">
        <v>15</v>
      </c>
      <c r="M198" s="18">
        <v>14</v>
      </c>
      <c r="N198" s="34">
        <v>22</v>
      </c>
      <c r="O198" s="296"/>
      <c r="P198" s="50">
        <f t="shared" si="125"/>
        <v>-15</v>
      </c>
      <c r="Q198" s="50">
        <f t="shared" si="125"/>
        <v>-14</v>
      </c>
      <c r="R198" s="50">
        <f t="shared" si="126"/>
        <v>0</v>
      </c>
      <c r="S198" s="111">
        <v>28.76</v>
      </c>
      <c r="T198">
        <f t="shared" si="127"/>
        <v>-1</v>
      </c>
      <c r="U198" s="13">
        <f t="shared" si="128"/>
        <v>1</v>
      </c>
      <c r="V198" s="42"/>
      <c r="W198" s="121"/>
      <c r="X198" s="120"/>
      <c r="Y198" s="302"/>
      <c r="Z198" s="121"/>
      <c r="AA198" s="122"/>
    </row>
    <row r="199" spans="1:27" s="3" customFormat="1" x14ac:dyDescent="0.25">
      <c r="A199" s="104">
        <v>42783</v>
      </c>
      <c r="B199" s="35">
        <f t="shared" si="131"/>
        <v>242</v>
      </c>
      <c r="C199" s="152"/>
      <c r="D199" s="225"/>
      <c r="E199" s="304" t="e">
        <f t="shared" si="129"/>
        <v>#DIV/0!</v>
      </c>
      <c r="F199" s="66">
        <f t="shared" si="130"/>
        <v>0</v>
      </c>
      <c r="G199" s="234">
        <v>42</v>
      </c>
      <c r="H199" s="221"/>
      <c r="I199" s="108"/>
      <c r="J199" s="18"/>
      <c r="K199" s="42">
        <v>3</v>
      </c>
      <c r="L199" s="18">
        <v>19</v>
      </c>
      <c r="M199" s="18">
        <v>21</v>
      </c>
      <c r="N199" s="34">
        <v>29</v>
      </c>
      <c r="O199" s="296"/>
      <c r="P199" s="50">
        <f t="shared" si="125"/>
        <v>-19</v>
      </c>
      <c r="Q199" s="50">
        <f t="shared" si="125"/>
        <v>-21</v>
      </c>
      <c r="R199" s="50">
        <f t="shared" si="126"/>
        <v>0</v>
      </c>
      <c r="S199" s="111">
        <v>27.45</v>
      </c>
      <c r="T199">
        <f t="shared" si="127"/>
        <v>2</v>
      </c>
      <c r="U199" s="13">
        <f t="shared" si="128"/>
        <v>-2</v>
      </c>
      <c r="V199" s="42"/>
      <c r="W199" s="121"/>
      <c r="X199" s="120"/>
      <c r="Y199" s="302"/>
      <c r="Z199" s="121"/>
      <c r="AA199" s="122"/>
    </row>
    <row r="200" spans="1:27" s="3" customFormat="1" x14ac:dyDescent="0.25">
      <c r="A200" s="104">
        <v>42776</v>
      </c>
      <c r="B200" s="35">
        <f t="shared" si="131"/>
        <v>242</v>
      </c>
      <c r="C200" s="152"/>
      <c r="D200" s="225"/>
      <c r="E200" s="304" t="e">
        <f t="shared" si="129"/>
        <v>#DIV/0!</v>
      </c>
      <c r="F200" s="66">
        <f t="shared" si="130"/>
        <v>0</v>
      </c>
      <c r="G200" s="234">
        <v>42</v>
      </c>
      <c r="H200" s="221"/>
      <c r="I200" s="108"/>
      <c r="J200" s="18"/>
      <c r="K200" s="42">
        <v>0</v>
      </c>
      <c r="L200" s="18">
        <v>20</v>
      </c>
      <c r="M200" s="18">
        <v>20</v>
      </c>
      <c r="N200" s="34">
        <v>24</v>
      </c>
      <c r="O200" s="296"/>
      <c r="P200" s="50">
        <f t="shared" si="125"/>
        <v>-20</v>
      </c>
      <c r="Q200" s="50">
        <f t="shared" si="125"/>
        <v>-20</v>
      </c>
      <c r="R200" s="50">
        <f t="shared" si="126"/>
        <v>0</v>
      </c>
      <c r="S200" s="113">
        <v>27</v>
      </c>
      <c r="T200">
        <f t="shared" si="127"/>
        <v>0</v>
      </c>
      <c r="U200" s="13">
        <f t="shared" si="128"/>
        <v>0</v>
      </c>
      <c r="V200" s="120"/>
      <c r="W200" s="121"/>
      <c r="X200" s="120"/>
      <c r="Y200" s="302"/>
      <c r="Z200" s="121"/>
      <c r="AA200" s="122"/>
    </row>
    <row r="201" spans="1:27" s="3" customFormat="1" x14ac:dyDescent="0.25">
      <c r="A201" s="104">
        <v>42769</v>
      </c>
      <c r="B201" s="35">
        <f t="shared" si="131"/>
        <v>247</v>
      </c>
      <c r="C201" s="152"/>
      <c r="D201" s="225"/>
      <c r="E201" s="304" t="e">
        <f t="shared" si="129"/>
        <v>#DIV/0!</v>
      </c>
      <c r="F201" s="66">
        <f t="shared" si="130"/>
        <v>0</v>
      </c>
      <c r="G201" s="234">
        <v>41</v>
      </c>
      <c r="H201" s="221"/>
      <c r="I201" s="108"/>
      <c r="J201" s="18"/>
      <c r="K201" s="42">
        <v>5</v>
      </c>
      <c r="L201" s="18">
        <v>15</v>
      </c>
      <c r="M201" s="18">
        <v>20</v>
      </c>
      <c r="N201" s="34">
        <v>15</v>
      </c>
      <c r="O201" s="296"/>
      <c r="P201" s="50">
        <f t="shared" si="125"/>
        <v>-15</v>
      </c>
      <c r="Q201" s="50">
        <f t="shared" si="125"/>
        <v>-20</v>
      </c>
      <c r="R201" s="50">
        <f t="shared" si="126"/>
        <v>0</v>
      </c>
      <c r="S201" s="111">
        <v>26.7</v>
      </c>
      <c r="T201">
        <f t="shared" si="127"/>
        <v>5</v>
      </c>
      <c r="U201" s="13">
        <f t="shared" si="128"/>
        <v>-5</v>
      </c>
      <c r="V201" s="120"/>
      <c r="W201" s="121"/>
      <c r="X201" s="120"/>
      <c r="Y201" s="302"/>
      <c r="Z201" s="121"/>
      <c r="AA201" s="122"/>
    </row>
    <row r="202" spans="1:27" s="3" customFormat="1" x14ac:dyDescent="0.25">
      <c r="A202" s="104">
        <v>42762</v>
      </c>
      <c r="B202" s="35">
        <f t="shared" si="131"/>
        <v>259</v>
      </c>
      <c r="C202" s="152"/>
      <c r="D202" s="225"/>
      <c r="E202" s="304" t="e">
        <f t="shared" si="129"/>
        <v>#DIV/0!</v>
      </c>
      <c r="F202" s="66">
        <f t="shared" si="130"/>
        <v>0</v>
      </c>
      <c r="G202" s="234">
        <v>43</v>
      </c>
      <c r="H202" s="221"/>
      <c r="I202" s="108"/>
      <c r="J202" s="18"/>
      <c r="K202" s="42">
        <v>1</v>
      </c>
      <c r="L202" s="18">
        <v>15</v>
      </c>
      <c r="M202" s="18">
        <v>27</v>
      </c>
      <c r="N202" s="34">
        <v>21</v>
      </c>
      <c r="O202" s="296"/>
      <c r="P202" s="50">
        <f t="shared" si="125"/>
        <v>-15</v>
      </c>
      <c r="Q202" s="50">
        <f t="shared" si="125"/>
        <v>-27</v>
      </c>
      <c r="R202" s="50">
        <f t="shared" si="126"/>
        <v>0</v>
      </c>
      <c r="S202" s="111">
        <v>27.55</v>
      </c>
      <c r="T202">
        <f t="shared" si="127"/>
        <v>12</v>
      </c>
      <c r="U202" s="13">
        <f t="shared" si="128"/>
        <v>-12</v>
      </c>
      <c r="V202" s="120"/>
      <c r="W202" s="121"/>
      <c r="X202" s="120"/>
      <c r="Y202" s="302"/>
      <c r="Z202" s="121"/>
      <c r="AA202" s="122"/>
    </row>
    <row r="203" spans="1:27" s="3" customFormat="1" x14ac:dyDescent="0.25">
      <c r="A203" s="104">
        <v>42755</v>
      </c>
      <c r="B203" s="35">
        <f t="shared" si="131"/>
        <v>246</v>
      </c>
      <c r="C203" s="227"/>
      <c r="D203" s="225"/>
      <c r="E203" s="304" t="e">
        <f t="shared" si="129"/>
        <v>#DIV/0!</v>
      </c>
      <c r="F203" s="66">
        <f t="shared" si="130"/>
        <v>0</v>
      </c>
      <c r="G203" s="234">
        <v>39</v>
      </c>
      <c r="H203" s="222"/>
      <c r="I203" s="115"/>
      <c r="J203" s="18"/>
      <c r="K203" s="42">
        <v>3</v>
      </c>
      <c r="L203" s="18">
        <v>25</v>
      </c>
      <c r="M203" s="18">
        <v>12</v>
      </c>
      <c r="N203" s="34">
        <v>20</v>
      </c>
      <c r="O203" s="296"/>
      <c r="P203" s="50">
        <f t="shared" si="125"/>
        <v>-25</v>
      </c>
      <c r="Q203" s="50">
        <f t="shared" si="125"/>
        <v>-12</v>
      </c>
      <c r="R203" s="50">
        <f t="shared" si="126"/>
        <v>0</v>
      </c>
      <c r="S203" s="113">
        <v>27</v>
      </c>
      <c r="T203">
        <f t="shared" si="127"/>
        <v>-13</v>
      </c>
      <c r="U203" s="13">
        <f t="shared" si="128"/>
        <v>13</v>
      </c>
      <c r="V203" s="120"/>
      <c r="W203" s="121"/>
      <c r="X203" s="120"/>
      <c r="Y203" s="302"/>
      <c r="Z203" s="121"/>
      <c r="AA203" s="122"/>
    </row>
    <row r="204" spans="1:27" s="3" customFormat="1" x14ac:dyDescent="0.25">
      <c r="A204" s="104">
        <v>42748</v>
      </c>
      <c r="B204" s="35">
        <f t="shared" si="131"/>
        <v>242</v>
      </c>
      <c r="C204" s="152"/>
      <c r="D204" s="225"/>
      <c r="E204" s="304" t="e">
        <f t="shared" si="129"/>
        <v>#DIV/0!</v>
      </c>
      <c r="F204" s="66">
        <f t="shared" si="130"/>
        <v>0</v>
      </c>
      <c r="G204" s="234">
        <v>38</v>
      </c>
      <c r="H204" s="221"/>
      <c r="I204" s="108"/>
      <c r="J204" s="18"/>
      <c r="K204" s="42">
        <v>10</v>
      </c>
      <c r="L204" s="18">
        <v>11</v>
      </c>
      <c r="M204" s="18">
        <v>7</v>
      </c>
      <c r="N204" s="34">
        <v>31</v>
      </c>
      <c r="O204" s="296"/>
      <c r="P204" s="50">
        <f t="shared" si="125"/>
        <v>-11</v>
      </c>
      <c r="Q204" s="50">
        <f t="shared" si="125"/>
        <v>-7</v>
      </c>
      <c r="R204" s="50">
        <f t="shared" si="126"/>
        <v>0</v>
      </c>
      <c r="S204" s="111">
        <v>25.86</v>
      </c>
      <c r="T204">
        <f t="shared" si="127"/>
        <v>-4</v>
      </c>
      <c r="U204" s="13">
        <f t="shared" si="128"/>
        <v>4</v>
      </c>
      <c r="V204" s="120"/>
      <c r="W204" s="121"/>
      <c r="X204" s="120"/>
      <c r="Y204" s="302"/>
      <c r="Z204" s="121"/>
      <c r="AA204" s="122"/>
    </row>
    <row r="205" spans="1:27" s="3" customFormat="1" x14ac:dyDescent="0.25">
      <c r="A205" s="104">
        <v>42741</v>
      </c>
      <c r="B205" s="35">
        <f t="shared" si="131"/>
        <v>152</v>
      </c>
      <c r="C205" s="152"/>
      <c r="D205" s="225"/>
      <c r="E205" s="304" t="e">
        <f t="shared" si="129"/>
        <v>#DIV/0!</v>
      </c>
      <c r="F205" s="66">
        <f t="shared" si="130"/>
        <v>0</v>
      </c>
      <c r="G205" s="234">
        <v>36</v>
      </c>
      <c r="H205" s="221"/>
      <c r="I205" s="108"/>
      <c r="J205" s="18"/>
      <c r="K205" s="42">
        <v>4</v>
      </c>
      <c r="L205" s="18">
        <v>93</v>
      </c>
      <c r="M205" s="18">
        <v>3</v>
      </c>
      <c r="N205" s="34">
        <v>100</v>
      </c>
      <c r="O205" s="296"/>
      <c r="P205" s="50">
        <f t="shared" si="125"/>
        <v>-93</v>
      </c>
      <c r="Q205" s="50">
        <f t="shared" si="125"/>
        <v>-3</v>
      </c>
      <c r="R205" s="50">
        <f t="shared" si="126"/>
        <v>0</v>
      </c>
      <c r="S205" s="111">
        <v>25</v>
      </c>
      <c r="T205">
        <f t="shared" si="127"/>
        <v>-90</v>
      </c>
      <c r="U205" s="13">
        <f t="shared" si="128"/>
        <v>90</v>
      </c>
      <c r="V205" s="120"/>
      <c r="W205" s="121"/>
      <c r="X205" s="120"/>
      <c r="Y205" s="302"/>
      <c r="Z205" s="121"/>
      <c r="AA205" s="122"/>
    </row>
    <row r="206" spans="1:27" s="3" customFormat="1" x14ac:dyDescent="0.25">
      <c r="A206" s="104">
        <v>42734</v>
      </c>
      <c r="B206" s="35">
        <f t="shared" si="131"/>
        <v>147</v>
      </c>
      <c r="C206" s="152"/>
      <c r="D206" s="225"/>
      <c r="E206" s="304" t="e">
        <f t="shared" si="129"/>
        <v>#DIV/0!</v>
      </c>
      <c r="F206" s="66">
        <f t="shared" si="130"/>
        <v>0</v>
      </c>
      <c r="G206" s="234">
        <v>34</v>
      </c>
      <c r="H206" s="221"/>
      <c r="I206" s="108"/>
      <c r="J206" s="18"/>
      <c r="K206" s="42">
        <v>3</v>
      </c>
      <c r="L206" s="18">
        <v>5</v>
      </c>
      <c r="M206" s="18">
        <v>0</v>
      </c>
      <c r="N206" s="34">
        <v>5</v>
      </c>
      <c r="O206" s="296"/>
      <c r="P206" s="50">
        <f t="shared" si="125"/>
        <v>-5</v>
      </c>
      <c r="Q206" s="50">
        <f t="shared" si="125"/>
        <v>0</v>
      </c>
      <c r="R206" s="50">
        <f t="shared" si="126"/>
        <v>0</v>
      </c>
      <c r="S206" s="111">
        <v>33.549999999999997</v>
      </c>
      <c r="T206">
        <f t="shared" si="127"/>
        <v>-5</v>
      </c>
      <c r="U206" s="13">
        <f t="shared" si="128"/>
        <v>5</v>
      </c>
      <c r="V206" s="120"/>
      <c r="W206" s="121"/>
      <c r="X206" s="120"/>
      <c r="Y206" s="302"/>
      <c r="Z206" s="121"/>
      <c r="AA206" s="122"/>
    </row>
    <row r="207" spans="1:27" s="3" customFormat="1" x14ac:dyDescent="0.25">
      <c r="A207" s="104">
        <v>42727</v>
      </c>
      <c r="B207" s="35">
        <f t="shared" si="131"/>
        <v>151</v>
      </c>
      <c r="C207" s="152"/>
      <c r="D207" s="225"/>
      <c r="E207" s="304" t="e">
        <f t="shared" si="129"/>
        <v>#DIV/0!</v>
      </c>
      <c r="F207" s="66">
        <f t="shared" si="130"/>
        <v>0</v>
      </c>
      <c r="G207" s="234">
        <v>32</v>
      </c>
      <c r="H207" s="221"/>
      <c r="I207" s="108"/>
      <c r="J207" s="18"/>
      <c r="K207" s="42">
        <v>11</v>
      </c>
      <c r="L207" s="18">
        <v>13</v>
      </c>
      <c r="M207" s="18">
        <v>17</v>
      </c>
      <c r="N207" s="34">
        <v>17</v>
      </c>
      <c r="O207" s="296"/>
      <c r="P207" s="50">
        <f t="shared" si="125"/>
        <v>-13</v>
      </c>
      <c r="Q207" s="50">
        <f t="shared" si="125"/>
        <v>-17</v>
      </c>
      <c r="R207" s="50">
        <f t="shared" si="126"/>
        <v>0</v>
      </c>
      <c r="S207" s="111">
        <v>32.81</v>
      </c>
      <c r="T207">
        <f t="shared" si="127"/>
        <v>4</v>
      </c>
      <c r="U207" s="13">
        <f t="shared" si="128"/>
        <v>-4</v>
      </c>
      <c r="V207" s="120"/>
      <c r="W207" s="121"/>
      <c r="X207" s="120"/>
      <c r="Y207" s="302"/>
      <c r="Z207" s="121"/>
      <c r="AA207" s="122"/>
    </row>
    <row r="208" spans="1:27" s="3" customFormat="1" x14ac:dyDescent="0.25">
      <c r="A208" s="104">
        <v>42720</v>
      </c>
      <c r="B208" s="35">
        <f t="shared" si="131"/>
        <v>152</v>
      </c>
      <c r="C208" s="152"/>
      <c r="D208" s="225"/>
      <c r="E208" s="304" t="e">
        <f t="shared" si="129"/>
        <v>#DIV/0!</v>
      </c>
      <c r="F208" s="66">
        <f t="shared" si="130"/>
        <v>0</v>
      </c>
      <c r="G208" s="234">
        <v>33</v>
      </c>
      <c r="H208" s="221"/>
      <c r="I208" s="108"/>
      <c r="J208" s="18"/>
      <c r="K208" s="42">
        <v>4</v>
      </c>
      <c r="L208" s="18">
        <v>6</v>
      </c>
      <c r="M208" s="18">
        <v>7</v>
      </c>
      <c r="N208" s="34">
        <v>22</v>
      </c>
      <c r="O208" s="296"/>
      <c r="P208" s="50">
        <f t="shared" si="125"/>
        <v>-6</v>
      </c>
      <c r="Q208" s="50">
        <f t="shared" si="125"/>
        <v>-7</v>
      </c>
      <c r="R208" s="50">
        <f t="shared" si="126"/>
        <v>0</v>
      </c>
      <c r="S208" s="111">
        <v>33.24</v>
      </c>
      <c r="T208">
        <f t="shared" si="127"/>
        <v>1</v>
      </c>
      <c r="U208" s="13">
        <f t="shared" si="128"/>
        <v>-1</v>
      </c>
      <c r="V208" s="120"/>
      <c r="W208" s="121"/>
      <c r="X208" s="120"/>
      <c r="Y208" s="302"/>
      <c r="Z208" s="121"/>
      <c r="AA208" s="122"/>
    </row>
    <row r="209" spans="1:27" s="3" customFormat="1" x14ac:dyDescent="0.25">
      <c r="A209" s="104">
        <v>42713</v>
      </c>
      <c r="B209" s="35">
        <f t="shared" si="131"/>
        <v>143</v>
      </c>
      <c r="C209" s="152"/>
      <c r="D209" s="225"/>
      <c r="E209" s="304" t="e">
        <f t="shared" si="129"/>
        <v>#DIV/0!</v>
      </c>
      <c r="F209" s="66">
        <f t="shared" si="130"/>
        <v>0</v>
      </c>
      <c r="G209" s="234">
        <v>35</v>
      </c>
      <c r="H209" s="221"/>
      <c r="I209" s="108"/>
      <c r="J209" s="18"/>
      <c r="K209" s="42">
        <v>8</v>
      </c>
      <c r="L209" s="18">
        <v>22</v>
      </c>
      <c r="M209" s="18">
        <v>13</v>
      </c>
      <c r="N209" s="34">
        <v>11</v>
      </c>
      <c r="O209" s="296"/>
      <c r="P209" s="50">
        <f t="shared" si="125"/>
        <v>-22</v>
      </c>
      <c r="Q209" s="50">
        <f t="shared" si="125"/>
        <v>-13</v>
      </c>
      <c r="R209" s="50">
        <f t="shared" si="126"/>
        <v>0</v>
      </c>
      <c r="S209" s="111">
        <v>32.51</v>
      </c>
      <c r="T209">
        <f t="shared" ref="T209:T228" si="132">M209-L209</f>
        <v>-9</v>
      </c>
      <c r="U209" s="13">
        <f t="shared" si="128"/>
        <v>9</v>
      </c>
      <c r="V209" s="120"/>
      <c r="W209" s="121"/>
      <c r="X209" s="120"/>
      <c r="Y209" s="302"/>
      <c r="Z209" s="121"/>
      <c r="AA209" s="122"/>
    </row>
    <row r="210" spans="1:27" s="3" customFormat="1" x14ac:dyDescent="0.25">
      <c r="A210" s="104">
        <v>42706</v>
      </c>
      <c r="B210" s="35">
        <f t="shared" si="131"/>
        <v>141</v>
      </c>
      <c r="C210" s="152"/>
      <c r="D210" s="225"/>
      <c r="E210" s="304" t="e">
        <f t="shared" si="129"/>
        <v>#DIV/0!</v>
      </c>
      <c r="F210" s="66">
        <f t="shared" si="130"/>
        <v>0</v>
      </c>
      <c r="G210" s="234">
        <v>36</v>
      </c>
      <c r="H210" s="221"/>
      <c r="I210" s="108"/>
      <c r="J210" s="18"/>
      <c r="K210" s="42">
        <v>2</v>
      </c>
      <c r="L210" s="18">
        <v>10</v>
      </c>
      <c r="M210" s="18">
        <v>8</v>
      </c>
      <c r="N210" s="34">
        <v>19</v>
      </c>
      <c r="O210" s="296"/>
      <c r="P210" s="50">
        <f t="shared" si="125"/>
        <v>-10</v>
      </c>
      <c r="Q210" s="50">
        <f t="shared" si="125"/>
        <v>-8</v>
      </c>
      <c r="R210" s="50">
        <f t="shared" si="126"/>
        <v>0</v>
      </c>
      <c r="S210" s="111">
        <v>34.64</v>
      </c>
      <c r="T210">
        <f t="shared" si="132"/>
        <v>-2</v>
      </c>
      <c r="U210" s="13">
        <f t="shared" si="128"/>
        <v>2</v>
      </c>
      <c r="V210" s="120"/>
      <c r="W210" s="121"/>
      <c r="X210" s="120"/>
      <c r="Y210" s="302"/>
      <c r="Z210" s="121"/>
      <c r="AA210" s="122"/>
    </row>
    <row r="211" spans="1:27" s="3" customFormat="1" x14ac:dyDescent="0.25">
      <c r="A211" s="104">
        <v>42699</v>
      </c>
      <c r="B211" s="35">
        <f t="shared" si="131"/>
        <v>134</v>
      </c>
      <c r="C211" s="152"/>
      <c r="D211" s="225"/>
      <c r="E211" s="304" t="e">
        <f t="shared" si="129"/>
        <v>#DIV/0!</v>
      </c>
      <c r="F211" s="66">
        <f t="shared" si="130"/>
        <v>0</v>
      </c>
      <c r="G211" s="234">
        <v>33</v>
      </c>
      <c r="H211" s="221"/>
      <c r="I211" s="108"/>
      <c r="J211" s="18"/>
      <c r="K211" s="42">
        <v>5</v>
      </c>
      <c r="L211" s="18">
        <v>16</v>
      </c>
      <c r="M211" s="18">
        <v>9</v>
      </c>
      <c r="N211" s="34">
        <v>23</v>
      </c>
      <c r="O211" s="296"/>
      <c r="P211" s="50">
        <f t="shared" si="125"/>
        <v>-16</v>
      </c>
      <c r="Q211" s="50">
        <f t="shared" si="125"/>
        <v>-9</v>
      </c>
      <c r="R211" s="50">
        <f t="shared" si="126"/>
        <v>0</v>
      </c>
      <c r="S211" s="111">
        <v>33.25</v>
      </c>
      <c r="T211">
        <f t="shared" si="132"/>
        <v>-7</v>
      </c>
      <c r="U211" s="13">
        <f t="shared" si="128"/>
        <v>7</v>
      </c>
      <c r="V211" s="120"/>
      <c r="W211" s="121"/>
      <c r="X211" s="120"/>
      <c r="Y211" s="302"/>
      <c r="Z211" s="121"/>
      <c r="AA211" s="122"/>
    </row>
    <row r="212" spans="1:27" s="3" customFormat="1" x14ac:dyDescent="0.25">
      <c r="A212" s="104">
        <v>42692</v>
      </c>
      <c r="B212" s="35">
        <f t="shared" si="131"/>
        <v>130</v>
      </c>
      <c r="C212" s="152"/>
      <c r="D212" s="225"/>
      <c r="E212" s="304" t="e">
        <f t="shared" si="129"/>
        <v>#DIV/0!</v>
      </c>
      <c r="F212" s="66">
        <f t="shared" si="130"/>
        <v>0</v>
      </c>
      <c r="G212" s="234">
        <v>31</v>
      </c>
      <c r="H212" s="221"/>
      <c r="I212" s="108"/>
      <c r="J212" s="18"/>
      <c r="K212" s="42">
        <v>2</v>
      </c>
      <c r="L212" s="18">
        <v>9</v>
      </c>
      <c r="M212" s="18">
        <v>5</v>
      </c>
      <c r="N212" s="34">
        <v>13</v>
      </c>
      <c r="O212" s="296"/>
      <c r="P212" s="50">
        <f t="shared" si="125"/>
        <v>-9</v>
      </c>
      <c r="Q212" s="50">
        <f t="shared" si="125"/>
        <v>-5</v>
      </c>
      <c r="R212" s="50">
        <f t="shared" si="126"/>
        <v>0</v>
      </c>
      <c r="S212" s="111">
        <v>32.869999999999997</v>
      </c>
      <c r="T212">
        <f t="shared" si="132"/>
        <v>-4</v>
      </c>
      <c r="U212" s="13">
        <f t="shared" si="128"/>
        <v>4</v>
      </c>
      <c r="V212" s="120"/>
      <c r="W212" s="121"/>
      <c r="X212" s="120"/>
      <c r="Y212" s="302"/>
      <c r="Z212" s="121"/>
      <c r="AA212" s="122"/>
    </row>
    <row r="213" spans="1:27" s="3" customFormat="1" x14ac:dyDescent="0.25">
      <c r="A213" s="104">
        <v>42685</v>
      </c>
      <c r="B213" s="35">
        <f t="shared" si="131"/>
        <v>126</v>
      </c>
      <c r="C213" s="152"/>
      <c r="D213" s="225"/>
      <c r="E213" s="304" t="e">
        <f t="shared" si="129"/>
        <v>#DIV/0!</v>
      </c>
      <c r="F213" s="66">
        <f t="shared" si="130"/>
        <v>0</v>
      </c>
      <c r="G213" s="234">
        <v>29</v>
      </c>
      <c r="H213" s="221"/>
      <c r="I213" s="108"/>
      <c r="J213" s="18"/>
      <c r="K213" s="42">
        <v>8</v>
      </c>
      <c r="L213" s="18">
        <v>12</v>
      </c>
      <c r="M213" s="18">
        <v>8</v>
      </c>
      <c r="N213" s="34">
        <v>21</v>
      </c>
      <c r="O213" s="296"/>
      <c r="P213" s="50">
        <f t="shared" si="125"/>
        <v>-12</v>
      </c>
      <c r="Q213" s="50">
        <f t="shared" si="125"/>
        <v>-8</v>
      </c>
      <c r="R213" s="50">
        <f t="shared" si="126"/>
        <v>0</v>
      </c>
      <c r="S213" s="111">
        <v>31.35</v>
      </c>
      <c r="T213">
        <f t="shared" si="132"/>
        <v>-4</v>
      </c>
      <c r="U213" s="13">
        <f t="shared" si="128"/>
        <v>4</v>
      </c>
      <c r="V213" s="120"/>
      <c r="W213" s="121"/>
      <c r="X213" s="120"/>
      <c r="Y213" s="302"/>
      <c r="Z213" s="121"/>
      <c r="AA213" s="122"/>
    </row>
    <row r="214" spans="1:27" s="3" customFormat="1" x14ac:dyDescent="0.25">
      <c r="A214" s="104">
        <v>42678</v>
      </c>
      <c r="B214" s="35">
        <f t="shared" si="131"/>
        <v>108</v>
      </c>
      <c r="C214" s="152"/>
      <c r="D214" s="225"/>
      <c r="E214" s="304" t="e">
        <f t="shared" si="129"/>
        <v>#DIV/0!</v>
      </c>
      <c r="F214" s="66">
        <f t="shared" si="130"/>
        <v>0</v>
      </c>
      <c r="G214" s="234">
        <v>31</v>
      </c>
      <c r="H214" s="221"/>
      <c r="I214" s="108"/>
      <c r="J214" s="18"/>
      <c r="K214" s="42">
        <v>7</v>
      </c>
      <c r="L214" s="18">
        <v>21</v>
      </c>
      <c r="M214" s="18">
        <v>3</v>
      </c>
      <c r="N214" s="34">
        <v>27</v>
      </c>
      <c r="O214" s="296"/>
      <c r="P214" s="50">
        <f t="shared" si="125"/>
        <v>-21</v>
      </c>
      <c r="Q214" s="50">
        <f t="shared" si="125"/>
        <v>-3</v>
      </c>
      <c r="R214" s="50">
        <f t="shared" si="126"/>
        <v>0</v>
      </c>
      <c r="S214" s="111">
        <v>30.53</v>
      </c>
      <c r="T214">
        <f t="shared" si="132"/>
        <v>-18</v>
      </c>
      <c r="U214" s="13">
        <f t="shared" si="128"/>
        <v>18</v>
      </c>
      <c r="V214" s="120"/>
      <c r="W214" s="121"/>
      <c r="X214" s="120"/>
      <c r="Y214" s="302"/>
      <c r="Z214" s="121"/>
      <c r="AA214" s="122"/>
    </row>
    <row r="215" spans="1:27" s="3" customFormat="1" x14ac:dyDescent="0.25">
      <c r="A215" s="104">
        <v>42671</v>
      </c>
      <c r="B215" s="35">
        <f t="shared" si="131"/>
        <v>108</v>
      </c>
      <c r="C215" s="152"/>
      <c r="D215" s="225"/>
      <c r="E215" s="304" t="e">
        <f t="shared" si="129"/>
        <v>#DIV/0!</v>
      </c>
      <c r="F215" s="66">
        <f t="shared" si="130"/>
        <v>0</v>
      </c>
      <c r="G215" s="234">
        <v>31</v>
      </c>
      <c r="H215" s="221"/>
      <c r="I215" s="108"/>
      <c r="J215" s="18"/>
      <c r="K215" s="42">
        <v>6</v>
      </c>
      <c r="L215" s="18">
        <v>11</v>
      </c>
      <c r="M215" s="18">
        <v>11</v>
      </c>
      <c r="N215" s="34">
        <v>23</v>
      </c>
      <c r="O215" s="296"/>
      <c r="P215" s="50">
        <f t="shared" si="125"/>
        <v>-11</v>
      </c>
      <c r="Q215" s="50">
        <f t="shared" si="125"/>
        <v>-11</v>
      </c>
      <c r="R215" s="50">
        <f t="shared" si="126"/>
        <v>0</v>
      </c>
      <c r="S215" s="111">
        <v>31.02</v>
      </c>
      <c r="T215">
        <f t="shared" si="132"/>
        <v>0</v>
      </c>
      <c r="U215" s="13">
        <f t="shared" si="128"/>
        <v>0</v>
      </c>
      <c r="V215" s="120"/>
      <c r="W215" s="121"/>
      <c r="X215" s="120"/>
      <c r="Y215" s="302"/>
      <c r="Z215" s="121"/>
      <c r="AA215" s="122"/>
    </row>
    <row r="216" spans="1:27" s="3" customFormat="1" x14ac:dyDescent="0.25">
      <c r="A216" s="104">
        <v>42664</v>
      </c>
      <c r="B216" s="35">
        <f t="shared" si="131"/>
        <v>105</v>
      </c>
      <c r="C216" s="152"/>
      <c r="D216" s="225"/>
      <c r="E216" s="304" t="e">
        <f t="shared" si="129"/>
        <v>#DIV/0!</v>
      </c>
      <c r="F216" s="66">
        <f t="shared" si="130"/>
        <v>0</v>
      </c>
      <c r="G216" s="234">
        <v>31</v>
      </c>
      <c r="H216" s="221"/>
      <c r="I216" s="108"/>
      <c r="J216" s="18"/>
      <c r="K216" s="42">
        <v>11</v>
      </c>
      <c r="L216" s="18">
        <v>15</v>
      </c>
      <c r="M216" s="18">
        <v>12</v>
      </c>
      <c r="N216" s="34">
        <v>19</v>
      </c>
      <c r="O216" s="296"/>
      <c r="P216" s="50">
        <f t="shared" si="125"/>
        <v>-15</v>
      </c>
      <c r="Q216" s="50">
        <f t="shared" si="125"/>
        <v>-12</v>
      </c>
      <c r="R216" s="50">
        <f t="shared" si="126"/>
        <v>0</v>
      </c>
      <c r="S216" s="111">
        <v>34.299999999999997</v>
      </c>
      <c r="T216">
        <f t="shared" si="132"/>
        <v>-3</v>
      </c>
      <c r="U216" s="13">
        <f t="shared" si="128"/>
        <v>3</v>
      </c>
      <c r="V216" s="120"/>
      <c r="W216" s="121"/>
      <c r="X216" s="120"/>
      <c r="Y216" s="302"/>
      <c r="Z216" s="121"/>
      <c r="AA216" s="122"/>
    </row>
    <row r="217" spans="1:27" s="3" customFormat="1" x14ac:dyDescent="0.25">
      <c r="A217" s="104">
        <v>42657</v>
      </c>
      <c r="B217" s="35">
        <f t="shared" si="131"/>
        <v>103</v>
      </c>
      <c r="C217" s="152"/>
      <c r="D217" s="225"/>
      <c r="E217" s="304" t="e">
        <f t="shared" si="129"/>
        <v>#DIV/0!</v>
      </c>
      <c r="F217" s="66">
        <f t="shared" si="130"/>
        <v>0</v>
      </c>
      <c r="G217" s="234">
        <v>33</v>
      </c>
      <c r="H217" s="221"/>
      <c r="I217" s="108"/>
      <c r="J217" s="18"/>
      <c r="K217" s="42">
        <v>2</v>
      </c>
      <c r="L217" s="18">
        <v>13</v>
      </c>
      <c r="M217" s="18">
        <v>11</v>
      </c>
      <c r="N217" s="34">
        <v>16</v>
      </c>
      <c r="O217" s="296"/>
      <c r="P217" s="50">
        <f t="shared" si="125"/>
        <v>-13</v>
      </c>
      <c r="Q217" s="50">
        <f t="shared" si="125"/>
        <v>-11</v>
      </c>
      <c r="R217" s="50">
        <f t="shared" si="126"/>
        <v>0</v>
      </c>
      <c r="S217" s="111">
        <v>33.25</v>
      </c>
      <c r="T217">
        <f t="shared" si="132"/>
        <v>-2</v>
      </c>
      <c r="U217" s="13">
        <f t="shared" si="128"/>
        <v>2</v>
      </c>
      <c r="V217" s="120"/>
      <c r="W217" s="121"/>
      <c r="X217" s="120"/>
      <c r="Y217" s="302"/>
      <c r="Z217" s="121"/>
      <c r="AA217" s="122"/>
    </row>
    <row r="218" spans="1:27" s="3" customFormat="1" x14ac:dyDescent="0.25">
      <c r="A218" s="104">
        <v>42650</v>
      </c>
      <c r="B218" s="35">
        <f t="shared" si="131"/>
        <v>106</v>
      </c>
      <c r="C218" s="152"/>
      <c r="D218" s="225"/>
      <c r="E218" s="304" t="e">
        <f t="shared" si="129"/>
        <v>#DIV/0!</v>
      </c>
      <c r="F218" s="66">
        <f t="shared" si="130"/>
        <v>0</v>
      </c>
      <c r="G218" s="234">
        <v>30</v>
      </c>
      <c r="H218" s="221"/>
      <c r="I218" s="108"/>
      <c r="J218" s="18"/>
      <c r="K218" s="42">
        <v>4</v>
      </c>
      <c r="L218" s="18">
        <v>9</v>
      </c>
      <c r="M218" s="18">
        <v>12</v>
      </c>
      <c r="N218" s="34">
        <v>17</v>
      </c>
      <c r="O218" s="296"/>
      <c r="P218" s="50">
        <f t="shared" si="125"/>
        <v>-9</v>
      </c>
      <c r="Q218" s="50">
        <f t="shared" si="125"/>
        <v>-12</v>
      </c>
      <c r="R218" s="50">
        <f t="shared" si="126"/>
        <v>0</v>
      </c>
      <c r="S218" s="111">
        <v>32.450000000000003</v>
      </c>
      <c r="T218">
        <f t="shared" si="132"/>
        <v>3</v>
      </c>
      <c r="U218" s="13">
        <f t="shared" si="128"/>
        <v>-3</v>
      </c>
      <c r="V218" s="120"/>
      <c r="W218" s="121"/>
      <c r="X218" s="120"/>
      <c r="Y218" s="302"/>
      <c r="Z218" s="121"/>
      <c r="AA218" s="122"/>
    </row>
    <row r="219" spans="1:27" s="3" customFormat="1" x14ac:dyDescent="0.25">
      <c r="A219" s="104">
        <v>42643</v>
      </c>
      <c r="B219" s="35">
        <f t="shared" si="131"/>
        <v>102</v>
      </c>
      <c r="C219" s="152"/>
      <c r="D219" s="225"/>
      <c r="E219" s="304" t="e">
        <f t="shared" si="129"/>
        <v>#DIV/0!</v>
      </c>
      <c r="F219" s="66">
        <f t="shared" si="130"/>
        <v>0</v>
      </c>
      <c r="G219" s="234">
        <v>32</v>
      </c>
      <c r="H219" s="221"/>
      <c r="I219" s="108"/>
      <c r="J219" s="18"/>
      <c r="K219" s="42">
        <v>6</v>
      </c>
      <c r="L219" s="18">
        <v>14</v>
      </c>
      <c r="M219" s="18">
        <v>10</v>
      </c>
      <c r="N219" s="34">
        <v>24</v>
      </c>
      <c r="O219" s="296"/>
      <c r="P219" s="50">
        <f t="shared" si="125"/>
        <v>-14</v>
      </c>
      <c r="Q219" s="50">
        <f t="shared" si="125"/>
        <v>-10</v>
      </c>
      <c r="R219" s="50">
        <f t="shared" si="126"/>
        <v>0</v>
      </c>
      <c r="S219" s="111">
        <v>32.700000000000003</v>
      </c>
      <c r="T219">
        <f t="shared" si="132"/>
        <v>-4</v>
      </c>
      <c r="U219" s="13">
        <f t="shared" si="128"/>
        <v>4</v>
      </c>
      <c r="V219" s="120"/>
      <c r="W219" s="121"/>
      <c r="X219" s="120"/>
      <c r="Y219" s="302"/>
      <c r="Z219" s="121"/>
      <c r="AA219" s="122"/>
    </row>
    <row r="220" spans="1:27" s="6" customFormat="1" x14ac:dyDescent="0.25">
      <c r="A220" s="104">
        <v>42636</v>
      </c>
      <c r="B220" s="35">
        <f t="shared" si="131"/>
        <v>97</v>
      </c>
      <c r="C220" s="152"/>
      <c r="D220" s="225"/>
      <c r="E220" s="304" t="e">
        <f t="shared" si="129"/>
        <v>#DIV/0!</v>
      </c>
      <c r="F220" s="66">
        <f t="shared" si="130"/>
        <v>0</v>
      </c>
      <c r="G220" s="234">
        <v>31</v>
      </c>
      <c r="H220" s="221"/>
      <c r="I220" s="108"/>
      <c r="J220" s="18"/>
      <c r="K220" s="42">
        <v>3</v>
      </c>
      <c r="L220" s="18">
        <v>19</v>
      </c>
      <c r="M220" s="18">
        <v>14</v>
      </c>
      <c r="N220" s="34">
        <v>19</v>
      </c>
      <c r="O220" s="295"/>
      <c r="P220" s="50">
        <f t="shared" si="125"/>
        <v>-19</v>
      </c>
      <c r="Q220" s="50">
        <f t="shared" si="125"/>
        <v>-14</v>
      </c>
      <c r="R220" s="50">
        <f t="shared" si="126"/>
        <v>0</v>
      </c>
      <c r="S220" s="111">
        <v>32.5</v>
      </c>
      <c r="T220">
        <f t="shared" si="132"/>
        <v>-5</v>
      </c>
      <c r="U220" s="13">
        <f t="shared" si="128"/>
        <v>5</v>
      </c>
      <c r="V220" s="120"/>
      <c r="W220" s="121"/>
      <c r="X220" s="120"/>
      <c r="Y220" s="302"/>
      <c r="Z220" s="121"/>
      <c r="AA220" s="122"/>
    </row>
    <row r="221" spans="1:27" x14ac:dyDescent="0.25">
      <c r="A221" s="104">
        <v>42629</v>
      </c>
      <c r="B221" s="35">
        <f t="shared" si="131"/>
        <v>110</v>
      </c>
      <c r="C221" s="152"/>
      <c r="D221" s="225"/>
      <c r="E221" s="304" t="e">
        <f t="shared" si="129"/>
        <v>#DIV/0!</v>
      </c>
      <c r="F221" s="66">
        <f t="shared" si="130"/>
        <v>0</v>
      </c>
      <c r="G221" s="234">
        <v>30</v>
      </c>
      <c r="H221" s="221"/>
      <c r="I221" s="108"/>
      <c r="K221" s="42">
        <v>2</v>
      </c>
      <c r="L221" s="18">
        <v>9</v>
      </c>
      <c r="M221" s="18">
        <v>22</v>
      </c>
      <c r="N221" s="34">
        <v>11</v>
      </c>
      <c r="P221" s="50">
        <f t="shared" si="125"/>
        <v>-9</v>
      </c>
      <c r="Q221" s="50">
        <f t="shared" si="125"/>
        <v>-22</v>
      </c>
      <c r="R221" s="50">
        <f t="shared" si="126"/>
        <v>0</v>
      </c>
      <c r="S221" s="111">
        <v>32.200000000000003</v>
      </c>
      <c r="T221">
        <f t="shared" si="132"/>
        <v>13</v>
      </c>
      <c r="U221" s="13">
        <f t="shared" si="128"/>
        <v>-13</v>
      </c>
      <c r="V221" s="120"/>
      <c r="W221" s="121"/>
      <c r="X221" s="120"/>
      <c r="Y221" s="302"/>
      <c r="Z221" s="121"/>
      <c r="AA221" s="122"/>
    </row>
    <row r="222" spans="1:27" x14ac:dyDescent="0.25">
      <c r="A222" s="104">
        <v>42622</v>
      </c>
      <c r="B222" s="35">
        <f t="shared" si="131"/>
        <v>116</v>
      </c>
      <c r="C222" s="152"/>
      <c r="D222" s="225"/>
      <c r="E222" s="304" t="e">
        <f t="shared" si="129"/>
        <v>#DIV/0!</v>
      </c>
      <c r="F222" s="66">
        <f t="shared" si="130"/>
        <v>0</v>
      </c>
      <c r="G222" s="234">
        <v>28</v>
      </c>
      <c r="H222" s="221"/>
      <c r="I222" s="108"/>
      <c r="K222" s="42">
        <v>9</v>
      </c>
      <c r="L222" s="18">
        <v>9</v>
      </c>
      <c r="M222" s="18">
        <v>15</v>
      </c>
      <c r="N222" s="34">
        <v>16</v>
      </c>
      <c r="P222" s="50">
        <f t="shared" si="125"/>
        <v>-9</v>
      </c>
      <c r="Q222" s="50">
        <f t="shared" si="125"/>
        <v>-15</v>
      </c>
      <c r="R222" s="50">
        <f t="shared" si="126"/>
        <v>0</v>
      </c>
      <c r="S222" s="113">
        <v>30</v>
      </c>
      <c r="T222">
        <f t="shared" si="132"/>
        <v>6</v>
      </c>
      <c r="U222" s="13">
        <f t="shared" si="128"/>
        <v>-6</v>
      </c>
      <c r="V222" s="120"/>
      <c r="W222" s="121"/>
      <c r="X222" s="120"/>
      <c r="Y222" s="302"/>
      <c r="Z222" s="121"/>
      <c r="AA222" s="122"/>
    </row>
    <row r="223" spans="1:27" x14ac:dyDescent="0.25">
      <c r="A223" s="104">
        <v>42615</v>
      </c>
      <c r="B223" s="35">
        <f t="shared" si="131"/>
        <v>123</v>
      </c>
      <c r="C223" s="152"/>
      <c r="D223" s="225"/>
      <c r="E223" s="304" t="e">
        <f t="shared" si="129"/>
        <v>#DIV/0!</v>
      </c>
      <c r="F223" s="66">
        <f t="shared" si="130"/>
        <v>0</v>
      </c>
      <c r="G223" s="234">
        <v>32</v>
      </c>
      <c r="H223" s="221"/>
      <c r="I223" s="108"/>
      <c r="K223" s="42">
        <v>5</v>
      </c>
      <c r="L223" s="18">
        <v>6</v>
      </c>
      <c r="M223" s="18">
        <v>13</v>
      </c>
      <c r="N223" s="34">
        <v>15</v>
      </c>
      <c r="P223" s="50">
        <f t="shared" si="125"/>
        <v>-6</v>
      </c>
      <c r="Q223" s="50">
        <f t="shared" si="125"/>
        <v>-13</v>
      </c>
      <c r="R223" s="50">
        <f t="shared" si="126"/>
        <v>0</v>
      </c>
      <c r="S223" s="111">
        <v>31.041666666666668</v>
      </c>
      <c r="T223">
        <f t="shared" si="132"/>
        <v>7</v>
      </c>
      <c r="U223" s="13">
        <f t="shared" si="128"/>
        <v>-7</v>
      </c>
      <c r="V223" s="120"/>
      <c r="W223" s="121"/>
      <c r="X223" s="120"/>
      <c r="Y223" s="302"/>
      <c r="Z223" s="121"/>
      <c r="AA223" s="122"/>
    </row>
    <row r="224" spans="1:27" x14ac:dyDescent="0.25">
      <c r="A224" s="104">
        <v>42608</v>
      </c>
      <c r="B224" s="35">
        <f t="shared" si="131"/>
        <v>79</v>
      </c>
      <c r="C224" s="152"/>
      <c r="D224" s="225"/>
      <c r="E224" s="304" t="e">
        <f t="shared" si="129"/>
        <v>#DIV/0!</v>
      </c>
      <c r="F224" s="66">
        <f t="shared" si="130"/>
        <v>0</v>
      </c>
      <c r="G224" s="234">
        <v>29</v>
      </c>
      <c r="H224" s="221"/>
      <c r="I224" s="108"/>
      <c r="K224" s="42">
        <v>6</v>
      </c>
      <c r="L224" s="18">
        <v>58</v>
      </c>
      <c r="M224" s="18">
        <v>14</v>
      </c>
      <c r="N224" s="34">
        <v>59</v>
      </c>
      <c r="P224" s="50">
        <f t="shared" si="125"/>
        <v>-58</v>
      </c>
      <c r="Q224" s="50">
        <f t="shared" si="125"/>
        <v>-14</v>
      </c>
      <c r="R224" s="50">
        <f t="shared" si="126"/>
        <v>0</v>
      </c>
      <c r="S224" s="111">
        <v>29.486607142857142</v>
      </c>
      <c r="T224">
        <f t="shared" si="132"/>
        <v>-44</v>
      </c>
      <c r="U224" s="13">
        <f t="shared" si="128"/>
        <v>44</v>
      </c>
      <c r="V224" s="120"/>
      <c r="W224" s="121"/>
      <c r="X224" s="120"/>
      <c r="Y224" s="302"/>
      <c r="Z224" s="121"/>
      <c r="AA224" s="122"/>
    </row>
    <row r="225" spans="1:27" x14ac:dyDescent="0.25">
      <c r="A225" s="104">
        <v>42601</v>
      </c>
      <c r="B225" s="35">
        <v>175</v>
      </c>
      <c r="C225" s="152"/>
      <c r="D225" s="225"/>
      <c r="E225" s="304" t="e">
        <f t="shared" si="129"/>
        <v>#DIV/0!</v>
      </c>
      <c r="F225" s="66">
        <f t="shared" si="130"/>
        <v>0</v>
      </c>
      <c r="G225" s="234">
        <v>31</v>
      </c>
      <c r="H225" s="221"/>
      <c r="I225" s="108"/>
      <c r="K225" s="42">
        <v>5</v>
      </c>
      <c r="L225" s="18">
        <v>17</v>
      </c>
      <c r="M225" s="18">
        <v>7</v>
      </c>
      <c r="N225" s="34">
        <v>20</v>
      </c>
      <c r="P225" s="50">
        <f t="shared" si="125"/>
        <v>-17</v>
      </c>
      <c r="Q225" s="50">
        <f t="shared" si="125"/>
        <v>-7</v>
      </c>
      <c r="R225" s="50">
        <f t="shared" si="126"/>
        <v>0</v>
      </c>
      <c r="S225" s="111">
        <v>34.596590909090907</v>
      </c>
      <c r="T225">
        <f t="shared" si="132"/>
        <v>-10</v>
      </c>
      <c r="U225" s="13">
        <f t="shared" si="128"/>
        <v>10</v>
      </c>
      <c r="V225" s="120"/>
      <c r="W225" s="121"/>
      <c r="X225" s="120"/>
      <c r="Y225" s="302"/>
      <c r="Z225" s="121"/>
      <c r="AA225" s="122"/>
    </row>
    <row r="226" spans="1:27" s="4" customFormat="1" x14ac:dyDescent="0.25">
      <c r="A226" s="104">
        <v>42594</v>
      </c>
      <c r="B226" s="35">
        <v>179</v>
      </c>
      <c r="C226" s="152"/>
      <c r="D226" s="225"/>
      <c r="E226" s="304" t="e">
        <f t="shared" si="129"/>
        <v>#DIV/0!</v>
      </c>
      <c r="F226" s="66">
        <f t="shared" si="130"/>
        <v>0</v>
      </c>
      <c r="G226" s="234">
        <v>31</v>
      </c>
      <c r="H226" s="221"/>
      <c r="I226" s="108"/>
      <c r="J226" s="18"/>
      <c r="K226" s="42">
        <v>9</v>
      </c>
      <c r="L226" s="18">
        <v>14</v>
      </c>
      <c r="M226" s="18">
        <v>3</v>
      </c>
      <c r="N226" s="34">
        <v>27</v>
      </c>
      <c r="O226" s="298"/>
      <c r="P226" s="50">
        <f t="shared" si="125"/>
        <v>-14</v>
      </c>
      <c r="Q226" s="50">
        <f t="shared" si="125"/>
        <v>-3</v>
      </c>
      <c r="R226" s="50">
        <f t="shared" si="126"/>
        <v>0</v>
      </c>
      <c r="S226" s="111">
        <v>36.25433526011561</v>
      </c>
      <c r="T226">
        <f t="shared" si="132"/>
        <v>-11</v>
      </c>
      <c r="U226" s="13">
        <f t="shared" si="128"/>
        <v>11</v>
      </c>
      <c r="V226" s="120"/>
      <c r="W226" s="121"/>
      <c r="X226" s="120"/>
      <c r="Y226" s="302"/>
      <c r="Z226" s="121"/>
      <c r="AA226" s="122"/>
    </row>
    <row r="227" spans="1:27" x14ac:dyDescent="0.25">
      <c r="A227" s="104">
        <v>42587</v>
      </c>
      <c r="B227" s="35">
        <v>170</v>
      </c>
      <c r="C227" s="152"/>
      <c r="D227" s="225"/>
      <c r="E227" s="304" t="e">
        <f t="shared" si="129"/>
        <v>#DIV/0!</v>
      </c>
      <c r="F227" s="66">
        <f t="shared" si="130"/>
        <v>0</v>
      </c>
      <c r="G227" s="234">
        <v>32</v>
      </c>
      <c r="H227" s="221"/>
      <c r="I227" s="108"/>
      <c r="K227" s="42">
        <v>8</v>
      </c>
      <c r="L227" s="18">
        <v>8</v>
      </c>
      <c r="M227" s="18">
        <v>6</v>
      </c>
      <c r="N227" s="34">
        <v>14</v>
      </c>
      <c r="P227" s="50">
        <f t="shared" si="125"/>
        <v>-8</v>
      </c>
      <c r="Q227" s="50">
        <f t="shared" si="125"/>
        <v>-6</v>
      </c>
      <c r="R227" s="50">
        <f t="shared" si="126"/>
        <v>0</v>
      </c>
      <c r="S227" s="111">
        <v>36.25433526011561</v>
      </c>
      <c r="T227">
        <f t="shared" si="132"/>
        <v>-2</v>
      </c>
      <c r="U227" s="13">
        <f t="shared" si="128"/>
        <v>2</v>
      </c>
      <c r="V227" s="120"/>
      <c r="W227" s="121"/>
      <c r="X227" s="120"/>
      <c r="Y227" s="302"/>
      <c r="Z227" s="121"/>
      <c r="AA227" s="122"/>
    </row>
    <row r="228" spans="1:27" x14ac:dyDescent="0.25">
      <c r="A228" s="104">
        <v>42580</v>
      </c>
      <c r="B228" s="35">
        <v>179</v>
      </c>
      <c r="C228" s="152"/>
      <c r="D228" s="225"/>
      <c r="E228" s="304" t="e">
        <f t="shared" si="129"/>
        <v>#DIV/0!</v>
      </c>
      <c r="F228" s="66">
        <f t="shared" si="130"/>
        <v>0</v>
      </c>
      <c r="G228" s="234">
        <v>38</v>
      </c>
      <c r="H228" s="221"/>
      <c r="I228" s="108"/>
      <c r="K228" s="42"/>
      <c r="N228" s="34"/>
      <c r="P228" s="50">
        <f t="shared" si="125"/>
        <v>0</v>
      </c>
      <c r="Q228" s="50">
        <f t="shared" si="125"/>
        <v>0</v>
      </c>
      <c r="R228" s="50">
        <f t="shared" si="126"/>
        <v>0</v>
      </c>
      <c r="S228" s="111">
        <v>37.36312849162011</v>
      </c>
      <c r="T228">
        <f t="shared" si="132"/>
        <v>0</v>
      </c>
      <c r="U228" s="13">
        <f t="shared" si="128"/>
        <v>0</v>
      </c>
      <c r="V228" s="120"/>
      <c r="W228" s="121"/>
      <c r="X228" s="120"/>
      <c r="Y228" s="302"/>
      <c r="Z228" s="121"/>
      <c r="AA228" s="122"/>
    </row>
    <row r="229" spans="1:27" x14ac:dyDescent="0.25">
      <c r="A229" s="104">
        <v>42573</v>
      </c>
      <c r="B229" s="35">
        <v>176</v>
      </c>
      <c r="C229" s="152"/>
      <c r="D229" s="225"/>
      <c r="E229" s="304" t="e">
        <f t="shared" si="129"/>
        <v>#DIV/0!</v>
      </c>
      <c r="F229" s="66">
        <f t="shared" si="130"/>
        <v>0</v>
      </c>
      <c r="G229" s="234">
        <v>38</v>
      </c>
      <c r="H229" s="221"/>
      <c r="I229" s="108"/>
      <c r="K229" s="42"/>
      <c r="N229" s="34"/>
      <c r="P229" s="52"/>
      <c r="Q229" s="52"/>
      <c r="R229" s="52"/>
      <c r="S229" s="111">
        <v>38.613636363636367</v>
      </c>
      <c r="V229" s="42"/>
      <c r="X229" s="42"/>
      <c r="AA229" s="34"/>
    </row>
    <row r="230" spans="1:27" x14ac:dyDescent="0.25">
      <c r="A230" s="104">
        <v>42566</v>
      </c>
      <c r="B230" s="35">
        <v>170</v>
      </c>
      <c r="C230" s="152"/>
      <c r="D230" s="225"/>
      <c r="E230" s="304" t="e">
        <f t="shared" si="129"/>
        <v>#DIV/0!</v>
      </c>
      <c r="F230" s="66">
        <f t="shared" si="130"/>
        <v>0</v>
      </c>
      <c r="G230" s="234">
        <v>38</v>
      </c>
      <c r="H230" s="221"/>
      <c r="I230" s="108"/>
      <c r="K230" s="42"/>
      <c r="N230" s="34"/>
      <c r="P230" s="52"/>
      <c r="Q230" s="52"/>
      <c r="R230" s="52"/>
      <c r="S230" s="111">
        <v>40.494117647058822</v>
      </c>
      <c r="V230" s="42"/>
      <c r="X230" s="42"/>
      <c r="AA230" s="34"/>
    </row>
    <row r="231" spans="1:27" x14ac:dyDescent="0.25">
      <c r="A231" s="104">
        <v>42559</v>
      </c>
      <c r="B231" s="35">
        <v>186</v>
      </c>
      <c r="C231" s="152"/>
      <c r="D231" s="225"/>
      <c r="E231" s="304" t="e">
        <f t="shared" si="129"/>
        <v>#DIV/0!</v>
      </c>
      <c r="F231" s="66">
        <f t="shared" si="130"/>
        <v>0</v>
      </c>
      <c r="G231" s="234">
        <v>38</v>
      </c>
      <c r="H231" s="221"/>
      <c r="I231" s="108"/>
      <c r="K231" s="42"/>
      <c r="N231" s="34"/>
      <c r="P231" s="52"/>
      <c r="Q231" s="52"/>
      <c r="R231" s="52"/>
      <c r="S231" s="111">
        <v>38.817204301075272</v>
      </c>
      <c r="V231" s="42"/>
      <c r="X231" s="42"/>
      <c r="AA231" s="34"/>
    </row>
    <row r="232" spans="1:27" x14ac:dyDescent="0.25">
      <c r="A232" s="104">
        <v>42552</v>
      </c>
      <c r="B232" s="35">
        <v>201</v>
      </c>
      <c r="C232" s="152"/>
      <c r="D232" s="225"/>
      <c r="E232" s="304" t="e">
        <f t="shared" si="129"/>
        <v>#DIV/0!</v>
      </c>
      <c r="F232" s="66">
        <f t="shared" si="130"/>
        <v>0</v>
      </c>
      <c r="G232" s="234">
        <v>40</v>
      </c>
      <c r="H232" s="221"/>
      <c r="I232" s="108"/>
      <c r="K232" s="42"/>
      <c r="N232" s="34"/>
      <c r="P232" s="52"/>
      <c r="Q232" s="52"/>
      <c r="R232" s="52"/>
      <c r="S232" s="111">
        <v>38.139303482587067</v>
      </c>
      <c r="V232" s="42"/>
      <c r="X232" s="42"/>
      <c r="AA232" s="34"/>
    </row>
    <row r="233" spans="1:27" x14ac:dyDescent="0.25">
      <c r="A233" s="104">
        <v>42545</v>
      </c>
      <c r="B233" s="35">
        <v>207</v>
      </c>
      <c r="C233" s="152"/>
      <c r="D233" s="225"/>
      <c r="E233" s="304" t="e">
        <f t="shared" si="129"/>
        <v>#DIV/0!</v>
      </c>
      <c r="F233" s="66">
        <f t="shared" si="130"/>
        <v>0</v>
      </c>
      <c r="G233" s="234">
        <v>37</v>
      </c>
      <c r="H233" s="221"/>
      <c r="I233" s="108"/>
      <c r="K233" s="42"/>
      <c r="N233" s="34"/>
      <c r="P233" s="52"/>
      <c r="Q233" s="52"/>
      <c r="R233" s="52"/>
      <c r="S233" s="111">
        <v>35.869565217391305</v>
      </c>
      <c r="V233" s="42"/>
      <c r="X233" s="42"/>
      <c r="AA233" s="34"/>
    </row>
    <row r="234" spans="1:27" x14ac:dyDescent="0.25">
      <c r="A234" s="104">
        <v>42538</v>
      </c>
      <c r="B234" s="35">
        <v>211</v>
      </c>
      <c r="C234" s="152"/>
      <c r="D234" s="225"/>
      <c r="E234" s="304" t="e">
        <f t="shared" si="129"/>
        <v>#DIV/0!</v>
      </c>
      <c r="F234" s="66">
        <f t="shared" si="130"/>
        <v>0</v>
      </c>
      <c r="G234" s="234">
        <v>36</v>
      </c>
      <c r="H234" s="221"/>
      <c r="I234" s="108"/>
      <c r="K234" s="42"/>
      <c r="N234" s="34"/>
      <c r="P234" s="52"/>
      <c r="Q234" s="52"/>
      <c r="R234" s="52"/>
      <c r="S234" s="111">
        <v>33.786729857819907</v>
      </c>
      <c r="V234" s="42"/>
      <c r="X234" s="42"/>
      <c r="AA234" s="34"/>
    </row>
    <row r="235" spans="1:27" x14ac:dyDescent="0.25">
      <c r="A235" s="104">
        <v>42531</v>
      </c>
      <c r="B235" s="35">
        <v>200</v>
      </c>
      <c r="C235" s="152"/>
      <c r="D235" s="225"/>
      <c r="E235" s="304" t="e">
        <f t="shared" si="129"/>
        <v>#DIV/0!</v>
      </c>
      <c r="F235" s="66">
        <f t="shared" si="130"/>
        <v>0</v>
      </c>
      <c r="G235" s="234">
        <v>35</v>
      </c>
      <c r="H235" s="221"/>
      <c r="I235" s="108"/>
      <c r="K235" s="42"/>
      <c r="N235" s="34"/>
      <c r="P235" s="52"/>
      <c r="Q235" s="52"/>
      <c r="R235" s="52"/>
      <c r="S235" s="113"/>
      <c r="V235" s="42"/>
      <c r="X235" s="42"/>
      <c r="AA235" s="34"/>
    </row>
    <row r="236" spans="1:27" x14ac:dyDescent="0.25">
      <c r="A236" s="104">
        <v>42524</v>
      </c>
      <c r="B236" s="35">
        <v>196</v>
      </c>
      <c r="C236" s="152"/>
      <c r="D236" s="225"/>
      <c r="E236" s="304" t="e">
        <f t="shared" si="129"/>
        <v>#DIV/0!</v>
      </c>
      <c r="F236" s="66">
        <f t="shared" si="130"/>
        <v>0</v>
      </c>
      <c r="G236" s="234">
        <v>35</v>
      </c>
      <c r="H236" s="221"/>
      <c r="I236" s="108"/>
      <c r="K236" s="42"/>
      <c r="N236" s="34"/>
      <c r="P236" s="52"/>
      <c r="Q236" s="52"/>
      <c r="R236" s="52"/>
      <c r="S236" s="113"/>
      <c r="V236" s="42"/>
      <c r="X236" s="42"/>
      <c r="AA236" s="34"/>
    </row>
    <row r="237" spans="1:27" x14ac:dyDescent="0.25">
      <c r="A237" s="104">
        <v>42517</v>
      </c>
      <c r="B237" s="35">
        <v>188</v>
      </c>
      <c r="C237" s="152"/>
      <c r="D237" s="225"/>
      <c r="E237" s="304" t="e">
        <f t="shared" si="129"/>
        <v>#DIV/0!</v>
      </c>
      <c r="F237" s="66">
        <f t="shared" si="130"/>
        <v>0</v>
      </c>
      <c r="G237" s="234">
        <v>34</v>
      </c>
      <c r="H237" s="221"/>
      <c r="I237" s="108"/>
      <c r="K237" s="42"/>
      <c r="N237" s="34"/>
      <c r="P237" s="52"/>
      <c r="Q237" s="52"/>
      <c r="R237" s="52"/>
      <c r="S237" s="113"/>
      <c r="V237" s="42"/>
      <c r="X237" s="42"/>
      <c r="AA237" s="34"/>
    </row>
    <row r="238" spans="1:27" x14ac:dyDescent="0.25">
      <c r="A238" s="104">
        <v>42510</v>
      </c>
      <c r="B238" s="35">
        <v>188</v>
      </c>
      <c r="C238" s="152"/>
      <c r="D238" s="225"/>
      <c r="E238" s="304" t="e">
        <f t="shared" si="129"/>
        <v>#DIV/0!</v>
      </c>
      <c r="F238" s="66">
        <f t="shared" si="130"/>
        <v>0</v>
      </c>
      <c r="G238" s="234">
        <v>40</v>
      </c>
      <c r="H238" s="221"/>
      <c r="I238" s="108"/>
      <c r="K238" s="42"/>
      <c r="N238" s="34"/>
      <c r="P238" s="52"/>
      <c r="Q238" s="52"/>
      <c r="R238" s="52"/>
      <c r="S238" s="113"/>
      <c r="V238" s="42"/>
      <c r="X238" s="42"/>
      <c r="AA238" s="34"/>
    </row>
    <row r="239" spans="1:27" x14ac:dyDescent="0.25">
      <c r="A239" s="104">
        <v>42503</v>
      </c>
      <c r="B239" s="35">
        <v>183</v>
      </c>
      <c r="C239" s="152"/>
      <c r="D239" s="225"/>
      <c r="E239" s="304" t="e">
        <f t="shared" si="129"/>
        <v>#DIV/0!</v>
      </c>
      <c r="F239" s="66">
        <f t="shared" si="130"/>
        <v>0</v>
      </c>
      <c r="G239" s="234">
        <v>34</v>
      </c>
      <c r="H239" s="221"/>
      <c r="I239" s="108"/>
      <c r="K239" s="42"/>
      <c r="N239" s="34"/>
      <c r="P239" s="52"/>
      <c r="Q239" s="52"/>
      <c r="R239" s="52"/>
      <c r="S239" s="113"/>
      <c r="V239" s="42"/>
      <c r="X239" s="42"/>
      <c r="AA239" s="34"/>
    </row>
    <row r="240" spans="1:27" x14ac:dyDescent="0.25">
      <c r="A240" s="104">
        <v>42496</v>
      </c>
      <c r="B240" s="21">
        <v>170</v>
      </c>
      <c r="C240" s="152"/>
      <c r="D240" s="225"/>
      <c r="E240" s="304" t="e">
        <f t="shared" si="129"/>
        <v>#DIV/0!</v>
      </c>
      <c r="F240" s="66">
        <f t="shared" si="130"/>
        <v>0</v>
      </c>
      <c r="G240" s="233">
        <v>37</v>
      </c>
      <c r="H240" s="221"/>
      <c r="I240" s="108"/>
      <c r="K240" s="42"/>
      <c r="N240" s="34"/>
      <c r="P240" s="52"/>
      <c r="Q240" s="52"/>
      <c r="R240" s="52"/>
      <c r="S240" s="43"/>
      <c r="V240" s="42"/>
      <c r="X240" s="42"/>
      <c r="AA240" s="34"/>
    </row>
    <row r="241" spans="1:27" x14ac:dyDescent="0.25">
      <c r="A241" s="104">
        <v>42489</v>
      </c>
      <c r="B241" s="21">
        <v>163</v>
      </c>
      <c r="C241" s="152"/>
      <c r="D241" s="225"/>
      <c r="E241" s="304" t="e">
        <f t="shared" si="129"/>
        <v>#DIV/0!</v>
      </c>
      <c r="F241" s="66">
        <f t="shared" si="130"/>
        <v>0</v>
      </c>
      <c r="G241" s="233">
        <v>32</v>
      </c>
      <c r="H241" s="221"/>
      <c r="I241" s="108"/>
      <c r="K241" s="42"/>
      <c r="N241" s="34"/>
      <c r="P241" s="52"/>
      <c r="Q241" s="52"/>
      <c r="R241" s="52"/>
      <c r="S241" s="43"/>
      <c r="V241" s="42"/>
      <c r="X241" s="42"/>
      <c r="AA241" s="34"/>
    </row>
    <row r="242" spans="1:27" x14ac:dyDescent="0.25">
      <c r="A242" s="104">
        <v>42482</v>
      </c>
      <c r="B242" s="21">
        <v>161</v>
      </c>
      <c r="C242" s="152"/>
      <c r="D242" s="225"/>
      <c r="E242" s="304" t="e">
        <f t="shared" si="129"/>
        <v>#DIV/0!</v>
      </c>
      <c r="F242" s="66">
        <f t="shared" si="130"/>
        <v>0</v>
      </c>
      <c r="G242" s="233">
        <v>25</v>
      </c>
      <c r="H242" s="221"/>
      <c r="I242" s="108"/>
      <c r="K242" s="42"/>
      <c r="N242" s="34"/>
      <c r="P242" s="52"/>
      <c r="Q242" s="52"/>
      <c r="R242" s="52"/>
      <c r="S242" s="43"/>
      <c r="V242" s="42"/>
      <c r="X242" s="42"/>
      <c r="AA242" s="34"/>
    </row>
    <row r="243" spans="1:27" x14ac:dyDescent="0.25">
      <c r="A243" s="104">
        <v>42475</v>
      </c>
      <c r="B243" s="21">
        <v>163</v>
      </c>
      <c r="C243" s="152"/>
      <c r="D243" s="225"/>
      <c r="E243" s="304" t="e">
        <f t="shared" si="129"/>
        <v>#DIV/0!</v>
      </c>
      <c r="F243" s="66">
        <f t="shared" si="130"/>
        <v>0</v>
      </c>
      <c r="G243" s="233">
        <v>28</v>
      </c>
      <c r="H243" s="221"/>
      <c r="I243" s="108"/>
      <c r="K243" s="42"/>
      <c r="N243" s="34"/>
      <c r="P243" s="52"/>
      <c r="Q243" s="52"/>
      <c r="R243" s="52"/>
      <c r="S243" s="43"/>
      <c r="V243" s="42"/>
      <c r="X243" s="42"/>
      <c r="AA243" s="34"/>
    </row>
    <row r="244" spans="1:27" ht="15.75" thickBot="1" x14ac:dyDescent="0.3">
      <c r="A244" s="104">
        <v>42468</v>
      </c>
      <c r="B244" s="21">
        <v>165</v>
      </c>
      <c r="C244" s="152"/>
      <c r="D244" s="225"/>
      <c r="E244" s="304" t="e">
        <f t="shared" si="129"/>
        <v>#DIV/0!</v>
      </c>
      <c r="F244" s="66">
        <f t="shared" si="130"/>
        <v>0</v>
      </c>
      <c r="G244" s="233">
        <v>25</v>
      </c>
      <c r="H244" s="117"/>
      <c r="I244" s="117"/>
      <c r="J244" s="26"/>
      <c r="K244" s="59"/>
      <c r="L244" s="26"/>
      <c r="M244" s="26"/>
      <c r="N244" s="36"/>
      <c r="P244" s="53"/>
      <c r="Q244" s="53"/>
      <c r="R244" s="53"/>
      <c r="S244" s="46"/>
      <c r="V244" s="59"/>
      <c r="W244" s="26"/>
      <c r="X244" s="59"/>
      <c r="Y244" s="303"/>
      <c r="Z244" s="26"/>
      <c r="AA244" s="36"/>
    </row>
    <row r="245" spans="1:27" x14ac:dyDescent="0.25">
      <c r="B245" s="21"/>
      <c r="C245" s="152"/>
      <c r="D245" s="225"/>
      <c r="E245" s="304"/>
      <c r="F245" s="66"/>
      <c r="G245" s="237"/>
      <c r="H245" s="108"/>
      <c r="I245" s="108"/>
    </row>
    <row r="246" spans="1:27" x14ac:dyDescent="0.25">
      <c r="B246" s="21"/>
      <c r="C246" s="152"/>
      <c r="D246" s="225"/>
      <c r="E246" s="304"/>
      <c r="F246" s="66"/>
      <c r="G246" s="237"/>
      <c r="H246" s="108"/>
      <c r="I246" s="108"/>
    </row>
    <row r="247" spans="1:27" x14ac:dyDescent="0.25">
      <c r="B247" s="21"/>
      <c r="C247" s="152"/>
      <c r="D247" s="225"/>
      <c r="E247" s="304"/>
      <c r="F247" s="66"/>
      <c r="G247" s="237"/>
      <c r="H247" s="108"/>
      <c r="I247" s="108"/>
    </row>
    <row r="248" spans="1:27" x14ac:dyDescent="0.25">
      <c r="B248" s="21"/>
      <c r="C248" s="152"/>
      <c r="D248" s="225"/>
      <c r="E248" s="304"/>
      <c r="F248" s="66"/>
      <c r="G248" s="237"/>
      <c r="H248" s="108"/>
      <c r="I248" s="108"/>
    </row>
    <row r="249" spans="1:27" x14ac:dyDescent="0.25">
      <c r="B249" s="21"/>
      <c r="C249" s="152"/>
      <c r="D249" s="225"/>
      <c r="E249" s="304"/>
      <c r="F249" s="66"/>
      <c r="G249" s="237"/>
      <c r="H249" s="108"/>
      <c r="I249" s="108"/>
    </row>
    <row r="250" spans="1:27" x14ac:dyDescent="0.25">
      <c r="B250" s="21"/>
      <c r="C250" s="152"/>
      <c r="D250" s="225"/>
      <c r="E250" s="304"/>
      <c r="F250" s="66"/>
      <c r="G250" s="237"/>
      <c r="H250" s="108"/>
      <c r="I250" s="108"/>
    </row>
    <row r="251" spans="1:27" x14ac:dyDescent="0.25">
      <c r="B251" s="21"/>
      <c r="C251" s="152"/>
      <c r="D251" s="225"/>
      <c r="E251" s="304"/>
      <c r="F251" s="66"/>
      <c r="G251" s="237"/>
      <c r="H251" s="108"/>
      <c r="I251" s="108"/>
    </row>
    <row r="252" spans="1:27" x14ac:dyDescent="0.25">
      <c r="B252" s="21"/>
      <c r="C252" s="152"/>
      <c r="D252" s="225"/>
      <c r="E252" s="304"/>
      <c r="F252" s="66"/>
      <c r="G252" s="237"/>
      <c r="H252" s="108"/>
      <c r="I252" s="108"/>
    </row>
    <row r="253" spans="1:27" x14ac:dyDescent="0.25">
      <c r="B253" s="21"/>
      <c r="C253" s="152"/>
      <c r="D253" s="225"/>
      <c r="E253" s="304"/>
      <c r="F253" s="66"/>
      <c r="G253" s="237"/>
      <c r="H253" s="108"/>
      <c r="I253" s="108"/>
    </row>
    <row r="254" spans="1:27" x14ac:dyDescent="0.25">
      <c r="B254" s="21"/>
      <c r="C254" s="152"/>
      <c r="D254" s="225"/>
      <c r="E254" s="304"/>
      <c r="F254" s="66"/>
      <c r="G254" s="237"/>
      <c r="H254" s="108"/>
      <c r="I254" s="108"/>
    </row>
    <row r="255" spans="1:27" x14ac:dyDescent="0.25">
      <c r="B255" s="21"/>
      <c r="C255" s="152"/>
      <c r="D255" s="225"/>
      <c r="E255" s="304"/>
      <c r="F255" s="66"/>
      <c r="G255" s="237"/>
      <c r="H255" s="108"/>
      <c r="I255" s="108"/>
    </row>
    <row r="256" spans="1:27" x14ac:dyDescent="0.25">
      <c r="B256" s="21"/>
      <c r="C256" s="152"/>
      <c r="D256" s="225"/>
      <c r="E256" s="304"/>
      <c r="F256" s="66"/>
      <c r="G256" s="237"/>
      <c r="H256" s="108"/>
      <c r="I256" s="108"/>
    </row>
    <row r="257" spans="2:9" x14ac:dyDescent="0.25">
      <c r="B257" s="21"/>
      <c r="C257" s="152"/>
      <c r="D257" s="225"/>
      <c r="E257" s="304"/>
      <c r="F257" s="66"/>
      <c r="G257" s="237"/>
      <c r="H257" s="108"/>
      <c r="I257" s="108"/>
    </row>
    <row r="258" spans="2:9" x14ac:dyDescent="0.25">
      <c r="B258" s="21"/>
      <c r="C258" s="152"/>
      <c r="D258" s="225"/>
      <c r="E258" s="304"/>
      <c r="F258" s="66"/>
      <c r="G258" s="237"/>
      <c r="H258" s="108"/>
      <c r="I258" s="108"/>
    </row>
    <row r="259" spans="2:9" x14ac:dyDescent="0.25">
      <c r="B259" s="21"/>
      <c r="C259" s="152"/>
      <c r="D259" s="225"/>
      <c r="E259" s="304"/>
      <c r="F259" s="66"/>
      <c r="G259" s="237"/>
      <c r="H259" s="108"/>
      <c r="I259" s="108"/>
    </row>
    <row r="260" spans="2:9" x14ac:dyDescent="0.25">
      <c r="B260" s="21"/>
      <c r="C260" s="152"/>
      <c r="D260" s="225"/>
      <c r="E260" s="304"/>
      <c r="F260" s="66"/>
      <c r="G260" s="237"/>
      <c r="H260" s="108"/>
      <c r="I260" s="108"/>
    </row>
    <row r="261" spans="2:9" x14ac:dyDescent="0.25">
      <c r="B261" s="21"/>
      <c r="C261" s="152"/>
      <c r="D261" s="225"/>
      <c r="E261" s="304"/>
      <c r="F261" s="66"/>
      <c r="G261" s="237"/>
      <c r="H261" s="108"/>
      <c r="I261" s="108"/>
    </row>
    <row r="262" spans="2:9" x14ac:dyDescent="0.25">
      <c r="B262" s="21"/>
      <c r="C262" s="152"/>
      <c r="D262" s="225"/>
      <c r="E262" s="304"/>
      <c r="F262" s="66"/>
      <c r="G262" s="237"/>
      <c r="H262" s="108"/>
      <c r="I262" s="108"/>
    </row>
    <row r="263" spans="2:9" x14ac:dyDescent="0.25">
      <c r="B263" s="21"/>
      <c r="C263" s="152"/>
      <c r="D263" s="225"/>
      <c r="E263" s="304"/>
      <c r="F263" s="66"/>
      <c r="G263" s="237"/>
      <c r="H263" s="108"/>
      <c r="I263" s="108"/>
    </row>
    <row r="264" spans="2:9" x14ac:dyDescent="0.25">
      <c r="B264" s="21"/>
      <c r="C264" s="152"/>
      <c r="D264" s="225"/>
      <c r="E264" s="304"/>
      <c r="F264" s="66"/>
      <c r="G264" s="237"/>
      <c r="H264" s="108"/>
      <c r="I264" s="108"/>
    </row>
    <row r="265" spans="2:9" x14ac:dyDescent="0.25">
      <c r="B265" s="21"/>
      <c r="C265" s="152"/>
      <c r="D265" s="225"/>
      <c r="E265" s="304"/>
      <c r="F265" s="66"/>
      <c r="G265" s="237"/>
      <c r="H265" s="108"/>
      <c r="I265" s="108"/>
    </row>
    <row r="266" spans="2:9" x14ac:dyDescent="0.25">
      <c r="B266" s="21"/>
      <c r="C266" s="152"/>
      <c r="D266" s="225"/>
      <c r="E266" s="304"/>
      <c r="F266" s="66"/>
      <c r="G266" s="237"/>
      <c r="H266" s="108"/>
      <c r="I266" s="108"/>
    </row>
    <row r="267" spans="2:9" x14ac:dyDescent="0.25">
      <c r="B267" s="21"/>
      <c r="C267" s="152"/>
      <c r="D267" s="225"/>
      <c r="E267" s="304"/>
      <c r="F267" s="66"/>
      <c r="G267" s="237"/>
      <c r="H267" s="108"/>
      <c r="I267" s="108"/>
    </row>
    <row r="268" spans="2:9" x14ac:dyDescent="0.25">
      <c r="B268" s="21"/>
      <c r="C268" s="152"/>
      <c r="D268" s="225"/>
      <c r="E268" s="304"/>
      <c r="F268" s="66"/>
      <c r="G268" s="237"/>
      <c r="H268" s="108"/>
      <c r="I268" s="108"/>
    </row>
    <row r="269" spans="2:9" x14ac:dyDescent="0.25">
      <c r="B269" s="21"/>
      <c r="C269" s="152"/>
      <c r="D269" s="225"/>
      <c r="E269" s="304"/>
      <c r="F269" s="66"/>
      <c r="G269" s="237"/>
      <c r="H269" s="108"/>
      <c r="I269" s="108"/>
    </row>
    <row r="270" spans="2:9" x14ac:dyDescent="0.25">
      <c r="B270" s="21"/>
      <c r="C270" s="152"/>
      <c r="D270" s="225"/>
      <c r="E270" s="304"/>
      <c r="F270" s="66"/>
      <c r="G270" s="237"/>
      <c r="H270" s="108"/>
      <c r="I270" s="108"/>
    </row>
    <row r="271" spans="2:9" x14ac:dyDescent="0.25">
      <c r="B271" s="21"/>
      <c r="C271" s="152"/>
      <c r="D271" s="225"/>
      <c r="E271" s="304"/>
      <c r="F271" s="66"/>
      <c r="G271" s="237"/>
      <c r="H271" s="108"/>
      <c r="I271" s="108"/>
    </row>
    <row r="272" spans="2:9" x14ac:dyDescent="0.25">
      <c r="B272" s="21"/>
      <c r="C272" s="152"/>
      <c r="D272" s="225"/>
      <c r="E272" s="304"/>
      <c r="F272" s="66"/>
      <c r="G272" s="237"/>
      <c r="H272" s="108"/>
      <c r="I272" s="108"/>
    </row>
    <row r="273" spans="2:9" x14ac:dyDescent="0.25">
      <c r="B273" s="21"/>
      <c r="C273" s="152"/>
      <c r="D273" s="225"/>
      <c r="E273" s="304"/>
      <c r="F273" s="66"/>
      <c r="G273" s="237"/>
      <c r="H273" s="108"/>
      <c r="I273" s="108"/>
    </row>
    <row r="274" spans="2:9" x14ac:dyDescent="0.25">
      <c r="B274" s="21"/>
      <c r="C274" s="152"/>
      <c r="D274" s="225"/>
      <c r="E274" s="304"/>
      <c r="F274" s="66"/>
      <c r="G274" s="237"/>
      <c r="H274" s="108"/>
      <c r="I274" s="108"/>
    </row>
    <row r="275" spans="2:9" x14ac:dyDescent="0.25">
      <c r="B275" s="21"/>
      <c r="C275" s="152"/>
      <c r="D275" s="225"/>
      <c r="E275" s="304"/>
      <c r="F275" s="66"/>
      <c r="G275" s="237"/>
      <c r="H275" s="108"/>
      <c r="I275" s="108"/>
    </row>
    <row r="276" spans="2:9" x14ac:dyDescent="0.25">
      <c r="B276" s="21"/>
      <c r="C276" s="152"/>
      <c r="D276" s="225"/>
      <c r="E276" s="304"/>
      <c r="F276" s="66"/>
      <c r="G276" s="237"/>
      <c r="H276" s="108"/>
      <c r="I276" s="108"/>
    </row>
    <row r="277" spans="2:9" x14ac:dyDescent="0.25">
      <c r="B277" s="21"/>
      <c r="C277" s="152"/>
      <c r="D277" s="225"/>
      <c r="E277" s="304"/>
      <c r="F277" s="66"/>
      <c r="G277" s="237"/>
      <c r="H277" s="108"/>
      <c r="I277" s="108"/>
    </row>
    <row r="278" spans="2:9" x14ac:dyDescent="0.25">
      <c r="B278" s="21"/>
      <c r="C278" s="152"/>
      <c r="D278" s="225"/>
      <c r="E278" s="304"/>
      <c r="F278" s="66"/>
      <c r="G278" s="237"/>
      <c r="H278" s="108"/>
      <c r="I278" s="108"/>
    </row>
    <row r="279" spans="2:9" x14ac:dyDescent="0.25">
      <c r="B279" s="21"/>
      <c r="C279" s="152"/>
      <c r="D279" s="225"/>
      <c r="E279" s="304"/>
      <c r="F279" s="66"/>
      <c r="G279" s="237"/>
      <c r="H279" s="108"/>
      <c r="I279" s="108"/>
    </row>
    <row r="280" spans="2:9" x14ac:dyDescent="0.25">
      <c r="B280" s="21"/>
      <c r="C280" s="152"/>
      <c r="D280" s="225"/>
      <c r="E280" s="304"/>
      <c r="F280" s="66"/>
      <c r="G280" s="237"/>
      <c r="H280" s="108"/>
      <c r="I280" s="108"/>
    </row>
    <row r="281" spans="2:9" x14ac:dyDescent="0.25">
      <c r="B281" s="21"/>
      <c r="C281" s="152"/>
      <c r="D281" s="225"/>
      <c r="E281" s="304"/>
      <c r="F281" s="66"/>
      <c r="G281" s="237"/>
      <c r="H281" s="108"/>
      <c r="I281" s="108"/>
    </row>
    <row r="282" spans="2:9" x14ac:dyDescent="0.25">
      <c r="B282" s="21"/>
      <c r="C282" s="152"/>
      <c r="D282" s="225"/>
      <c r="E282" s="304"/>
      <c r="F282" s="66"/>
      <c r="G282" s="237"/>
      <c r="H282" s="108"/>
      <c r="I282" s="108"/>
    </row>
    <row r="283" spans="2:9" x14ac:dyDescent="0.25">
      <c r="B283" s="21"/>
      <c r="C283" s="152"/>
      <c r="D283" s="225"/>
      <c r="E283" s="304"/>
      <c r="F283" s="66"/>
      <c r="G283" s="237"/>
      <c r="H283" s="108"/>
      <c r="I283" s="108"/>
    </row>
    <row r="284" spans="2:9" x14ac:dyDescent="0.25">
      <c r="B284" s="21"/>
      <c r="C284" s="152"/>
      <c r="D284" s="225"/>
      <c r="E284" s="304"/>
      <c r="F284" s="66"/>
      <c r="G284" s="237"/>
      <c r="H284" s="108"/>
      <c r="I284" s="108"/>
    </row>
    <row r="285" spans="2:9" x14ac:dyDescent="0.25">
      <c r="B285" s="21"/>
      <c r="C285" s="152"/>
      <c r="D285" s="225"/>
      <c r="E285" s="304"/>
      <c r="F285" s="66"/>
      <c r="G285" s="237"/>
      <c r="H285" s="108"/>
      <c r="I285" s="108"/>
    </row>
    <row r="286" spans="2:9" x14ac:dyDescent="0.25">
      <c r="B286" s="21"/>
      <c r="C286" s="152"/>
      <c r="D286" s="225"/>
      <c r="E286" s="304"/>
      <c r="F286" s="66"/>
      <c r="G286" s="237"/>
      <c r="H286" s="108"/>
      <c r="I286" s="108"/>
    </row>
    <row r="287" spans="2:9" x14ac:dyDescent="0.25">
      <c r="B287" s="21"/>
      <c r="C287" s="152"/>
      <c r="D287" s="225"/>
      <c r="E287" s="304"/>
      <c r="F287" s="66"/>
      <c r="G287" s="237"/>
      <c r="H287" s="108"/>
      <c r="I287" s="108"/>
    </row>
    <row r="288" spans="2:9" x14ac:dyDescent="0.25">
      <c r="B288" s="21"/>
      <c r="C288" s="152"/>
      <c r="D288" s="225"/>
      <c r="E288" s="304"/>
      <c r="F288" s="66"/>
      <c r="G288" s="237"/>
      <c r="H288" s="108"/>
      <c r="I288" s="108"/>
    </row>
    <row r="289" spans="2:9" x14ac:dyDescent="0.25">
      <c r="B289" s="21"/>
      <c r="C289" s="152"/>
      <c r="D289" s="225"/>
      <c r="E289" s="304"/>
      <c r="F289" s="66"/>
      <c r="G289" s="237"/>
      <c r="H289" s="108"/>
      <c r="I289" s="108"/>
    </row>
    <row r="290" spans="2:9" x14ac:dyDescent="0.25">
      <c r="B290" s="21"/>
      <c r="C290" s="152"/>
      <c r="D290" s="225"/>
      <c r="E290" s="304"/>
      <c r="F290" s="66"/>
      <c r="G290" s="237"/>
      <c r="H290" s="108"/>
      <c r="I290" s="108"/>
    </row>
    <row r="291" spans="2:9" x14ac:dyDescent="0.25">
      <c r="B291" s="21"/>
      <c r="C291" s="152"/>
      <c r="D291" s="225"/>
      <c r="E291" s="304"/>
      <c r="F291" s="66"/>
      <c r="G291" s="237"/>
      <c r="H291" s="108"/>
      <c r="I291" s="108"/>
    </row>
    <row r="292" spans="2:9" x14ac:dyDescent="0.25">
      <c r="B292" s="21"/>
      <c r="C292" s="152"/>
      <c r="D292" s="225"/>
      <c r="E292" s="304"/>
      <c r="F292" s="66"/>
      <c r="G292" s="237"/>
      <c r="H292" s="108"/>
      <c r="I292" s="108"/>
    </row>
    <row r="293" spans="2:9" x14ac:dyDescent="0.25">
      <c r="B293" s="21"/>
      <c r="C293" s="152"/>
      <c r="D293" s="225"/>
      <c r="E293" s="304"/>
      <c r="F293" s="66"/>
      <c r="G293" s="237"/>
      <c r="H293" s="108"/>
      <c r="I293" s="108"/>
    </row>
    <row r="294" spans="2:9" x14ac:dyDescent="0.25">
      <c r="B294" s="21"/>
      <c r="C294" s="152"/>
      <c r="D294" s="225"/>
      <c r="E294" s="304"/>
      <c r="F294" s="66"/>
      <c r="G294" s="237"/>
      <c r="H294" s="108"/>
      <c r="I294" s="108"/>
    </row>
    <row r="295" spans="2:9" x14ac:dyDescent="0.25">
      <c r="B295" s="21"/>
      <c r="C295" s="152"/>
      <c r="D295" s="225"/>
      <c r="E295" s="304"/>
      <c r="F295" s="66"/>
      <c r="G295" s="237"/>
      <c r="H295" s="108"/>
      <c r="I295" s="108"/>
    </row>
    <row r="296" spans="2:9" x14ac:dyDescent="0.25">
      <c r="B296" s="21"/>
      <c r="C296" s="152"/>
      <c r="D296" s="225"/>
      <c r="E296" s="304"/>
      <c r="F296" s="66"/>
      <c r="G296" s="237"/>
      <c r="H296" s="108"/>
      <c r="I296" s="108"/>
    </row>
    <row r="297" spans="2:9" x14ac:dyDescent="0.25">
      <c r="B297" s="21"/>
      <c r="C297" s="152"/>
      <c r="D297" s="225"/>
      <c r="E297" s="304"/>
      <c r="F297" s="66"/>
      <c r="G297" s="237"/>
      <c r="H297" s="108"/>
      <c r="I297" s="108"/>
    </row>
    <row r="298" spans="2:9" x14ac:dyDescent="0.25">
      <c r="B298" s="21"/>
      <c r="C298" s="152"/>
      <c r="D298" s="225"/>
      <c r="E298" s="304"/>
      <c r="F298" s="66"/>
      <c r="G298" s="237"/>
      <c r="H298" s="108"/>
      <c r="I298" s="108"/>
    </row>
    <row r="299" spans="2:9" x14ac:dyDescent="0.25">
      <c r="B299" s="21"/>
      <c r="C299" s="152"/>
      <c r="D299" s="225"/>
      <c r="E299" s="304"/>
      <c r="F299" s="66"/>
      <c r="G299" s="237"/>
      <c r="H299" s="108"/>
      <c r="I299" s="108"/>
    </row>
    <row r="300" spans="2:9" x14ac:dyDescent="0.25">
      <c r="B300" s="21"/>
      <c r="C300" s="152"/>
      <c r="D300" s="225"/>
      <c r="E300" s="304"/>
      <c r="F300" s="66"/>
      <c r="G300" s="237"/>
      <c r="H300" s="108"/>
      <c r="I300" s="108"/>
    </row>
    <row r="301" spans="2:9" x14ac:dyDescent="0.25">
      <c r="B301" s="21"/>
      <c r="C301" s="152"/>
      <c r="D301" s="225"/>
      <c r="E301" s="304"/>
      <c r="F301" s="66"/>
      <c r="G301" s="237"/>
      <c r="H301" s="108"/>
      <c r="I301" s="108"/>
    </row>
    <row r="302" spans="2:9" x14ac:dyDescent="0.25">
      <c r="B302" s="21"/>
      <c r="C302" s="152"/>
      <c r="D302" s="225"/>
      <c r="E302" s="304"/>
      <c r="F302" s="66"/>
      <c r="G302" s="237"/>
      <c r="H302" s="108"/>
      <c r="I302" s="108"/>
    </row>
    <row r="303" spans="2:9" x14ac:dyDescent="0.25">
      <c r="B303" s="21"/>
      <c r="C303" s="152"/>
      <c r="D303" s="225"/>
      <c r="E303" s="304"/>
      <c r="F303" s="66"/>
      <c r="G303" s="237"/>
      <c r="H303" s="108"/>
      <c r="I303" s="108"/>
    </row>
    <row r="304" spans="2:9" x14ac:dyDescent="0.25">
      <c r="B304" s="21"/>
      <c r="C304" s="152"/>
      <c r="D304" s="225"/>
      <c r="E304" s="304"/>
      <c r="F304" s="66"/>
      <c r="G304" s="237"/>
      <c r="H304" s="108"/>
      <c r="I304" s="108"/>
    </row>
    <row r="305" spans="2:9" x14ac:dyDescent="0.25">
      <c r="B305" s="21"/>
      <c r="C305" s="152"/>
      <c r="D305" s="225"/>
      <c r="E305" s="304"/>
      <c r="F305" s="66"/>
      <c r="G305" s="237"/>
      <c r="H305" s="108"/>
      <c r="I305" s="108"/>
    </row>
    <row r="306" spans="2:9" x14ac:dyDescent="0.25">
      <c r="B306" s="21"/>
      <c r="C306" s="152"/>
      <c r="D306" s="225"/>
      <c r="E306" s="304"/>
      <c r="F306" s="66"/>
      <c r="G306" s="237"/>
      <c r="H306" s="108"/>
      <c r="I306" s="108"/>
    </row>
    <row r="307" spans="2:9" x14ac:dyDescent="0.25">
      <c r="B307" s="21"/>
      <c r="C307" s="152"/>
      <c r="D307" s="225"/>
      <c r="E307" s="304"/>
      <c r="F307" s="66"/>
      <c r="G307" s="237"/>
      <c r="H307" s="108"/>
      <c r="I307" s="108"/>
    </row>
    <row r="308" spans="2:9" x14ac:dyDescent="0.25">
      <c r="B308" s="21"/>
      <c r="C308" s="152"/>
      <c r="D308" s="225"/>
      <c r="E308" s="304"/>
      <c r="F308" s="66"/>
      <c r="G308" s="237"/>
      <c r="H308" s="108"/>
      <c r="I308" s="108"/>
    </row>
    <row r="309" spans="2:9" x14ac:dyDescent="0.25">
      <c r="B309" s="21"/>
      <c r="C309" s="152"/>
      <c r="D309" s="225"/>
      <c r="E309" s="304"/>
      <c r="F309" s="66"/>
      <c r="G309" s="237"/>
      <c r="H309" s="108"/>
      <c r="I309" s="108"/>
    </row>
    <row r="310" spans="2:9" x14ac:dyDescent="0.25">
      <c r="B310" s="21"/>
      <c r="C310" s="152"/>
      <c r="D310" s="225"/>
      <c r="E310" s="304"/>
      <c r="F310" s="66"/>
      <c r="G310" s="237"/>
      <c r="H310" s="108"/>
      <c r="I310" s="108"/>
    </row>
    <row r="311" spans="2:9" x14ac:dyDescent="0.25">
      <c r="B311" s="21"/>
      <c r="C311" s="152"/>
      <c r="D311" s="225"/>
      <c r="E311" s="304"/>
      <c r="F311" s="66"/>
      <c r="G311" s="237"/>
      <c r="H311" s="108"/>
      <c r="I311" s="108"/>
    </row>
    <row r="312" spans="2:9" x14ac:dyDescent="0.25">
      <c r="B312" s="21"/>
      <c r="C312" s="152"/>
      <c r="D312" s="225"/>
      <c r="E312" s="304"/>
      <c r="F312" s="66"/>
      <c r="G312" s="237"/>
      <c r="H312" s="108"/>
      <c r="I312" s="108"/>
    </row>
    <row r="313" spans="2:9" x14ac:dyDescent="0.25">
      <c r="B313" s="21"/>
      <c r="C313" s="152"/>
      <c r="D313" s="225"/>
      <c r="E313" s="304"/>
      <c r="F313" s="66"/>
      <c r="G313" s="237"/>
      <c r="H313" s="108"/>
      <c r="I313" s="108"/>
    </row>
    <row r="314" spans="2:9" x14ac:dyDescent="0.25">
      <c r="B314" s="21"/>
      <c r="C314" s="152"/>
      <c r="D314" s="225"/>
      <c r="E314" s="304"/>
      <c r="F314" s="66"/>
      <c r="G314" s="237"/>
      <c r="H314" s="108"/>
      <c r="I314" s="108"/>
    </row>
    <row r="315" spans="2:9" x14ac:dyDescent="0.25">
      <c r="B315" s="21"/>
      <c r="C315" s="152"/>
      <c r="D315" s="225"/>
      <c r="E315" s="304"/>
      <c r="F315" s="66"/>
      <c r="G315" s="237"/>
      <c r="H315" s="108"/>
      <c r="I315" s="108"/>
    </row>
    <row r="316" spans="2:9" x14ac:dyDescent="0.25">
      <c r="B316" s="21"/>
      <c r="C316" s="152"/>
      <c r="D316" s="225"/>
      <c r="E316" s="304"/>
      <c r="F316" s="66"/>
      <c r="G316" s="237"/>
      <c r="H316" s="108"/>
      <c r="I316" s="108"/>
    </row>
    <row r="317" spans="2:9" x14ac:dyDescent="0.25">
      <c r="B317" s="21"/>
      <c r="C317" s="152"/>
      <c r="D317" s="225"/>
      <c r="E317" s="304"/>
      <c r="F317" s="66"/>
      <c r="G317" s="237"/>
      <c r="H317" s="108"/>
      <c r="I317" s="108"/>
    </row>
    <row r="318" spans="2:9" x14ac:dyDescent="0.25">
      <c r="B318" s="21"/>
      <c r="C318" s="152"/>
      <c r="D318" s="225"/>
      <c r="E318" s="304"/>
      <c r="F318" s="66"/>
      <c r="G318" s="237"/>
      <c r="H318" s="108"/>
      <c r="I318" s="108"/>
    </row>
    <row r="319" spans="2:9" x14ac:dyDescent="0.25">
      <c r="B319" s="21"/>
      <c r="C319" s="152"/>
      <c r="D319" s="225"/>
      <c r="E319" s="304"/>
      <c r="F319" s="66"/>
      <c r="G319" s="237"/>
      <c r="H319" s="108"/>
      <c r="I319" s="108"/>
    </row>
    <row r="320" spans="2:9" x14ac:dyDescent="0.25">
      <c r="B320" s="21"/>
      <c r="C320" s="152"/>
      <c r="D320" s="225"/>
      <c r="E320" s="304"/>
      <c r="F320" s="66"/>
      <c r="G320" s="237"/>
      <c r="H320" s="108"/>
      <c r="I320" s="108"/>
    </row>
    <row r="321" spans="2:9" x14ac:dyDescent="0.25">
      <c r="B321" s="21"/>
      <c r="C321" s="152"/>
      <c r="D321" s="225"/>
      <c r="E321" s="304"/>
      <c r="F321" s="66"/>
      <c r="G321" s="237"/>
      <c r="H321" s="108"/>
      <c r="I321" s="108"/>
    </row>
    <row r="322" spans="2:9" x14ac:dyDescent="0.25">
      <c r="B322" s="21"/>
      <c r="C322" s="152"/>
      <c r="D322" s="225"/>
      <c r="E322" s="304"/>
      <c r="F322" s="66"/>
      <c r="G322" s="237"/>
      <c r="H322" s="108"/>
      <c r="I322" s="108"/>
    </row>
    <row r="323" spans="2:9" x14ac:dyDescent="0.25">
      <c r="B323" s="21"/>
      <c r="C323" s="152"/>
      <c r="D323" s="225"/>
      <c r="E323" s="304"/>
      <c r="F323" s="66"/>
      <c r="G323" s="237"/>
      <c r="H323" s="108"/>
      <c r="I323" s="108"/>
    </row>
    <row r="324" spans="2:9" x14ac:dyDescent="0.25">
      <c r="B324" s="21"/>
      <c r="C324" s="152"/>
      <c r="D324" s="225"/>
      <c r="E324" s="304"/>
      <c r="F324" s="66"/>
      <c r="G324" s="237"/>
      <c r="H324" s="108"/>
      <c r="I324" s="108"/>
    </row>
    <row r="325" spans="2:9" x14ac:dyDescent="0.25">
      <c r="B325" s="21"/>
      <c r="C325" s="152"/>
      <c r="D325" s="225"/>
      <c r="E325" s="304"/>
      <c r="F325" s="66"/>
      <c r="G325" s="237"/>
      <c r="H325" s="108"/>
      <c r="I325" s="108"/>
    </row>
    <row r="326" spans="2:9" x14ac:dyDescent="0.25">
      <c r="B326" s="21"/>
      <c r="C326" s="152"/>
      <c r="D326" s="225"/>
      <c r="E326" s="304"/>
      <c r="F326" s="66"/>
      <c r="G326" s="237"/>
      <c r="H326" s="108"/>
      <c r="I326" s="108"/>
    </row>
    <row r="327" spans="2:9" x14ac:dyDescent="0.25">
      <c r="B327" s="21"/>
      <c r="C327" s="152"/>
      <c r="D327" s="225"/>
      <c r="E327" s="304"/>
      <c r="F327" s="66"/>
      <c r="G327" s="237"/>
      <c r="H327" s="108"/>
      <c r="I327" s="108"/>
    </row>
    <row r="328" spans="2:9" x14ac:dyDescent="0.25">
      <c r="B328" s="21"/>
      <c r="C328" s="152"/>
      <c r="D328" s="225"/>
      <c r="E328" s="304"/>
      <c r="F328" s="66"/>
      <c r="G328" s="237"/>
      <c r="H328" s="108"/>
      <c r="I328" s="108"/>
    </row>
    <row r="329" spans="2:9" x14ac:dyDescent="0.25">
      <c r="B329" s="21"/>
      <c r="C329" s="152"/>
      <c r="D329" s="225"/>
      <c r="E329" s="304"/>
      <c r="F329" s="66"/>
      <c r="G329" s="237"/>
      <c r="H329" s="108"/>
      <c r="I329" s="108"/>
    </row>
    <row r="330" spans="2:9" x14ac:dyDescent="0.25">
      <c r="B330" s="21"/>
      <c r="C330" s="152"/>
      <c r="D330" s="225"/>
      <c r="E330" s="304"/>
      <c r="F330" s="66"/>
      <c r="G330" s="237"/>
      <c r="H330" s="108"/>
      <c r="I330" s="108"/>
    </row>
    <row r="331" spans="2:9" x14ac:dyDescent="0.25">
      <c r="B331" s="21"/>
      <c r="C331" s="152"/>
      <c r="D331" s="225"/>
      <c r="E331" s="304"/>
      <c r="F331" s="66"/>
      <c r="G331" s="237"/>
      <c r="H331" s="108"/>
      <c r="I331" s="108"/>
    </row>
    <row r="332" spans="2:9" x14ac:dyDescent="0.25">
      <c r="B332" s="21"/>
      <c r="C332" s="152"/>
      <c r="D332" s="225"/>
      <c r="E332" s="304"/>
      <c r="F332" s="66"/>
      <c r="G332" s="237"/>
      <c r="H332" s="108"/>
      <c r="I332" s="108"/>
    </row>
    <row r="333" spans="2:9" x14ac:dyDescent="0.25">
      <c r="B333" s="21"/>
      <c r="C333" s="152"/>
      <c r="D333" s="225"/>
      <c r="E333" s="304"/>
      <c r="F333" s="66"/>
      <c r="G333" s="237"/>
    </row>
    <row r="334" spans="2:9" x14ac:dyDescent="0.25">
      <c r="B334" s="21"/>
      <c r="C334" s="152"/>
      <c r="D334" s="225"/>
      <c r="E334" s="304"/>
      <c r="F334" s="66"/>
      <c r="G334" s="237"/>
    </row>
    <row r="335" spans="2:9" x14ac:dyDescent="0.25">
      <c r="B335" s="21"/>
      <c r="C335" s="152"/>
      <c r="D335" s="225"/>
      <c r="E335" s="304"/>
      <c r="F335" s="66"/>
      <c r="G335" s="237"/>
    </row>
    <row r="336" spans="2:9" x14ac:dyDescent="0.25">
      <c r="B336" s="21"/>
      <c r="C336" s="152"/>
      <c r="D336" s="225"/>
      <c r="E336" s="304"/>
      <c r="F336" s="66"/>
      <c r="G336" s="237"/>
    </row>
    <row r="337" spans="2:7" x14ac:dyDescent="0.25">
      <c r="B337" s="21"/>
      <c r="C337" s="152"/>
      <c r="D337" s="225"/>
      <c r="E337" s="304"/>
      <c r="F337" s="66"/>
      <c r="G337" s="237"/>
    </row>
    <row r="338" spans="2:7" x14ac:dyDescent="0.25">
      <c r="B338" s="21"/>
      <c r="C338" s="152"/>
      <c r="D338" s="225"/>
      <c r="E338" s="304"/>
      <c r="F338" s="66"/>
      <c r="G338" s="237"/>
    </row>
    <row r="339" spans="2:7" x14ac:dyDescent="0.25">
      <c r="B339" s="21"/>
      <c r="C339" s="152"/>
      <c r="D339" s="225"/>
      <c r="E339" s="304"/>
      <c r="F339" s="66"/>
      <c r="G339" s="237"/>
    </row>
    <row r="340" spans="2:7" x14ac:dyDescent="0.25">
      <c r="B340" s="21"/>
      <c r="C340" s="152"/>
      <c r="D340" s="225"/>
      <c r="E340" s="304"/>
      <c r="F340" s="66"/>
      <c r="G340" s="237"/>
    </row>
    <row r="341" spans="2:7" x14ac:dyDescent="0.25">
      <c r="B341" s="21"/>
      <c r="C341" s="152"/>
      <c r="D341" s="225"/>
      <c r="E341" s="304"/>
      <c r="F341" s="66"/>
      <c r="G341" s="237"/>
    </row>
    <row r="342" spans="2:7" x14ac:dyDescent="0.25">
      <c r="B342" s="21"/>
      <c r="C342" s="152"/>
      <c r="D342" s="225"/>
      <c r="E342" s="304"/>
      <c r="F342" s="66"/>
      <c r="G342" s="237"/>
    </row>
    <row r="343" spans="2:7" x14ac:dyDescent="0.25">
      <c r="B343" s="21"/>
      <c r="C343" s="152"/>
      <c r="D343" s="225"/>
      <c r="E343" s="304"/>
      <c r="F343" s="66"/>
      <c r="G343" s="237"/>
    </row>
    <row r="344" spans="2:7" x14ac:dyDescent="0.25">
      <c r="B344" s="21"/>
      <c r="C344" s="152"/>
      <c r="D344" s="225"/>
      <c r="E344" s="304"/>
      <c r="F344" s="66"/>
      <c r="G344" s="237"/>
    </row>
    <row r="345" spans="2:7" x14ac:dyDescent="0.25">
      <c r="B345" s="21"/>
      <c r="C345" s="152"/>
      <c r="D345" s="225"/>
      <c r="E345" s="304"/>
      <c r="F345" s="66"/>
      <c r="G345" s="237"/>
    </row>
    <row r="346" spans="2:7" x14ac:dyDescent="0.25">
      <c r="B346" s="21"/>
      <c r="C346" s="152"/>
      <c r="D346" s="225"/>
      <c r="E346" s="304"/>
      <c r="F346" s="66"/>
      <c r="G346" s="237"/>
    </row>
    <row r="347" spans="2:7" x14ac:dyDescent="0.25">
      <c r="B347" s="21"/>
      <c r="C347" s="152"/>
      <c r="D347" s="225"/>
      <c r="E347" s="304"/>
      <c r="F347" s="66"/>
      <c r="G347" s="237"/>
    </row>
    <row r="348" spans="2:7" x14ac:dyDescent="0.25">
      <c r="B348" s="21"/>
      <c r="C348" s="152"/>
      <c r="D348" s="225"/>
      <c r="E348" s="304"/>
      <c r="F348" s="66"/>
      <c r="G348" s="237"/>
    </row>
    <row r="349" spans="2:7" x14ac:dyDescent="0.25">
      <c r="B349" s="21"/>
      <c r="C349" s="224"/>
      <c r="D349" s="225"/>
      <c r="E349" s="304"/>
      <c r="F349" s="66"/>
      <c r="G349" s="237"/>
    </row>
    <row r="350" spans="2:7" x14ac:dyDescent="0.25">
      <c r="B350" s="21"/>
      <c r="C350" s="224"/>
      <c r="D350" s="225"/>
      <c r="E350" s="304"/>
      <c r="F350" s="66"/>
      <c r="G350" s="237"/>
    </row>
    <row r="351" spans="2:7" x14ac:dyDescent="0.25">
      <c r="B351" s="21"/>
      <c r="C351" s="224"/>
      <c r="D351" s="225"/>
      <c r="E351" s="304"/>
      <c r="F351" s="66"/>
      <c r="G351" s="237"/>
    </row>
    <row r="352" spans="2:7" x14ac:dyDescent="0.25">
      <c r="B352" s="21"/>
      <c r="C352" s="224"/>
      <c r="D352" s="225"/>
      <c r="E352" s="304"/>
      <c r="F352" s="66"/>
      <c r="G352" s="237"/>
    </row>
    <row r="353" spans="2:7" x14ac:dyDescent="0.25">
      <c r="B353" s="21"/>
      <c r="C353" s="224"/>
      <c r="D353" s="225"/>
      <c r="E353" s="304"/>
      <c r="F353" s="66"/>
      <c r="G353" s="237"/>
    </row>
    <row r="354" spans="2:7" x14ac:dyDescent="0.25">
      <c r="B354" s="21"/>
      <c r="C354" s="224"/>
      <c r="D354" s="225"/>
      <c r="E354" s="304"/>
      <c r="F354" s="66"/>
      <c r="G354" s="237"/>
    </row>
    <row r="355" spans="2:7" x14ac:dyDescent="0.25">
      <c r="B355" s="21"/>
      <c r="C355" s="224"/>
      <c r="D355" s="225"/>
      <c r="E355" s="304"/>
      <c r="F355" s="66"/>
      <c r="G355" s="237"/>
    </row>
    <row r="356" spans="2:7" x14ac:dyDescent="0.25">
      <c r="B356" s="21"/>
      <c r="C356" s="224"/>
      <c r="D356" s="225"/>
      <c r="E356" s="304"/>
      <c r="F356" s="66"/>
      <c r="G356" s="237"/>
    </row>
    <row r="357" spans="2:7" x14ac:dyDescent="0.25">
      <c r="B357" s="21"/>
      <c r="C357" s="224"/>
      <c r="D357" s="225"/>
      <c r="E357" s="304"/>
      <c r="F357" s="66"/>
      <c r="G357" s="237"/>
    </row>
    <row r="358" spans="2:7" x14ac:dyDescent="0.25">
      <c r="B358" s="21"/>
      <c r="C358" s="224"/>
      <c r="D358" s="225"/>
      <c r="E358" s="304"/>
      <c r="F358" s="66"/>
      <c r="G358" s="237"/>
    </row>
    <row r="359" spans="2:7" x14ac:dyDescent="0.25">
      <c r="B359" s="21"/>
      <c r="C359" s="224"/>
      <c r="D359" s="225"/>
      <c r="E359" s="304"/>
      <c r="F359" s="66"/>
      <c r="G359" s="237"/>
    </row>
    <row r="360" spans="2:7" x14ac:dyDescent="0.25">
      <c r="B360" s="21"/>
      <c r="C360" s="224"/>
      <c r="D360" s="225"/>
      <c r="E360" s="304"/>
      <c r="F360" s="66"/>
      <c r="G360" s="237"/>
    </row>
    <row r="361" spans="2:7" x14ac:dyDescent="0.25">
      <c r="B361" s="21"/>
      <c r="C361" s="224"/>
      <c r="D361" s="225"/>
      <c r="E361" s="304"/>
      <c r="F361" s="66"/>
      <c r="G361" s="237"/>
    </row>
    <row r="362" spans="2:7" x14ac:dyDescent="0.25">
      <c r="B362" s="21"/>
      <c r="C362" s="224"/>
      <c r="D362" s="225"/>
      <c r="E362" s="304"/>
      <c r="F362" s="66"/>
      <c r="G362" s="237"/>
    </row>
    <row r="363" spans="2:7" x14ac:dyDescent="0.25">
      <c r="B363" s="21"/>
      <c r="C363" s="224"/>
      <c r="D363" s="225"/>
      <c r="E363" s="304"/>
      <c r="F363" s="66"/>
      <c r="G363" s="237"/>
    </row>
    <row r="364" spans="2:7" x14ac:dyDescent="0.25">
      <c r="B364" s="21"/>
      <c r="C364" s="224"/>
      <c r="D364" s="225"/>
      <c r="E364" s="304"/>
      <c r="F364" s="66"/>
      <c r="G364" s="237"/>
    </row>
    <row r="365" spans="2:7" x14ac:dyDescent="0.25">
      <c r="B365" s="21"/>
      <c r="C365" s="224"/>
      <c r="D365" s="225"/>
      <c r="E365" s="304"/>
      <c r="F365" s="66"/>
      <c r="G365" s="237"/>
    </row>
    <row r="366" spans="2:7" x14ac:dyDescent="0.25">
      <c r="B366" s="21"/>
      <c r="C366" s="224"/>
      <c r="D366" s="225"/>
      <c r="E366" s="304"/>
      <c r="F366" s="66"/>
      <c r="G366" s="237"/>
    </row>
    <row r="367" spans="2:7" x14ac:dyDescent="0.25">
      <c r="B367" s="21"/>
      <c r="C367" s="224"/>
      <c r="D367" s="225"/>
      <c r="E367" s="304"/>
      <c r="F367" s="66"/>
      <c r="G367" s="237"/>
    </row>
    <row r="368" spans="2:7" x14ac:dyDescent="0.25">
      <c r="B368" s="21"/>
      <c r="C368" s="224"/>
      <c r="D368" s="225"/>
      <c r="E368" s="304"/>
      <c r="F368" s="66"/>
      <c r="G368" s="237"/>
    </row>
    <row r="369" spans="2:7" x14ac:dyDescent="0.25">
      <c r="B369" s="21"/>
      <c r="C369" s="224"/>
      <c r="D369" s="225"/>
      <c r="E369" s="304"/>
      <c r="F369" s="66"/>
      <c r="G369" s="237"/>
    </row>
    <row r="370" spans="2:7" x14ac:dyDescent="0.25">
      <c r="B370" s="21"/>
      <c r="C370" s="224"/>
      <c r="D370" s="225"/>
      <c r="E370" s="304"/>
      <c r="F370" s="66"/>
      <c r="G370" s="237"/>
    </row>
    <row r="371" spans="2:7" x14ac:dyDescent="0.25">
      <c r="B371" s="21"/>
      <c r="C371" s="224"/>
      <c r="D371" s="225"/>
      <c r="E371" s="304"/>
      <c r="F371" s="66"/>
      <c r="G371" s="237"/>
    </row>
    <row r="372" spans="2:7" x14ac:dyDescent="0.25">
      <c r="B372" s="21"/>
      <c r="C372" s="224"/>
      <c r="D372" s="225"/>
      <c r="E372" s="304"/>
      <c r="F372" s="66"/>
      <c r="G372" s="237"/>
    </row>
    <row r="373" spans="2:7" x14ac:dyDescent="0.25">
      <c r="B373" s="21"/>
      <c r="C373" s="224"/>
      <c r="D373" s="225"/>
      <c r="E373" s="304"/>
      <c r="F373" s="66"/>
      <c r="G373" s="237"/>
    </row>
    <row r="374" spans="2:7" x14ac:dyDescent="0.25">
      <c r="B374" s="21"/>
      <c r="C374" s="224"/>
      <c r="D374" s="225"/>
      <c r="E374" s="304"/>
      <c r="F374" s="66"/>
      <c r="G374" s="237"/>
    </row>
    <row r="375" spans="2:7" x14ac:dyDescent="0.25">
      <c r="B375" s="21"/>
      <c r="C375" s="224"/>
      <c r="D375" s="225"/>
      <c r="E375" s="304"/>
      <c r="F375" s="66"/>
      <c r="G375" s="237"/>
    </row>
    <row r="376" spans="2:7" x14ac:dyDescent="0.25">
      <c r="B376" s="21"/>
      <c r="C376" s="224"/>
      <c r="D376" s="225"/>
      <c r="E376" s="304"/>
      <c r="F376" s="66"/>
      <c r="G376" s="237"/>
    </row>
    <row r="377" spans="2:7" x14ac:dyDescent="0.25">
      <c r="B377" s="21"/>
      <c r="C377" s="224"/>
      <c r="D377" s="225"/>
      <c r="E377" s="304"/>
      <c r="F377" s="66"/>
      <c r="G377" s="237"/>
    </row>
    <row r="378" spans="2:7" x14ac:dyDescent="0.25">
      <c r="B378" s="21"/>
      <c r="C378" s="224"/>
      <c r="D378" s="225"/>
      <c r="E378" s="304"/>
      <c r="F378" s="66"/>
      <c r="G378" s="237"/>
    </row>
    <row r="379" spans="2:7" x14ac:dyDescent="0.25">
      <c r="B379" s="21"/>
      <c r="C379" s="224"/>
      <c r="D379" s="225"/>
      <c r="E379" s="304"/>
      <c r="F379" s="66"/>
      <c r="G379" s="237"/>
    </row>
    <row r="380" spans="2:7" x14ac:dyDescent="0.25">
      <c r="B380" s="21"/>
      <c r="C380" s="224"/>
      <c r="D380" s="225"/>
      <c r="E380" s="304"/>
      <c r="F380" s="66"/>
      <c r="G380" s="237"/>
    </row>
    <row r="381" spans="2:7" x14ac:dyDescent="0.25">
      <c r="B381" s="21"/>
      <c r="C381" s="224"/>
      <c r="D381" s="225"/>
      <c r="E381" s="304"/>
      <c r="F381" s="66"/>
      <c r="G381" s="237"/>
    </row>
    <row r="382" spans="2:7" x14ac:dyDescent="0.25">
      <c r="B382" s="21"/>
      <c r="C382" s="224"/>
      <c r="D382" s="225"/>
      <c r="E382" s="304"/>
      <c r="F382" s="66"/>
      <c r="G382" s="237"/>
    </row>
    <row r="383" spans="2:7" x14ac:dyDescent="0.25">
      <c r="B383" s="21"/>
      <c r="C383" s="224"/>
      <c r="D383" s="225"/>
      <c r="E383" s="304"/>
      <c r="F383" s="66"/>
      <c r="G383" s="237"/>
    </row>
    <row r="384" spans="2:7" x14ac:dyDescent="0.25">
      <c r="B384" s="21"/>
      <c r="C384" s="224"/>
      <c r="D384" s="225"/>
      <c r="E384" s="304"/>
      <c r="F384" s="66"/>
      <c r="G384" s="237"/>
    </row>
    <row r="385" spans="2:7" x14ac:dyDescent="0.25">
      <c r="B385" s="21"/>
      <c r="C385" s="224"/>
      <c r="D385" s="225"/>
      <c r="E385" s="304"/>
      <c r="F385" s="66"/>
      <c r="G385" s="237"/>
    </row>
    <row r="386" spans="2:7" x14ac:dyDescent="0.25">
      <c r="B386" s="21"/>
      <c r="C386" s="224"/>
      <c r="D386" s="225"/>
      <c r="E386" s="304"/>
      <c r="F386" s="66"/>
      <c r="G386" s="237"/>
    </row>
    <row r="387" spans="2:7" x14ac:dyDescent="0.25">
      <c r="B387" s="21"/>
      <c r="C387" s="224"/>
      <c r="D387" s="225"/>
      <c r="E387" s="304"/>
      <c r="F387" s="66"/>
      <c r="G387" s="237"/>
    </row>
    <row r="388" spans="2:7" x14ac:dyDescent="0.25">
      <c r="B388" s="21"/>
      <c r="C388" s="224"/>
      <c r="D388" s="225"/>
      <c r="E388" s="304"/>
      <c r="F388" s="66"/>
      <c r="G388" s="237"/>
    </row>
    <row r="389" spans="2:7" x14ac:dyDescent="0.25">
      <c r="B389" s="21"/>
      <c r="C389" s="224"/>
      <c r="D389" s="225"/>
      <c r="E389" s="304"/>
      <c r="F389" s="66"/>
      <c r="G389" s="237"/>
    </row>
    <row r="390" spans="2:7" x14ac:dyDescent="0.25">
      <c r="B390" s="21"/>
      <c r="C390" s="224"/>
      <c r="D390" s="225"/>
      <c r="E390" s="304"/>
      <c r="F390" s="66"/>
      <c r="G390" s="237"/>
    </row>
    <row r="391" spans="2:7" x14ac:dyDescent="0.25">
      <c r="B391" s="21"/>
      <c r="C391" s="224"/>
      <c r="D391" s="225"/>
      <c r="E391" s="304"/>
      <c r="F391" s="66"/>
      <c r="G391" s="237"/>
    </row>
    <row r="392" spans="2:7" x14ac:dyDescent="0.25">
      <c r="B392" s="21"/>
      <c r="C392" s="224"/>
      <c r="D392" s="225"/>
      <c r="E392" s="304"/>
      <c r="F392" s="66"/>
      <c r="G392" s="237"/>
    </row>
    <row r="393" spans="2:7" x14ac:dyDescent="0.25">
      <c r="B393" s="21"/>
      <c r="C393" s="224"/>
      <c r="D393" s="225"/>
      <c r="E393" s="304"/>
      <c r="F393" s="66"/>
      <c r="G393" s="237"/>
    </row>
    <row r="394" spans="2:7" x14ac:dyDescent="0.25">
      <c r="B394" s="21"/>
      <c r="C394" s="224"/>
      <c r="D394" s="225"/>
      <c r="E394" s="304"/>
      <c r="F394" s="66"/>
      <c r="G394" s="237"/>
    </row>
    <row r="395" spans="2:7" x14ac:dyDescent="0.25">
      <c r="B395" s="21"/>
      <c r="C395" s="224"/>
      <c r="D395" s="225"/>
      <c r="E395" s="304"/>
      <c r="F395" s="66"/>
      <c r="G395" s="237"/>
    </row>
    <row r="396" spans="2:7" x14ac:dyDescent="0.25">
      <c r="B396" s="21"/>
      <c r="C396" s="224"/>
      <c r="D396" s="225"/>
      <c r="E396" s="304"/>
      <c r="F396" s="66"/>
      <c r="G396" s="237"/>
    </row>
    <row r="397" spans="2:7" x14ac:dyDescent="0.25">
      <c r="B397" s="21"/>
      <c r="C397" s="224"/>
      <c r="D397" s="225"/>
      <c r="E397" s="304"/>
      <c r="F397" s="66"/>
      <c r="G397" s="237"/>
    </row>
    <row r="398" spans="2:7" x14ac:dyDescent="0.25">
      <c r="B398" s="21"/>
      <c r="C398" s="224"/>
      <c r="D398" s="225"/>
      <c r="E398" s="304"/>
      <c r="F398" s="66"/>
      <c r="G398" s="237"/>
    </row>
    <row r="399" spans="2:7" x14ac:dyDescent="0.25">
      <c r="B399" s="21"/>
      <c r="C399" s="224"/>
      <c r="D399" s="225"/>
      <c r="E399" s="304"/>
      <c r="F399" s="66"/>
      <c r="G399" s="237"/>
    </row>
    <row r="400" spans="2:7" x14ac:dyDescent="0.25">
      <c r="B400" s="21"/>
      <c r="C400" s="224"/>
      <c r="D400" s="225"/>
      <c r="E400" s="304"/>
      <c r="F400" s="66"/>
      <c r="G400" s="237"/>
    </row>
    <row r="401" spans="2:7" x14ac:dyDescent="0.25">
      <c r="B401" s="21"/>
      <c r="C401" s="224"/>
      <c r="D401" s="225"/>
      <c r="E401" s="304"/>
      <c r="F401" s="66"/>
      <c r="G401" s="237"/>
    </row>
    <row r="402" spans="2:7" x14ac:dyDescent="0.25">
      <c r="B402" s="21"/>
      <c r="C402" s="224"/>
      <c r="D402" s="225"/>
      <c r="E402" s="304"/>
      <c r="F402" s="66"/>
      <c r="G402" s="237"/>
    </row>
    <row r="403" spans="2:7" x14ac:dyDescent="0.25">
      <c r="B403" s="21"/>
      <c r="C403" s="224"/>
      <c r="D403" s="225"/>
      <c r="E403" s="304"/>
      <c r="F403" s="66"/>
      <c r="G403" s="237"/>
    </row>
    <row r="404" spans="2:7" x14ac:dyDescent="0.25">
      <c r="B404" s="21"/>
      <c r="C404" s="224"/>
      <c r="D404" s="225"/>
      <c r="E404" s="304"/>
      <c r="F404" s="66"/>
      <c r="G404" s="237"/>
    </row>
    <row r="405" spans="2:7" x14ac:dyDescent="0.25">
      <c r="B405" s="21"/>
      <c r="C405" s="224"/>
      <c r="D405" s="225"/>
      <c r="E405" s="304"/>
      <c r="F405" s="66"/>
      <c r="G405" s="237"/>
    </row>
    <row r="406" spans="2:7" ht="15.75" thickBot="1" x14ac:dyDescent="0.3">
      <c r="B406" s="238"/>
      <c r="C406" s="239"/>
      <c r="D406" s="240"/>
      <c r="E406" s="304"/>
      <c r="F406" s="66"/>
      <c r="G406" s="241"/>
    </row>
    <row r="407" spans="2:7" x14ac:dyDescent="0.25">
      <c r="D407" s="19"/>
      <c r="E407" s="304"/>
      <c r="F407" s="66"/>
    </row>
    <row r="408" spans="2:7" x14ac:dyDescent="0.25">
      <c r="D408" s="19"/>
      <c r="E408" s="304"/>
      <c r="F408" s="66"/>
    </row>
    <row r="409" spans="2:7" x14ac:dyDescent="0.25">
      <c r="D409" s="19"/>
      <c r="E409" s="304"/>
      <c r="F409" s="66"/>
    </row>
    <row r="410" spans="2:7" x14ac:dyDescent="0.25">
      <c r="E410" s="304"/>
      <c r="F410" s="66"/>
    </row>
    <row r="411" spans="2:7" x14ac:dyDescent="0.25">
      <c r="E411" s="304"/>
      <c r="F411" s="66"/>
    </row>
  </sheetData>
  <sheetProtection formatCells="0"/>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2F2EE-9393-4A01-81CA-767545263A28}">
  <sheetPr codeName="Sheet9">
    <tabColor theme="6" tint="0.39997558519241921"/>
  </sheetPr>
  <dimension ref="A1:S406"/>
  <sheetViews>
    <sheetView zoomScale="80" zoomScaleNormal="80" workbookViewId="0">
      <pane xSplit="1" topLeftCell="B1" activePane="topRight" state="frozen"/>
      <selection activeCell="E21" sqref="E21"/>
      <selection pane="topRight" activeCell="N14" sqref="N14"/>
    </sheetView>
  </sheetViews>
  <sheetFormatPr defaultColWidth="9.140625" defaultRowHeight="15" x14ac:dyDescent="0.25"/>
  <cols>
    <col min="1" max="1" width="12.5703125" style="2" customWidth="1"/>
    <col min="2" max="2" width="20.42578125" style="17" customWidth="1"/>
    <col min="3" max="3" width="21.140625" style="17" customWidth="1"/>
    <col min="4" max="4" width="19.140625" style="17" customWidth="1"/>
    <col min="5" max="5" width="21.140625" style="20" customWidth="1"/>
    <col min="6" max="6" width="16.85546875" style="17" customWidth="1"/>
    <col min="7" max="7" width="18.7109375" style="17" customWidth="1"/>
    <col min="8" max="8" width="22" style="18" hidden="1" customWidth="1"/>
    <col min="9" max="12" width="22" style="18" customWidth="1"/>
    <col min="13" max="13" width="19.5703125" style="2" customWidth="1"/>
    <col min="14" max="14" width="9.140625" style="17"/>
    <col min="15" max="15" width="11.5703125" style="73" hidden="1" customWidth="1"/>
    <col min="16" max="16" width="12" style="73" hidden="1" customWidth="1"/>
    <col min="17" max="17" width="11.5703125" style="73" hidden="1" customWidth="1"/>
    <col min="18" max="18" width="22.85546875" style="73" hidden="1" customWidth="1"/>
    <col min="19" max="19" width="12.28515625" style="2" bestFit="1" customWidth="1"/>
    <col min="20" max="16384" width="9.140625" style="2"/>
  </cols>
  <sheetData>
    <row r="1" spans="1:19" x14ac:dyDescent="0.25">
      <c r="A1" s="1" t="s">
        <v>96</v>
      </c>
      <c r="C1" s="18"/>
      <c r="D1" s="19"/>
      <c r="E1" s="17"/>
      <c r="F1" s="108"/>
      <c r="G1" s="108"/>
      <c r="M1" s="60"/>
      <c r="N1" s="43"/>
      <c r="O1" s="72"/>
      <c r="S1" s="14"/>
    </row>
    <row r="2" spans="1:19" ht="15.75" thickBot="1" x14ac:dyDescent="0.3">
      <c r="A2" s="1"/>
      <c r="C2" s="18"/>
      <c r="D2" s="19"/>
      <c r="E2" s="17"/>
      <c r="F2" s="108"/>
      <c r="G2" s="108"/>
      <c r="M2" s="61"/>
      <c r="N2" s="46"/>
      <c r="O2" s="90"/>
      <c r="P2" s="91"/>
      <c r="Q2" s="91"/>
      <c r="R2" s="91"/>
      <c r="S2" s="14"/>
    </row>
    <row r="3" spans="1:19" s="28" customFormat="1" ht="23.25" x14ac:dyDescent="0.35">
      <c r="B3" s="29" t="s">
        <v>97</v>
      </c>
      <c r="C3" s="30"/>
      <c r="D3" s="31"/>
      <c r="E3" s="102"/>
      <c r="F3" s="29" t="s">
        <v>98</v>
      </c>
      <c r="G3" s="33"/>
      <c r="H3" s="30"/>
      <c r="I3" s="54" t="s">
        <v>99</v>
      </c>
      <c r="J3" s="30"/>
      <c r="K3" s="30"/>
      <c r="L3" s="62"/>
      <c r="M3" s="48" t="s">
        <v>100</v>
      </c>
      <c r="N3" s="44" t="s">
        <v>101</v>
      </c>
      <c r="O3" s="92" t="s">
        <v>102</v>
      </c>
      <c r="P3" s="93"/>
      <c r="Q3" s="93"/>
      <c r="R3" s="94"/>
      <c r="S3" s="32"/>
    </row>
    <row r="4" spans="1:19" s="84" customFormat="1" ht="11.25" x14ac:dyDescent="0.2">
      <c r="A4" s="82" t="s">
        <v>104</v>
      </c>
      <c r="B4" s="81" t="s">
        <v>105</v>
      </c>
      <c r="C4" s="81" t="s">
        <v>105</v>
      </c>
      <c r="D4" s="81" t="s">
        <v>105</v>
      </c>
      <c r="E4" s="81" t="s">
        <v>105</v>
      </c>
      <c r="F4" s="81" t="s">
        <v>367</v>
      </c>
      <c r="G4" s="82" t="s">
        <v>106</v>
      </c>
      <c r="H4" s="81" t="s">
        <v>105</v>
      </c>
      <c r="I4" s="81" t="s">
        <v>107</v>
      </c>
      <c r="J4" s="81" t="s">
        <v>107</v>
      </c>
      <c r="K4" s="81" t="s">
        <v>107</v>
      </c>
      <c r="L4" s="81" t="s">
        <v>108</v>
      </c>
      <c r="M4" s="83" t="s">
        <v>109</v>
      </c>
      <c r="N4" s="81" t="s">
        <v>436</v>
      </c>
      <c r="O4" s="95"/>
      <c r="P4" s="96"/>
      <c r="Q4" s="96"/>
      <c r="R4" s="97"/>
      <c r="S4" s="83" t="s">
        <v>109</v>
      </c>
    </row>
    <row r="5" spans="1:19" s="84" customFormat="1" ht="11.25" x14ac:dyDescent="0.2">
      <c r="A5" s="82" t="s">
        <v>110</v>
      </c>
      <c r="B5" s="85"/>
      <c r="C5" s="85"/>
      <c r="D5" s="85"/>
      <c r="E5" s="85"/>
      <c r="F5" s="85"/>
      <c r="G5" s="85"/>
      <c r="H5" s="86"/>
      <c r="I5" s="86"/>
      <c r="J5" s="86"/>
      <c r="K5" s="86"/>
      <c r="L5" s="86"/>
      <c r="M5" s="85"/>
      <c r="N5" s="85"/>
      <c r="O5" s="98"/>
      <c r="P5" s="98"/>
      <c r="Q5" s="98"/>
      <c r="R5" s="98"/>
      <c r="S5" s="85"/>
    </row>
    <row r="6" spans="1:19" s="89" customFormat="1" ht="11.25" x14ac:dyDescent="0.2">
      <c r="A6" s="87" t="s">
        <v>111</v>
      </c>
      <c r="B6" s="87" t="s">
        <v>147</v>
      </c>
      <c r="C6" s="87" t="s">
        <v>148</v>
      </c>
      <c r="D6" s="88" t="s">
        <v>149</v>
      </c>
      <c r="E6" s="88" t="s">
        <v>149</v>
      </c>
      <c r="F6" s="87" t="s">
        <v>150</v>
      </c>
      <c r="G6" s="87" t="s">
        <v>356</v>
      </c>
      <c r="H6" s="87" t="s">
        <v>113</v>
      </c>
      <c r="I6" s="87" t="s">
        <v>151</v>
      </c>
      <c r="J6" s="87" t="s">
        <v>151</v>
      </c>
      <c r="K6" s="87" t="s">
        <v>152</v>
      </c>
      <c r="L6" s="87" t="s">
        <v>151</v>
      </c>
      <c r="M6" s="87"/>
      <c r="N6" s="87" t="s">
        <v>437</v>
      </c>
      <c r="O6" s="87" t="s">
        <v>115</v>
      </c>
      <c r="P6" s="87" t="s">
        <v>115</v>
      </c>
      <c r="Q6" s="87" t="s">
        <v>115</v>
      </c>
      <c r="R6" s="87" t="s">
        <v>115</v>
      </c>
      <c r="S6" s="87"/>
    </row>
    <row r="7" spans="1:19" s="89" customFormat="1" ht="11.25" x14ac:dyDescent="0.2">
      <c r="A7" s="87" t="s">
        <v>116</v>
      </c>
      <c r="B7" s="87" t="s">
        <v>117</v>
      </c>
      <c r="C7" s="87" t="s">
        <v>118</v>
      </c>
      <c r="D7" s="88" t="s">
        <v>119</v>
      </c>
      <c r="E7" s="88" t="s">
        <v>120</v>
      </c>
      <c r="F7" s="87" t="s">
        <v>153</v>
      </c>
      <c r="G7" s="87" t="s">
        <v>412</v>
      </c>
      <c r="H7" s="87" t="s">
        <v>121</v>
      </c>
      <c r="I7" s="87" t="s">
        <v>122</v>
      </c>
      <c r="J7" s="87" t="s">
        <v>123</v>
      </c>
      <c r="K7" s="87" t="s">
        <v>124</v>
      </c>
      <c r="L7" s="87" t="s">
        <v>125</v>
      </c>
      <c r="M7" s="83" t="s">
        <v>126</v>
      </c>
      <c r="N7" s="83" t="s">
        <v>439</v>
      </c>
      <c r="O7" s="101" t="s">
        <v>127</v>
      </c>
      <c r="P7" s="101" t="s">
        <v>127</v>
      </c>
      <c r="Q7" s="101" t="s">
        <v>127</v>
      </c>
      <c r="R7" s="101" t="s">
        <v>127</v>
      </c>
      <c r="S7" s="83" t="s">
        <v>126</v>
      </c>
    </row>
    <row r="8" spans="1:19" s="37" customFormat="1" x14ac:dyDescent="0.25">
      <c r="A8" s="38" t="s">
        <v>84</v>
      </c>
      <c r="B8" s="39"/>
      <c r="C8" s="38"/>
      <c r="D8" s="38"/>
      <c r="E8" s="38"/>
      <c r="F8" s="38"/>
      <c r="G8" s="38"/>
      <c r="H8" s="38"/>
      <c r="I8" s="64"/>
      <c r="J8" s="38"/>
      <c r="K8" s="38"/>
      <c r="L8" s="65"/>
      <c r="M8" s="63"/>
      <c r="N8" s="67"/>
      <c r="O8" s="99"/>
      <c r="P8" s="99"/>
      <c r="Q8" s="99"/>
      <c r="R8" s="99"/>
      <c r="S8" s="38"/>
    </row>
    <row r="9" spans="1:19" x14ac:dyDescent="0.25">
      <c r="A9" s="47"/>
      <c r="B9" s="21"/>
      <c r="C9" s="18"/>
      <c r="D9" s="22"/>
      <c r="E9" s="17"/>
      <c r="I9" s="42"/>
      <c r="M9" s="66"/>
      <c r="N9" s="43"/>
      <c r="S9" s="14"/>
    </row>
    <row r="10" spans="1:19" x14ac:dyDescent="0.25">
      <c r="A10" s="243" t="s">
        <v>206</v>
      </c>
      <c r="B10" s="23" t="s">
        <v>128</v>
      </c>
      <c r="C10" s="18"/>
      <c r="E10" s="105" t="s">
        <v>131</v>
      </c>
      <c r="F10" s="35"/>
      <c r="G10" s="108"/>
      <c r="I10" s="42"/>
      <c r="L10" s="34"/>
      <c r="M10" s="47"/>
      <c r="N10" s="45"/>
      <c r="O10" s="72" t="s">
        <v>132</v>
      </c>
      <c r="R10" s="74"/>
      <c r="S10" s="14"/>
    </row>
    <row r="11" spans="1:19" ht="90" x14ac:dyDescent="0.25">
      <c r="A11" s="47" t="s">
        <v>133</v>
      </c>
      <c r="B11" s="23" t="s">
        <v>128</v>
      </c>
      <c r="C11" s="18" t="s">
        <v>134</v>
      </c>
      <c r="D11" s="22" t="s">
        <v>135</v>
      </c>
      <c r="E11" s="105" t="s">
        <v>128</v>
      </c>
      <c r="F11" s="35" t="s">
        <v>136</v>
      </c>
      <c r="G11" s="108" t="s">
        <v>137</v>
      </c>
      <c r="H11" s="18" t="s">
        <v>138</v>
      </c>
      <c r="I11" s="55" t="s">
        <v>122</v>
      </c>
      <c r="J11" s="56" t="s">
        <v>123</v>
      </c>
      <c r="K11" s="56" t="s">
        <v>139</v>
      </c>
      <c r="L11" s="57" t="s">
        <v>140</v>
      </c>
      <c r="M11" s="49" t="s">
        <v>141</v>
      </c>
      <c r="N11" s="45" t="s">
        <v>128</v>
      </c>
      <c r="O11" s="72" t="s">
        <v>142</v>
      </c>
      <c r="P11" s="73" t="s">
        <v>143</v>
      </c>
      <c r="Q11" s="73" t="s">
        <v>144</v>
      </c>
      <c r="R11" s="74" t="s">
        <v>145</v>
      </c>
      <c r="S11" s="15" t="s">
        <v>146</v>
      </c>
    </row>
    <row r="12" spans="1:19" x14ac:dyDescent="0.25">
      <c r="A12" s="68"/>
      <c r="B12" s="23"/>
      <c r="C12" s="18"/>
      <c r="D12" s="22"/>
      <c r="E12" s="105"/>
      <c r="F12" s="35"/>
      <c r="G12" s="108"/>
      <c r="I12" s="55"/>
      <c r="J12" s="56"/>
      <c r="K12" s="56"/>
      <c r="L12" s="57"/>
      <c r="M12" s="49"/>
      <c r="N12" s="43"/>
      <c r="O12" s="72"/>
      <c r="R12" s="74"/>
      <c r="S12" s="15"/>
    </row>
    <row r="13" spans="1:19" x14ac:dyDescent="0.25">
      <c r="A13" s="104">
        <f t="shared" ref="A13:A31" si="0">A14+7</f>
        <v>44099</v>
      </c>
      <c r="B13" s="23">
        <v>89</v>
      </c>
      <c r="C13" s="18">
        <v>78</v>
      </c>
      <c r="D13" s="22">
        <v>12</v>
      </c>
      <c r="E13" s="105">
        <v>15</v>
      </c>
      <c r="F13" s="35">
        <v>0</v>
      </c>
      <c r="G13" s="108">
        <v>11</v>
      </c>
      <c r="I13" s="148">
        <v>1</v>
      </c>
      <c r="J13" s="56">
        <v>18</v>
      </c>
      <c r="K13" s="56">
        <v>1</v>
      </c>
      <c r="L13" s="148">
        <v>20</v>
      </c>
      <c r="M13" s="50">
        <f>TotalAppsTimeSeriesData!L16*-1</f>
        <v>-36</v>
      </c>
      <c r="N13" s="43">
        <v>21</v>
      </c>
      <c r="O13" s="72"/>
      <c r="R13" s="74"/>
      <c r="S13" s="13">
        <f>TotalAppsTimeSeriesData!M16-TotalAppsTimeSeriesData!L16</f>
        <v>-22</v>
      </c>
    </row>
    <row r="14" spans="1:19" x14ac:dyDescent="0.25">
      <c r="A14" s="104">
        <f t="shared" si="0"/>
        <v>44092</v>
      </c>
      <c r="B14" s="23">
        <v>75</v>
      </c>
      <c r="C14" s="18">
        <v>68</v>
      </c>
      <c r="D14" s="22">
        <v>13</v>
      </c>
      <c r="E14" s="105">
        <v>13</v>
      </c>
      <c r="F14" s="35">
        <v>0</v>
      </c>
      <c r="G14" s="108">
        <v>9</v>
      </c>
      <c r="I14" s="148">
        <v>0</v>
      </c>
      <c r="J14" s="56">
        <v>4</v>
      </c>
      <c r="K14" s="56">
        <v>0</v>
      </c>
      <c r="L14" s="148">
        <v>3</v>
      </c>
      <c r="M14" s="50">
        <f>TotalAppsTimeSeriesData!L17*-1</f>
        <v>-13</v>
      </c>
      <c r="N14" s="43">
        <v>22</v>
      </c>
      <c r="O14" s="72"/>
      <c r="R14" s="74"/>
      <c r="S14" s="13">
        <f>TotalAppsTimeSeriesData!M17-TotalAppsTimeSeriesData!L17</f>
        <v>-5</v>
      </c>
    </row>
    <row r="15" spans="1:19" x14ac:dyDescent="0.25">
      <c r="A15" s="104">
        <f t="shared" si="0"/>
        <v>44085</v>
      </c>
      <c r="B15" s="23"/>
      <c r="C15" s="18"/>
      <c r="D15" s="22">
        <v>7</v>
      </c>
      <c r="E15" s="105">
        <v>7</v>
      </c>
      <c r="F15" s="35">
        <v>0</v>
      </c>
      <c r="G15" s="108">
        <v>10</v>
      </c>
      <c r="I15" s="148">
        <v>1</v>
      </c>
      <c r="J15" s="56">
        <v>7</v>
      </c>
      <c r="K15" s="56">
        <v>8</v>
      </c>
      <c r="L15" s="148">
        <v>3</v>
      </c>
      <c r="M15" s="50">
        <f>TotalAppsTimeSeriesData!L18*-1</f>
        <v>-20</v>
      </c>
      <c r="N15" s="43">
        <v>20</v>
      </c>
      <c r="O15" s="72"/>
      <c r="R15" s="74"/>
      <c r="S15" s="13">
        <f>TotalAppsTimeSeriesData!M18-TotalAppsTimeSeriesData!L18</f>
        <v>7</v>
      </c>
    </row>
    <row r="16" spans="1:19" x14ac:dyDescent="0.25">
      <c r="A16" s="104">
        <f t="shared" si="0"/>
        <v>44078</v>
      </c>
      <c r="B16" s="23">
        <v>73</v>
      </c>
      <c r="C16" s="18">
        <v>66</v>
      </c>
      <c r="D16" s="22">
        <v>8</v>
      </c>
      <c r="E16" s="105">
        <v>8</v>
      </c>
      <c r="F16" s="35">
        <v>10</v>
      </c>
      <c r="G16" s="108">
        <v>14</v>
      </c>
      <c r="I16" s="148">
        <v>1</v>
      </c>
      <c r="J16" s="56">
        <v>4</v>
      </c>
      <c r="K16" s="56">
        <v>0</v>
      </c>
      <c r="L16" s="148">
        <v>8</v>
      </c>
      <c r="M16" s="50">
        <f>TotalAppsTimeSeriesData!L19*-1</f>
        <v>-15</v>
      </c>
      <c r="N16" s="43">
        <v>21</v>
      </c>
      <c r="O16" s="72"/>
      <c r="R16" s="74"/>
      <c r="S16" s="13">
        <f>TotalAppsTimeSeriesData!M19-TotalAppsTimeSeriesData!L19</f>
        <v>2</v>
      </c>
    </row>
    <row r="17" spans="1:19" x14ac:dyDescent="0.25">
      <c r="A17" s="104">
        <f t="shared" si="0"/>
        <v>44071</v>
      </c>
      <c r="B17" s="23">
        <v>70</v>
      </c>
      <c r="C17" s="18">
        <v>64</v>
      </c>
      <c r="D17" s="22">
        <v>6</v>
      </c>
      <c r="E17" s="105">
        <v>6</v>
      </c>
      <c r="F17" s="35">
        <v>0</v>
      </c>
      <c r="G17" s="108">
        <v>11</v>
      </c>
      <c r="I17" s="148">
        <v>1</v>
      </c>
      <c r="J17" s="56">
        <v>8</v>
      </c>
      <c r="K17" s="56">
        <v>1</v>
      </c>
      <c r="L17" s="148">
        <v>7</v>
      </c>
      <c r="M17" s="50">
        <f>TotalAppsTimeSeriesData!L20*-1</f>
        <v>-19</v>
      </c>
      <c r="N17" s="43">
        <v>20</v>
      </c>
      <c r="O17" s="72"/>
      <c r="R17" s="74"/>
      <c r="S17" s="13">
        <f>TotalAppsTimeSeriesData!M20-TotalAppsTimeSeriesData!L20</f>
        <v>-11</v>
      </c>
    </row>
    <row r="18" spans="1:19" x14ac:dyDescent="0.25">
      <c r="A18" s="104">
        <f t="shared" si="0"/>
        <v>44064</v>
      </c>
      <c r="B18" s="23">
        <v>63</v>
      </c>
      <c r="C18" s="18">
        <v>57</v>
      </c>
      <c r="D18" s="22">
        <v>6</v>
      </c>
      <c r="E18" s="105">
        <v>6</v>
      </c>
      <c r="F18" s="35">
        <v>5</v>
      </c>
      <c r="G18" s="108">
        <v>12</v>
      </c>
      <c r="I18" s="148">
        <v>0</v>
      </c>
      <c r="J18" s="56">
        <v>8</v>
      </c>
      <c r="K18" s="56">
        <v>5</v>
      </c>
      <c r="L18" s="148">
        <v>8</v>
      </c>
      <c r="M18" s="50">
        <f>TotalAppsTimeSeriesData!L21*-1</f>
        <v>-15</v>
      </c>
      <c r="N18" s="43">
        <v>20</v>
      </c>
      <c r="O18" s="72"/>
      <c r="R18" s="74"/>
      <c r="S18" s="13">
        <f>TotalAppsTimeSeriesData!M21-TotalAppsTimeSeriesData!L21</f>
        <v>2</v>
      </c>
    </row>
    <row r="19" spans="1:19" x14ac:dyDescent="0.25">
      <c r="A19" s="104">
        <f t="shared" si="0"/>
        <v>44057</v>
      </c>
      <c r="B19" s="23">
        <v>60</v>
      </c>
      <c r="C19" s="18">
        <v>49</v>
      </c>
      <c r="D19" s="22">
        <v>5</v>
      </c>
      <c r="E19" s="105">
        <v>5</v>
      </c>
      <c r="F19" s="35">
        <v>3</v>
      </c>
      <c r="G19" s="108">
        <v>13</v>
      </c>
      <c r="I19" s="148">
        <v>0</v>
      </c>
      <c r="J19" s="56">
        <v>2</v>
      </c>
      <c r="K19" s="56">
        <v>0</v>
      </c>
      <c r="L19" s="148">
        <v>5</v>
      </c>
      <c r="M19" s="50">
        <f>TotalAppsTimeSeriesData!L22*-1</f>
        <v>-21</v>
      </c>
      <c r="N19" s="43">
        <v>21</v>
      </c>
      <c r="O19" s="72"/>
      <c r="R19" s="74"/>
      <c r="S19" s="13">
        <f>TotalAppsTimeSeriesData!M22-TotalAppsTimeSeriesData!L22</f>
        <v>-8</v>
      </c>
    </row>
    <row r="20" spans="1:19" x14ac:dyDescent="0.25">
      <c r="A20" s="104">
        <f t="shared" si="0"/>
        <v>44050</v>
      </c>
      <c r="B20" s="23">
        <v>58</v>
      </c>
      <c r="C20" s="18">
        <v>51</v>
      </c>
      <c r="D20" s="22">
        <v>5</v>
      </c>
      <c r="E20" s="105">
        <v>5</v>
      </c>
      <c r="F20" s="35">
        <v>2</v>
      </c>
      <c r="G20" s="108">
        <v>10</v>
      </c>
      <c r="I20" s="148">
        <v>0</v>
      </c>
      <c r="J20" s="56">
        <v>1</v>
      </c>
      <c r="K20" s="56">
        <v>0</v>
      </c>
      <c r="L20" s="148">
        <v>1</v>
      </c>
      <c r="M20" s="50">
        <f>TotalAppsTimeSeriesData!L23*-1</f>
        <v>-34</v>
      </c>
      <c r="N20" s="43">
        <v>18</v>
      </c>
      <c r="O20" s="72"/>
      <c r="R20" s="74"/>
      <c r="S20" s="13">
        <f>TotalAppsTimeSeriesData!M23-TotalAppsTimeSeriesData!L23</f>
        <v>-18</v>
      </c>
    </row>
    <row r="21" spans="1:19" x14ac:dyDescent="0.25">
      <c r="A21" s="104">
        <f t="shared" si="0"/>
        <v>44043</v>
      </c>
      <c r="B21" s="23">
        <v>54</v>
      </c>
      <c r="C21" s="18">
        <v>49</v>
      </c>
      <c r="D21" s="22">
        <v>4</v>
      </c>
      <c r="E21" s="105">
        <v>4</v>
      </c>
      <c r="F21" s="35">
        <v>0</v>
      </c>
      <c r="G21" s="108">
        <v>11</v>
      </c>
      <c r="I21" s="148">
        <v>0</v>
      </c>
      <c r="J21" s="56">
        <v>5</v>
      </c>
      <c r="K21" s="56">
        <v>6</v>
      </c>
      <c r="L21" s="148">
        <v>4</v>
      </c>
      <c r="M21" s="50">
        <f>TotalAppsTimeSeriesData!L24*-1</f>
        <v>-14</v>
      </c>
      <c r="N21" s="43">
        <v>17</v>
      </c>
      <c r="O21" s="72"/>
      <c r="R21" s="74"/>
      <c r="S21" s="13">
        <f>TotalAppsTimeSeriesData!M24-TotalAppsTimeSeriesData!L24</f>
        <v>11</v>
      </c>
    </row>
    <row r="22" spans="1:19" x14ac:dyDescent="0.25">
      <c r="A22" s="104">
        <f t="shared" si="0"/>
        <v>44036</v>
      </c>
      <c r="B22" s="23">
        <v>57</v>
      </c>
      <c r="C22" s="18">
        <v>45</v>
      </c>
      <c r="D22" s="22">
        <v>2</v>
      </c>
      <c r="E22" s="105">
        <v>3</v>
      </c>
      <c r="F22" s="35">
        <v>10</v>
      </c>
      <c r="G22" s="108">
        <v>12</v>
      </c>
      <c r="I22" s="148">
        <v>0</v>
      </c>
      <c r="J22" s="56">
        <v>5</v>
      </c>
      <c r="K22" s="56">
        <v>0</v>
      </c>
      <c r="L22" s="148">
        <v>5</v>
      </c>
      <c r="M22" s="50">
        <f>TotalAppsTimeSeriesData!L25*-1</f>
        <v>-17</v>
      </c>
      <c r="N22" s="43">
        <v>18</v>
      </c>
      <c r="O22" s="72"/>
      <c r="R22" s="74"/>
      <c r="S22" s="13">
        <f>TotalAppsTimeSeriesData!M25-TotalAppsTimeSeriesData!L25</f>
        <v>-7</v>
      </c>
    </row>
    <row r="23" spans="1:19" x14ac:dyDescent="0.25">
      <c r="A23" s="104">
        <f t="shared" si="0"/>
        <v>44029</v>
      </c>
      <c r="B23" s="23">
        <v>51</v>
      </c>
      <c r="C23" s="18">
        <v>42</v>
      </c>
      <c r="D23" s="22">
        <v>2</v>
      </c>
      <c r="E23" s="105">
        <v>3</v>
      </c>
      <c r="F23" s="35">
        <v>5</v>
      </c>
      <c r="G23" s="108">
        <v>12</v>
      </c>
      <c r="I23" s="148">
        <v>0</v>
      </c>
      <c r="J23" s="56">
        <v>4</v>
      </c>
      <c r="K23" s="56">
        <v>3</v>
      </c>
      <c r="L23" s="148">
        <v>5</v>
      </c>
      <c r="M23" s="50">
        <f>TotalAppsTimeSeriesData!L26*-1</f>
        <v>-25</v>
      </c>
      <c r="N23" s="43">
        <v>22</v>
      </c>
      <c r="O23" s="72"/>
      <c r="R23" s="74"/>
      <c r="S23" s="13">
        <f>TotalAppsTimeSeriesData!M26-TotalAppsTimeSeriesData!L26</f>
        <v>-5</v>
      </c>
    </row>
    <row r="24" spans="1:19" x14ac:dyDescent="0.25">
      <c r="A24" s="104">
        <f t="shared" si="0"/>
        <v>44022</v>
      </c>
      <c r="B24" s="23">
        <v>50</v>
      </c>
      <c r="C24" s="18">
        <v>43</v>
      </c>
      <c r="D24" s="22">
        <v>3</v>
      </c>
      <c r="E24" s="105">
        <v>4</v>
      </c>
      <c r="F24" s="35">
        <v>1</v>
      </c>
      <c r="G24" s="108">
        <v>11</v>
      </c>
      <c r="I24" s="148">
        <v>0</v>
      </c>
      <c r="J24" s="56">
        <v>9</v>
      </c>
      <c r="K24" s="56">
        <v>2</v>
      </c>
      <c r="L24" s="148">
        <v>11</v>
      </c>
      <c r="M24" s="50">
        <f>TotalAppsTimeSeriesData!L27*-1</f>
        <v>-18</v>
      </c>
      <c r="N24" s="43">
        <v>16</v>
      </c>
      <c r="O24" s="72"/>
      <c r="R24" s="74"/>
      <c r="S24" s="13">
        <f>TotalAppsTimeSeriesData!M27-TotalAppsTimeSeriesData!L27</f>
        <v>-5</v>
      </c>
    </row>
    <row r="25" spans="1:19" x14ac:dyDescent="0.25">
      <c r="A25" s="104">
        <f t="shared" si="0"/>
        <v>44015</v>
      </c>
      <c r="B25" s="23">
        <v>43</v>
      </c>
      <c r="C25" s="18">
        <v>37</v>
      </c>
      <c r="D25" s="22">
        <v>2</v>
      </c>
      <c r="E25" s="105">
        <v>3</v>
      </c>
      <c r="F25" s="35">
        <v>3</v>
      </c>
      <c r="G25" s="108">
        <v>9</v>
      </c>
      <c r="I25" s="148">
        <v>0</v>
      </c>
      <c r="J25" s="56">
        <v>8</v>
      </c>
      <c r="K25" s="56">
        <v>4</v>
      </c>
      <c r="L25" s="148">
        <v>4</v>
      </c>
      <c r="M25" s="50">
        <f>TotalAppsTimeSeriesData!L28*-1</f>
        <v>-20</v>
      </c>
      <c r="N25" s="43">
        <v>17</v>
      </c>
      <c r="O25" s="72"/>
      <c r="R25" s="74"/>
      <c r="S25" s="13">
        <f>TotalAppsTimeSeriesData!M28-TotalAppsTimeSeriesData!L28</f>
        <v>-3</v>
      </c>
    </row>
    <row r="26" spans="1:19" x14ac:dyDescent="0.25">
      <c r="A26" s="104">
        <f t="shared" si="0"/>
        <v>44008</v>
      </c>
      <c r="B26" s="23">
        <v>39</v>
      </c>
      <c r="C26" s="18">
        <v>32</v>
      </c>
      <c r="D26" s="22">
        <v>2</v>
      </c>
      <c r="E26" s="105">
        <v>2</v>
      </c>
      <c r="F26" s="35">
        <v>7</v>
      </c>
      <c r="G26" s="108">
        <v>13</v>
      </c>
      <c r="I26" s="148">
        <v>0</v>
      </c>
      <c r="J26" s="56">
        <v>4</v>
      </c>
      <c r="K26" s="56">
        <v>1</v>
      </c>
      <c r="L26" s="148">
        <v>13</v>
      </c>
      <c r="M26" s="50">
        <f>TotalAppsTimeSeriesData!L29*-1</f>
        <v>-10</v>
      </c>
      <c r="N26" s="43">
        <v>18</v>
      </c>
      <c r="O26" s="72"/>
      <c r="R26" s="74"/>
      <c r="S26" s="13">
        <f>TotalAppsTimeSeriesData!M29-TotalAppsTimeSeriesData!L29</f>
        <v>2</v>
      </c>
    </row>
    <row r="27" spans="1:19" x14ac:dyDescent="0.25">
      <c r="A27" s="104">
        <f t="shared" si="0"/>
        <v>44001</v>
      </c>
      <c r="B27" s="23">
        <v>36</v>
      </c>
      <c r="C27" s="18">
        <v>32</v>
      </c>
      <c r="D27" s="22">
        <v>2</v>
      </c>
      <c r="E27" s="105">
        <v>2</v>
      </c>
      <c r="F27" s="35">
        <v>5</v>
      </c>
      <c r="G27" s="108">
        <v>4</v>
      </c>
      <c r="I27" s="148">
        <v>0</v>
      </c>
      <c r="J27" s="56">
        <v>5</v>
      </c>
      <c r="K27" s="56">
        <v>1</v>
      </c>
      <c r="L27" s="148">
        <v>3</v>
      </c>
      <c r="M27" s="50">
        <f>TotalAppsTimeSeriesData!L30*-1</f>
        <v>-21</v>
      </c>
      <c r="N27" s="43">
        <v>16</v>
      </c>
      <c r="O27" s="72"/>
      <c r="R27" s="74"/>
      <c r="S27" s="13">
        <f>TotalAppsTimeSeriesData!M30-TotalAppsTimeSeriesData!L30</f>
        <v>-6</v>
      </c>
    </row>
    <row r="28" spans="1:19" x14ac:dyDescent="0.25">
      <c r="A28" s="104">
        <f t="shared" si="0"/>
        <v>43994</v>
      </c>
      <c r="B28" s="23">
        <v>32</v>
      </c>
      <c r="C28" s="18">
        <v>28</v>
      </c>
      <c r="D28" s="22">
        <v>2</v>
      </c>
      <c r="E28" s="105">
        <v>2</v>
      </c>
      <c r="F28" s="35">
        <v>4</v>
      </c>
      <c r="G28" s="108">
        <v>6</v>
      </c>
      <c r="I28" s="148">
        <v>0</v>
      </c>
      <c r="J28" s="56">
        <v>3</v>
      </c>
      <c r="K28" s="56">
        <v>3</v>
      </c>
      <c r="L28" s="148">
        <v>7</v>
      </c>
      <c r="M28" s="50">
        <f>TotalAppsTimeSeriesData!L31*-1</f>
        <v>-15</v>
      </c>
      <c r="N28" s="43">
        <v>16</v>
      </c>
      <c r="O28" s="72"/>
      <c r="R28" s="74"/>
      <c r="S28" s="13">
        <f>TotalAppsTimeSeriesData!M31-TotalAppsTimeSeriesData!L31</f>
        <v>35</v>
      </c>
    </row>
    <row r="29" spans="1:19" x14ac:dyDescent="0.25">
      <c r="A29" s="104">
        <f t="shared" si="0"/>
        <v>43987</v>
      </c>
      <c r="B29" s="23">
        <v>32</v>
      </c>
      <c r="C29" s="18">
        <v>26</v>
      </c>
      <c r="D29" s="22">
        <v>2</v>
      </c>
      <c r="E29" s="105">
        <v>2</v>
      </c>
      <c r="F29" s="35">
        <v>3</v>
      </c>
      <c r="G29" s="108">
        <v>3</v>
      </c>
      <c r="I29" s="148">
        <v>0</v>
      </c>
      <c r="J29" s="56">
        <v>10</v>
      </c>
      <c r="K29" s="56">
        <v>1</v>
      </c>
      <c r="L29" s="148">
        <v>2</v>
      </c>
      <c r="M29" s="50">
        <f>TotalAppsTimeSeriesData!L32*-1</f>
        <v>-25</v>
      </c>
      <c r="N29" s="43">
        <v>14</v>
      </c>
      <c r="O29" s="72"/>
      <c r="R29" s="74"/>
      <c r="S29" s="13">
        <f>TotalAppsTimeSeriesData!M32-TotalAppsTimeSeriesData!L32</f>
        <v>22</v>
      </c>
    </row>
    <row r="30" spans="1:19" x14ac:dyDescent="0.25">
      <c r="A30" s="104">
        <f t="shared" si="0"/>
        <v>43980</v>
      </c>
      <c r="B30" s="23">
        <v>27</v>
      </c>
      <c r="C30" s="18">
        <v>19</v>
      </c>
      <c r="D30" s="22">
        <v>1</v>
      </c>
      <c r="E30" s="105">
        <v>2</v>
      </c>
      <c r="F30" s="35">
        <v>2</v>
      </c>
      <c r="G30" s="108">
        <v>10</v>
      </c>
      <c r="I30" s="148">
        <v>0</v>
      </c>
      <c r="J30" s="56">
        <v>2</v>
      </c>
      <c r="K30" s="56">
        <v>1</v>
      </c>
      <c r="L30" s="148">
        <v>3</v>
      </c>
      <c r="M30" s="50">
        <f>TotalAppsTimeSeriesData!L33*-1</f>
        <v>-36</v>
      </c>
      <c r="N30" s="43">
        <v>19</v>
      </c>
      <c r="O30" s="72"/>
      <c r="R30" s="74"/>
      <c r="S30" s="13">
        <f>TotalAppsTimeSeriesData!M33-TotalAppsTimeSeriesData!L33</f>
        <v>-19</v>
      </c>
    </row>
    <row r="31" spans="1:19" x14ac:dyDescent="0.25">
      <c r="A31" s="104">
        <f t="shared" si="0"/>
        <v>43973</v>
      </c>
      <c r="B31" s="23">
        <v>26</v>
      </c>
      <c r="C31" s="18">
        <v>17</v>
      </c>
      <c r="D31" s="22">
        <v>1</v>
      </c>
      <c r="E31" s="105">
        <v>2</v>
      </c>
      <c r="F31" s="35">
        <v>2</v>
      </c>
      <c r="G31" s="108">
        <v>10</v>
      </c>
      <c r="I31" s="148">
        <v>0</v>
      </c>
      <c r="J31" s="56">
        <v>0</v>
      </c>
      <c r="K31" s="56">
        <v>4</v>
      </c>
      <c r="L31" s="148">
        <v>9</v>
      </c>
      <c r="M31" s="50">
        <f>TotalAppsTimeSeriesData!L34*-1</f>
        <v>-46</v>
      </c>
      <c r="N31" s="43">
        <v>18</v>
      </c>
      <c r="O31" s="72"/>
      <c r="R31" s="74"/>
      <c r="S31" s="13">
        <f>TotalAppsTimeSeriesData!M34-TotalAppsTimeSeriesData!L34</f>
        <v>-20</v>
      </c>
    </row>
    <row r="32" spans="1:19" x14ac:dyDescent="0.25">
      <c r="A32" s="104">
        <v>43966</v>
      </c>
      <c r="B32" s="23">
        <v>30</v>
      </c>
      <c r="C32" s="18">
        <v>21</v>
      </c>
      <c r="D32" s="22">
        <v>0</v>
      </c>
      <c r="E32" s="105">
        <v>2</v>
      </c>
      <c r="F32" s="35">
        <v>7</v>
      </c>
      <c r="G32" s="108">
        <v>1</v>
      </c>
      <c r="I32" s="148">
        <v>0</v>
      </c>
      <c r="J32" s="56">
        <v>3</v>
      </c>
      <c r="K32" s="56">
        <v>4</v>
      </c>
      <c r="L32" s="148">
        <v>2</v>
      </c>
      <c r="M32" s="50">
        <f>TotalAppsTimeSeriesData!L35*-1</f>
        <v>-28</v>
      </c>
      <c r="N32" s="43">
        <v>19</v>
      </c>
      <c r="O32" s="72"/>
      <c r="R32" s="74"/>
      <c r="S32" s="13">
        <f>TotalAppsTimeSeriesData!M35-TotalAppsTimeSeriesData!L35</f>
        <v>13</v>
      </c>
    </row>
    <row r="33" spans="1:19" x14ac:dyDescent="0.25">
      <c r="A33" s="104">
        <f>A34+7</f>
        <v>43952</v>
      </c>
      <c r="B33" s="23">
        <v>37</v>
      </c>
      <c r="C33" s="18">
        <v>24</v>
      </c>
      <c r="D33" s="22">
        <v>1</v>
      </c>
      <c r="E33" s="105">
        <v>2</v>
      </c>
      <c r="F33" s="35">
        <v>3</v>
      </c>
      <c r="G33" s="108">
        <v>1</v>
      </c>
      <c r="I33" s="148">
        <v>0</v>
      </c>
      <c r="J33" s="56">
        <v>5</v>
      </c>
      <c r="K33" s="56">
        <v>3</v>
      </c>
      <c r="L33" s="148">
        <v>3</v>
      </c>
      <c r="M33" s="50">
        <f>TotalAppsTimeSeriesData!L36*-1</f>
        <v>-45</v>
      </c>
      <c r="N33" s="43">
        <v>18</v>
      </c>
      <c r="O33" s="72"/>
      <c r="R33" s="74"/>
      <c r="S33" s="13">
        <f>TotalAppsTimeSeriesData!M36-TotalAppsTimeSeriesData!L36</f>
        <v>-32</v>
      </c>
    </row>
    <row r="34" spans="1:19" x14ac:dyDescent="0.25">
      <c r="A34" s="104">
        <f>A35+7</f>
        <v>43945</v>
      </c>
      <c r="B34" s="23">
        <v>35</v>
      </c>
      <c r="C34" s="18">
        <v>24</v>
      </c>
      <c r="D34" s="22">
        <v>1</v>
      </c>
      <c r="E34" s="105">
        <v>4</v>
      </c>
      <c r="F34" s="35">
        <v>0</v>
      </c>
      <c r="G34" s="108">
        <v>3</v>
      </c>
      <c r="I34" s="148">
        <v>0</v>
      </c>
      <c r="J34" s="56">
        <v>3</v>
      </c>
      <c r="K34" s="56">
        <v>4</v>
      </c>
      <c r="L34" s="148">
        <v>4</v>
      </c>
      <c r="M34" s="50">
        <f>TotalAppsTimeSeriesData!L37*-1</f>
        <v>-58</v>
      </c>
      <c r="N34" s="43">
        <v>19</v>
      </c>
      <c r="O34" s="72"/>
      <c r="R34" s="74"/>
      <c r="S34" s="13">
        <f>TotalAppsTimeSeriesData!M37-TotalAppsTimeSeriesData!L37</f>
        <v>-43</v>
      </c>
    </row>
    <row r="35" spans="1:19" x14ac:dyDescent="0.25">
      <c r="A35" s="104">
        <v>43938</v>
      </c>
      <c r="B35" s="23">
        <v>37</v>
      </c>
      <c r="C35" s="18">
        <v>24</v>
      </c>
      <c r="D35" s="22">
        <v>1</v>
      </c>
      <c r="E35" s="105">
        <v>5</v>
      </c>
      <c r="F35" s="35">
        <v>1</v>
      </c>
      <c r="G35" s="108">
        <v>2</v>
      </c>
      <c r="I35" s="148">
        <v>1</v>
      </c>
      <c r="J35" s="56">
        <v>2</v>
      </c>
      <c r="K35" s="56">
        <v>8</v>
      </c>
      <c r="L35" s="148">
        <v>3</v>
      </c>
      <c r="M35" s="50">
        <f>TotalAppsTimeSeriesData!L38*-1</f>
        <v>-10</v>
      </c>
      <c r="N35" s="43">
        <v>19</v>
      </c>
      <c r="O35" s="72"/>
      <c r="R35" s="74"/>
      <c r="S35" s="13">
        <f>TotalAppsTimeSeriesData!M38-TotalAppsTimeSeriesData!L38</f>
        <v>17</v>
      </c>
    </row>
    <row r="36" spans="1:19" x14ac:dyDescent="0.25">
      <c r="A36" s="104">
        <f>A37+7</f>
        <v>43924</v>
      </c>
      <c r="B36" s="23">
        <v>65</v>
      </c>
      <c r="C36" s="18">
        <v>27</v>
      </c>
      <c r="D36" s="22">
        <v>4</v>
      </c>
      <c r="E36" s="105">
        <v>8</v>
      </c>
      <c r="F36" s="35">
        <v>7</v>
      </c>
      <c r="G36" s="108">
        <v>4</v>
      </c>
      <c r="I36" s="148">
        <v>1</v>
      </c>
      <c r="J36" s="56">
        <v>6</v>
      </c>
      <c r="K36" s="56">
        <v>25</v>
      </c>
      <c r="L36" s="148">
        <v>4</v>
      </c>
      <c r="M36" s="50">
        <f>TotalAppsTimeSeriesData!L39*-1</f>
        <v>-18</v>
      </c>
      <c r="N36" s="43">
        <v>22</v>
      </c>
      <c r="O36" s="72"/>
      <c r="R36" s="74"/>
      <c r="S36" s="13">
        <f>TotalAppsTimeSeriesData!M39-TotalAppsTimeSeriesData!L39</f>
        <v>36</v>
      </c>
    </row>
    <row r="37" spans="1:19" x14ac:dyDescent="0.25">
      <c r="A37" s="104">
        <f>A38+7</f>
        <v>43917</v>
      </c>
      <c r="B37" s="23">
        <v>86</v>
      </c>
      <c r="C37" s="18">
        <v>46</v>
      </c>
      <c r="D37" s="22">
        <v>4</v>
      </c>
      <c r="E37" s="105">
        <v>7</v>
      </c>
      <c r="F37" s="35">
        <v>12</v>
      </c>
      <c r="G37" s="108">
        <v>6</v>
      </c>
      <c r="I37" s="148">
        <v>3</v>
      </c>
      <c r="J37" s="56">
        <v>10</v>
      </c>
      <c r="K37" s="56">
        <v>12</v>
      </c>
      <c r="L37" s="148">
        <v>11</v>
      </c>
      <c r="M37" s="50">
        <f>TotalAppsTimeSeriesData!L40*-1</f>
        <v>-24</v>
      </c>
      <c r="N37" s="43">
        <v>20</v>
      </c>
      <c r="O37" s="72"/>
      <c r="R37" s="74"/>
      <c r="S37" s="13">
        <f>TotalAppsTimeSeriesData!M40-TotalAppsTimeSeriesData!L40</f>
        <v>20</v>
      </c>
    </row>
    <row r="38" spans="1:19" x14ac:dyDescent="0.25">
      <c r="A38" s="104">
        <v>43910</v>
      </c>
      <c r="B38" s="23">
        <v>79</v>
      </c>
      <c r="C38" s="18">
        <v>52</v>
      </c>
      <c r="D38" s="22">
        <v>5</v>
      </c>
      <c r="E38" s="105">
        <v>7</v>
      </c>
      <c r="F38" s="35">
        <v>19</v>
      </c>
      <c r="G38" s="108">
        <v>7</v>
      </c>
      <c r="I38" s="148">
        <v>5</v>
      </c>
      <c r="J38" s="56">
        <v>6</v>
      </c>
      <c r="K38" s="56">
        <v>8</v>
      </c>
      <c r="L38" s="148">
        <v>11</v>
      </c>
      <c r="M38" s="50">
        <f>TotalAppsTimeSeriesData!L41*-1</f>
        <v>-12</v>
      </c>
      <c r="N38" s="43">
        <v>22</v>
      </c>
      <c r="O38" s="72"/>
      <c r="R38" s="74"/>
      <c r="S38" s="13">
        <f>TotalAppsTimeSeriesData!M41-TotalAppsTimeSeriesData!L41</f>
        <v>14</v>
      </c>
    </row>
    <row r="39" spans="1:19" x14ac:dyDescent="0.25">
      <c r="A39" s="104">
        <f t="shared" ref="A39:A46" si="1">A40+7</f>
        <v>43896</v>
      </c>
      <c r="B39" s="23">
        <v>85</v>
      </c>
      <c r="C39" s="18">
        <v>55</v>
      </c>
      <c r="D39" s="22">
        <v>6</v>
      </c>
      <c r="E39" s="105">
        <v>8</v>
      </c>
      <c r="F39" s="35">
        <v>11</v>
      </c>
      <c r="G39" s="108">
        <v>15</v>
      </c>
      <c r="I39" s="148">
        <v>2</v>
      </c>
      <c r="J39" s="56">
        <v>7</v>
      </c>
      <c r="K39" s="56">
        <v>7</v>
      </c>
      <c r="L39" s="148">
        <v>9</v>
      </c>
      <c r="M39" s="50">
        <f>TotalAppsTimeSeriesData!L42*-1</f>
        <v>-24</v>
      </c>
      <c r="N39" s="43">
        <v>20</v>
      </c>
      <c r="O39" s="72"/>
      <c r="R39" s="74"/>
      <c r="S39" s="13">
        <f>TotalAppsTimeSeriesData!M42-TotalAppsTimeSeriesData!L42</f>
        <v>-8</v>
      </c>
    </row>
    <row r="40" spans="1:19" x14ac:dyDescent="0.25">
      <c r="A40" s="104">
        <f t="shared" si="1"/>
        <v>43889</v>
      </c>
      <c r="B40" s="23">
        <v>85</v>
      </c>
      <c r="C40" s="18">
        <v>63</v>
      </c>
      <c r="D40" s="22">
        <v>4</v>
      </c>
      <c r="E40" s="105">
        <v>7</v>
      </c>
      <c r="F40" s="35">
        <v>3</v>
      </c>
      <c r="G40" s="108">
        <v>15</v>
      </c>
      <c r="I40" s="148">
        <v>1</v>
      </c>
      <c r="J40" s="56">
        <v>11</v>
      </c>
      <c r="K40" s="56">
        <v>3</v>
      </c>
      <c r="L40" s="148">
        <v>13</v>
      </c>
      <c r="M40" s="50">
        <f>TotalAppsTimeSeriesData!L43*-1</f>
        <v>-22</v>
      </c>
      <c r="N40" s="43">
        <v>20</v>
      </c>
      <c r="O40" s="72"/>
      <c r="R40" s="74"/>
      <c r="S40" s="13">
        <f>TotalAppsTimeSeriesData!M43-TotalAppsTimeSeriesData!L43</f>
        <v>-11</v>
      </c>
    </row>
    <row r="41" spans="1:19" x14ac:dyDescent="0.25">
      <c r="A41" s="104">
        <f t="shared" si="1"/>
        <v>43882</v>
      </c>
      <c r="B41" s="23">
        <v>77</v>
      </c>
      <c r="C41" s="18">
        <v>55</v>
      </c>
      <c r="D41" s="22">
        <v>3</v>
      </c>
      <c r="E41" s="105">
        <v>7</v>
      </c>
      <c r="F41" s="35">
        <v>5</v>
      </c>
      <c r="G41" s="108">
        <v>15</v>
      </c>
      <c r="I41" s="148">
        <v>0</v>
      </c>
      <c r="J41" s="56">
        <v>9</v>
      </c>
      <c r="K41" s="56">
        <v>2</v>
      </c>
      <c r="L41" s="148">
        <v>12</v>
      </c>
      <c r="M41" s="50">
        <f>TotalAppsTimeSeriesData!L44*-1</f>
        <v>-14</v>
      </c>
      <c r="N41" s="43">
        <v>20</v>
      </c>
      <c r="O41" s="72"/>
      <c r="R41" s="74"/>
      <c r="S41" s="13">
        <f>TotalAppsTimeSeriesData!M44-TotalAppsTimeSeriesData!L44</f>
        <v>-3</v>
      </c>
    </row>
    <row r="42" spans="1:19" x14ac:dyDescent="0.25">
      <c r="A42" s="104">
        <f t="shared" si="1"/>
        <v>43875</v>
      </c>
      <c r="B42" s="23">
        <v>70</v>
      </c>
      <c r="C42" s="18">
        <v>53</v>
      </c>
      <c r="D42" s="22">
        <v>6</v>
      </c>
      <c r="E42" s="105">
        <v>7</v>
      </c>
      <c r="F42" s="35">
        <v>3</v>
      </c>
      <c r="G42" s="108">
        <v>12</v>
      </c>
      <c r="I42" s="148">
        <v>0</v>
      </c>
      <c r="J42" s="56">
        <v>14</v>
      </c>
      <c r="K42" s="56">
        <v>8</v>
      </c>
      <c r="L42" s="148">
        <v>20</v>
      </c>
      <c r="M42" s="50">
        <f>TotalAppsTimeSeriesData!L45*-1</f>
        <v>-25</v>
      </c>
      <c r="N42" s="43">
        <v>20</v>
      </c>
      <c r="O42" s="72"/>
      <c r="R42" s="74"/>
      <c r="S42" s="13">
        <f>TotalAppsTimeSeriesData!M45-TotalAppsTimeSeriesData!L45</f>
        <v>-8</v>
      </c>
    </row>
    <row r="43" spans="1:19" x14ac:dyDescent="0.25">
      <c r="A43" s="104">
        <f t="shared" si="1"/>
        <v>43868</v>
      </c>
      <c r="B43" s="23">
        <v>64</v>
      </c>
      <c r="C43" s="18">
        <v>43</v>
      </c>
      <c r="D43" s="22">
        <v>6</v>
      </c>
      <c r="E43" s="105">
        <v>8</v>
      </c>
      <c r="F43" s="35">
        <v>9</v>
      </c>
      <c r="G43" s="108">
        <v>6</v>
      </c>
      <c r="I43" s="148">
        <v>0</v>
      </c>
      <c r="J43" s="56">
        <v>7</v>
      </c>
      <c r="K43" s="56">
        <v>2</v>
      </c>
      <c r="L43" s="148">
        <v>8</v>
      </c>
      <c r="M43" s="50">
        <f>TotalAppsTimeSeriesData!L46*-1</f>
        <v>-20</v>
      </c>
      <c r="N43" s="43">
        <v>21</v>
      </c>
      <c r="O43" s="72"/>
      <c r="R43" s="74"/>
      <c r="S43" s="13">
        <f>TotalAppsTimeSeriesData!M46-TotalAppsTimeSeriesData!L46</f>
        <v>-7</v>
      </c>
    </row>
    <row r="44" spans="1:19" x14ac:dyDescent="0.25">
      <c r="A44" s="104">
        <f t="shared" si="1"/>
        <v>43861</v>
      </c>
      <c r="B44" s="23">
        <v>59</v>
      </c>
      <c r="C44" s="18">
        <v>40</v>
      </c>
      <c r="D44" s="22">
        <v>7</v>
      </c>
      <c r="E44" s="105">
        <v>8</v>
      </c>
      <c r="F44" s="35">
        <v>5</v>
      </c>
      <c r="G44" s="108">
        <v>5</v>
      </c>
      <c r="I44" s="148">
        <v>0</v>
      </c>
      <c r="J44" s="56">
        <v>3</v>
      </c>
      <c r="K44" s="56">
        <v>1</v>
      </c>
      <c r="L44" s="148">
        <v>4</v>
      </c>
      <c r="M44" s="50">
        <f>TotalAppsTimeSeriesData!L47*-1</f>
        <v>-16</v>
      </c>
      <c r="N44" s="43">
        <v>22</v>
      </c>
      <c r="O44" s="72"/>
      <c r="R44" s="74"/>
      <c r="S44" s="13">
        <f>TotalAppsTimeSeriesData!M47-TotalAppsTimeSeriesData!L47</f>
        <v>-8</v>
      </c>
    </row>
    <row r="45" spans="1:19" x14ac:dyDescent="0.25">
      <c r="A45" s="104">
        <f t="shared" si="1"/>
        <v>43854</v>
      </c>
      <c r="B45" s="23">
        <v>57</v>
      </c>
      <c r="C45" s="18">
        <v>42</v>
      </c>
      <c r="D45" s="22">
        <v>4</v>
      </c>
      <c r="E45" s="105">
        <v>5</v>
      </c>
      <c r="F45" s="35">
        <v>5</v>
      </c>
      <c r="G45" s="108">
        <v>4</v>
      </c>
      <c r="I45" s="18">
        <v>0</v>
      </c>
      <c r="J45" s="18">
        <v>7</v>
      </c>
      <c r="K45" s="18">
        <v>7</v>
      </c>
      <c r="L45" s="18">
        <v>6</v>
      </c>
      <c r="M45" s="50">
        <f>TotalAppsTimeSeriesData!L48*-1</f>
        <v>-15</v>
      </c>
      <c r="N45" s="43">
        <v>20</v>
      </c>
      <c r="O45" s="72"/>
      <c r="R45" s="74"/>
      <c r="S45" s="13">
        <f>TotalAppsTimeSeriesData!M48-TotalAppsTimeSeriesData!L48</f>
        <v>2</v>
      </c>
    </row>
    <row r="46" spans="1:19" x14ac:dyDescent="0.25">
      <c r="A46" s="104">
        <f t="shared" si="1"/>
        <v>43847</v>
      </c>
      <c r="B46" s="23">
        <v>57</v>
      </c>
      <c r="C46" s="18">
        <v>49</v>
      </c>
      <c r="D46" s="22">
        <v>3</v>
      </c>
      <c r="E46" s="105">
        <v>5</v>
      </c>
      <c r="F46" s="35">
        <v>6</v>
      </c>
      <c r="G46" s="108">
        <v>5</v>
      </c>
      <c r="I46" s="148">
        <v>0</v>
      </c>
      <c r="J46" s="56">
        <v>7</v>
      </c>
      <c r="K46" s="56">
        <v>2</v>
      </c>
      <c r="L46" s="57">
        <v>11</v>
      </c>
      <c r="M46" s="50">
        <f>TotalAppsTimeSeriesData!L49*-1</f>
        <v>-15</v>
      </c>
      <c r="N46" s="43">
        <v>21</v>
      </c>
      <c r="O46" s="72"/>
      <c r="R46" s="74"/>
      <c r="S46" s="13">
        <f>TotalAppsTimeSeriesData!M49-TotalAppsTimeSeriesData!L49</f>
        <v>-6</v>
      </c>
    </row>
    <row r="47" spans="1:19" x14ac:dyDescent="0.25">
      <c r="A47" s="104">
        <v>43840</v>
      </c>
      <c r="B47" s="23">
        <v>52</v>
      </c>
      <c r="C47" s="18">
        <v>45</v>
      </c>
      <c r="D47" s="22">
        <v>2</v>
      </c>
      <c r="E47" s="105">
        <v>4</v>
      </c>
      <c r="F47" s="35">
        <v>4</v>
      </c>
      <c r="G47" s="108">
        <v>1</v>
      </c>
      <c r="I47" s="148">
        <v>0</v>
      </c>
      <c r="J47" s="56">
        <v>4</v>
      </c>
      <c r="K47" s="56">
        <v>1</v>
      </c>
      <c r="L47" s="57">
        <v>4</v>
      </c>
      <c r="M47" s="50">
        <f>TotalAppsTimeSeriesData!L50*-1</f>
        <v>-12</v>
      </c>
      <c r="N47" s="43">
        <v>20</v>
      </c>
      <c r="O47" s="72"/>
      <c r="R47" s="74"/>
      <c r="S47" s="13">
        <f>TotalAppsTimeSeriesData!M50-TotalAppsTimeSeriesData!L50</f>
        <v>3</v>
      </c>
    </row>
    <row r="48" spans="1:19" x14ac:dyDescent="0.25">
      <c r="A48" s="244">
        <f t="shared" ref="A48:A55" si="2">A49+7</f>
        <v>43819</v>
      </c>
      <c r="B48" s="23">
        <v>40</v>
      </c>
      <c r="C48" s="18">
        <v>49</v>
      </c>
      <c r="D48" s="22">
        <v>0</v>
      </c>
      <c r="E48" s="105">
        <v>2</v>
      </c>
      <c r="F48" s="35">
        <v>8</v>
      </c>
      <c r="G48" s="108">
        <v>2</v>
      </c>
      <c r="I48" s="148">
        <v>2</v>
      </c>
      <c r="J48" s="56">
        <v>5</v>
      </c>
      <c r="K48" s="56">
        <v>2</v>
      </c>
      <c r="L48" s="57">
        <v>8</v>
      </c>
      <c r="M48" s="50">
        <f>TotalAppsTimeSeriesData!L51*-1</f>
        <v>-21</v>
      </c>
      <c r="N48" s="43">
        <v>15</v>
      </c>
      <c r="O48" s="72"/>
      <c r="R48" s="74"/>
      <c r="S48" s="13">
        <f>TotalAppsTimeSeriesData!M51-TotalAppsTimeSeriesData!L51</f>
        <v>-11</v>
      </c>
    </row>
    <row r="49" spans="1:19" x14ac:dyDescent="0.25">
      <c r="A49" s="244">
        <f t="shared" si="2"/>
        <v>43812</v>
      </c>
      <c r="B49" s="23">
        <v>44</v>
      </c>
      <c r="C49" s="18">
        <v>36</v>
      </c>
      <c r="D49" s="22">
        <v>0</v>
      </c>
      <c r="E49" s="105">
        <v>3</v>
      </c>
      <c r="F49" s="35">
        <v>2</v>
      </c>
      <c r="G49" s="108">
        <v>1</v>
      </c>
      <c r="I49" s="148">
        <v>2</v>
      </c>
      <c r="J49" s="56">
        <v>6</v>
      </c>
      <c r="K49" s="56">
        <v>7</v>
      </c>
      <c r="L49" s="57">
        <v>9</v>
      </c>
      <c r="M49" s="50">
        <f>TotalAppsTimeSeriesData!L52*-1</f>
        <v>-19</v>
      </c>
      <c r="N49" s="43">
        <v>15</v>
      </c>
      <c r="O49" s="72"/>
      <c r="R49" s="74"/>
      <c r="S49" s="13">
        <f>TotalAppsTimeSeriesData!M52-TotalAppsTimeSeriesData!L52</f>
        <v>-7</v>
      </c>
    </row>
    <row r="50" spans="1:19" x14ac:dyDescent="0.25">
      <c r="A50" s="244">
        <f t="shared" si="2"/>
        <v>43805</v>
      </c>
      <c r="B50" s="23">
        <v>48</v>
      </c>
      <c r="C50" s="18">
        <v>37</v>
      </c>
      <c r="D50" s="22">
        <v>0</v>
      </c>
      <c r="E50" s="105">
        <v>2</v>
      </c>
      <c r="F50" s="35">
        <v>1</v>
      </c>
      <c r="G50" s="108">
        <v>0</v>
      </c>
      <c r="I50" s="148">
        <v>2</v>
      </c>
      <c r="J50" s="56">
        <v>10</v>
      </c>
      <c r="K50" s="56">
        <v>5</v>
      </c>
      <c r="L50" s="57">
        <v>9</v>
      </c>
      <c r="M50" s="50">
        <f>TotalAppsTimeSeriesData!L53*-1</f>
        <v>-29</v>
      </c>
      <c r="N50" s="43">
        <v>14</v>
      </c>
      <c r="O50" s="72"/>
      <c r="R50" s="74"/>
      <c r="S50" s="13">
        <f>TotalAppsTimeSeriesData!M53-TotalAppsTimeSeriesData!L53</f>
        <v>-15</v>
      </c>
    </row>
    <row r="51" spans="1:19" x14ac:dyDescent="0.25">
      <c r="A51" s="244">
        <f t="shared" si="2"/>
        <v>43798</v>
      </c>
      <c r="B51" s="23">
        <v>43</v>
      </c>
      <c r="C51" s="18">
        <v>30</v>
      </c>
      <c r="D51" s="22">
        <v>0</v>
      </c>
      <c r="E51" s="105">
        <v>3</v>
      </c>
      <c r="F51" s="35">
        <v>3</v>
      </c>
      <c r="G51" s="108">
        <v>4</v>
      </c>
      <c r="I51" s="57">
        <v>0</v>
      </c>
      <c r="J51" s="57">
        <v>8</v>
      </c>
      <c r="K51" s="57">
        <v>4</v>
      </c>
      <c r="L51" s="57">
        <v>10</v>
      </c>
      <c r="M51" s="50">
        <f>TotalAppsTimeSeriesData!L54*-1</f>
        <v>-18</v>
      </c>
      <c r="N51" s="43">
        <v>15</v>
      </c>
      <c r="O51" s="72"/>
      <c r="R51" s="74"/>
      <c r="S51" s="13">
        <f>TotalAppsTimeSeriesData!M54-TotalAppsTimeSeriesData!L54</f>
        <v>-8</v>
      </c>
    </row>
    <row r="52" spans="1:19" x14ac:dyDescent="0.25">
      <c r="A52" s="244">
        <f t="shared" si="2"/>
        <v>43791</v>
      </c>
      <c r="B52" s="23">
        <v>39</v>
      </c>
      <c r="C52" s="18">
        <v>28</v>
      </c>
      <c r="D52" s="22">
        <v>1</v>
      </c>
      <c r="E52" s="105">
        <v>3</v>
      </c>
      <c r="F52" s="35">
        <v>4</v>
      </c>
      <c r="G52" s="108">
        <v>1</v>
      </c>
      <c r="I52" s="57">
        <v>0</v>
      </c>
      <c r="J52" s="57">
        <v>3</v>
      </c>
      <c r="K52" s="57">
        <v>5</v>
      </c>
      <c r="L52" s="57">
        <v>4</v>
      </c>
      <c r="M52" s="50">
        <f t="shared" ref="M52:M69" si="3">J52*-1</f>
        <v>-3</v>
      </c>
      <c r="N52" s="43">
        <v>16</v>
      </c>
      <c r="O52" s="72"/>
      <c r="R52" s="74"/>
      <c r="S52" s="13">
        <f t="shared" ref="S52:S69" si="4">K52-J52</f>
        <v>2</v>
      </c>
    </row>
    <row r="53" spans="1:19" x14ac:dyDescent="0.25">
      <c r="A53" s="244">
        <f t="shared" si="2"/>
        <v>43784</v>
      </c>
      <c r="B53" s="23">
        <v>42</v>
      </c>
      <c r="C53" s="18">
        <v>29</v>
      </c>
      <c r="D53" s="22">
        <v>1</v>
      </c>
      <c r="E53" s="105">
        <v>4</v>
      </c>
      <c r="F53" s="35">
        <v>5</v>
      </c>
      <c r="G53" s="108">
        <v>0</v>
      </c>
      <c r="I53" s="55">
        <v>0</v>
      </c>
      <c r="J53" s="56">
        <v>4</v>
      </c>
      <c r="K53" s="56">
        <v>5</v>
      </c>
      <c r="L53" s="57">
        <v>4</v>
      </c>
      <c r="M53" s="50">
        <f t="shared" si="3"/>
        <v>-4</v>
      </c>
      <c r="N53" s="43">
        <v>16</v>
      </c>
      <c r="O53" s="72"/>
      <c r="R53" s="74"/>
      <c r="S53" s="13">
        <f t="shared" si="4"/>
        <v>1</v>
      </c>
    </row>
    <row r="54" spans="1:19" x14ac:dyDescent="0.25">
      <c r="A54" s="244">
        <f t="shared" si="2"/>
        <v>43777</v>
      </c>
      <c r="B54" s="23">
        <v>43</v>
      </c>
      <c r="C54" s="18">
        <v>30</v>
      </c>
      <c r="D54" s="22">
        <v>2</v>
      </c>
      <c r="E54" s="105">
        <v>5</v>
      </c>
      <c r="F54" s="35">
        <v>4</v>
      </c>
      <c r="G54" s="108">
        <v>0</v>
      </c>
      <c r="I54" s="55">
        <v>1</v>
      </c>
      <c r="J54" s="56">
        <v>4</v>
      </c>
      <c r="K54" s="56">
        <v>7</v>
      </c>
      <c r="L54" s="57">
        <v>4</v>
      </c>
      <c r="M54" s="50">
        <f t="shared" si="3"/>
        <v>-4</v>
      </c>
      <c r="N54" s="43">
        <v>18</v>
      </c>
      <c r="O54" s="72"/>
      <c r="R54" s="74"/>
      <c r="S54" s="13">
        <f t="shared" si="4"/>
        <v>3</v>
      </c>
    </row>
    <row r="55" spans="1:19" s="266" customFormat="1" x14ac:dyDescent="0.25">
      <c r="A55" s="244">
        <f t="shared" si="2"/>
        <v>43770</v>
      </c>
      <c r="B55" s="255">
        <v>47</v>
      </c>
      <c r="C55" s="246">
        <v>29</v>
      </c>
      <c r="D55" s="256">
        <v>1</v>
      </c>
      <c r="E55" s="257">
        <v>4</v>
      </c>
      <c r="F55" s="245">
        <v>0</v>
      </c>
      <c r="G55" s="258">
        <v>0</v>
      </c>
      <c r="H55" s="246"/>
      <c r="I55" s="259">
        <v>0</v>
      </c>
      <c r="J55" s="260">
        <v>7</v>
      </c>
      <c r="K55" s="260">
        <v>4</v>
      </c>
      <c r="L55" s="261">
        <v>5</v>
      </c>
      <c r="M55" s="50">
        <f t="shared" si="3"/>
        <v>-7</v>
      </c>
      <c r="N55" s="262">
        <v>17</v>
      </c>
      <c r="O55" s="263"/>
      <c r="P55" s="264"/>
      <c r="Q55" s="264"/>
      <c r="R55" s="265"/>
      <c r="S55" s="13">
        <f t="shared" si="4"/>
        <v>-3</v>
      </c>
    </row>
    <row r="56" spans="1:19" x14ac:dyDescent="0.25">
      <c r="A56" s="104">
        <f t="shared" ref="A56:A63" si="5">A57+7</f>
        <v>43763</v>
      </c>
      <c r="B56" s="23">
        <v>42</v>
      </c>
      <c r="C56" s="18">
        <v>20</v>
      </c>
      <c r="D56" s="22">
        <v>1</v>
      </c>
      <c r="E56" s="105">
        <v>4</v>
      </c>
      <c r="F56" s="35">
        <v>2</v>
      </c>
      <c r="G56" s="108">
        <v>2</v>
      </c>
      <c r="I56" s="55">
        <v>0</v>
      </c>
      <c r="J56" s="56">
        <v>7</v>
      </c>
      <c r="K56" s="56">
        <v>6</v>
      </c>
      <c r="L56" s="57">
        <v>9</v>
      </c>
      <c r="M56" s="50">
        <f t="shared" si="3"/>
        <v>-7</v>
      </c>
      <c r="N56" s="43">
        <v>19</v>
      </c>
      <c r="O56" s="72"/>
      <c r="R56" s="74"/>
      <c r="S56" s="13">
        <f t="shared" si="4"/>
        <v>-1</v>
      </c>
    </row>
    <row r="57" spans="1:19" x14ac:dyDescent="0.25">
      <c r="A57" s="104">
        <f t="shared" si="5"/>
        <v>43756</v>
      </c>
      <c r="B57" s="23">
        <v>44</v>
      </c>
      <c r="C57" s="18">
        <v>27</v>
      </c>
      <c r="D57" s="22">
        <v>1</v>
      </c>
      <c r="E57" s="105">
        <v>4</v>
      </c>
      <c r="F57" s="35">
        <v>5</v>
      </c>
      <c r="G57" s="108">
        <v>0</v>
      </c>
      <c r="I57" s="55">
        <v>0</v>
      </c>
      <c r="J57" s="56">
        <v>3</v>
      </c>
      <c r="K57" s="56">
        <v>7</v>
      </c>
      <c r="L57" s="57">
        <v>2</v>
      </c>
      <c r="M57" s="50">
        <f t="shared" si="3"/>
        <v>-3</v>
      </c>
      <c r="N57" s="43">
        <v>21</v>
      </c>
      <c r="O57" s="72"/>
      <c r="R57" s="74"/>
      <c r="S57" s="13">
        <f t="shared" si="4"/>
        <v>4</v>
      </c>
    </row>
    <row r="58" spans="1:19" x14ac:dyDescent="0.25">
      <c r="A58" s="104">
        <f t="shared" si="5"/>
        <v>43749</v>
      </c>
      <c r="B58" s="23">
        <v>48</v>
      </c>
      <c r="C58" s="18">
        <v>24</v>
      </c>
      <c r="D58" s="22">
        <v>1</v>
      </c>
      <c r="E58" s="105">
        <v>4</v>
      </c>
      <c r="F58" s="35">
        <v>1</v>
      </c>
      <c r="G58" s="108">
        <v>1</v>
      </c>
      <c r="I58" s="55">
        <v>1</v>
      </c>
      <c r="J58" s="56">
        <v>1</v>
      </c>
      <c r="K58" s="56">
        <v>5</v>
      </c>
      <c r="L58" s="57">
        <v>3</v>
      </c>
      <c r="M58" s="50">
        <f t="shared" si="3"/>
        <v>-1</v>
      </c>
      <c r="N58" s="43">
        <v>21</v>
      </c>
      <c r="O58" s="72"/>
      <c r="R58" s="74"/>
      <c r="S58" s="13">
        <f t="shared" si="4"/>
        <v>4</v>
      </c>
    </row>
    <row r="59" spans="1:19" x14ac:dyDescent="0.25">
      <c r="A59" s="104">
        <f t="shared" si="5"/>
        <v>43742</v>
      </c>
      <c r="B59" s="23">
        <v>55</v>
      </c>
      <c r="C59" s="18">
        <v>28</v>
      </c>
      <c r="D59" s="22">
        <v>1</v>
      </c>
      <c r="E59" s="105">
        <v>5</v>
      </c>
      <c r="F59" s="35">
        <v>3</v>
      </c>
      <c r="G59" s="108">
        <v>0</v>
      </c>
      <c r="I59" s="55">
        <v>0</v>
      </c>
      <c r="J59" s="56">
        <v>2</v>
      </c>
      <c r="K59" s="56">
        <v>10</v>
      </c>
      <c r="L59" s="57">
        <v>3</v>
      </c>
      <c r="M59" s="50">
        <f t="shared" si="3"/>
        <v>-2</v>
      </c>
      <c r="N59" s="43">
        <v>21</v>
      </c>
      <c r="O59" s="72"/>
      <c r="R59" s="74"/>
      <c r="S59" s="13">
        <f t="shared" si="4"/>
        <v>8</v>
      </c>
    </row>
    <row r="60" spans="1:19" x14ac:dyDescent="0.25">
      <c r="A60" s="104">
        <f t="shared" si="5"/>
        <v>43735</v>
      </c>
      <c r="B60" s="23">
        <v>62</v>
      </c>
      <c r="C60" s="18">
        <v>31</v>
      </c>
      <c r="D60" s="22">
        <v>1</v>
      </c>
      <c r="E60" s="105">
        <v>5</v>
      </c>
      <c r="F60" s="35">
        <v>2</v>
      </c>
      <c r="G60" s="108">
        <v>0</v>
      </c>
      <c r="I60" s="55">
        <v>0</v>
      </c>
      <c r="J60" s="56">
        <v>5</v>
      </c>
      <c r="K60" s="56">
        <v>4</v>
      </c>
      <c r="L60" s="57">
        <v>2</v>
      </c>
      <c r="M60" s="50">
        <f t="shared" si="3"/>
        <v>-5</v>
      </c>
      <c r="N60" s="43">
        <v>20</v>
      </c>
      <c r="O60" s="72"/>
      <c r="R60" s="74"/>
      <c r="S60" s="13">
        <f t="shared" si="4"/>
        <v>-1</v>
      </c>
    </row>
    <row r="61" spans="1:19" x14ac:dyDescent="0.25">
      <c r="A61" s="104">
        <f t="shared" si="5"/>
        <v>43728</v>
      </c>
      <c r="B61" s="23">
        <v>62</v>
      </c>
      <c r="C61" s="18">
        <v>29</v>
      </c>
      <c r="D61" s="22">
        <v>1</v>
      </c>
      <c r="E61" s="105">
        <v>5</v>
      </c>
      <c r="F61" s="35">
        <v>2</v>
      </c>
      <c r="G61" s="108">
        <v>3</v>
      </c>
      <c r="I61" s="55">
        <v>1</v>
      </c>
      <c r="J61" s="56">
        <v>2</v>
      </c>
      <c r="K61" s="56">
        <v>6</v>
      </c>
      <c r="L61" s="57">
        <v>5</v>
      </c>
      <c r="M61" s="50">
        <f t="shared" si="3"/>
        <v>-2</v>
      </c>
      <c r="N61" s="43">
        <v>20</v>
      </c>
      <c r="O61" s="72"/>
      <c r="R61" s="74"/>
      <c r="S61" s="13">
        <f t="shared" si="4"/>
        <v>4</v>
      </c>
    </row>
    <row r="62" spans="1:19" x14ac:dyDescent="0.25">
      <c r="A62" s="104">
        <f t="shared" si="5"/>
        <v>43721</v>
      </c>
      <c r="B62" s="23">
        <v>66</v>
      </c>
      <c r="C62" s="18">
        <v>45</v>
      </c>
      <c r="D62" s="22">
        <v>2</v>
      </c>
      <c r="E62" s="105">
        <v>5</v>
      </c>
      <c r="F62" s="35">
        <v>5</v>
      </c>
      <c r="G62" s="108">
        <v>0</v>
      </c>
      <c r="I62" s="55">
        <v>2</v>
      </c>
      <c r="J62" s="56">
        <v>6</v>
      </c>
      <c r="K62" s="56">
        <v>1</v>
      </c>
      <c r="L62" s="57">
        <v>9</v>
      </c>
      <c r="M62" s="50">
        <f t="shared" si="3"/>
        <v>-6</v>
      </c>
      <c r="N62" s="43">
        <v>18</v>
      </c>
      <c r="O62" s="72"/>
      <c r="R62" s="74"/>
      <c r="S62" s="13">
        <f t="shared" si="4"/>
        <v>-5</v>
      </c>
    </row>
    <row r="63" spans="1:19" x14ac:dyDescent="0.25">
      <c r="A63" s="104">
        <f t="shared" si="5"/>
        <v>43714</v>
      </c>
      <c r="B63" s="23">
        <v>61</v>
      </c>
      <c r="C63" s="18">
        <v>40</v>
      </c>
      <c r="D63" s="22">
        <v>1</v>
      </c>
      <c r="E63" s="105">
        <v>4</v>
      </c>
      <c r="F63" s="35">
        <v>7</v>
      </c>
      <c r="G63" s="108">
        <v>0</v>
      </c>
      <c r="I63" s="55">
        <v>0</v>
      </c>
      <c r="J63" s="56">
        <v>5</v>
      </c>
      <c r="K63" s="56">
        <v>7</v>
      </c>
      <c r="L63" s="57">
        <v>6</v>
      </c>
      <c r="M63" s="50">
        <f t="shared" si="3"/>
        <v>-5</v>
      </c>
      <c r="N63" s="43">
        <v>18</v>
      </c>
      <c r="O63" s="72"/>
      <c r="R63" s="74"/>
      <c r="S63" s="13">
        <f t="shared" si="4"/>
        <v>2</v>
      </c>
    </row>
    <row r="64" spans="1:19" x14ac:dyDescent="0.25">
      <c r="A64" s="104">
        <v>43707</v>
      </c>
      <c r="B64" s="23">
        <v>64</v>
      </c>
      <c r="C64" s="18">
        <v>52</v>
      </c>
      <c r="D64" s="22">
        <v>4</v>
      </c>
      <c r="E64" s="105">
        <v>4</v>
      </c>
      <c r="F64" s="35">
        <v>4</v>
      </c>
      <c r="G64" s="108">
        <v>0</v>
      </c>
      <c r="I64" s="55">
        <v>0</v>
      </c>
      <c r="J64" s="56">
        <v>2</v>
      </c>
      <c r="K64" s="56">
        <v>2</v>
      </c>
      <c r="L64" s="57">
        <v>1</v>
      </c>
      <c r="M64" s="50">
        <f t="shared" si="3"/>
        <v>-2</v>
      </c>
      <c r="N64" s="43">
        <v>17</v>
      </c>
      <c r="O64" s="72"/>
      <c r="R64" s="74"/>
      <c r="S64" s="13">
        <f t="shared" si="4"/>
        <v>0</v>
      </c>
    </row>
    <row r="65" spans="1:19" x14ac:dyDescent="0.25">
      <c r="A65" s="104">
        <v>43700</v>
      </c>
      <c r="B65" s="23">
        <v>63</v>
      </c>
      <c r="C65" s="18">
        <v>52</v>
      </c>
      <c r="D65" s="22">
        <v>4</v>
      </c>
      <c r="E65" s="105">
        <v>4</v>
      </c>
      <c r="F65" s="35">
        <v>7</v>
      </c>
      <c r="G65" s="108">
        <v>2</v>
      </c>
      <c r="I65" s="55">
        <v>1</v>
      </c>
      <c r="J65" s="56">
        <v>5</v>
      </c>
      <c r="K65" s="56">
        <v>4</v>
      </c>
      <c r="L65" s="57">
        <v>7</v>
      </c>
      <c r="M65" s="50">
        <f t="shared" si="3"/>
        <v>-5</v>
      </c>
      <c r="N65" s="43">
        <v>15</v>
      </c>
      <c r="O65" s="72"/>
      <c r="R65" s="74"/>
      <c r="S65" s="13">
        <f t="shared" si="4"/>
        <v>-1</v>
      </c>
    </row>
    <row r="66" spans="1:19" x14ac:dyDescent="0.25">
      <c r="A66" s="104">
        <v>43693</v>
      </c>
      <c r="B66" s="23">
        <v>61</v>
      </c>
      <c r="C66" s="18">
        <v>47</v>
      </c>
      <c r="D66" s="22">
        <v>4</v>
      </c>
      <c r="E66" s="105">
        <v>4</v>
      </c>
      <c r="F66" s="35">
        <v>5</v>
      </c>
      <c r="G66" s="108">
        <v>0</v>
      </c>
      <c r="I66" s="55">
        <v>2</v>
      </c>
      <c r="J66" s="56">
        <v>8</v>
      </c>
      <c r="K66" s="56">
        <v>3</v>
      </c>
      <c r="L66" s="57">
        <v>11</v>
      </c>
      <c r="M66" s="50">
        <f t="shared" si="3"/>
        <v>-8</v>
      </c>
      <c r="N66" s="43">
        <v>15</v>
      </c>
      <c r="O66" s="72"/>
      <c r="R66" s="74"/>
      <c r="S66" s="13">
        <f t="shared" si="4"/>
        <v>-5</v>
      </c>
    </row>
    <row r="67" spans="1:19" x14ac:dyDescent="0.25">
      <c r="A67" s="104">
        <v>43686</v>
      </c>
      <c r="B67" s="23">
        <v>56</v>
      </c>
      <c r="C67" s="18">
        <v>48</v>
      </c>
      <c r="D67" s="22">
        <v>4</v>
      </c>
      <c r="E67" s="105">
        <v>4</v>
      </c>
      <c r="F67" s="35">
        <v>5</v>
      </c>
      <c r="G67" s="108">
        <v>0</v>
      </c>
      <c r="I67" s="55">
        <v>0</v>
      </c>
      <c r="J67" s="56">
        <v>8</v>
      </c>
      <c r="K67" s="56">
        <v>6</v>
      </c>
      <c r="L67" s="57">
        <v>3</v>
      </c>
      <c r="M67" s="50">
        <f t="shared" si="3"/>
        <v>-8</v>
      </c>
      <c r="N67" s="43">
        <v>15</v>
      </c>
      <c r="O67" s="72"/>
      <c r="R67" s="74"/>
      <c r="S67" s="13">
        <f t="shared" si="4"/>
        <v>-2</v>
      </c>
    </row>
    <row r="68" spans="1:19" x14ac:dyDescent="0.25">
      <c r="A68" s="104">
        <v>43679</v>
      </c>
      <c r="B68" s="23">
        <v>53</v>
      </c>
      <c r="C68" s="18">
        <v>39</v>
      </c>
      <c r="D68" s="22">
        <v>4</v>
      </c>
      <c r="E68" s="105">
        <v>5</v>
      </c>
      <c r="F68" s="35">
        <v>2</v>
      </c>
      <c r="G68" s="108">
        <v>2</v>
      </c>
      <c r="I68" s="55">
        <v>2</v>
      </c>
      <c r="J68" s="56">
        <v>4</v>
      </c>
      <c r="K68" s="56">
        <v>6</v>
      </c>
      <c r="L68" s="57">
        <v>7</v>
      </c>
      <c r="M68" s="50">
        <f t="shared" si="3"/>
        <v>-4</v>
      </c>
      <c r="N68" s="43">
        <v>17</v>
      </c>
      <c r="O68" s="72"/>
      <c r="R68" s="74"/>
      <c r="S68" s="13">
        <f t="shared" si="4"/>
        <v>2</v>
      </c>
    </row>
    <row r="69" spans="1:19" x14ac:dyDescent="0.25">
      <c r="A69" s="104">
        <v>43672</v>
      </c>
      <c r="B69" s="23">
        <v>57</v>
      </c>
      <c r="C69" s="18">
        <v>42</v>
      </c>
      <c r="D69" s="22">
        <v>4</v>
      </c>
      <c r="E69" s="105">
        <v>7</v>
      </c>
      <c r="F69" s="35">
        <v>11</v>
      </c>
      <c r="G69" s="108">
        <v>0</v>
      </c>
      <c r="I69" s="55">
        <v>1</v>
      </c>
      <c r="J69" s="56">
        <v>12</v>
      </c>
      <c r="K69" s="56">
        <v>11</v>
      </c>
      <c r="L69" s="57">
        <v>8</v>
      </c>
      <c r="M69" s="50">
        <f t="shared" si="3"/>
        <v>-12</v>
      </c>
      <c r="N69" s="43">
        <v>17</v>
      </c>
      <c r="O69" s="72"/>
      <c r="R69" s="74"/>
      <c r="S69" s="13">
        <f t="shared" si="4"/>
        <v>-1</v>
      </c>
    </row>
    <row r="70" spans="1:19" x14ac:dyDescent="0.25">
      <c r="A70" s="170">
        <v>43665</v>
      </c>
      <c r="B70" s="23">
        <v>57</v>
      </c>
      <c r="C70" s="18">
        <v>37</v>
      </c>
      <c r="D70" s="22">
        <v>5</v>
      </c>
      <c r="E70" s="105">
        <v>8</v>
      </c>
      <c r="F70" s="35">
        <v>8</v>
      </c>
      <c r="G70" s="108">
        <v>5</v>
      </c>
      <c r="I70" s="55">
        <v>1</v>
      </c>
      <c r="J70" s="56">
        <v>18</v>
      </c>
      <c r="K70" s="56">
        <v>17</v>
      </c>
      <c r="L70" s="57">
        <v>23</v>
      </c>
      <c r="M70" s="50">
        <f t="shared" ref="M70:M76" si="6">J70*-1</f>
        <v>-18</v>
      </c>
      <c r="N70" s="43">
        <v>19</v>
      </c>
      <c r="O70" s="72"/>
      <c r="R70" s="74"/>
      <c r="S70" s="13">
        <f t="shared" ref="S70:S76" si="7">K70-J70</f>
        <v>-1</v>
      </c>
    </row>
    <row r="71" spans="1:19" x14ac:dyDescent="0.25">
      <c r="A71" s="104">
        <v>43658</v>
      </c>
      <c r="B71" s="23">
        <v>59</v>
      </c>
      <c r="C71" s="18">
        <v>53</v>
      </c>
      <c r="D71" s="22">
        <v>8</v>
      </c>
      <c r="E71" s="105">
        <v>9</v>
      </c>
      <c r="F71" s="35">
        <v>5</v>
      </c>
      <c r="G71" s="108">
        <v>1</v>
      </c>
      <c r="I71" s="55">
        <v>0</v>
      </c>
      <c r="J71" s="56">
        <v>1</v>
      </c>
      <c r="K71" s="56">
        <v>3</v>
      </c>
      <c r="L71" s="57">
        <v>1</v>
      </c>
      <c r="M71" s="50">
        <f t="shared" si="6"/>
        <v>-1</v>
      </c>
      <c r="N71" s="43">
        <v>23</v>
      </c>
      <c r="O71" s="72"/>
      <c r="R71" s="74"/>
      <c r="S71" s="13">
        <f t="shared" si="7"/>
        <v>2</v>
      </c>
    </row>
    <row r="72" spans="1:19" x14ac:dyDescent="0.25">
      <c r="A72" s="104">
        <v>43651</v>
      </c>
      <c r="B72" s="23">
        <v>61</v>
      </c>
      <c r="C72" s="18">
        <v>52</v>
      </c>
      <c r="D72" s="22">
        <v>6</v>
      </c>
      <c r="E72" s="105">
        <v>7</v>
      </c>
      <c r="F72" s="35">
        <v>9</v>
      </c>
      <c r="G72" s="108">
        <v>2</v>
      </c>
      <c r="I72" s="55">
        <v>0</v>
      </c>
      <c r="J72" s="56">
        <v>9</v>
      </c>
      <c r="K72" s="56">
        <v>21</v>
      </c>
      <c r="L72" s="57">
        <v>8</v>
      </c>
      <c r="M72" s="50">
        <f t="shared" si="6"/>
        <v>-9</v>
      </c>
      <c r="N72" s="43">
        <v>18</v>
      </c>
      <c r="O72" s="72"/>
      <c r="R72" s="74"/>
      <c r="S72" s="13">
        <f t="shared" si="7"/>
        <v>12</v>
      </c>
    </row>
    <row r="73" spans="1:19" x14ac:dyDescent="0.25">
      <c r="A73" s="104">
        <v>43644</v>
      </c>
      <c r="B73" s="23">
        <v>73</v>
      </c>
      <c r="C73" s="18">
        <v>58</v>
      </c>
      <c r="D73" s="22">
        <v>4</v>
      </c>
      <c r="E73" s="105">
        <v>7</v>
      </c>
      <c r="F73" s="35">
        <v>1</v>
      </c>
      <c r="G73" s="108">
        <v>3</v>
      </c>
      <c r="I73" s="55">
        <v>1</v>
      </c>
      <c r="J73" s="56">
        <v>15</v>
      </c>
      <c r="K73" s="56">
        <v>10</v>
      </c>
      <c r="L73" s="57">
        <v>18</v>
      </c>
      <c r="M73" s="50">
        <f t="shared" si="6"/>
        <v>-15</v>
      </c>
      <c r="N73" s="43">
        <v>19</v>
      </c>
      <c r="O73" s="72"/>
      <c r="R73" s="74"/>
      <c r="S73" s="13">
        <f t="shared" si="7"/>
        <v>-5</v>
      </c>
    </row>
    <row r="74" spans="1:19" s="3" customFormat="1" x14ac:dyDescent="0.25">
      <c r="A74" s="104">
        <v>43637</v>
      </c>
      <c r="B74" s="110">
        <v>69</v>
      </c>
      <c r="C74" s="18">
        <v>57</v>
      </c>
      <c r="D74" s="22">
        <v>5</v>
      </c>
      <c r="E74" s="105">
        <v>8</v>
      </c>
      <c r="F74" s="35">
        <v>4</v>
      </c>
      <c r="G74" s="108">
        <v>0</v>
      </c>
      <c r="H74" s="18"/>
      <c r="I74" s="42">
        <v>0</v>
      </c>
      <c r="J74" s="18">
        <v>2</v>
      </c>
      <c r="K74" s="18">
        <v>2</v>
      </c>
      <c r="L74" s="58">
        <v>2</v>
      </c>
      <c r="M74" s="50">
        <f t="shared" si="6"/>
        <v>-2</v>
      </c>
      <c r="N74" s="111">
        <v>21</v>
      </c>
      <c r="O74" s="72"/>
      <c r="P74" s="73"/>
      <c r="Q74" s="73"/>
      <c r="R74" s="74"/>
      <c r="S74" s="13">
        <f t="shared" si="7"/>
        <v>0</v>
      </c>
    </row>
    <row r="75" spans="1:19" s="3" customFormat="1" x14ac:dyDescent="0.25">
      <c r="A75" s="104">
        <v>43630</v>
      </c>
      <c r="B75" s="110">
        <v>69</v>
      </c>
      <c r="C75" s="18">
        <v>59</v>
      </c>
      <c r="D75" s="22">
        <v>5</v>
      </c>
      <c r="E75" s="105">
        <v>8</v>
      </c>
      <c r="F75" s="35">
        <v>3</v>
      </c>
      <c r="G75" s="108">
        <v>0</v>
      </c>
      <c r="H75" s="18"/>
      <c r="I75" s="42">
        <v>0</v>
      </c>
      <c r="J75" s="18">
        <v>7</v>
      </c>
      <c r="K75" s="18">
        <v>5</v>
      </c>
      <c r="L75" s="58">
        <v>6</v>
      </c>
      <c r="M75" s="50">
        <f t="shared" si="6"/>
        <v>-7</v>
      </c>
      <c r="N75" s="111">
        <v>19</v>
      </c>
      <c r="O75" s="72"/>
      <c r="P75" s="73"/>
      <c r="Q75" s="73"/>
      <c r="R75" s="74"/>
      <c r="S75" s="13">
        <f t="shared" si="7"/>
        <v>-2</v>
      </c>
    </row>
    <row r="76" spans="1:19" s="3" customFormat="1" x14ac:dyDescent="0.25">
      <c r="A76" s="104">
        <v>43623</v>
      </c>
      <c r="B76" s="110">
        <v>67</v>
      </c>
      <c r="C76" s="18">
        <v>57</v>
      </c>
      <c r="D76" s="22">
        <v>5</v>
      </c>
      <c r="E76" s="105">
        <v>7</v>
      </c>
      <c r="F76" s="35">
        <v>5</v>
      </c>
      <c r="G76" s="108">
        <v>0</v>
      </c>
      <c r="H76" s="18"/>
      <c r="I76" s="42">
        <v>0</v>
      </c>
      <c r="J76" s="18">
        <v>3</v>
      </c>
      <c r="K76" s="18">
        <v>8</v>
      </c>
      <c r="L76" s="58">
        <v>2</v>
      </c>
      <c r="M76" s="50">
        <f t="shared" si="6"/>
        <v>-3</v>
      </c>
      <c r="N76" s="111">
        <v>18</v>
      </c>
      <c r="O76" s="72"/>
      <c r="P76" s="73"/>
      <c r="Q76" s="73"/>
      <c r="R76" s="74"/>
      <c r="S76" s="13">
        <f t="shared" si="7"/>
        <v>5</v>
      </c>
    </row>
    <row r="77" spans="1:19" s="3" customFormat="1" x14ac:dyDescent="0.25">
      <c r="A77" s="104">
        <v>43616</v>
      </c>
      <c r="B77" s="110">
        <v>73</v>
      </c>
      <c r="C77" s="18">
        <v>58</v>
      </c>
      <c r="D77" s="22">
        <v>4</v>
      </c>
      <c r="E77" s="105">
        <v>6</v>
      </c>
      <c r="F77" s="35">
        <v>8</v>
      </c>
      <c r="G77" s="108">
        <v>1</v>
      </c>
      <c r="H77" s="18"/>
      <c r="I77" s="42">
        <v>0</v>
      </c>
      <c r="J77" s="18">
        <v>1</v>
      </c>
      <c r="K77" s="18">
        <v>4</v>
      </c>
      <c r="L77" s="58">
        <v>1</v>
      </c>
      <c r="M77" s="50">
        <f t="shared" ref="M77:M95" si="8">J77*-1</f>
        <v>-1</v>
      </c>
      <c r="N77" s="111">
        <v>15.58</v>
      </c>
      <c r="O77" s="72"/>
      <c r="P77" s="73"/>
      <c r="Q77" s="73"/>
      <c r="R77" s="74"/>
      <c r="S77" s="13">
        <f t="shared" ref="S77:S91" si="9">K77-J77</f>
        <v>3</v>
      </c>
    </row>
    <row r="78" spans="1:19" s="3" customFormat="1" x14ac:dyDescent="0.25">
      <c r="A78" s="104">
        <v>43609</v>
      </c>
      <c r="B78" s="110">
        <v>76</v>
      </c>
      <c r="C78" s="18">
        <v>59</v>
      </c>
      <c r="D78" s="22">
        <v>3</v>
      </c>
      <c r="E78" s="105">
        <v>7</v>
      </c>
      <c r="F78" s="35">
        <v>7</v>
      </c>
      <c r="G78" s="108">
        <v>1</v>
      </c>
      <c r="H78" s="119"/>
      <c r="I78" s="42">
        <v>0</v>
      </c>
      <c r="J78" s="18">
        <v>22</v>
      </c>
      <c r="K78" s="18">
        <v>3</v>
      </c>
      <c r="L78" s="58">
        <v>12</v>
      </c>
      <c r="M78" s="50">
        <f t="shared" si="8"/>
        <v>-22</v>
      </c>
      <c r="N78" s="111">
        <v>14</v>
      </c>
      <c r="O78" s="72"/>
      <c r="P78" s="73"/>
      <c r="Q78" s="73"/>
      <c r="R78" s="74"/>
      <c r="S78" s="13">
        <f t="shared" si="9"/>
        <v>-19</v>
      </c>
    </row>
    <row r="79" spans="1:19" s="3" customFormat="1" x14ac:dyDescent="0.25">
      <c r="A79" s="104">
        <v>43602</v>
      </c>
      <c r="B79" s="110">
        <v>58</v>
      </c>
      <c r="C79" s="18">
        <v>41</v>
      </c>
      <c r="D79" s="22">
        <v>4</v>
      </c>
      <c r="E79" s="105">
        <v>7</v>
      </c>
      <c r="F79" s="35">
        <v>5</v>
      </c>
      <c r="G79" s="108">
        <v>11</v>
      </c>
      <c r="H79" s="119"/>
      <c r="I79" s="42">
        <v>0</v>
      </c>
      <c r="J79" s="18">
        <v>6</v>
      </c>
      <c r="K79" s="18">
        <v>4</v>
      </c>
      <c r="L79" s="58">
        <v>16</v>
      </c>
      <c r="M79" s="50">
        <f t="shared" si="8"/>
        <v>-6</v>
      </c>
      <c r="N79" s="111">
        <v>19</v>
      </c>
      <c r="O79" s="72"/>
      <c r="P79" s="73"/>
      <c r="Q79" s="73"/>
      <c r="R79" s="74"/>
      <c r="S79" s="13">
        <f t="shared" si="9"/>
        <v>-2</v>
      </c>
    </row>
    <row r="80" spans="1:19" s="3" customFormat="1" x14ac:dyDescent="0.25">
      <c r="A80" s="104">
        <v>43595</v>
      </c>
      <c r="B80" s="110">
        <v>54</v>
      </c>
      <c r="C80" s="18">
        <v>42</v>
      </c>
      <c r="D80" s="22">
        <v>4</v>
      </c>
      <c r="E80" s="105">
        <v>7</v>
      </c>
      <c r="F80" s="35">
        <v>10</v>
      </c>
      <c r="G80" s="108">
        <v>0</v>
      </c>
      <c r="H80" s="119"/>
      <c r="I80" s="42">
        <v>0</v>
      </c>
      <c r="J80" s="18">
        <v>1</v>
      </c>
      <c r="K80" s="18">
        <v>3</v>
      </c>
      <c r="L80" s="58">
        <v>1</v>
      </c>
      <c r="M80" s="50">
        <f t="shared" si="8"/>
        <v>-1</v>
      </c>
      <c r="N80" s="111">
        <v>19</v>
      </c>
      <c r="O80" s="72"/>
      <c r="P80" s="73"/>
      <c r="Q80" s="73"/>
      <c r="R80" s="74"/>
      <c r="S80" s="13">
        <f t="shared" si="9"/>
        <v>2</v>
      </c>
    </row>
    <row r="81" spans="1:19" s="3" customFormat="1" x14ac:dyDescent="0.25">
      <c r="A81" s="104">
        <v>43588</v>
      </c>
      <c r="B81" s="110">
        <v>56</v>
      </c>
      <c r="C81" s="18">
        <v>39</v>
      </c>
      <c r="D81" s="22">
        <v>3</v>
      </c>
      <c r="E81" s="105">
        <v>6</v>
      </c>
      <c r="F81" s="35">
        <v>8</v>
      </c>
      <c r="G81" s="108">
        <v>0</v>
      </c>
      <c r="H81" s="119"/>
      <c r="I81" s="42">
        <v>1</v>
      </c>
      <c r="J81" s="18">
        <v>9</v>
      </c>
      <c r="K81" s="18">
        <v>9</v>
      </c>
      <c r="L81" s="58">
        <v>9</v>
      </c>
      <c r="M81" s="50">
        <f t="shared" si="8"/>
        <v>-9</v>
      </c>
      <c r="N81" s="111">
        <v>18</v>
      </c>
      <c r="O81" s="72"/>
      <c r="P81" s="73"/>
      <c r="Q81" s="73"/>
      <c r="R81" s="74"/>
      <c r="S81" s="13">
        <f t="shared" si="9"/>
        <v>0</v>
      </c>
    </row>
    <row r="82" spans="1:19" s="3" customFormat="1" x14ac:dyDescent="0.25">
      <c r="A82" s="104">
        <v>43581</v>
      </c>
      <c r="B82" s="110">
        <v>56</v>
      </c>
      <c r="C82" s="18">
        <v>50</v>
      </c>
      <c r="D82" s="22">
        <v>5</v>
      </c>
      <c r="E82" s="105">
        <v>5</v>
      </c>
      <c r="F82" s="35">
        <v>3</v>
      </c>
      <c r="G82" s="108">
        <v>1</v>
      </c>
      <c r="H82" s="119"/>
      <c r="I82" s="42">
        <v>0</v>
      </c>
      <c r="J82" s="18">
        <v>2</v>
      </c>
      <c r="K82" s="18">
        <v>0</v>
      </c>
      <c r="L82" s="58">
        <v>2</v>
      </c>
      <c r="M82" s="50">
        <f t="shared" si="8"/>
        <v>-2</v>
      </c>
      <c r="N82" s="111">
        <v>20</v>
      </c>
      <c r="O82" s="72"/>
      <c r="P82" s="73"/>
      <c r="Q82" s="73"/>
      <c r="R82" s="74"/>
      <c r="S82" s="13">
        <f t="shared" si="9"/>
        <v>-2</v>
      </c>
    </row>
    <row r="83" spans="1:19" s="3" customFormat="1" x14ac:dyDescent="0.25">
      <c r="A83" s="104">
        <v>43573</v>
      </c>
      <c r="B83" s="110">
        <v>54</v>
      </c>
      <c r="C83" s="18">
        <v>48</v>
      </c>
      <c r="D83" s="22">
        <v>4</v>
      </c>
      <c r="E83" s="105">
        <v>4</v>
      </c>
      <c r="F83" s="35">
        <v>8</v>
      </c>
      <c r="G83" s="108">
        <v>0</v>
      </c>
      <c r="H83" s="119"/>
      <c r="I83" s="42">
        <v>1</v>
      </c>
      <c r="J83" s="18">
        <v>5</v>
      </c>
      <c r="K83" s="18">
        <v>1</v>
      </c>
      <c r="L83" s="58">
        <v>3</v>
      </c>
      <c r="M83" s="50">
        <f t="shared" si="8"/>
        <v>-5</v>
      </c>
      <c r="N83" s="111">
        <v>18</v>
      </c>
      <c r="O83" s="72"/>
      <c r="P83" s="73"/>
      <c r="Q83" s="73"/>
      <c r="R83" s="74"/>
      <c r="S83" s="13">
        <f t="shared" si="9"/>
        <v>-4</v>
      </c>
    </row>
    <row r="84" spans="1:19" s="3" customFormat="1" x14ac:dyDescent="0.25">
      <c r="A84" s="104">
        <v>43567</v>
      </c>
      <c r="B84" s="110">
        <v>53</v>
      </c>
      <c r="C84" s="18">
        <v>50</v>
      </c>
      <c r="D84" s="22">
        <v>3</v>
      </c>
      <c r="E84" s="105">
        <v>3</v>
      </c>
      <c r="F84" s="35">
        <v>8</v>
      </c>
      <c r="G84" s="108">
        <v>3</v>
      </c>
      <c r="H84" s="119"/>
      <c r="I84" s="42">
        <v>2</v>
      </c>
      <c r="J84" s="18">
        <v>4</v>
      </c>
      <c r="K84" s="18">
        <v>3</v>
      </c>
      <c r="L84" s="58">
        <v>8</v>
      </c>
      <c r="M84" s="50">
        <f t="shared" si="8"/>
        <v>-4</v>
      </c>
      <c r="N84" s="111">
        <v>18</v>
      </c>
      <c r="O84" s="72"/>
      <c r="P84" s="73"/>
      <c r="Q84" s="73"/>
      <c r="R84" s="74"/>
      <c r="S84" s="13">
        <f t="shared" si="9"/>
        <v>-1</v>
      </c>
    </row>
    <row r="85" spans="1:19" s="3" customFormat="1" x14ac:dyDescent="0.25">
      <c r="A85" s="104">
        <v>43560</v>
      </c>
      <c r="B85" s="110">
        <v>49</v>
      </c>
      <c r="C85" s="18">
        <v>44</v>
      </c>
      <c r="D85" s="22">
        <v>2</v>
      </c>
      <c r="E85" s="105">
        <v>2</v>
      </c>
      <c r="F85" s="35">
        <v>4</v>
      </c>
      <c r="G85" s="108">
        <v>0</v>
      </c>
      <c r="H85" s="119"/>
      <c r="I85" s="42">
        <v>0</v>
      </c>
      <c r="J85" s="18">
        <v>10</v>
      </c>
      <c r="K85" s="18">
        <v>5</v>
      </c>
      <c r="L85" s="58">
        <v>6</v>
      </c>
      <c r="M85" s="50">
        <f t="shared" si="8"/>
        <v>-10</v>
      </c>
      <c r="N85" s="111">
        <v>16</v>
      </c>
      <c r="O85" s="72"/>
      <c r="P85" s="73"/>
      <c r="Q85" s="73"/>
      <c r="R85" s="74"/>
      <c r="S85" s="13">
        <f t="shared" si="9"/>
        <v>-5</v>
      </c>
    </row>
    <row r="86" spans="1:19" s="3" customFormat="1" x14ac:dyDescent="0.25">
      <c r="A86" s="104">
        <v>43553</v>
      </c>
      <c r="B86" s="110">
        <v>45</v>
      </c>
      <c r="C86" s="18">
        <v>37</v>
      </c>
      <c r="D86" s="22">
        <v>1</v>
      </c>
      <c r="E86" s="105">
        <v>2</v>
      </c>
      <c r="F86" s="35">
        <v>7</v>
      </c>
      <c r="G86" s="108">
        <v>3</v>
      </c>
      <c r="H86" s="119"/>
      <c r="I86" s="42">
        <v>0</v>
      </c>
      <c r="J86" s="18">
        <v>4</v>
      </c>
      <c r="K86" s="18">
        <v>7</v>
      </c>
      <c r="L86" s="58">
        <v>7</v>
      </c>
      <c r="M86" s="50">
        <f t="shared" si="8"/>
        <v>-4</v>
      </c>
      <c r="N86" s="111">
        <v>15</v>
      </c>
      <c r="O86" s="72"/>
      <c r="P86" s="73"/>
      <c r="Q86" s="73"/>
      <c r="R86" s="74"/>
      <c r="S86" s="13">
        <f t="shared" si="9"/>
        <v>3</v>
      </c>
    </row>
    <row r="87" spans="1:19" s="3" customFormat="1" x14ac:dyDescent="0.25">
      <c r="A87" s="104">
        <v>43549</v>
      </c>
      <c r="B87" s="110">
        <v>47</v>
      </c>
      <c r="C87" s="18">
        <v>35</v>
      </c>
      <c r="D87" s="22">
        <v>2</v>
      </c>
      <c r="E87" s="105">
        <v>3</v>
      </c>
      <c r="F87" s="35">
        <v>14</v>
      </c>
      <c r="G87" s="108">
        <v>0</v>
      </c>
      <c r="H87" s="119"/>
      <c r="I87" s="42">
        <v>0</v>
      </c>
      <c r="J87" s="18">
        <v>0</v>
      </c>
      <c r="K87" s="18">
        <v>3</v>
      </c>
      <c r="L87" s="58">
        <v>0</v>
      </c>
      <c r="M87" s="50">
        <f t="shared" si="8"/>
        <v>0</v>
      </c>
      <c r="N87" s="111">
        <v>16</v>
      </c>
      <c r="O87" s="72"/>
      <c r="P87" s="73"/>
      <c r="Q87" s="73"/>
      <c r="R87" s="74"/>
      <c r="S87" s="13">
        <f t="shared" si="9"/>
        <v>3</v>
      </c>
    </row>
    <row r="88" spans="1:19" s="3" customFormat="1" x14ac:dyDescent="0.25">
      <c r="A88" s="104">
        <v>43539</v>
      </c>
      <c r="B88" s="110">
        <v>51</v>
      </c>
      <c r="C88" s="18">
        <v>39</v>
      </c>
      <c r="D88" s="22">
        <v>2</v>
      </c>
      <c r="E88" s="105">
        <v>3</v>
      </c>
      <c r="F88" s="35">
        <v>10</v>
      </c>
      <c r="G88" s="108">
        <v>0</v>
      </c>
      <c r="H88" s="119"/>
      <c r="I88" s="42">
        <v>1</v>
      </c>
      <c r="J88" s="18">
        <v>7</v>
      </c>
      <c r="K88" s="18">
        <v>4</v>
      </c>
      <c r="L88" s="58">
        <v>2</v>
      </c>
      <c r="M88" s="50">
        <f t="shared" si="8"/>
        <v>-7</v>
      </c>
      <c r="N88" s="111">
        <v>13</v>
      </c>
      <c r="O88" s="72"/>
      <c r="P88" s="73"/>
      <c r="Q88" s="73"/>
      <c r="R88" s="74"/>
      <c r="S88" s="13">
        <f t="shared" si="9"/>
        <v>-3</v>
      </c>
    </row>
    <row r="89" spans="1:19" s="3" customFormat="1" x14ac:dyDescent="0.25">
      <c r="A89" s="104">
        <v>43532</v>
      </c>
      <c r="B89" s="110">
        <v>50</v>
      </c>
      <c r="C89" s="18">
        <v>32</v>
      </c>
      <c r="D89" s="22">
        <v>1</v>
      </c>
      <c r="E89" s="105">
        <v>2</v>
      </c>
      <c r="F89" s="35">
        <v>7</v>
      </c>
      <c r="G89" s="108">
        <v>7</v>
      </c>
      <c r="H89" s="119"/>
      <c r="I89" s="42">
        <v>0</v>
      </c>
      <c r="J89" s="18">
        <v>5</v>
      </c>
      <c r="K89" s="18">
        <v>4</v>
      </c>
      <c r="L89" s="58">
        <v>10</v>
      </c>
      <c r="M89" s="50">
        <f t="shared" si="8"/>
        <v>-5</v>
      </c>
      <c r="N89" s="111">
        <v>13</v>
      </c>
      <c r="O89" s="72"/>
      <c r="P89" s="73"/>
      <c r="Q89" s="73"/>
      <c r="R89" s="74"/>
      <c r="S89" s="13">
        <f t="shared" si="9"/>
        <v>-1</v>
      </c>
    </row>
    <row r="90" spans="1:19" s="3" customFormat="1" x14ac:dyDescent="0.25">
      <c r="A90" s="104">
        <v>43525</v>
      </c>
      <c r="B90" s="110">
        <v>50</v>
      </c>
      <c r="C90" s="18">
        <v>36</v>
      </c>
      <c r="D90" s="22">
        <v>2</v>
      </c>
      <c r="E90" s="105">
        <v>2</v>
      </c>
      <c r="F90" s="35">
        <v>5</v>
      </c>
      <c r="G90" s="108">
        <v>1</v>
      </c>
      <c r="H90" s="119"/>
      <c r="I90" s="42">
        <v>1</v>
      </c>
      <c r="J90" s="18">
        <v>5</v>
      </c>
      <c r="K90" s="18">
        <v>4</v>
      </c>
      <c r="L90" s="58">
        <v>7</v>
      </c>
      <c r="M90" s="50">
        <f t="shared" si="8"/>
        <v>-5</v>
      </c>
      <c r="N90" s="111">
        <v>13</v>
      </c>
      <c r="O90" s="72"/>
      <c r="P90" s="73"/>
      <c r="Q90" s="73"/>
      <c r="R90" s="74"/>
      <c r="S90" s="13">
        <f t="shared" si="9"/>
        <v>-1</v>
      </c>
    </row>
    <row r="91" spans="1:19" s="3" customFormat="1" x14ac:dyDescent="0.25">
      <c r="A91" s="104">
        <v>43518</v>
      </c>
      <c r="B91" s="110">
        <v>48</v>
      </c>
      <c r="C91" s="18">
        <v>37</v>
      </c>
      <c r="D91" s="22">
        <v>0</v>
      </c>
      <c r="E91" s="105">
        <v>0</v>
      </c>
      <c r="F91" s="35">
        <v>2</v>
      </c>
      <c r="G91" s="108">
        <v>0</v>
      </c>
      <c r="H91" s="119"/>
      <c r="I91" s="42">
        <v>0</v>
      </c>
      <c r="J91" s="18">
        <v>6</v>
      </c>
      <c r="K91" s="18">
        <v>3</v>
      </c>
      <c r="L91" s="58">
        <v>5</v>
      </c>
      <c r="M91" s="50">
        <f t="shared" si="8"/>
        <v>-6</v>
      </c>
      <c r="N91" s="111">
        <v>13</v>
      </c>
      <c r="O91" s="72"/>
      <c r="P91" s="73"/>
      <c r="Q91" s="73"/>
      <c r="R91" s="74"/>
      <c r="S91" s="13">
        <f t="shared" si="9"/>
        <v>-3</v>
      </c>
    </row>
    <row r="92" spans="1:19" s="3" customFormat="1" x14ac:dyDescent="0.25">
      <c r="A92" s="104">
        <v>43511</v>
      </c>
      <c r="B92" s="110">
        <v>46</v>
      </c>
      <c r="C92" s="18">
        <v>34</v>
      </c>
      <c r="D92" s="22">
        <v>0</v>
      </c>
      <c r="E92" s="105">
        <v>0</v>
      </c>
      <c r="F92" s="35">
        <v>7</v>
      </c>
      <c r="G92" s="108">
        <v>1</v>
      </c>
      <c r="H92" s="119"/>
      <c r="I92" s="42">
        <v>0</v>
      </c>
      <c r="J92" s="18">
        <v>7</v>
      </c>
      <c r="K92" s="18">
        <v>7</v>
      </c>
      <c r="L92" s="58">
        <v>6</v>
      </c>
      <c r="M92" s="50">
        <f t="shared" si="8"/>
        <v>-7</v>
      </c>
      <c r="N92" s="111">
        <v>13.2</v>
      </c>
      <c r="O92" s="72"/>
      <c r="P92" s="73"/>
      <c r="Q92" s="73"/>
      <c r="R92" s="74"/>
      <c r="S92" s="13">
        <f t="shared" ref="S92:S184" si="10">K92-J92</f>
        <v>0</v>
      </c>
    </row>
    <row r="93" spans="1:19" s="3" customFormat="1" x14ac:dyDescent="0.25">
      <c r="A93" s="104">
        <v>43504</v>
      </c>
      <c r="B93" s="110">
        <v>47</v>
      </c>
      <c r="C93" s="18">
        <v>29</v>
      </c>
      <c r="D93" s="22">
        <v>0</v>
      </c>
      <c r="E93" s="105">
        <v>1</v>
      </c>
      <c r="F93" s="35">
        <v>6</v>
      </c>
      <c r="G93" s="108">
        <v>2</v>
      </c>
      <c r="H93" s="119"/>
      <c r="I93" s="42">
        <v>0</v>
      </c>
      <c r="J93" s="18">
        <v>1</v>
      </c>
      <c r="K93" s="18">
        <v>2</v>
      </c>
      <c r="L93" s="58">
        <v>3</v>
      </c>
      <c r="M93" s="50">
        <f t="shared" si="8"/>
        <v>-1</v>
      </c>
      <c r="N93" s="111">
        <v>17</v>
      </c>
      <c r="O93" s="72"/>
      <c r="P93" s="73"/>
      <c r="Q93" s="73"/>
      <c r="R93" s="74"/>
      <c r="S93" s="13">
        <f t="shared" si="10"/>
        <v>1</v>
      </c>
    </row>
    <row r="94" spans="1:19" s="3" customFormat="1" x14ac:dyDescent="0.25">
      <c r="A94" s="104">
        <v>43497</v>
      </c>
      <c r="B94" s="110">
        <v>49</v>
      </c>
      <c r="C94" s="18">
        <v>32</v>
      </c>
      <c r="D94" s="22">
        <v>0</v>
      </c>
      <c r="E94" s="105">
        <v>1</v>
      </c>
      <c r="F94" s="35">
        <v>2</v>
      </c>
      <c r="G94" s="108">
        <v>0</v>
      </c>
      <c r="H94" s="119"/>
      <c r="I94" s="42">
        <v>0</v>
      </c>
      <c r="J94" s="18">
        <v>8</v>
      </c>
      <c r="K94" s="18">
        <v>4</v>
      </c>
      <c r="L94" s="58">
        <v>6</v>
      </c>
      <c r="M94" s="50">
        <f t="shared" si="8"/>
        <v>-8</v>
      </c>
      <c r="N94" s="111">
        <v>15</v>
      </c>
      <c r="O94" s="72"/>
      <c r="P94" s="73"/>
      <c r="Q94" s="73"/>
      <c r="R94" s="74"/>
      <c r="S94" s="13">
        <f t="shared" si="10"/>
        <v>-4</v>
      </c>
    </row>
    <row r="95" spans="1:19" s="3" customFormat="1" x14ac:dyDescent="0.25">
      <c r="A95" s="104">
        <v>43490</v>
      </c>
      <c r="B95" s="110">
        <v>46</v>
      </c>
      <c r="C95" s="18">
        <v>29</v>
      </c>
      <c r="D95" s="22">
        <v>0</v>
      </c>
      <c r="E95" s="105">
        <v>2</v>
      </c>
      <c r="F95" s="35">
        <v>3</v>
      </c>
      <c r="G95" s="108">
        <v>2</v>
      </c>
      <c r="H95" s="119"/>
      <c r="I95" s="42">
        <v>1</v>
      </c>
      <c r="J95" s="18">
        <v>7</v>
      </c>
      <c r="K95" s="18">
        <v>10</v>
      </c>
      <c r="L95" s="58">
        <v>10</v>
      </c>
      <c r="M95" s="50">
        <f t="shared" si="8"/>
        <v>-7</v>
      </c>
      <c r="N95" s="111">
        <v>16</v>
      </c>
      <c r="O95" s="72"/>
      <c r="P95" s="73"/>
      <c r="Q95" s="73"/>
      <c r="R95" s="74"/>
      <c r="S95" s="13">
        <f t="shared" si="10"/>
        <v>3</v>
      </c>
    </row>
    <row r="96" spans="1:19" s="3" customFormat="1" x14ac:dyDescent="0.25">
      <c r="A96" s="104">
        <v>43118</v>
      </c>
      <c r="B96" s="110">
        <v>49</v>
      </c>
      <c r="C96" s="18">
        <v>26</v>
      </c>
      <c r="D96" s="22">
        <v>0</v>
      </c>
      <c r="E96" s="105">
        <v>4</v>
      </c>
      <c r="F96" s="35">
        <v>2</v>
      </c>
      <c r="G96" s="108">
        <v>0</v>
      </c>
      <c r="H96" s="119"/>
      <c r="I96" s="42">
        <v>0</v>
      </c>
      <c r="J96" s="18">
        <v>5</v>
      </c>
      <c r="K96" s="18">
        <v>6</v>
      </c>
      <c r="L96" s="58">
        <v>5</v>
      </c>
      <c r="M96" s="50">
        <f t="shared" ref="M96:M118" si="11">J96*-1</f>
        <v>-5</v>
      </c>
      <c r="N96" s="111">
        <v>19</v>
      </c>
      <c r="O96" s="72"/>
      <c r="P96" s="73"/>
      <c r="Q96" s="73"/>
      <c r="R96" s="74"/>
      <c r="S96" s="13">
        <f t="shared" si="10"/>
        <v>1</v>
      </c>
    </row>
    <row r="97" spans="1:19" s="3" customFormat="1" x14ac:dyDescent="0.25">
      <c r="A97" s="104">
        <v>43476</v>
      </c>
      <c r="B97" s="110">
        <v>50</v>
      </c>
      <c r="C97" s="18">
        <v>36</v>
      </c>
      <c r="D97" s="22">
        <v>0</v>
      </c>
      <c r="E97" s="105">
        <v>4</v>
      </c>
      <c r="F97" s="35">
        <v>3</v>
      </c>
      <c r="G97" s="108">
        <v>0</v>
      </c>
      <c r="H97" s="119"/>
      <c r="I97" s="42">
        <v>0</v>
      </c>
      <c r="J97" s="18">
        <v>3</v>
      </c>
      <c r="K97" s="18">
        <v>7</v>
      </c>
      <c r="L97" s="58">
        <v>2</v>
      </c>
      <c r="M97" s="50">
        <f t="shared" si="11"/>
        <v>-3</v>
      </c>
      <c r="N97" s="111">
        <v>20</v>
      </c>
      <c r="O97" s="72"/>
      <c r="P97" s="73"/>
      <c r="Q97" s="73"/>
      <c r="R97" s="74"/>
      <c r="S97" s="13">
        <f t="shared" si="10"/>
        <v>4</v>
      </c>
    </row>
    <row r="98" spans="1:19" s="3" customFormat="1" x14ac:dyDescent="0.25">
      <c r="A98" s="104">
        <v>43469</v>
      </c>
      <c r="B98" s="110">
        <v>54</v>
      </c>
      <c r="C98" s="18">
        <v>34</v>
      </c>
      <c r="D98" s="22">
        <v>1</v>
      </c>
      <c r="E98" s="105">
        <v>5</v>
      </c>
      <c r="F98" s="35">
        <v>4</v>
      </c>
      <c r="G98" s="108">
        <v>0</v>
      </c>
      <c r="H98" s="119"/>
      <c r="I98" s="42">
        <v>0</v>
      </c>
      <c r="J98" s="18">
        <v>0</v>
      </c>
      <c r="K98" s="18">
        <v>7</v>
      </c>
      <c r="L98" s="58">
        <v>0</v>
      </c>
      <c r="M98" s="50">
        <f t="shared" si="11"/>
        <v>0</v>
      </c>
      <c r="N98" s="111">
        <v>20</v>
      </c>
      <c r="O98" s="72"/>
      <c r="P98" s="73"/>
      <c r="Q98" s="73"/>
      <c r="R98" s="74"/>
      <c r="S98" s="13">
        <f t="shared" si="10"/>
        <v>7</v>
      </c>
    </row>
    <row r="99" spans="1:19" s="3" customFormat="1" x14ac:dyDescent="0.25">
      <c r="A99" s="104">
        <v>43465</v>
      </c>
      <c r="B99" s="110">
        <v>63</v>
      </c>
      <c r="C99" s="18">
        <v>34</v>
      </c>
      <c r="D99" s="22">
        <v>1</v>
      </c>
      <c r="E99" s="105">
        <v>6</v>
      </c>
      <c r="F99" s="35">
        <v>2</v>
      </c>
      <c r="G99" s="108">
        <v>0</v>
      </c>
      <c r="H99" s="119"/>
      <c r="I99" s="42">
        <v>0</v>
      </c>
      <c r="J99" s="18">
        <v>0</v>
      </c>
      <c r="K99" s="18">
        <v>0</v>
      </c>
      <c r="L99" s="58">
        <v>0</v>
      </c>
      <c r="M99" s="50">
        <f t="shared" si="11"/>
        <v>0</v>
      </c>
      <c r="N99" s="111">
        <v>20</v>
      </c>
      <c r="O99" s="72"/>
      <c r="P99" s="73"/>
      <c r="Q99" s="73"/>
      <c r="R99" s="74"/>
      <c r="S99" s="13">
        <f t="shared" si="10"/>
        <v>0</v>
      </c>
    </row>
    <row r="100" spans="1:19" s="3" customFormat="1" x14ac:dyDescent="0.25">
      <c r="A100" s="104">
        <v>43455</v>
      </c>
      <c r="B100" s="110">
        <v>59</v>
      </c>
      <c r="C100" s="18">
        <v>43</v>
      </c>
      <c r="D100" s="22">
        <v>1</v>
      </c>
      <c r="E100" s="105">
        <v>5</v>
      </c>
      <c r="F100" s="35">
        <v>0</v>
      </c>
      <c r="G100" s="108">
        <v>2</v>
      </c>
      <c r="H100" s="119"/>
      <c r="I100" s="42">
        <v>0</v>
      </c>
      <c r="J100" s="18">
        <v>11</v>
      </c>
      <c r="K100" s="18">
        <v>9</v>
      </c>
      <c r="L100" s="58">
        <v>14</v>
      </c>
      <c r="M100" s="50">
        <f t="shared" si="11"/>
        <v>-11</v>
      </c>
      <c r="N100" s="111">
        <v>19</v>
      </c>
      <c r="O100" s="72"/>
      <c r="P100" s="73"/>
      <c r="Q100" s="73"/>
      <c r="R100" s="74"/>
      <c r="S100" s="13">
        <f t="shared" si="10"/>
        <v>-2</v>
      </c>
    </row>
    <row r="101" spans="1:19" s="3" customFormat="1" x14ac:dyDescent="0.25">
      <c r="A101" s="104">
        <v>43448</v>
      </c>
      <c r="B101" s="110">
        <v>57</v>
      </c>
      <c r="C101" s="18">
        <v>33</v>
      </c>
      <c r="D101" s="22">
        <v>1</v>
      </c>
      <c r="E101" s="105">
        <v>8</v>
      </c>
      <c r="F101" s="35">
        <v>2</v>
      </c>
      <c r="G101" s="108">
        <v>0</v>
      </c>
      <c r="H101" s="119"/>
      <c r="I101" s="42">
        <v>0</v>
      </c>
      <c r="J101" s="18">
        <v>6</v>
      </c>
      <c r="K101" s="18">
        <v>6</v>
      </c>
      <c r="L101" s="58">
        <v>6</v>
      </c>
      <c r="M101" s="50">
        <f t="shared" si="11"/>
        <v>-6</v>
      </c>
      <c r="N101" s="111">
        <v>24</v>
      </c>
      <c r="O101" s="72"/>
      <c r="P101" s="73"/>
      <c r="Q101" s="73"/>
      <c r="R101" s="74"/>
      <c r="S101" s="13">
        <f t="shared" si="10"/>
        <v>0</v>
      </c>
    </row>
    <row r="102" spans="1:19" s="3" customFormat="1" x14ac:dyDescent="0.25">
      <c r="A102" s="104">
        <v>43441</v>
      </c>
      <c r="B102" s="110">
        <v>59</v>
      </c>
      <c r="C102" s="18">
        <v>32</v>
      </c>
      <c r="D102" s="22">
        <v>1</v>
      </c>
      <c r="E102" s="105">
        <v>8</v>
      </c>
      <c r="F102" s="35">
        <v>3</v>
      </c>
      <c r="G102" s="108">
        <v>0</v>
      </c>
      <c r="H102" s="119"/>
      <c r="I102" s="42">
        <v>1</v>
      </c>
      <c r="J102" s="18">
        <v>8</v>
      </c>
      <c r="K102" s="18">
        <v>7</v>
      </c>
      <c r="L102" s="58">
        <v>8</v>
      </c>
      <c r="M102" s="50">
        <f t="shared" si="11"/>
        <v>-8</v>
      </c>
      <c r="N102" s="111">
        <v>23</v>
      </c>
      <c r="O102" s="72"/>
      <c r="P102" s="73"/>
      <c r="Q102" s="73"/>
      <c r="R102" s="74"/>
      <c r="S102" s="13">
        <f t="shared" si="10"/>
        <v>-1</v>
      </c>
    </row>
    <row r="103" spans="1:19" s="3" customFormat="1" x14ac:dyDescent="0.25">
      <c r="A103" s="104">
        <v>43434</v>
      </c>
      <c r="B103" s="110">
        <v>60</v>
      </c>
      <c r="C103" s="18">
        <v>32</v>
      </c>
      <c r="D103" s="22">
        <v>3</v>
      </c>
      <c r="E103" s="105">
        <v>7</v>
      </c>
      <c r="F103" s="35">
        <v>3</v>
      </c>
      <c r="G103" s="108">
        <v>0</v>
      </c>
      <c r="H103" s="119"/>
      <c r="I103" s="42">
        <v>0</v>
      </c>
      <c r="J103" s="18">
        <v>6</v>
      </c>
      <c r="K103" s="18">
        <v>16</v>
      </c>
      <c r="L103" s="58">
        <v>4</v>
      </c>
      <c r="M103" s="50">
        <f t="shared" si="11"/>
        <v>-6</v>
      </c>
      <c r="N103" s="111">
        <v>24</v>
      </c>
      <c r="O103" s="72"/>
      <c r="P103" s="73"/>
      <c r="Q103" s="73"/>
      <c r="R103" s="74"/>
      <c r="S103" s="13">
        <f t="shared" si="10"/>
        <v>10</v>
      </c>
    </row>
    <row r="104" spans="1:19" s="3" customFormat="1" x14ac:dyDescent="0.25">
      <c r="A104" s="104">
        <v>43430</v>
      </c>
      <c r="B104" s="110">
        <v>68</v>
      </c>
      <c r="C104" s="18">
        <v>27</v>
      </c>
      <c r="D104" s="22">
        <v>1</v>
      </c>
      <c r="E104" s="105">
        <v>6</v>
      </c>
      <c r="F104" s="35">
        <v>0</v>
      </c>
      <c r="G104" s="108">
        <v>2</v>
      </c>
      <c r="H104" s="119"/>
      <c r="I104" s="42">
        <v>0</v>
      </c>
      <c r="J104" s="18">
        <v>5</v>
      </c>
      <c r="K104" s="18">
        <v>8</v>
      </c>
      <c r="L104" s="58">
        <v>7</v>
      </c>
      <c r="M104" s="50">
        <f t="shared" si="11"/>
        <v>-5</v>
      </c>
      <c r="N104" s="111">
        <v>25</v>
      </c>
      <c r="O104" s="72"/>
      <c r="P104" s="73"/>
      <c r="Q104" s="73"/>
      <c r="R104" s="74"/>
      <c r="S104" s="13">
        <f t="shared" si="10"/>
        <v>3</v>
      </c>
    </row>
    <row r="105" spans="1:19" s="3" customFormat="1" x14ac:dyDescent="0.25">
      <c r="A105" s="104">
        <v>43420</v>
      </c>
      <c r="B105" s="110">
        <v>74</v>
      </c>
      <c r="C105" s="18">
        <v>55</v>
      </c>
      <c r="D105" s="22">
        <v>4</v>
      </c>
      <c r="E105" s="105">
        <v>8</v>
      </c>
      <c r="F105" s="35">
        <v>1</v>
      </c>
      <c r="G105" s="108">
        <v>1</v>
      </c>
      <c r="H105" s="119"/>
      <c r="I105" s="42">
        <v>0</v>
      </c>
      <c r="J105" s="18">
        <v>8</v>
      </c>
      <c r="K105" s="18">
        <v>8</v>
      </c>
      <c r="L105" s="58">
        <v>8</v>
      </c>
      <c r="M105" s="50">
        <f t="shared" si="11"/>
        <v>-8</v>
      </c>
      <c r="N105" s="111">
        <v>26</v>
      </c>
      <c r="O105" s="72"/>
      <c r="P105" s="73"/>
      <c r="Q105" s="73"/>
      <c r="R105" s="74"/>
      <c r="S105" s="13">
        <f t="shared" si="10"/>
        <v>0</v>
      </c>
    </row>
    <row r="106" spans="1:19" s="3" customFormat="1" x14ac:dyDescent="0.25">
      <c r="A106" s="104">
        <v>43413</v>
      </c>
      <c r="B106" s="110">
        <v>75</v>
      </c>
      <c r="C106" s="18">
        <v>46</v>
      </c>
      <c r="D106" s="22">
        <v>1</v>
      </c>
      <c r="E106" s="105">
        <v>5</v>
      </c>
      <c r="F106" s="35">
        <v>0</v>
      </c>
      <c r="G106" s="108">
        <v>1</v>
      </c>
      <c r="H106" s="119"/>
      <c r="I106" s="42">
        <v>1</v>
      </c>
      <c r="J106" s="18">
        <v>1</v>
      </c>
      <c r="K106" s="18">
        <v>12</v>
      </c>
      <c r="L106" s="58">
        <v>3</v>
      </c>
      <c r="M106" s="50">
        <f t="shared" si="11"/>
        <v>-1</v>
      </c>
      <c r="N106" s="111">
        <v>27</v>
      </c>
      <c r="O106" s="72"/>
      <c r="P106" s="73"/>
      <c r="Q106" s="73"/>
      <c r="R106" s="74"/>
      <c r="S106" s="13">
        <f t="shared" si="10"/>
        <v>11</v>
      </c>
    </row>
    <row r="107" spans="1:19" s="3" customFormat="1" x14ac:dyDescent="0.25">
      <c r="A107" s="104">
        <v>43406</v>
      </c>
      <c r="B107" s="110">
        <v>86</v>
      </c>
      <c r="C107" s="18">
        <v>49</v>
      </c>
      <c r="D107" s="22">
        <v>3</v>
      </c>
      <c r="E107" s="105">
        <v>6</v>
      </c>
      <c r="F107" s="35">
        <v>2</v>
      </c>
      <c r="G107" s="108">
        <v>0</v>
      </c>
      <c r="H107" s="119"/>
      <c r="I107" s="42">
        <v>1</v>
      </c>
      <c r="J107" s="18">
        <v>4</v>
      </c>
      <c r="K107" s="18">
        <v>17</v>
      </c>
      <c r="L107" s="58">
        <v>6</v>
      </c>
      <c r="M107" s="50">
        <f t="shared" si="11"/>
        <v>-4</v>
      </c>
      <c r="N107" s="111">
        <v>24</v>
      </c>
      <c r="O107" s="72"/>
      <c r="P107" s="73"/>
      <c r="Q107" s="73"/>
      <c r="R107" s="74"/>
      <c r="S107" s="13">
        <f t="shared" si="10"/>
        <v>13</v>
      </c>
    </row>
    <row r="108" spans="1:19" s="3" customFormat="1" x14ac:dyDescent="0.25">
      <c r="A108" s="104">
        <v>43399</v>
      </c>
      <c r="B108" s="110">
        <v>99</v>
      </c>
      <c r="C108" s="18">
        <v>64</v>
      </c>
      <c r="D108" s="22">
        <v>4</v>
      </c>
      <c r="E108" s="105">
        <v>8</v>
      </c>
      <c r="F108" s="35">
        <v>3</v>
      </c>
      <c r="G108" s="108">
        <v>0</v>
      </c>
      <c r="H108" s="119"/>
      <c r="I108" s="42">
        <v>3</v>
      </c>
      <c r="J108" s="18">
        <v>16</v>
      </c>
      <c r="K108" s="18">
        <v>29</v>
      </c>
      <c r="L108" s="58">
        <v>14</v>
      </c>
      <c r="M108" s="50">
        <f t="shared" si="11"/>
        <v>-16</v>
      </c>
      <c r="N108" s="111">
        <v>25</v>
      </c>
      <c r="O108" s="72"/>
      <c r="P108" s="73"/>
      <c r="Q108" s="73"/>
      <c r="R108" s="74"/>
      <c r="S108" s="13">
        <f t="shared" si="10"/>
        <v>13</v>
      </c>
    </row>
    <row r="109" spans="1:19" s="3" customFormat="1" x14ac:dyDescent="0.25">
      <c r="A109" s="104">
        <v>43392</v>
      </c>
      <c r="B109" s="110">
        <v>113</v>
      </c>
      <c r="C109" s="18">
        <v>43</v>
      </c>
      <c r="D109" s="22">
        <v>2</v>
      </c>
      <c r="E109" s="105">
        <v>11</v>
      </c>
      <c r="F109" s="35">
        <v>10</v>
      </c>
      <c r="G109" s="108">
        <v>3</v>
      </c>
      <c r="H109" s="119"/>
      <c r="I109" s="42">
        <v>0</v>
      </c>
      <c r="J109" s="18">
        <v>11</v>
      </c>
      <c r="K109" s="18">
        <v>14</v>
      </c>
      <c r="L109" s="58">
        <v>7</v>
      </c>
      <c r="M109" s="50">
        <f t="shared" si="11"/>
        <v>-11</v>
      </c>
      <c r="N109" s="111">
        <v>28</v>
      </c>
      <c r="O109" s="72"/>
      <c r="P109" s="73"/>
      <c r="Q109" s="73"/>
      <c r="R109" s="74"/>
      <c r="S109" s="13">
        <f t="shared" si="10"/>
        <v>3</v>
      </c>
    </row>
    <row r="110" spans="1:19" s="3" customFormat="1" x14ac:dyDescent="0.25">
      <c r="A110" s="104">
        <v>43385</v>
      </c>
      <c r="B110" s="110">
        <v>119</v>
      </c>
      <c r="C110" s="18">
        <v>50</v>
      </c>
      <c r="D110" s="22">
        <v>4</v>
      </c>
      <c r="E110" s="105">
        <v>13</v>
      </c>
      <c r="F110" s="35">
        <v>1</v>
      </c>
      <c r="G110" s="108">
        <v>7</v>
      </c>
      <c r="H110" s="119"/>
      <c r="I110" s="42">
        <v>0</v>
      </c>
      <c r="J110" s="18">
        <v>5</v>
      </c>
      <c r="K110" s="18">
        <v>20</v>
      </c>
      <c r="L110" s="58">
        <v>10</v>
      </c>
      <c r="M110" s="50">
        <f t="shared" si="11"/>
        <v>-5</v>
      </c>
      <c r="N110" s="111">
        <v>30</v>
      </c>
      <c r="O110" s="72"/>
      <c r="P110" s="73"/>
      <c r="Q110" s="73"/>
      <c r="R110" s="74"/>
      <c r="S110" s="13">
        <f t="shared" si="10"/>
        <v>15</v>
      </c>
    </row>
    <row r="111" spans="1:19" s="3" customFormat="1" x14ac:dyDescent="0.25">
      <c r="A111" s="104">
        <v>43378</v>
      </c>
      <c r="B111" s="110">
        <v>134</v>
      </c>
      <c r="C111" s="18">
        <v>105</v>
      </c>
      <c r="D111" s="22">
        <v>9</v>
      </c>
      <c r="E111" s="105">
        <v>13</v>
      </c>
      <c r="F111" s="35">
        <v>11</v>
      </c>
      <c r="G111" s="108">
        <v>1</v>
      </c>
      <c r="H111" s="119"/>
      <c r="I111" s="42">
        <v>0</v>
      </c>
      <c r="J111" s="18">
        <v>3</v>
      </c>
      <c r="K111" s="18">
        <v>17</v>
      </c>
      <c r="L111" s="58">
        <v>4</v>
      </c>
      <c r="M111" s="50">
        <f t="shared" si="11"/>
        <v>-3</v>
      </c>
      <c r="N111" s="111">
        <v>29</v>
      </c>
      <c r="O111" s="72"/>
      <c r="P111" s="73"/>
      <c r="Q111" s="73"/>
      <c r="R111" s="74"/>
      <c r="S111" s="13">
        <f t="shared" si="10"/>
        <v>14</v>
      </c>
    </row>
    <row r="112" spans="1:19" s="3" customFormat="1" x14ac:dyDescent="0.25">
      <c r="A112" s="104">
        <v>43371</v>
      </c>
      <c r="B112" s="110">
        <v>165</v>
      </c>
      <c r="C112" s="18">
        <v>123</v>
      </c>
      <c r="D112" s="22">
        <v>9</v>
      </c>
      <c r="E112" s="105">
        <v>13</v>
      </c>
      <c r="F112" s="35">
        <v>14</v>
      </c>
      <c r="G112" s="108">
        <v>1</v>
      </c>
      <c r="H112" s="119"/>
      <c r="I112" s="42">
        <v>0</v>
      </c>
      <c r="J112" s="18">
        <v>11</v>
      </c>
      <c r="K112" s="18">
        <v>22</v>
      </c>
      <c r="L112" s="58">
        <v>12</v>
      </c>
      <c r="M112" s="50">
        <f t="shared" si="11"/>
        <v>-11</v>
      </c>
      <c r="N112" s="111">
        <v>26</v>
      </c>
      <c r="O112" s="72"/>
      <c r="P112" s="73"/>
      <c r="Q112" s="73"/>
      <c r="R112" s="74"/>
      <c r="S112" s="13">
        <f t="shared" si="10"/>
        <v>11</v>
      </c>
    </row>
    <row r="113" spans="1:19" s="3" customFormat="1" x14ac:dyDescent="0.25">
      <c r="A113" s="104">
        <v>43364</v>
      </c>
      <c r="B113" s="110">
        <v>187</v>
      </c>
      <c r="C113" s="18">
        <v>139</v>
      </c>
      <c r="D113" s="22">
        <v>6</v>
      </c>
      <c r="E113" s="105">
        <v>14</v>
      </c>
      <c r="F113" s="35">
        <v>2</v>
      </c>
      <c r="G113" s="108">
        <v>0</v>
      </c>
      <c r="H113" s="119"/>
      <c r="I113" s="42">
        <v>0</v>
      </c>
      <c r="J113" s="18">
        <v>6</v>
      </c>
      <c r="K113" s="18">
        <v>8</v>
      </c>
      <c r="L113" s="58">
        <v>6</v>
      </c>
      <c r="M113" s="50">
        <f t="shared" si="11"/>
        <v>-6</v>
      </c>
      <c r="N113" s="111">
        <v>25</v>
      </c>
      <c r="O113" s="72"/>
      <c r="P113" s="73"/>
      <c r="Q113" s="73"/>
      <c r="R113" s="74"/>
      <c r="S113" s="13">
        <f t="shared" si="10"/>
        <v>2</v>
      </c>
    </row>
    <row r="114" spans="1:19" s="3" customFormat="1" x14ac:dyDescent="0.25">
      <c r="A114" s="104">
        <v>43357</v>
      </c>
      <c r="B114" s="110">
        <v>187</v>
      </c>
      <c r="C114" s="18">
        <v>141</v>
      </c>
      <c r="D114" s="22">
        <v>6</v>
      </c>
      <c r="E114" s="105">
        <v>14</v>
      </c>
      <c r="F114" s="35">
        <v>1</v>
      </c>
      <c r="G114" s="108">
        <v>0</v>
      </c>
      <c r="H114" s="119"/>
      <c r="I114" s="42">
        <v>2</v>
      </c>
      <c r="J114" s="18">
        <v>12</v>
      </c>
      <c r="K114" s="18">
        <v>5</v>
      </c>
      <c r="L114" s="58">
        <v>14</v>
      </c>
      <c r="M114" s="50">
        <f t="shared" si="11"/>
        <v>-12</v>
      </c>
      <c r="N114" s="111">
        <v>22</v>
      </c>
      <c r="O114" s="72"/>
      <c r="P114" s="73"/>
      <c r="Q114" s="73"/>
      <c r="R114" s="74"/>
      <c r="S114" s="13">
        <f t="shared" si="10"/>
        <v>-7</v>
      </c>
    </row>
    <row r="115" spans="1:19" s="3" customFormat="1" x14ac:dyDescent="0.25">
      <c r="A115" s="104">
        <v>43350</v>
      </c>
      <c r="B115" s="110">
        <v>180</v>
      </c>
      <c r="C115" s="18">
        <v>140</v>
      </c>
      <c r="D115" s="22">
        <v>9</v>
      </c>
      <c r="E115" s="105">
        <v>9</v>
      </c>
      <c r="F115" s="35">
        <v>9</v>
      </c>
      <c r="G115" s="108">
        <v>0</v>
      </c>
      <c r="H115" s="119"/>
      <c r="I115" s="42">
        <v>0</v>
      </c>
      <c r="J115" s="18">
        <v>20</v>
      </c>
      <c r="K115" s="18">
        <v>5</v>
      </c>
      <c r="L115" s="58">
        <v>16</v>
      </c>
      <c r="M115" s="50">
        <f t="shared" si="11"/>
        <v>-20</v>
      </c>
      <c r="N115" s="111">
        <v>21</v>
      </c>
      <c r="O115" s="72"/>
      <c r="P115" s="73"/>
      <c r="Q115" s="73"/>
      <c r="R115" s="74"/>
      <c r="S115" s="13">
        <f t="shared" si="10"/>
        <v>-15</v>
      </c>
    </row>
    <row r="116" spans="1:19" s="3" customFormat="1" x14ac:dyDescent="0.25">
      <c r="A116" s="104">
        <v>43343</v>
      </c>
      <c r="B116" s="110">
        <v>167</v>
      </c>
      <c r="C116" s="18">
        <v>119</v>
      </c>
      <c r="D116" s="22">
        <v>5</v>
      </c>
      <c r="E116" s="105">
        <v>5</v>
      </c>
      <c r="F116" s="35">
        <v>9</v>
      </c>
      <c r="G116" s="108">
        <v>4</v>
      </c>
      <c r="H116" s="119"/>
      <c r="I116" s="42">
        <v>1</v>
      </c>
      <c r="J116" s="18">
        <v>2</v>
      </c>
      <c r="K116" s="18">
        <v>6</v>
      </c>
      <c r="L116" s="58">
        <v>4</v>
      </c>
      <c r="M116" s="50">
        <f t="shared" si="11"/>
        <v>-2</v>
      </c>
      <c r="N116" s="111">
        <v>21</v>
      </c>
      <c r="O116" s="72"/>
      <c r="P116" s="73"/>
      <c r="Q116" s="73"/>
      <c r="R116" s="74"/>
      <c r="S116" s="13">
        <f t="shared" si="10"/>
        <v>4</v>
      </c>
    </row>
    <row r="117" spans="1:19" s="3" customFormat="1" x14ac:dyDescent="0.25">
      <c r="A117" s="104">
        <v>43336</v>
      </c>
      <c r="B117" s="110">
        <v>172</v>
      </c>
      <c r="C117" s="18">
        <v>118</v>
      </c>
      <c r="D117" s="22">
        <v>4</v>
      </c>
      <c r="E117" s="105">
        <v>4</v>
      </c>
      <c r="F117" s="35">
        <v>4</v>
      </c>
      <c r="G117" s="108">
        <v>3</v>
      </c>
      <c r="H117" s="119"/>
      <c r="I117" s="42">
        <v>0</v>
      </c>
      <c r="J117" s="18">
        <v>6</v>
      </c>
      <c r="K117" s="18">
        <v>22</v>
      </c>
      <c r="L117" s="58">
        <v>7</v>
      </c>
      <c r="M117" s="50">
        <f t="shared" si="11"/>
        <v>-6</v>
      </c>
      <c r="N117" s="111">
        <v>19</v>
      </c>
      <c r="O117" s="72"/>
      <c r="P117" s="73"/>
      <c r="Q117" s="73"/>
      <c r="R117" s="74"/>
      <c r="S117" s="13">
        <f t="shared" si="10"/>
        <v>16</v>
      </c>
    </row>
    <row r="118" spans="1:19" s="3" customFormat="1" x14ac:dyDescent="0.25">
      <c r="A118" s="104">
        <v>42964</v>
      </c>
      <c r="B118" s="110">
        <v>203</v>
      </c>
      <c r="C118" s="18">
        <v>168</v>
      </c>
      <c r="D118" s="22">
        <v>2</v>
      </c>
      <c r="E118" s="105">
        <v>4</v>
      </c>
      <c r="F118" s="35">
        <v>0</v>
      </c>
      <c r="G118" s="108">
        <v>1</v>
      </c>
      <c r="H118" s="119"/>
      <c r="I118" s="42">
        <v>0</v>
      </c>
      <c r="J118" s="18">
        <v>5</v>
      </c>
      <c r="K118" s="18">
        <v>5</v>
      </c>
      <c r="L118" s="58">
        <v>5</v>
      </c>
      <c r="M118" s="50">
        <f t="shared" si="11"/>
        <v>-5</v>
      </c>
      <c r="N118" s="111">
        <v>17.5</v>
      </c>
      <c r="O118" s="72"/>
      <c r="P118" s="73"/>
      <c r="Q118" s="73"/>
      <c r="R118" s="74"/>
      <c r="S118" s="13">
        <f t="shared" si="10"/>
        <v>0</v>
      </c>
    </row>
    <row r="119" spans="1:19" s="3" customFormat="1" x14ac:dyDescent="0.25">
      <c r="A119" s="104">
        <v>43322</v>
      </c>
      <c r="B119" s="110">
        <v>207</v>
      </c>
      <c r="C119" s="18">
        <v>181</v>
      </c>
      <c r="D119" s="22">
        <v>4</v>
      </c>
      <c r="E119" s="105">
        <v>4</v>
      </c>
      <c r="F119" s="35">
        <v>12</v>
      </c>
      <c r="G119" s="108">
        <v>1</v>
      </c>
      <c r="H119" s="119"/>
      <c r="I119" s="42">
        <v>0</v>
      </c>
      <c r="J119" s="18">
        <v>19</v>
      </c>
      <c r="K119" s="18">
        <v>25</v>
      </c>
      <c r="L119" s="58">
        <v>24</v>
      </c>
      <c r="M119" s="50">
        <f t="shared" ref="M119:M184" si="12">J119*-1</f>
        <v>-19</v>
      </c>
      <c r="N119" s="111">
        <v>16</v>
      </c>
      <c r="O119" s="72"/>
      <c r="P119" s="73"/>
      <c r="Q119" s="73"/>
      <c r="R119" s="74"/>
      <c r="S119" s="13">
        <f t="shared" si="10"/>
        <v>6</v>
      </c>
    </row>
    <row r="120" spans="1:19" s="3" customFormat="1" x14ac:dyDescent="0.25">
      <c r="A120" s="104">
        <v>43315</v>
      </c>
      <c r="B120" s="110">
        <v>210</v>
      </c>
      <c r="C120" s="18">
        <v>171</v>
      </c>
      <c r="D120" s="22">
        <v>2</v>
      </c>
      <c r="E120" s="105">
        <v>2</v>
      </c>
      <c r="F120" s="35">
        <v>1</v>
      </c>
      <c r="G120" s="108">
        <v>2</v>
      </c>
      <c r="H120" s="119"/>
      <c r="I120" s="42">
        <v>0</v>
      </c>
      <c r="J120" s="18">
        <v>26</v>
      </c>
      <c r="K120" s="18">
        <v>7</v>
      </c>
      <c r="L120" s="58">
        <v>24</v>
      </c>
      <c r="M120" s="50">
        <f t="shared" si="12"/>
        <v>-26</v>
      </c>
      <c r="N120" s="111">
        <v>11</v>
      </c>
      <c r="O120" s="72"/>
      <c r="P120" s="73"/>
      <c r="Q120" s="73"/>
      <c r="R120" s="74"/>
      <c r="S120" s="13">
        <f t="shared" si="10"/>
        <v>-19</v>
      </c>
    </row>
    <row r="121" spans="1:19" s="3" customFormat="1" x14ac:dyDescent="0.25">
      <c r="A121" s="104">
        <v>43308</v>
      </c>
      <c r="B121" s="110"/>
      <c r="C121" s="18"/>
      <c r="D121" s="22"/>
      <c r="E121" s="105"/>
      <c r="F121" s="35"/>
      <c r="G121" s="108"/>
      <c r="H121" s="18"/>
      <c r="I121" s="136">
        <v>1</v>
      </c>
      <c r="J121" s="118">
        <v>20</v>
      </c>
      <c r="K121" s="118">
        <v>2</v>
      </c>
      <c r="L121" s="137">
        <v>21</v>
      </c>
      <c r="M121" s="138">
        <f t="shared" si="12"/>
        <v>-20</v>
      </c>
      <c r="N121" s="111"/>
      <c r="O121" s="72"/>
      <c r="P121" s="73"/>
      <c r="Q121" s="73"/>
      <c r="R121" s="74"/>
      <c r="S121" s="13">
        <f t="shared" si="10"/>
        <v>-18</v>
      </c>
    </row>
    <row r="122" spans="1:19" s="3" customFormat="1" x14ac:dyDescent="0.25">
      <c r="A122" s="104">
        <v>43301</v>
      </c>
      <c r="B122" s="110"/>
      <c r="C122" s="18"/>
      <c r="D122" s="22"/>
      <c r="E122" s="105"/>
      <c r="F122" s="35"/>
      <c r="G122" s="108"/>
      <c r="H122" s="18"/>
      <c r="I122" s="136">
        <v>1</v>
      </c>
      <c r="J122" s="118">
        <v>14</v>
      </c>
      <c r="K122" s="118">
        <v>4</v>
      </c>
      <c r="L122" s="137">
        <v>13</v>
      </c>
      <c r="M122" s="138">
        <f t="shared" si="12"/>
        <v>-14</v>
      </c>
      <c r="N122" s="111"/>
      <c r="O122" s="72"/>
      <c r="P122" s="73"/>
      <c r="Q122" s="73"/>
      <c r="R122" s="74"/>
      <c r="S122" s="13">
        <f t="shared" si="10"/>
        <v>-10</v>
      </c>
    </row>
    <row r="123" spans="1:19" s="3" customFormat="1" x14ac:dyDescent="0.25">
      <c r="A123" s="104">
        <v>43294</v>
      </c>
      <c r="B123" s="110"/>
      <c r="C123" s="18"/>
      <c r="D123" s="22"/>
      <c r="E123" s="105"/>
      <c r="F123" s="35"/>
      <c r="G123" s="108"/>
      <c r="H123" s="18"/>
      <c r="I123" s="136">
        <v>0</v>
      </c>
      <c r="J123" s="118">
        <v>11</v>
      </c>
      <c r="K123" s="118">
        <v>0</v>
      </c>
      <c r="L123" s="137">
        <v>17</v>
      </c>
      <c r="M123" s="138">
        <f t="shared" si="12"/>
        <v>-11</v>
      </c>
      <c r="N123" s="111"/>
      <c r="O123" s="72"/>
      <c r="P123" s="73"/>
      <c r="Q123" s="73"/>
      <c r="R123" s="74"/>
      <c r="S123" s="13">
        <f t="shared" si="10"/>
        <v>-11</v>
      </c>
    </row>
    <row r="124" spans="1:19" s="3" customFormat="1" x14ac:dyDescent="0.25">
      <c r="A124" s="104">
        <v>43287</v>
      </c>
      <c r="B124" s="110"/>
      <c r="C124" s="18"/>
      <c r="D124" s="22"/>
      <c r="E124" s="105"/>
      <c r="F124" s="35"/>
      <c r="G124" s="108"/>
      <c r="H124" s="18"/>
      <c r="I124" s="136">
        <v>3</v>
      </c>
      <c r="J124" s="118">
        <v>32</v>
      </c>
      <c r="K124" s="118">
        <v>0</v>
      </c>
      <c r="L124" s="137">
        <v>33</v>
      </c>
      <c r="M124" s="138">
        <f t="shared" si="12"/>
        <v>-32</v>
      </c>
      <c r="N124" s="111"/>
      <c r="O124" s="72"/>
      <c r="P124" s="73"/>
      <c r="Q124" s="73"/>
      <c r="R124" s="74"/>
      <c r="S124" s="13">
        <f t="shared" si="10"/>
        <v>-32</v>
      </c>
    </row>
    <row r="125" spans="1:19" s="3" customFormat="1" x14ac:dyDescent="0.25">
      <c r="A125" s="104">
        <v>43280</v>
      </c>
      <c r="B125" s="110"/>
      <c r="C125" s="18"/>
      <c r="D125" s="22"/>
      <c r="E125" s="105"/>
      <c r="F125" s="35"/>
      <c r="G125" s="108"/>
      <c r="H125" s="18"/>
      <c r="I125" s="136">
        <v>1</v>
      </c>
      <c r="J125" s="118">
        <v>15</v>
      </c>
      <c r="K125" s="118">
        <v>5</v>
      </c>
      <c r="L125" s="137">
        <v>21</v>
      </c>
      <c r="M125" s="138">
        <f t="shared" si="12"/>
        <v>-15</v>
      </c>
      <c r="N125" s="111"/>
      <c r="O125" s="72"/>
      <c r="P125" s="73"/>
      <c r="Q125" s="73"/>
      <c r="R125" s="74"/>
      <c r="S125" s="13">
        <f t="shared" si="10"/>
        <v>-10</v>
      </c>
    </row>
    <row r="126" spans="1:19" s="3" customFormat="1" x14ac:dyDescent="0.25">
      <c r="A126" s="104">
        <v>43273</v>
      </c>
      <c r="B126" s="110"/>
      <c r="C126" s="18"/>
      <c r="D126" s="22"/>
      <c r="E126" s="105"/>
      <c r="F126" s="35"/>
      <c r="G126" s="108"/>
      <c r="H126" s="18"/>
      <c r="I126" s="42"/>
      <c r="J126" s="18"/>
      <c r="K126" s="18"/>
      <c r="L126" s="58"/>
      <c r="M126" s="50">
        <f t="shared" si="12"/>
        <v>0</v>
      </c>
      <c r="N126" s="111"/>
      <c r="O126" s="72"/>
      <c r="P126" s="73"/>
      <c r="Q126" s="73"/>
      <c r="R126" s="74"/>
      <c r="S126" s="13">
        <f t="shared" si="10"/>
        <v>0</v>
      </c>
    </row>
    <row r="127" spans="1:19" s="3" customFormat="1" x14ac:dyDescent="0.25">
      <c r="A127" s="104">
        <v>43266</v>
      </c>
      <c r="B127" s="110"/>
      <c r="C127" s="18"/>
      <c r="D127" s="22"/>
      <c r="E127" s="105"/>
      <c r="F127" s="35"/>
      <c r="G127" s="108"/>
      <c r="H127" s="18"/>
      <c r="I127" s="42"/>
      <c r="J127" s="18"/>
      <c r="K127" s="18"/>
      <c r="L127" s="58"/>
      <c r="M127" s="50">
        <f t="shared" si="12"/>
        <v>0</v>
      </c>
      <c r="N127" s="111"/>
      <c r="O127" s="72"/>
      <c r="P127" s="73"/>
      <c r="Q127" s="73"/>
      <c r="R127" s="74"/>
      <c r="S127" s="13">
        <f t="shared" si="10"/>
        <v>0</v>
      </c>
    </row>
    <row r="128" spans="1:19" s="3" customFormat="1" x14ac:dyDescent="0.25">
      <c r="A128" s="104">
        <v>43259</v>
      </c>
      <c r="B128" s="110"/>
      <c r="C128" s="18"/>
      <c r="D128" s="22"/>
      <c r="E128" s="105"/>
      <c r="F128" s="35"/>
      <c r="G128" s="108"/>
      <c r="H128" s="18"/>
      <c r="I128" s="42"/>
      <c r="J128" s="18"/>
      <c r="K128" s="18"/>
      <c r="L128" s="58"/>
      <c r="M128" s="50">
        <f t="shared" si="12"/>
        <v>0</v>
      </c>
      <c r="N128" s="111"/>
      <c r="O128" s="72"/>
      <c r="P128" s="73"/>
      <c r="Q128" s="73"/>
      <c r="R128" s="74"/>
      <c r="S128" s="13">
        <f t="shared" si="10"/>
        <v>0</v>
      </c>
    </row>
    <row r="129" spans="1:19" s="3" customFormat="1" x14ac:dyDescent="0.25">
      <c r="A129" s="104">
        <v>43252</v>
      </c>
      <c r="B129" s="110"/>
      <c r="C129" s="18"/>
      <c r="D129" s="22"/>
      <c r="E129" s="105"/>
      <c r="F129" s="35"/>
      <c r="G129" s="108"/>
      <c r="H129" s="18"/>
      <c r="I129" s="42"/>
      <c r="J129" s="18"/>
      <c r="K129" s="18"/>
      <c r="L129" s="58"/>
      <c r="M129" s="50">
        <f t="shared" si="12"/>
        <v>0</v>
      </c>
      <c r="N129" s="111"/>
      <c r="O129" s="72"/>
      <c r="P129" s="73"/>
      <c r="Q129" s="73"/>
      <c r="R129" s="74"/>
      <c r="S129" s="13">
        <f t="shared" si="10"/>
        <v>0</v>
      </c>
    </row>
    <row r="130" spans="1:19" s="3" customFormat="1" x14ac:dyDescent="0.25">
      <c r="A130" s="104">
        <v>43245</v>
      </c>
      <c r="B130" s="110"/>
      <c r="C130" s="18"/>
      <c r="D130" s="22"/>
      <c r="E130" s="105"/>
      <c r="F130" s="35"/>
      <c r="G130" s="108"/>
      <c r="H130" s="18"/>
      <c r="I130" s="42"/>
      <c r="J130" s="18"/>
      <c r="K130" s="18"/>
      <c r="L130" s="58"/>
      <c r="M130" s="50">
        <f t="shared" si="12"/>
        <v>0</v>
      </c>
      <c r="N130" s="111"/>
      <c r="O130" s="72"/>
      <c r="P130" s="73"/>
      <c r="Q130" s="73"/>
      <c r="R130" s="74"/>
      <c r="S130" s="13">
        <f t="shared" si="10"/>
        <v>0</v>
      </c>
    </row>
    <row r="131" spans="1:19" s="3" customFormat="1" x14ac:dyDescent="0.25">
      <c r="A131" s="104">
        <v>43238</v>
      </c>
      <c r="B131" s="110"/>
      <c r="C131" s="18"/>
      <c r="D131" s="22"/>
      <c r="E131" s="105"/>
      <c r="F131" s="35"/>
      <c r="G131" s="108"/>
      <c r="H131" s="18"/>
      <c r="I131" s="42"/>
      <c r="J131" s="18"/>
      <c r="K131" s="18"/>
      <c r="L131" s="58"/>
      <c r="M131" s="50">
        <f t="shared" si="12"/>
        <v>0</v>
      </c>
      <c r="N131" s="111"/>
      <c r="O131" s="72"/>
      <c r="P131" s="73"/>
      <c r="Q131" s="73"/>
      <c r="R131" s="74"/>
      <c r="S131" s="13">
        <f t="shared" si="10"/>
        <v>0</v>
      </c>
    </row>
    <row r="132" spans="1:19" s="3" customFormat="1" x14ac:dyDescent="0.25">
      <c r="A132" s="104">
        <v>43231</v>
      </c>
      <c r="B132" s="110"/>
      <c r="C132" s="18"/>
      <c r="D132" s="22"/>
      <c r="E132" s="105"/>
      <c r="F132" s="35"/>
      <c r="G132" s="108"/>
      <c r="H132" s="18"/>
      <c r="I132" s="42"/>
      <c r="J132" s="18"/>
      <c r="K132" s="18"/>
      <c r="L132" s="58"/>
      <c r="M132" s="50">
        <f t="shared" si="12"/>
        <v>0</v>
      </c>
      <c r="N132" s="111"/>
      <c r="O132" s="72"/>
      <c r="P132" s="73"/>
      <c r="Q132" s="73"/>
      <c r="R132" s="74"/>
      <c r="S132" s="13">
        <f t="shared" si="10"/>
        <v>0</v>
      </c>
    </row>
    <row r="133" spans="1:19" s="3" customFormat="1" x14ac:dyDescent="0.25">
      <c r="A133" s="104">
        <v>43224</v>
      </c>
      <c r="B133" s="110"/>
      <c r="C133" s="18"/>
      <c r="D133" s="22"/>
      <c r="E133" s="105"/>
      <c r="F133" s="35"/>
      <c r="G133" s="108"/>
      <c r="H133" s="18"/>
      <c r="I133" s="42"/>
      <c r="J133" s="18"/>
      <c r="K133" s="18"/>
      <c r="L133" s="58"/>
      <c r="M133" s="50">
        <f t="shared" si="12"/>
        <v>0</v>
      </c>
      <c r="N133" s="111"/>
      <c r="O133" s="72"/>
      <c r="P133" s="73"/>
      <c r="Q133" s="73"/>
      <c r="R133" s="74"/>
      <c r="S133" s="13">
        <f t="shared" si="10"/>
        <v>0</v>
      </c>
    </row>
    <row r="134" spans="1:19" s="3" customFormat="1" x14ac:dyDescent="0.25">
      <c r="A134" s="104">
        <v>43217</v>
      </c>
      <c r="B134" s="110"/>
      <c r="C134" s="18"/>
      <c r="D134" s="22"/>
      <c r="E134" s="105"/>
      <c r="F134" s="35"/>
      <c r="G134" s="108"/>
      <c r="H134" s="18"/>
      <c r="I134" s="42"/>
      <c r="J134" s="18"/>
      <c r="K134" s="18"/>
      <c r="L134" s="58"/>
      <c r="M134" s="50">
        <f t="shared" si="12"/>
        <v>0</v>
      </c>
      <c r="N134" s="111"/>
      <c r="O134" s="72"/>
      <c r="P134" s="73"/>
      <c r="Q134" s="73"/>
      <c r="R134" s="74"/>
      <c r="S134" s="13">
        <f t="shared" si="10"/>
        <v>0</v>
      </c>
    </row>
    <row r="135" spans="1:19" s="3" customFormat="1" x14ac:dyDescent="0.25">
      <c r="A135" s="104">
        <v>43210</v>
      </c>
      <c r="B135" s="110"/>
      <c r="C135" s="18"/>
      <c r="D135" s="22"/>
      <c r="E135" s="105"/>
      <c r="F135" s="35"/>
      <c r="G135" s="108"/>
      <c r="H135" s="18"/>
      <c r="I135" s="42"/>
      <c r="J135" s="18"/>
      <c r="K135" s="18"/>
      <c r="L135" s="58"/>
      <c r="M135" s="50">
        <f t="shared" si="12"/>
        <v>0</v>
      </c>
      <c r="N135" s="111"/>
      <c r="O135" s="72"/>
      <c r="P135" s="73"/>
      <c r="Q135" s="73"/>
      <c r="R135" s="74"/>
      <c r="S135" s="13">
        <f t="shared" si="10"/>
        <v>0</v>
      </c>
    </row>
    <row r="136" spans="1:19" s="3" customFormat="1" x14ac:dyDescent="0.25">
      <c r="A136" s="104">
        <v>43203</v>
      </c>
      <c r="B136" s="110"/>
      <c r="C136" s="18"/>
      <c r="D136" s="22"/>
      <c r="E136" s="105"/>
      <c r="F136" s="35"/>
      <c r="G136" s="108"/>
      <c r="H136" s="71"/>
      <c r="I136" s="42"/>
      <c r="J136" s="18"/>
      <c r="K136" s="18"/>
      <c r="L136" s="58"/>
      <c r="M136" s="50">
        <f t="shared" si="12"/>
        <v>0</v>
      </c>
      <c r="N136" s="111"/>
      <c r="O136" s="72"/>
      <c r="P136" s="73"/>
      <c r="Q136" s="73"/>
      <c r="R136" s="74"/>
      <c r="S136" s="13">
        <f t="shared" si="10"/>
        <v>0</v>
      </c>
    </row>
    <row r="137" spans="1:19" s="3" customFormat="1" x14ac:dyDescent="0.25">
      <c r="A137" s="104">
        <v>43196</v>
      </c>
      <c r="B137" s="110"/>
      <c r="C137" s="18"/>
      <c r="D137" s="22"/>
      <c r="E137" s="105"/>
      <c r="F137" s="35"/>
      <c r="G137" s="108"/>
      <c r="H137" s="18"/>
      <c r="I137" s="42"/>
      <c r="J137" s="18"/>
      <c r="K137" s="18"/>
      <c r="L137" s="58"/>
      <c r="M137" s="50">
        <f t="shared" si="12"/>
        <v>0</v>
      </c>
      <c r="N137" s="111"/>
      <c r="O137" s="72"/>
      <c r="P137" s="73"/>
      <c r="Q137" s="73"/>
      <c r="R137" s="74"/>
      <c r="S137" s="13">
        <f t="shared" si="10"/>
        <v>0</v>
      </c>
    </row>
    <row r="138" spans="1:19" s="3" customFormat="1" x14ac:dyDescent="0.25">
      <c r="A138" s="104">
        <v>43189</v>
      </c>
      <c r="B138" s="110"/>
      <c r="C138" s="18"/>
      <c r="D138" s="22"/>
      <c r="E138" s="105"/>
      <c r="F138" s="35"/>
      <c r="G138" s="108"/>
      <c r="H138" s="18"/>
      <c r="I138" s="42"/>
      <c r="J138" s="18"/>
      <c r="K138" s="18"/>
      <c r="L138" s="58"/>
      <c r="M138" s="50">
        <f t="shared" si="12"/>
        <v>0</v>
      </c>
      <c r="N138" s="111"/>
      <c r="O138" s="72"/>
      <c r="P138" s="73"/>
      <c r="Q138" s="73"/>
      <c r="R138" s="74"/>
      <c r="S138" s="13">
        <f t="shared" si="10"/>
        <v>0</v>
      </c>
    </row>
    <row r="139" spans="1:19" s="3" customFormat="1" x14ac:dyDescent="0.25">
      <c r="A139" s="104">
        <v>43182</v>
      </c>
      <c r="B139" s="110"/>
      <c r="C139" s="18"/>
      <c r="D139" s="22"/>
      <c r="E139" s="105"/>
      <c r="F139" s="35"/>
      <c r="G139" s="108"/>
      <c r="H139" s="18"/>
      <c r="I139" s="42"/>
      <c r="J139" s="18"/>
      <c r="K139" s="18"/>
      <c r="L139" s="34"/>
      <c r="M139" s="50">
        <f t="shared" si="12"/>
        <v>0</v>
      </c>
      <c r="N139" s="111"/>
      <c r="O139" s="72"/>
      <c r="P139" s="73"/>
      <c r="Q139" s="73"/>
      <c r="R139" s="74"/>
      <c r="S139" s="13">
        <f t="shared" si="10"/>
        <v>0</v>
      </c>
    </row>
    <row r="140" spans="1:19" s="3" customFormat="1" x14ac:dyDescent="0.25">
      <c r="A140" s="104">
        <v>43175</v>
      </c>
      <c r="B140" s="110"/>
      <c r="C140" s="18"/>
      <c r="D140" s="22"/>
      <c r="E140" s="105"/>
      <c r="F140" s="35"/>
      <c r="G140" s="108"/>
      <c r="H140" s="18"/>
      <c r="I140" s="42"/>
      <c r="J140" s="18"/>
      <c r="K140" s="18"/>
      <c r="L140" s="34"/>
      <c r="M140" s="50">
        <f t="shared" si="12"/>
        <v>0</v>
      </c>
      <c r="N140" s="112"/>
      <c r="O140" s="72"/>
      <c r="P140" s="73"/>
      <c r="Q140" s="73"/>
      <c r="R140" s="74"/>
      <c r="S140" s="13">
        <f t="shared" si="10"/>
        <v>0</v>
      </c>
    </row>
    <row r="141" spans="1:19" s="3" customFormat="1" x14ac:dyDescent="0.25">
      <c r="A141" s="104">
        <v>43168</v>
      </c>
      <c r="B141" s="110"/>
      <c r="C141" s="18"/>
      <c r="D141" s="22"/>
      <c r="E141" s="105"/>
      <c r="F141" s="35"/>
      <c r="G141" s="108"/>
      <c r="H141" s="18"/>
      <c r="I141" s="42"/>
      <c r="J141" s="18"/>
      <c r="K141" s="18"/>
      <c r="L141" s="34"/>
      <c r="M141" s="50">
        <f t="shared" si="12"/>
        <v>0</v>
      </c>
      <c r="N141" s="111"/>
      <c r="O141" s="72"/>
      <c r="P141" s="73"/>
      <c r="Q141" s="73"/>
      <c r="R141" s="74"/>
      <c r="S141" s="13">
        <f t="shared" si="10"/>
        <v>0</v>
      </c>
    </row>
    <row r="142" spans="1:19" s="3" customFormat="1" x14ac:dyDescent="0.25">
      <c r="A142" s="104">
        <v>43161</v>
      </c>
      <c r="B142" s="110"/>
      <c r="C142" s="18"/>
      <c r="D142" s="22"/>
      <c r="E142" s="105"/>
      <c r="F142" s="35"/>
      <c r="G142" s="108"/>
      <c r="H142" s="18"/>
      <c r="I142" s="42"/>
      <c r="J142" s="18"/>
      <c r="K142" s="18"/>
      <c r="L142" s="34"/>
      <c r="M142" s="50">
        <f t="shared" si="12"/>
        <v>0</v>
      </c>
      <c r="N142" s="111"/>
      <c r="O142" s="72"/>
      <c r="P142" s="73"/>
      <c r="Q142" s="73"/>
      <c r="R142" s="74"/>
      <c r="S142" s="13">
        <f t="shared" si="10"/>
        <v>0</v>
      </c>
    </row>
    <row r="143" spans="1:19" s="3" customFormat="1" x14ac:dyDescent="0.25">
      <c r="A143" s="104">
        <v>43154</v>
      </c>
      <c r="B143" s="110"/>
      <c r="C143" s="18"/>
      <c r="D143" s="22"/>
      <c r="E143" s="105"/>
      <c r="F143" s="35"/>
      <c r="G143" s="108"/>
      <c r="H143" s="18"/>
      <c r="I143" s="42"/>
      <c r="J143" s="18"/>
      <c r="K143" s="18"/>
      <c r="L143" s="34"/>
      <c r="M143" s="50">
        <f t="shared" si="12"/>
        <v>0</v>
      </c>
      <c r="N143" s="111"/>
      <c r="O143" s="72"/>
      <c r="P143" s="73"/>
      <c r="Q143" s="73"/>
      <c r="R143" s="74"/>
      <c r="S143" s="13">
        <f t="shared" si="10"/>
        <v>0</v>
      </c>
    </row>
    <row r="144" spans="1:19" s="3" customFormat="1" x14ac:dyDescent="0.25">
      <c r="A144" s="104">
        <v>43147</v>
      </c>
      <c r="B144" s="110"/>
      <c r="C144" s="18"/>
      <c r="D144" s="22"/>
      <c r="E144" s="105"/>
      <c r="F144" s="35"/>
      <c r="G144" s="108"/>
      <c r="H144" s="18"/>
      <c r="I144" s="42"/>
      <c r="J144" s="18"/>
      <c r="K144" s="18"/>
      <c r="L144" s="34"/>
      <c r="M144" s="50">
        <f t="shared" si="12"/>
        <v>0</v>
      </c>
      <c r="N144" s="111"/>
      <c r="O144" s="72"/>
      <c r="P144" s="73"/>
      <c r="Q144" s="73"/>
      <c r="R144" s="74"/>
      <c r="S144" s="13">
        <f t="shared" si="10"/>
        <v>0</v>
      </c>
    </row>
    <row r="145" spans="1:19" s="3" customFormat="1" x14ac:dyDescent="0.25">
      <c r="A145" s="104">
        <v>43140</v>
      </c>
      <c r="B145" s="110"/>
      <c r="C145" s="18"/>
      <c r="D145" s="22"/>
      <c r="E145" s="105"/>
      <c r="F145" s="35"/>
      <c r="G145" s="108"/>
      <c r="H145" s="18"/>
      <c r="I145" s="42"/>
      <c r="J145" s="18"/>
      <c r="K145" s="18"/>
      <c r="L145" s="34"/>
      <c r="M145" s="50">
        <f t="shared" si="12"/>
        <v>0</v>
      </c>
      <c r="N145" s="111"/>
      <c r="O145" s="72"/>
      <c r="P145" s="73"/>
      <c r="Q145" s="73"/>
      <c r="R145" s="74"/>
      <c r="S145" s="13">
        <f t="shared" si="10"/>
        <v>0</v>
      </c>
    </row>
    <row r="146" spans="1:19" s="3" customFormat="1" x14ac:dyDescent="0.25">
      <c r="A146" s="104">
        <v>43133</v>
      </c>
      <c r="B146" s="110"/>
      <c r="C146" s="18"/>
      <c r="D146" s="22"/>
      <c r="E146" s="105"/>
      <c r="F146" s="35"/>
      <c r="G146" s="108"/>
      <c r="H146" s="18"/>
      <c r="I146" s="42"/>
      <c r="J146" s="18"/>
      <c r="K146" s="18"/>
      <c r="L146" s="34"/>
      <c r="M146" s="50">
        <f t="shared" si="12"/>
        <v>0</v>
      </c>
      <c r="N146" s="111"/>
      <c r="O146" s="72"/>
      <c r="P146" s="73"/>
      <c r="Q146" s="73"/>
      <c r="R146" s="74"/>
      <c r="S146" s="13">
        <f t="shared" si="10"/>
        <v>0</v>
      </c>
    </row>
    <row r="147" spans="1:19" s="3" customFormat="1" x14ac:dyDescent="0.25">
      <c r="A147" s="104">
        <v>43126</v>
      </c>
      <c r="B147" s="110"/>
      <c r="C147" s="18"/>
      <c r="D147" s="22"/>
      <c r="E147" s="105"/>
      <c r="F147" s="35"/>
      <c r="G147" s="108"/>
      <c r="H147" s="18"/>
      <c r="I147" s="42"/>
      <c r="J147" s="18"/>
      <c r="K147" s="18"/>
      <c r="L147" s="34"/>
      <c r="M147" s="50">
        <f t="shared" si="12"/>
        <v>0</v>
      </c>
      <c r="N147" s="111"/>
      <c r="O147" s="72"/>
      <c r="P147" s="73"/>
      <c r="Q147" s="73"/>
      <c r="R147" s="74"/>
      <c r="S147" s="13">
        <f t="shared" si="10"/>
        <v>0</v>
      </c>
    </row>
    <row r="148" spans="1:19" s="3" customFormat="1" x14ac:dyDescent="0.25">
      <c r="A148" s="104">
        <v>43119</v>
      </c>
      <c r="B148" s="110"/>
      <c r="C148" s="18"/>
      <c r="D148" s="22"/>
      <c r="E148" s="105"/>
      <c r="F148" s="35"/>
      <c r="G148" s="108"/>
      <c r="H148" s="18"/>
      <c r="I148" s="42"/>
      <c r="J148" s="18"/>
      <c r="K148" s="18"/>
      <c r="L148" s="34"/>
      <c r="M148" s="50">
        <f t="shared" si="12"/>
        <v>0</v>
      </c>
      <c r="N148" s="111"/>
      <c r="O148" s="72"/>
      <c r="P148" s="73"/>
      <c r="Q148" s="73"/>
      <c r="R148" s="74"/>
      <c r="S148" s="13">
        <f t="shared" si="10"/>
        <v>0</v>
      </c>
    </row>
    <row r="149" spans="1:19" s="3" customFormat="1" x14ac:dyDescent="0.25">
      <c r="A149" s="104">
        <v>43112</v>
      </c>
      <c r="B149" s="110"/>
      <c r="C149" s="18"/>
      <c r="D149" s="22"/>
      <c r="E149" s="105"/>
      <c r="F149" s="35"/>
      <c r="G149" s="108"/>
      <c r="H149" s="18"/>
      <c r="I149" s="42"/>
      <c r="J149" s="18"/>
      <c r="K149" s="18"/>
      <c r="L149" s="34"/>
      <c r="M149" s="50">
        <f t="shared" si="12"/>
        <v>0</v>
      </c>
      <c r="N149" s="111"/>
      <c r="O149" s="72"/>
      <c r="P149" s="73"/>
      <c r="Q149" s="73"/>
      <c r="R149" s="74"/>
      <c r="S149" s="13">
        <f t="shared" si="10"/>
        <v>0</v>
      </c>
    </row>
    <row r="150" spans="1:19" s="3" customFormat="1" x14ac:dyDescent="0.25">
      <c r="A150" s="104">
        <v>43105</v>
      </c>
      <c r="B150" s="110"/>
      <c r="C150" s="18"/>
      <c r="D150" s="22"/>
      <c r="E150" s="105"/>
      <c r="F150" s="35"/>
      <c r="G150" s="108"/>
      <c r="H150" s="18"/>
      <c r="I150" s="42"/>
      <c r="J150" s="18"/>
      <c r="K150" s="18"/>
      <c r="L150" s="34"/>
      <c r="M150" s="50">
        <f t="shared" si="12"/>
        <v>0</v>
      </c>
      <c r="N150" s="111"/>
      <c r="O150" s="72"/>
      <c r="P150" s="73"/>
      <c r="Q150" s="73"/>
      <c r="R150" s="74"/>
      <c r="S150" s="13">
        <f t="shared" si="10"/>
        <v>0</v>
      </c>
    </row>
    <row r="151" spans="1:19" s="3" customFormat="1" x14ac:dyDescent="0.25">
      <c r="A151" s="104">
        <v>43098</v>
      </c>
      <c r="B151" s="110"/>
      <c r="C151" s="18"/>
      <c r="D151" s="22"/>
      <c r="E151" s="105"/>
      <c r="F151" s="35"/>
      <c r="G151" s="108"/>
      <c r="H151" s="18"/>
      <c r="I151" s="42"/>
      <c r="J151" s="18"/>
      <c r="K151" s="18"/>
      <c r="L151" s="34"/>
      <c r="M151" s="50">
        <f t="shared" si="12"/>
        <v>0</v>
      </c>
      <c r="N151" s="111"/>
      <c r="O151" s="72"/>
      <c r="P151" s="73"/>
      <c r="Q151" s="73"/>
      <c r="R151" s="74"/>
      <c r="S151" s="13">
        <f t="shared" si="10"/>
        <v>0</v>
      </c>
    </row>
    <row r="152" spans="1:19" s="3" customFormat="1" x14ac:dyDescent="0.25">
      <c r="A152" s="104">
        <v>43091</v>
      </c>
      <c r="B152" s="110"/>
      <c r="C152" s="18"/>
      <c r="D152" s="22"/>
      <c r="E152" s="105"/>
      <c r="F152" s="35"/>
      <c r="G152" s="108"/>
      <c r="H152" s="18"/>
      <c r="I152" s="42"/>
      <c r="J152" s="18"/>
      <c r="K152" s="18"/>
      <c r="L152" s="34"/>
      <c r="M152" s="50">
        <f t="shared" si="12"/>
        <v>0</v>
      </c>
      <c r="N152" s="111"/>
      <c r="O152" s="72"/>
      <c r="P152" s="73"/>
      <c r="Q152" s="73"/>
      <c r="R152" s="74"/>
      <c r="S152" s="13">
        <f t="shared" si="10"/>
        <v>0</v>
      </c>
    </row>
    <row r="153" spans="1:19" s="3" customFormat="1" x14ac:dyDescent="0.25">
      <c r="A153" s="104">
        <v>43084</v>
      </c>
      <c r="B153" s="110"/>
      <c r="C153" s="18"/>
      <c r="D153" s="22"/>
      <c r="E153" s="105"/>
      <c r="F153" s="35"/>
      <c r="G153" s="108"/>
      <c r="H153" s="18"/>
      <c r="I153" s="42"/>
      <c r="J153" s="18"/>
      <c r="K153" s="18"/>
      <c r="L153" s="34"/>
      <c r="M153" s="50">
        <f t="shared" si="12"/>
        <v>0</v>
      </c>
      <c r="N153" s="111"/>
      <c r="O153" s="72"/>
      <c r="P153" s="73"/>
      <c r="Q153" s="73"/>
      <c r="R153" s="74"/>
      <c r="S153" s="13">
        <f t="shared" si="10"/>
        <v>0</v>
      </c>
    </row>
    <row r="154" spans="1:19" s="3" customFormat="1" x14ac:dyDescent="0.25">
      <c r="A154" s="104">
        <v>43077</v>
      </c>
      <c r="B154" s="110"/>
      <c r="C154" s="18"/>
      <c r="D154" s="22"/>
      <c r="E154" s="105"/>
      <c r="F154" s="35"/>
      <c r="G154" s="108"/>
      <c r="H154" s="18"/>
      <c r="I154" s="42"/>
      <c r="J154" s="18"/>
      <c r="K154" s="18"/>
      <c r="L154" s="34"/>
      <c r="M154" s="50">
        <f t="shared" si="12"/>
        <v>0</v>
      </c>
      <c r="N154" s="111"/>
      <c r="O154" s="72"/>
      <c r="P154" s="73"/>
      <c r="Q154" s="73"/>
      <c r="R154" s="74"/>
      <c r="S154" s="13">
        <f t="shared" si="10"/>
        <v>0</v>
      </c>
    </row>
    <row r="155" spans="1:19" s="3" customFormat="1" x14ac:dyDescent="0.25">
      <c r="A155" s="104">
        <v>43070</v>
      </c>
      <c r="B155" s="110"/>
      <c r="C155" s="18"/>
      <c r="D155" s="22"/>
      <c r="E155" s="105"/>
      <c r="F155" s="35"/>
      <c r="G155" s="108"/>
      <c r="H155" s="18"/>
      <c r="I155" s="42"/>
      <c r="J155" s="18"/>
      <c r="K155" s="18"/>
      <c r="L155" s="34"/>
      <c r="M155" s="50">
        <f t="shared" si="12"/>
        <v>0</v>
      </c>
      <c r="N155" s="111"/>
      <c r="O155" s="72"/>
      <c r="P155" s="73"/>
      <c r="Q155" s="73"/>
      <c r="R155" s="74"/>
      <c r="S155" s="13">
        <f t="shared" si="10"/>
        <v>0</v>
      </c>
    </row>
    <row r="156" spans="1:19" s="3" customFormat="1" x14ac:dyDescent="0.25">
      <c r="A156" s="104">
        <v>43063</v>
      </c>
      <c r="B156" s="110"/>
      <c r="C156" s="18"/>
      <c r="D156" s="22"/>
      <c r="E156" s="105"/>
      <c r="F156" s="35"/>
      <c r="G156" s="108"/>
      <c r="H156" s="18"/>
      <c r="I156" s="42"/>
      <c r="J156" s="18"/>
      <c r="K156" s="18"/>
      <c r="L156" s="34"/>
      <c r="M156" s="50">
        <f t="shared" si="12"/>
        <v>0</v>
      </c>
      <c r="N156" s="111"/>
      <c r="O156" s="72"/>
      <c r="P156" s="73"/>
      <c r="Q156" s="73"/>
      <c r="R156" s="74"/>
      <c r="S156" s="13">
        <f t="shared" si="10"/>
        <v>0</v>
      </c>
    </row>
    <row r="157" spans="1:19" s="3" customFormat="1" x14ac:dyDescent="0.25">
      <c r="A157" s="104">
        <v>43056</v>
      </c>
      <c r="B157" s="110"/>
      <c r="C157" s="18"/>
      <c r="D157" s="22"/>
      <c r="E157" s="105"/>
      <c r="F157" s="35"/>
      <c r="G157" s="108"/>
      <c r="H157" s="18"/>
      <c r="I157" s="42"/>
      <c r="J157" s="18"/>
      <c r="K157" s="18"/>
      <c r="L157" s="34"/>
      <c r="M157" s="50">
        <f t="shared" si="12"/>
        <v>0</v>
      </c>
      <c r="N157" s="111"/>
      <c r="O157" s="72"/>
      <c r="P157" s="73"/>
      <c r="Q157" s="73"/>
      <c r="R157" s="74"/>
      <c r="S157" s="13">
        <f t="shared" si="10"/>
        <v>0</v>
      </c>
    </row>
    <row r="158" spans="1:19" s="3" customFormat="1" x14ac:dyDescent="0.25">
      <c r="A158" s="104">
        <v>43049</v>
      </c>
      <c r="B158" s="110"/>
      <c r="C158" s="18"/>
      <c r="D158" s="22"/>
      <c r="E158" s="105"/>
      <c r="F158" s="35"/>
      <c r="G158" s="108"/>
      <c r="H158" s="18"/>
      <c r="I158" s="42"/>
      <c r="J158" s="18"/>
      <c r="K158" s="18"/>
      <c r="L158" s="34"/>
      <c r="M158" s="50">
        <f t="shared" si="12"/>
        <v>0</v>
      </c>
      <c r="N158" s="111"/>
      <c r="O158" s="72"/>
      <c r="P158" s="73"/>
      <c r="Q158" s="73"/>
      <c r="R158" s="74"/>
      <c r="S158" s="13">
        <f t="shared" si="10"/>
        <v>0</v>
      </c>
    </row>
    <row r="159" spans="1:19" s="3" customFormat="1" x14ac:dyDescent="0.25">
      <c r="A159" s="104">
        <v>43042</v>
      </c>
      <c r="B159" s="110"/>
      <c r="C159" s="18"/>
      <c r="D159" s="22"/>
      <c r="E159" s="105"/>
      <c r="F159" s="35"/>
      <c r="G159" s="108"/>
      <c r="H159" s="18"/>
      <c r="I159" s="42"/>
      <c r="J159" s="18"/>
      <c r="K159" s="18"/>
      <c r="L159" s="34"/>
      <c r="M159" s="50">
        <f t="shared" si="12"/>
        <v>0</v>
      </c>
      <c r="N159" s="111"/>
      <c r="O159" s="72"/>
      <c r="P159" s="73"/>
      <c r="Q159" s="73"/>
      <c r="R159" s="74"/>
      <c r="S159" s="13">
        <f t="shared" si="10"/>
        <v>0</v>
      </c>
    </row>
    <row r="160" spans="1:19" s="3" customFormat="1" x14ac:dyDescent="0.25">
      <c r="A160" s="104">
        <v>43035</v>
      </c>
      <c r="B160" s="110"/>
      <c r="C160" s="18"/>
      <c r="D160" s="22"/>
      <c r="E160" s="105"/>
      <c r="F160" s="35"/>
      <c r="G160" s="108"/>
      <c r="H160" s="18"/>
      <c r="I160" s="42"/>
      <c r="J160" s="18"/>
      <c r="K160" s="18"/>
      <c r="L160" s="34"/>
      <c r="M160" s="50">
        <f t="shared" si="12"/>
        <v>0</v>
      </c>
      <c r="N160" s="111"/>
      <c r="O160" s="72"/>
      <c r="P160" s="73"/>
      <c r="Q160" s="73"/>
      <c r="R160" s="74"/>
      <c r="S160" s="13">
        <f t="shared" si="10"/>
        <v>0</v>
      </c>
    </row>
    <row r="161" spans="1:19" s="3" customFormat="1" x14ac:dyDescent="0.25">
      <c r="A161" s="104">
        <v>43028</v>
      </c>
      <c r="B161" s="110"/>
      <c r="C161" s="18"/>
      <c r="D161" s="22"/>
      <c r="E161" s="105"/>
      <c r="F161" s="35"/>
      <c r="G161" s="108"/>
      <c r="H161" s="18"/>
      <c r="I161" s="42"/>
      <c r="J161" s="18"/>
      <c r="K161" s="18"/>
      <c r="L161" s="34"/>
      <c r="M161" s="50">
        <f t="shared" si="12"/>
        <v>0</v>
      </c>
      <c r="N161" s="111"/>
      <c r="O161" s="72"/>
      <c r="P161" s="73"/>
      <c r="Q161" s="73"/>
      <c r="R161" s="74"/>
      <c r="S161" s="13">
        <f t="shared" si="10"/>
        <v>0</v>
      </c>
    </row>
    <row r="162" spans="1:19" s="3" customFormat="1" x14ac:dyDescent="0.25">
      <c r="A162" s="104">
        <v>43021</v>
      </c>
      <c r="B162" s="110"/>
      <c r="C162" s="18"/>
      <c r="D162" s="22"/>
      <c r="E162" s="105"/>
      <c r="F162" s="35"/>
      <c r="G162" s="108"/>
      <c r="H162" s="18"/>
      <c r="I162" s="42"/>
      <c r="J162" s="18"/>
      <c r="K162" s="18"/>
      <c r="L162" s="34"/>
      <c r="M162" s="50">
        <f t="shared" si="12"/>
        <v>0</v>
      </c>
      <c r="N162" s="111"/>
      <c r="O162" s="72"/>
      <c r="P162" s="73"/>
      <c r="Q162" s="73"/>
      <c r="R162" s="74"/>
      <c r="S162" s="13">
        <f t="shared" si="10"/>
        <v>0</v>
      </c>
    </row>
    <row r="163" spans="1:19" s="3" customFormat="1" x14ac:dyDescent="0.25">
      <c r="A163" s="104">
        <v>43014</v>
      </c>
      <c r="B163" s="110"/>
      <c r="C163" s="18"/>
      <c r="D163" s="22"/>
      <c r="E163" s="105"/>
      <c r="F163" s="35"/>
      <c r="G163" s="108"/>
      <c r="H163" s="18"/>
      <c r="I163" s="42"/>
      <c r="J163" s="18"/>
      <c r="K163" s="18"/>
      <c r="L163" s="34"/>
      <c r="M163" s="50">
        <f t="shared" si="12"/>
        <v>0</v>
      </c>
      <c r="N163" s="113"/>
      <c r="O163" s="72"/>
      <c r="P163" s="73"/>
      <c r="Q163" s="73"/>
      <c r="R163" s="74"/>
      <c r="S163" s="13">
        <f t="shared" si="10"/>
        <v>0</v>
      </c>
    </row>
    <row r="164" spans="1:19" s="3" customFormat="1" x14ac:dyDescent="0.25">
      <c r="A164" s="104">
        <v>43007</v>
      </c>
      <c r="B164" s="110"/>
      <c r="C164" s="18"/>
      <c r="D164" s="22"/>
      <c r="E164" s="105"/>
      <c r="F164" s="35"/>
      <c r="G164" s="108"/>
      <c r="H164" s="18"/>
      <c r="I164" s="42"/>
      <c r="J164" s="18"/>
      <c r="K164" s="18"/>
      <c r="L164" s="34"/>
      <c r="M164" s="50">
        <f t="shared" si="12"/>
        <v>0</v>
      </c>
      <c r="N164" s="111"/>
      <c r="O164" s="72"/>
      <c r="P164" s="73"/>
      <c r="Q164" s="73"/>
      <c r="R164" s="74"/>
      <c r="S164" s="13">
        <f t="shared" si="10"/>
        <v>0</v>
      </c>
    </row>
    <row r="165" spans="1:19" s="3" customFormat="1" x14ac:dyDescent="0.25">
      <c r="A165" s="104">
        <v>43000</v>
      </c>
      <c r="B165" s="110"/>
      <c r="C165" s="18"/>
      <c r="D165" s="22"/>
      <c r="E165" s="105"/>
      <c r="F165" s="35"/>
      <c r="G165" s="108"/>
      <c r="H165" s="18"/>
      <c r="I165" s="42"/>
      <c r="J165" s="18"/>
      <c r="K165" s="18"/>
      <c r="L165" s="34"/>
      <c r="M165" s="50">
        <f t="shared" si="12"/>
        <v>0</v>
      </c>
      <c r="N165" s="111"/>
      <c r="O165" s="72"/>
      <c r="P165" s="73"/>
      <c r="Q165" s="73"/>
      <c r="R165" s="74"/>
      <c r="S165" s="13">
        <f t="shared" si="10"/>
        <v>0</v>
      </c>
    </row>
    <row r="166" spans="1:19" s="3" customFormat="1" x14ac:dyDescent="0.25">
      <c r="A166" s="104">
        <v>42993</v>
      </c>
      <c r="B166" s="110"/>
      <c r="C166" s="18"/>
      <c r="D166" s="22"/>
      <c r="E166" s="105"/>
      <c r="F166" s="35"/>
      <c r="G166" s="108"/>
      <c r="H166" s="18"/>
      <c r="I166" s="42"/>
      <c r="J166" s="18"/>
      <c r="K166" s="18"/>
      <c r="L166" s="34"/>
      <c r="M166" s="50">
        <f t="shared" si="12"/>
        <v>0</v>
      </c>
      <c r="N166" s="111"/>
      <c r="O166" s="72"/>
      <c r="P166" s="73"/>
      <c r="Q166" s="73"/>
      <c r="R166" s="74"/>
      <c r="S166" s="13">
        <f t="shared" si="10"/>
        <v>0</v>
      </c>
    </row>
    <row r="167" spans="1:19" s="3" customFormat="1" x14ac:dyDescent="0.25">
      <c r="A167" s="104">
        <v>42986</v>
      </c>
      <c r="B167" s="110"/>
      <c r="C167" s="18"/>
      <c r="D167" s="22"/>
      <c r="E167" s="105"/>
      <c r="F167" s="35"/>
      <c r="G167" s="108"/>
      <c r="H167" s="18"/>
      <c r="I167" s="42"/>
      <c r="J167" s="18"/>
      <c r="K167" s="18"/>
      <c r="L167" s="34"/>
      <c r="M167" s="50">
        <f t="shared" si="12"/>
        <v>0</v>
      </c>
      <c r="N167" s="111"/>
      <c r="O167" s="72"/>
      <c r="P167" s="73"/>
      <c r="Q167" s="73"/>
      <c r="R167" s="74"/>
      <c r="S167" s="13">
        <f t="shared" si="10"/>
        <v>0</v>
      </c>
    </row>
    <row r="168" spans="1:19" s="3" customFormat="1" x14ac:dyDescent="0.25">
      <c r="A168" s="104">
        <v>42979</v>
      </c>
      <c r="B168" s="110"/>
      <c r="C168" s="18"/>
      <c r="D168" s="22"/>
      <c r="E168" s="105"/>
      <c r="F168" s="35"/>
      <c r="G168" s="108"/>
      <c r="H168" s="18"/>
      <c r="I168" s="42"/>
      <c r="J168" s="18"/>
      <c r="K168" s="18"/>
      <c r="L168" s="34"/>
      <c r="M168" s="50">
        <f t="shared" si="12"/>
        <v>0</v>
      </c>
      <c r="N168" s="111"/>
      <c r="O168" s="72"/>
      <c r="P168" s="73"/>
      <c r="Q168" s="73"/>
      <c r="R168" s="74"/>
      <c r="S168" s="13">
        <f t="shared" si="10"/>
        <v>0</v>
      </c>
    </row>
    <row r="169" spans="1:19" s="3" customFormat="1" x14ac:dyDescent="0.25">
      <c r="A169" s="104">
        <v>42972</v>
      </c>
      <c r="B169" s="110"/>
      <c r="C169" s="18"/>
      <c r="D169" s="22"/>
      <c r="E169" s="105"/>
      <c r="F169" s="35"/>
      <c r="G169" s="108"/>
      <c r="H169" s="18"/>
      <c r="I169" s="40"/>
      <c r="J169" s="18"/>
      <c r="K169" s="18"/>
      <c r="L169" s="41"/>
      <c r="M169" s="50">
        <f t="shared" si="12"/>
        <v>0</v>
      </c>
      <c r="N169" s="111"/>
      <c r="O169" s="72"/>
      <c r="P169" s="73"/>
      <c r="Q169" s="73"/>
      <c r="R169" s="74"/>
      <c r="S169" s="13">
        <f t="shared" si="10"/>
        <v>0</v>
      </c>
    </row>
    <row r="170" spans="1:19" s="3" customFormat="1" x14ac:dyDescent="0.25">
      <c r="A170" s="104">
        <v>42965</v>
      </c>
      <c r="B170" s="110"/>
      <c r="C170" s="18"/>
      <c r="D170" s="22"/>
      <c r="E170" s="105"/>
      <c r="F170" s="35"/>
      <c r="G170" s="108"/>
      <c r="H170" s="18"/>
      <c r="I170" s="42"/>
      <c r="J170" s="18"/>
      <c r="K170" s="18"/>
      <c r="L170" s="34"/>
      <c r="M170" s="50">
        <f t="shared" si="12"/>
        <v>0</v>
      </c>
      <c r="N170" s="111"/>
      <c r="O170" s="72"/>
      <c r="P170" s="73"/>
      <c r="Q170" s="73"/>
      <c r="R170" s="74"/>
      <c r="S170" s="13">
        <f t="shared" si="10"/>
        <v>0</v>
      </c>
    </row>
    <row r="171" spans="1:19" s="3" customFormat="1" x14ac:dyDescent="0.25">
      <c r="A171" s="104">
        <v>42958</v>
      </c>
      <c r="B171" s="110"/>
      <c r="C171" s="18"/>
      <c r="D171" s="22"/>
      <c r="E171" s="105"/>
      <c r="F171" s="35"/>
      <c r="G171" s="108"/>
      <c r="H171" s="18"/>
      <c r="I171" s="42"/>
      <c r="J171" s="18"/>
      <c r="K171" s="18"/>
      <c r="L171" s="34"/>
      <c r="M171" s="51">
        <f t="shared" si="12"/>
        <v>0</v>
      </c>
      <c r="N171" s="111"/>
      <c r="O171" s="72"/>
      <c r="P171" s="73"/>
      <c r="Q171" s="73"/>
      <c r="R171" s="74"/>
      <c r="S171">
        <f t="shared" si="10"/>
        <v>0</v>
      </c>
    </row>
    <row r="172" spans="1:19" s="3" customFormat="1" x14ac:dyDescent="0.25">
      <c r="A172" s="104">
        <v>42951</v>
      </c>
      <c r="B172" s="110"/>
      <c r="C172" s="18"/>
      <c r="D172" s="22"/>
      <c r="E172" s="105"/>
      <c r="F172" s="35"/>
      <c r="G172" s="108"/>
      <c r="H172" s="18"/>
      <c r="I172" s="42"/>
      <c r="J172" s="18"/>
      <c r="K172" s="18"/>
      <c r="L172" s="34"/>
      <c r="M172" s="51">
        <f t="shared" si="12"/>
        <v>0</v>
      </c>
      <c r="N172" s="111"/>
      <c r="O172" s="72"/>
      <c r="P172" s="73"/>
      <c r="Q172" s="73"/>
      <c r="R172" s="74"/>
      <c r="S172">
        <f t="shared" si="10"/>
        <v>0</v>
      </c>
    </row>
    <row r="173" spans="1:19" s="3" customFormat="1" x14ac:dyDescent="0.25">
      <c r="A173" s="104">
        <v>42944</v>
      </c>
      <c r="B173" s="110"/>
      <c r="C173" s="18"/>
      <c r="D173" s="22"/>
      <c r="E173" s="105"/>
      <c r="F173" s="35"/>
      <c r="G173" s="108"/>
      <c r="H173" s="18"/>
      <c r="I173" s="42"/>
      <c r="J173" s="18"/>
      <c r="K173" s="18"/>
      <c r="L173" s="34"/>
      <c r="M173" s="51">
        <f t="shared" si="12"/>
        <v>0</v>
      </c>
      <c r="N173" s="111"/>
      <c r="O173" s="72"/>
      <c r="P173" s="73"/>
      <c r="Q173" s="73"/>
      <c r="R173" s="74"/>
      <c r="S173">
        <f t="shared" si="10"/>
        <v>0</v>
      </c>
    </row>
    <row r="174" spans="1:19" s="3" customFormat="1" x14ac:dyDescent="0.25">
      <c r="A174" s="104">
        <v>42937</v>
      </c>
      <c r="B174" s="110"/>
      <c r="C174" s="18"/>
      <c r="D174" s="22"/>
      <c r="E174" s="105"/>
      <c r="F174" s="35"/>
      <c r="G174" s="108"/>
      <c r="H174" s="18"/>
      <c r="I174" s="42"/>
      <c r="J174" s="18"/>
      <c r="K174" s="18"/>
      <c r="L174" s="34"/>
      <c r="M174" s="51">
        <f t="shared" si="12"/>
        <v>0</v>
      </c>
      <c r="N174" s="111"/>
      <c r="O174" s="72"/>
      <c r="P174" s="73"/>
      <c r="Q174" s="73"/>
      <c r="R174" s="74"/>
      <c r="S174">
        <f t="shared" si="10"/>
        <v>0</v>
      </c>
    </row>
    <row r="175" spans="1:19" s="3" customFormat="1" x14ac:dyDescent="0.25">
      <c r="A175" s="104">
        <v>42930</v>
      </c>
      <c r="B175" s="110"/>
      <c r="C175" s="18"/>
      <c r="D175" s="22"/>
      <c r="E175" s="105"/>
      <c r="F175" s="35"/>
      <c r="G175" s="108"/>
      <c r="H175" s="18"/>
      <c r="I175" s="42"/>
      <c r="J175" s="18"/>
      <c r="K175" s="18"/>
      <c r="L175" s="34"/>
      <c r="M175" s="51">
        <f t="shared" si="12"/>
        <v>0</v>
      </c>
      <c r="N175" s="111"/>
      <c r="O175" s="72"/>
      <c r="P175" s="73"/>
      <c r="Q175" s="73"/>
      <c r="R175" s="74"/>
      <c r="S175">
        <f t="shared" si="10"/>
        <v>0</v>
      </c>
    </row>
    <row r="176" spans="1:19" s="3" customFormat="1" x14ac:dyDescent="0.25">
      <c r="A176" s="104">
        <v>42923</v>
      </c>
      <c r="B176" s="110"/>
      <c r="C176" s="18"/>
      <c r="D176" s="22"/>
      <c r="E176" s="105"/>
      <c r="F176" s="35"/>
      <c r="G176" s="108"/>
      <c r="H176" s="18"/>
      <c r="I176" s="42"/>
      <c r="J176" s="18"/>
      <c r="K176" s="18"/>
      <c r="L176" s="34"/>
      <c r="M176" s="51">
        <f t="shared" si="12"/>
        <v>0</v>
      </c>
      <c r="N176" s="111"/>
      <c r="O176" s="72"/>
      <c r="P176" s="73"/>
      <c r="Q176" s="73"/>
      <c r="R176" s="74"/>
      <c r="S176">
        <f t="shared" si="10"/>
        <v>0</v>
      </c>
    </row>
    <row r="177" spans="1:19" s="3" customFormat="1" x14ac:dyDescent="0.25">
      <c r="A177" s="104">
        <v>42916</v>
      </c>
      <c r="B177" s="110"/>
      <c r="C177" s="18"/>
      <c r="D177" s="22"/>
      <c r="E177" s="105"/>
      <c r="F177" s="35"/>
      <c r="G177" s="108"/>
      <c r="H177" s="18"/>
      <c r="I177" s="42"/>
      <c r="J177" s="18"/>
      <c r="K177" s="18"/>
      <c r="L177" s="34"/>
      <c r="M177" s="51">
        <f t="shared" si="12"/>
        <v>0</v>
      </c>
      <c r="N177" s="111"/>
      <c r="O177" s="72"/>
      <c r="P177" s="73"/>
      <c r="Q177" s="73"/>
      <c r="R177" s="74"/>
      <c r="S177">
        <f t="shared" si="10"/>
        <v>0</v>
      </c>
    </row>
    <row r="178" spans="1:19" s="3" customFormat="1" x14ac:dyDescent="0.25">
      <c r="A178" s="104">
        <v>42909</v>
      </c>
      <c r="B178" s="110"/>
      <c r="C178" s="18"/>
      <c r="D178" s="22"/>
      <c r="E178" s="105"/>
      <c r="F178" s="35"/>
      <c r="G178" s="108"/>
      <c r="H178" s="18"/>
      <c r="I178" s="42"/>
      <c r="J178" s="18"/>
      <c r="K178" s="18"/>
      <c r="L178" s="34"/>
      <c r="M178" s="51">
        <f t="shared" si="12"/>
        <v>0</v>
      </c>
      <c r="N178" s="111"/>
      <c r="O178" s="72"/>
      <c r="P178" s="73"/>
      <c r="Q178" s="73"/>
      <c r="R178" s="74"/>
      <c r="S178">
        <f t="shared" si="10"/>
        <v>0</v>
      </c>
    </row>
    <row r="179" spans="1:19" s="3" customFormat="1" x14ac:dyDescent="0.25">
      <c r="A179" s="104">
        <v>42902</v>
      </c>
      <c r="B179" s="110"/>
      <c r="C179" s="18"/>
      <c r="D179" s="22"/>
      <c r="E179" s="105"/>
      <c r="F179" s="35"/>
      <c r="G179" s="108"/>
      <c r="H179" s="18"/>
      <c r="I179" s="42"/>
      <c r="J179" s="18"/>
      <c r="K179" s="18"/>
      <c r="L179" s="34"/>
      <c r="M179" s="51">
        <f t="shared" si="12"/>
        <v>0</v>
      </c>
      <c r="N179" s="111"/>
      <c r="O179" s="72"/>
      <c r="P179" s="73"/>
      <c r="Q179" s="73"/>
      <c r="R179" s="74"/>
      <c r="S179">
        <f t="shared" si="10"/>
        <v>0</v>
      </c>
    </row>
    <row r="180" spans="1:19" s="3" customFormat="1" x14ac:dyDescent="0.25">
      <c r="A180" s="104">
        <v>42895</v>
      </c>
      <c r="B180" s="110"/>
      <c r="C180" s="18"/>
      <c r="D180" s="22"/>
      <c r="E180" s="105"/>
      <c r="F180" s="35"/>
      <c r="G180" s="108"/>
      <c r="H180" s="18"/>
      <c r="I180" s="42"/>
      <c r="J180" s="18"/>
      <c r="K180" s="18"/>
      <c r="L180" s="34"/>
      <c r="M180" s="51">
        <f t="shared" si="12"/>
        <v>0</v>
      </c>
      <c r="N180" s="111"/>
      <c r="O180" s="72"/>
      <c r="P180" s="73"/>
      <c r="Q180" s="73"/>
      <c r="R180" s="75"/>
      <c r="S180">
        <f t="shared" si="10"/>
        <v>0</v>
      </c>
    </row>
    <row r="181" spans="1:19" s="3" customFormat="1" x14ac:dyDescent="0.25">
      <c r="A181" s="104">
        <v>42888</v>
      </c>
      <c r="B181" s="110"/>
      <c r="C181" s="18"/>
      <c r="D181" s="22"/>
      <c r="E181" s="105"/>
      <c r="F181" s="35"/>
      <c r="G181" s="108"/>
      <c r="H181" s="18"/>
      <c r="I181" s="42"/>
      <c r="J181" s="18"/>
      <c r="K181" s="18"/>
      <c r="L181" s="34"/>
      <c r="M181" s="51">
        <f t="shared" si="12"/>
        <v>0</v>
      </c>
      <c r="N181" s="111"/>
      <c r="O181" s="72"/>
      <c r="P181" s="73"/>
      <c r="Q181" s="73"/>
      <c r="R181" s="74"/>
      <c r="S181">
        <f t="shared" si="10"/>
        <v>0</v>
      </c>
    </row>
    <row r="182" spans="1:19" s="3" customFormat="1" x14ac:dyDescent="0.25">
      <c r="A182" s="104">
        <v>42881</v>
      </c>
      <c r="B182" s="110"/>
      <c r="C182" s="18"/>
      <c r="D182" s="22"/>
      <c r="E182" s="105"/>
      <c r="F182" s="35"/>
      <c r="G182" s="108"/>
      <c r="H182" s="18"/>
      <c r="I182" s="42"/>
      <c r="J182" s="18"/>
      <c r="K182" s="18"/>
      <c r="L182" s="34"/>
      <c r="M182" s="51">
        <f t="shared" si="12"/>
        <v>0</v>
      </c>
      <c r="N182" s="111"/>
      <c r="O182" s="72"/>
      <c r="P182" s="76"/>
      <c r="Q182" s="76"/>
      <c r="R182" s="77"/>
      <c r="S182">
        <f t="shared" si="10"/>
        <v>0</v>
      </c>
    </row>
    <row r="183" spans="1:19" s="3" customFormat="1" x14ac:dyDescent="0.25">
      <c r="A183" s="104">
        <v>42874</v>
      </c>
      <c r="B183" s="110"/>
      <c r="C183" s="18"/>
      <c r="D183" s="22"/>
      <c r="E183" s="105"/>
      <c r="F183" s="35"/>
      <c r="G183" s="108"/>
      <c r="H183" s="18"/>
      <c r="I183" s="42"/>
      <c r="J183" s="18"/>
      <c r="K183" s="18"/>
      <c r="L183" s="34"/>
      <c r="M183" s="51">
        <f t="shared" si="12"/>
        <v>0</v>
      </c>
      <c r="N183" s="111"/>
      <c r="O183" s="72"/>
      <c r="P183" s="76"/>
      <c r="Q183" s="76"/>
      <c r="R183" s="77"/>
      <c r="S183">
        <f t="shared" si="10"/>
        <v>0</v>
      </c>
    </row>
    <row r="184" spans="1:19" s="3" customFormat="1" x14ac:dyDescent="0.25">
      <c r="A184" s="104">
        <v>42867</v>
      </c>
      <c r="B184" s="110"/>
      <c r="C184" s="18"/>
      <c r="D184" s="22"/>
      <c r="E184" s="105"/>
      <c r="F184" s="35"/>
      <c r="G184" s="108"/>
      <c r="H184" s="18"/>
      <c r="I184" s="42"/>
      <c r="J184" s="18"/>
      <c r="K184" s="18"/>
      <c r="L184" s="34"/>
      <c r="M184" s="51">
        <f t="shared" si="12"/>
        <v>0</v>
      </c>
      <c r="N184" s="111"/>
      <c r="O184" s="72"/>
      <c r="P184" s="76"/>
      <c r="Q184" s="76"/>
      <c r="R184" s="77"/>
      <c r="S184">
        <f t="shared" si="10"/>
        <v>0</v>
      </c>
    </row>
    <row r="185" spans="1:19" s="3" customFormat="1" x14ac:dyDescent="0.25">
      <c r="A185" s="104">
        <v>42860</v>
      </c>
      <c r="B185" s="110"/>
      <c r="C185" s="18"/>
      <c r="D185" s="22"/>
      <c r="E185" s="105"/>
      <c r="F185" s="35"/>
      <c r="G185" s="108"/>
      <c r="H185" s="18"/>
      <c r="I185" s="42"/>
      <c r="J185" s="18"/>
      <c r="K185" s="18"/>
      <c r="L185" s="34"/>
      <c r="M185" s="51">
        <f t="shared" ref="M185:M225" si="13">J185*-1</f>
        <v>0</v>
      </c>
      <c r="N185" s="111"/>
      <c r="O185" s="72"/>
      <c r="P185" s="76"/>
      <c r="Q185" s="76"/>
      <c r="R185" s="77"/>
      <c r="S185">
        <f t="shared" ref="S185:S225" si="14">K185-J185</f>
        <v>0</v>
      </c>
    </row>
    <row r="186" spans="1:19" s="3" customFormat="1" x14ac:dyDescent="0.25">
      <c r="A186" s="104">
        <v>42853</v>
      </c>
      <c r="B186" s="110"/>
      <c r="C186" s="18"/>
      <c r="D186" s="22"/>
      <c r="E186" s="105"/>
      <c r="F186" s="35"/>
      <c r="G186" s="108"/>
      <c r="H186" s="18"/>
      <c r="I186" s="42"/>
      <c r="J186" s="18"/>
      <c r="K186" s="18"/>
      <c r="L186" s="34"/>
      <c r="M186" s="51">
        <f t="shared" si="13"/>
        <v>0</v>
      </c>
      <c r="N186" s="111"/>
      <c r="O186" s="72"/>
      <c r="P186" s="76"/>
      <c r="Q186" s="76"/>
      <c r="R186" s="77"/>
      <c r="S186">
        <f t="shared" si="14"/>
        <v>0</v>
      </c>
    </row>
    <row r="187" spans="1:19" s="3" customFormat="1" x14ac:dyDescent="0.25">
      <c r="A187" s="104">
        <v>42846</v>
      </c>
      <c r="B187" s="110"/>
      <c r="C187" s="18"/>
      <c r="D187" s="22"/>
      <c r="E187" s="105"/>
      <c r="F187" s="35"/>
      <c r="G187" s="108"/>
      <c r="H187" s="18"/>
      <c r="I187" s="42"/>
      <c r="J187" s="18"/>
      <c r="K187" s="18"/>
      <c r="L187" s="34"/>
      <c r="M187" s="51">
        <f t="shared" si="13"/>
        <v>0</v>
      </c>
      <c r="N187" s="111"/>
      <c r="O187" s="72"/>
      <c r="P187" s="76"/>
      <c r="Q187" s="76"/>
      <c r="R187" s="77"/>
      <c r="S187">
        <f t="shared" si="14"/>
        <v>0</v>
      </c>
    </row>
    <row r="188" spans="1:19" s="3" customFormat="1" x14ac:dyDescent="0.25">
      <c r="A188" s="104">
        <v>42839</v>
      </c>
      <c r="B188" s="110"/>
      <c r="C188" s="18"/>
      <c r="D188" s="22"/>
      <c r="E188" s="105"/>
      <c r="F188" s="35"/>
      <c r="G188" s="108"/>
      <c r="H188" s="18"/>
      <c r="I188" s="42"/>
      <c r="J188" s="18"/>
      <c r="K188" s="18"/>
      <c r="L188" s="34"/>
      <c r="M188" s="51">
        <f t="shared" si="13"/>
        <v>0</v>
      </c>
      <c r="N188" s="111"/>
      <c r="O188" s="72"/>
      <c r="P188" s="76"/>
      <c r="Q188" s="76"/>
      <c r="R188" s="77"/>
      <c r="S188">
        <f t="shared" si="14"/>
        <v>0</v>
      </c>
    </row>
    <row r="189" spans="1:19" s="3" customFormat="1" x14ac:dyDescent="0.25">
      <c r="A189" s="104">
        <v>42832</v>
      </c>
      <c r="B189" s="110"/>
      <c r="C189" s="18"/>
      <c r="D189" s="22"/>
      <c r="E189" s="105"/>
      <c r="F189" s="35"/>
      <c r="G189" s="108"/>
      <c r="H189" s="18"/>
      <c r="I189" s="42"/>
      <c r="J189" s="18"/>
      <c r="K189" s="18"/>
      <c r="L189" s="34"/>
      <c r="M189" s="51">
        <f t="shared" si="13"/>
        <v>0</v>
      </c>
      <c r="N189" s="113"/>
      <c r="O189" s="72"/>
      <c r="P189" s="76"/>
      <c r="Q189" s="76"/>
      <c r="R189" s="77"/>
      <c r="S189">
        <f t="shared" si="14"/>
        <v>0</v>
      </c>
    </row>
    <row r="190" spans="1:19" s="3" customFormat="1" x14ac:dyDescent="0.25">
      <c r="A190" s="104">
        <v>42825</v>
      </c>
      <c r="B190" s="110"/>
      <c r="C190" s="18"/>
      <c r="D190" s="22"/>
      <c r="E190" s="105"/>
      <c r="F190" s="35"/>
      <c r="G190" s="108"/>
      <c r="H190" s="18"/>
      <c r="I190" s="42"/>
      <c r="J190" s="18"/>
      <c r="K190" s="18"/>
      <c r="L190" s="34"/>
      <c r="M190" s="51">
        <f t="shared" si="13"/>
        <v>0</v>
      </c>
      <c r="N190" s="113"/>
      <c r="O190" s="72"/>
      <c r="P190" s="76"/>
      <c r="Q190" s="76"/>
      <c r="R190" s="77"/>
      <c r="S190">
        <f t="shared" si="14"/>
        <v>0</v>
      </c>
    </row>
    <row r="191" spans="1:19" s="3" customFormat="1" x14ac:dyDescent="0.25">
      <c r="A191" s="104">
        <v>42818</v>
      </c>
      <c r="B191" s="110"/>
      <c r="C191" s="18"/>
      <c r="D191" s="22"/>
      <c r="E191" s="105"/>
      <c r="F191" s="35"/>
      <c r="G191" s="108"/>
      <c r="H191" s="18"/>
      <c r="I191" s="42"/>
      <c r="J191" s="18"/>
      <c r="K191" s="18"/>
      <c r="L191" s="34"/>
      <c r="M191" s="51">
        <f t="shared" si="13"/>
        <v>0</v>
      </c>
      <c r="N191" s="111"/>
      <c r="O191" s="72"/>
      <c r="P191" s="76"/>
      <c r="Q191" s="76"/>
      <c r="R191" s="77"/>
      <c r="S191">
        <f t="shared" si="14"/>
        <v>0</v>
      </c>
    </row>
    <row r="192" spans="1:19" s="3" customFormat="1" x14ac:dyDescent="0.25">
      <c r="A192" s="104">
        <v>42811</v>
      </c>
      <c r="B192" s="110"/>
      <c r="C192" s="18"/>
      <c r="D192" s="22"/>
      <c r="E192" s="105"/>
      <c r="F192" s="35"/>
      <c r="G192" s="108"/>
      <c r="H192" s="18"/>
      <c r="I192" s="42"/>
      <c r="J192" s="18"/>
      <c r="K192" s="18"/>
      <c r="L192" s="34"/>
      <c r="M192" s="51">
        <f t="shared" si="13"/>
        <v>0</v>
      </c>
      <c r="N192" s="111"/>
      <c r="O192" s="72"/>
      <c r="P192" s="76"/>
      <c r="Q192" s="76"/>
      <c r="R192" s="77"/>
      <c r="S192">
        <f t="shared" si="14"/>
        <v>0</v>
      </c>
    </row>
    <row r="193" spans="1:19" s="3" customFormat="1" x14ac:dyDescent="0.25">
      <c r="A193" s="104">
        <v>42804</v>
      </c>
      <c r="B193" s="110"/>
      <c r="C193" s="18"/>
      <c r="D193" s="22"/>
      <c r="E193" s="105"/>
      <c r="F193" s="35"/>
      <c r="G193" s="108"/>
      <c r="H193" s="18"/>
      <c r="I193" s="42"/>
      <c r="J193" s="18"/>
      <c r="K193" s="18"/>
      <c r="L193" s="34"/>
      <c r="M193" s="51">
        <f t="shared" si="13"/>
        <v>0</v>
      </c>
      <c r="N193" s="111"/>
      <c r="O193" s="72"/>
      <c r="P193" s="76"/>
      <c r="Q193" s="76"/>
      <c r="R193" s="77"/>
      <c r="S193">
        <f t="shared" si="14"/>
        <v>0</v>
      </c>
    </row>
    <row r="194" spans="1:19" s="3" customFormat="1" x14ac:dyDescent="0.25">
      <c r="A194" s="104">
        <v>42797</v>
      </c>
      <c r="B194" s="110"/>
      <c r="C194" s="18"/>
      <c r="D194" s="22"/>
      <c r="E194" s="105"/>
      <c r="F194" s="35"/>
      <c r="G194" s="108"/>
      <c r="H194" s="18"/>
      <c r="I194" s="42"/>
      <c r="J194" s="18"/>
      <c r="K194" s="18"/>
      <c r="L194" s="34"/>
      <c r="M194" s="51">
        <f t="shared" si="13"/>
        <v>0</v>
      </c>
      <c r="N194" s="111"/>
      <c r="O194" s="72"/>
      <c r="P194" s="76"/>
      <c r="Q194" s="76"/>
      <c r="R194" s="77"/>
      <c r="S194">
        <f t="shared" si="14"/>
        <v>0</v>
      </c>
    </row>
    <row r="195" spans="1:19" s="3" customFormat="1" x14ac:dyDescent="0.25">
      <c r="A195" s="104">
        <v>42790</v>
      </c>
      <c r="B195" s="110"/>
      <c r="C195" s="18"/>
      <c r="D195" s="22"/>
      <c r="E195" s="105"/>
      <c r="F195" s="35"/>
      <c r="G195" s="108"/>
      <c r="H195" s="18"/>
      <c r="I195" s="42"/>
      <c r="J195" s="18"/>
      <c r="K195" s="18"/>
      <c r="L195" s="34"/>
      <c r="M195" s="51">
        <f t="shared" si="13"/>
        <v>0</v>
      </c>
      <c r="N195" s="111"/>
      <c r="O195" s="72"/>
      <c r="P195" s="76"/>
      <c r="Q195" s="76"/>
      <c r="R195" s="77"/>
      <c r="S195">
        <f t="shared" si="14"/>
        <v>0</v>
      </c>
    </row>
    <row r="196" spans="1:19" s="3" customFormat="1" x14ac:dyDescent="0.25">
      <c r="A196" s="104">
        <v>42783</v>
      </c>
      <c r="B196" s="110"/>
      <c r="C196" s="18"/>
      <c r="D196" s="22"/>
      <c r="E196" s="105"/>
      <c r="F196" s="35"/>
      <c r="G196" s="108"/>
      <c r="H196" s="18"/>
      <c r="I196" s="42"/>
      <c r="J196" s="18"/>
      <c r="K196" s="18"/>
      <c r="L196" s="34"/>
      <c r="M196" s="51">
        <f t="shared" si="13"/>
        <v>0</v>
      </c>
      <c r="N196" s="111"/>
      <c r="O196" s="72"/>
      <c r="P196" s="76"/>
      <c r="Q196" s="76"/>
      <c r="R196" s="77"/>
      <c r="S196">
        <f t="shared" si="14"/>
        <v>0</v>
      </c>
    </row>
    <row r="197" spans="1:19" s="3" customFormat="1" x14ac:dyDescent="0.25">
      <c r="A197" s="104">
        <v>42776</v>
      </c>
      <c r="B197" s="110"/>
      <c r="C197" s="18"/>
      <c r="D197" s="22"/>
      <c r="E197" s="105"/>
      <c r="F197" s="35"/>
      <c r="G197" s="108"/>
      <c r="H197" s="18"/>
      <c r="I197" s="42"/>
      <c r="J197" s="18"/>
      <c r="K197" s="18"/>
      <c r="L197" s="34"/>
      <c r="M197" s="51">
        <f t="shared" si="13"/>
        <v>0</v>
      </c>
      <c r="N197" s="113"/>
      <c r="O197" s="72"/>
      <c r="P197" s="73"/>
      <c r="Q197" s="73"/>
      <c r="R197" s="74"/>
      <c r="S197">
        <f t="shared" si="14"/>
        <v>0</v>
      </c>
    </row>
    <row r="198" spans="1:19" s="3" customFormat="1" x14ac:dyDescent="0.25">
      <c r="A198" s="104">
        <v>42769</v>
      </c>
      <c r="B198" s="110"/>
      <c r="C198" s="18"/>
      <c r="D198" s="22"/>
      <c r="E198" s="105"/>
      <c r="F198" s="35"/>
      <c r="G198" s="108"/>
      <c r="H198" s="18"/>
      <c r="I198" s="42"/>
      <c r="J198" s="18"/>
      <c r="K198" s="18"/>
      <c r="L198" s="34"/>
      <c r="M198" s="51">
        <f t="shared" si="13"/>
        <v>0</v>
      </c>
      <c r="N198" s="111"/>
      <c r="O198" s="72"/>
      <c r="P198" s="73"/>
      <c r="Q198" s="73"/>
      <c r="R198" s="74"/>
      <c r="S198">
        <f t="shared" si="14"/>
        <v>0</v>
      </c>
    </row>
    <row r="199" spans="1:19" s="3" customFormat="1" x14ac:dyDescent="0.25">
      <c r="A199" s="104">
        <v>42762</v>
      </c>
      <c r="B199" s="110"/>
      <c r="C199" s="18"/>
      <c r="D199" s="22"/>
      <c r="E199" s="105"/>
      <c r="F199" s="35"/>
      <c r="G199" s="108"/>
      <c r="H199" s="18"/>
      <c r="I199" s="42"/>
      <c r="J199" s="18"/>
      <c r="K199" s="18"/>
      <c r="L199" s="34"/>
      <c r="M199" s="51">
        <f t="shared" si="13"/>
        <v>0</v>
      </c>
      <c r="N199" s="111"/>
      <c r="O199" s="72"/>
      <c r="P199" s="73"/>
      <c r="Q199" s="73"/>
      <c r="R199" s="74"/>
      <c r="S199">
        <f t="shared" si="14"/>
        <v>0</v>
      </c>
    </row>
    <row r="200" spans="1:19" s="3" customFormat="1" x14ac:dyDescent="0.25">
      <c r="A200" s="104">
        <v>42755</v>
      </c>
      <c r="B200" s="110"/>
      <c r="C200" s="24"/>
      <c r="D200" s="22"/>
      <c r="E200" s="105"/>
      <c r="F200" s="114"/>
      <c r="G200" s="115"/>
      <c r="H200" s="18"/>
      <c r="I200" s="42"/>
      <c r="J200" s="18"/>
      <c r="K200" s="18"/>
      <c r="L200" s="34"/>
      <c r="M200" s="51">
        <f t="shared" si="13"/>
        <v>0</v>
      </c>
      <c r="N200" s="113"/>
      <c r="O200" s="78"/>
      <c r="P200" s="79"/>
      <c r="Q200" s="79"/>
      <c r="R200" s="80"/>
      <c r="S200">
        <f t="shared" si="14"/>
        <v>0</v>
      </c>
    </row>
    <row r="201" spans="1:19" s="3" customFormat="1" x14ac:dyDescent="0.25">
      <c r="A201" s="104">
        <v>42748</v>
      </c>
      <c r="B201" s="110"/>
      <c r="C201" s="18"/>
      <c r="D201" s="22"/>
      <c r="E201" s="105"/>
      <c r="F201" s="35"/>
      <c r="G201" s="108"/>
      <c r="H201" s="18"/>
      <c r="I201" s="42"/>
      <c r="J201" s="18"/>
      <c r="K201" s="18"/>
      <c r="L201" s="34"/>
      <c r="M201" s="51">
        <f t="shared" si="13"/>
        <v>0</v>
      </c>
      <c r="N201" s="111"/>
      <c r="O201" s="72"/>
      <c r="P201" s="73"/>
      <c r="Q201" s="73"/>
      <c r="R201" s="74"/>
      <c r="S201">
        <f t="shared" si="14"/>
        <v>0</v>
      </c>
    </row>
    <row r="202" spans="1:19" s="3" customFormat="1" x14ac:dyDescent="0.25">
      <c r="A202" s="104">
        <v>42741</v>
      </c>
      <c r="B202" s="110"/>
      <c r="C202" s="18"/>
      <c r="D202" s="22"/>
      <c r="E202" s="105"/>
      <c r="F202" s="35"/>
      <c r="G202" s="108"/>
      <c r="H202" s="18"/>
      <c r="I202" s="42"/>
      <c r="J202" s="18"/>
      <c r="K202" s="18"/>
      <c r="L202" s="34"/>
      <c r="M202" s="51">
        <f t="shared" si="13"/>
        <v>0</v>
      </c>
      <c r="N202" s="111"/>
      <c r="O202" s="72"/>
      <c r="P202" s="73"/>
      <c r="Q202" s="73"/>
      <c r="R202" s="74"/>
      <c r="S202">
        <f t="shared" si="14"/>
        <v>0</v>
      </c>
    </row>
    <row r="203" spans="1:19" s="3" customFormat="1" x14ac:dyDescent="0.25">
      <c r="A203" s="104">
        <v>42734</v>
      </c>
      <c r="B203" s="110"/>
      <c r="C203" s="18"/>
      <c r="D203" s="22"/>
      <c r="E203" s="105"/>
      <c r="F203" s="35"/>
      <c r="G203" s="108"/>
      <c r="H203" s="18"/>
      <c r="I203" s="42"/>
      <c r="J203" s="18"/>
      <c r="K203" s="18"/>
      <c r="L203" s="34"/>
      <c r="M203" s="51">
        <f t="shared" si="13"/>
        <v>0</v>
      </c>
      <c r="N203" s="111"/>
      <c r="O203" s="72"/>
      <c r="P203" s="73"/>
      <c r="Q203" s="73"/>
      <c r="R203" s="74"/>
      <c r="S203">
        <f t="shared" si="14"/>
        <v>0</v>
      </c>
    </row>
    <row r="204" spans="1:19" s="3" customFormat="1" x14ac:dyDescent="0.25">
      <c r="A204" s="104">
        <v>42727</v>
      </c>
      <c r="B204" s="110"/>
      <c r="C204" s="18"/>
      <c r="D204" s="22"/>
      <c r="E204" s="105"/>
      <c r="F204" s="35"/>
      <c r="G204" s="108"/>
      <c r="H204" s="18"/>
      <c r="I204" s="42"/>
      <c r="J204" s="18"/>
      <c r="K204" s="18"/>
      <c r="L204" s="34"/>
      <c r="M204" s="51">
        <f t="shared" si="13"/>
        <v>0</v>
      </c>
      <c r="N204" s="111"/>
      <c r="O204" s="72"/>
      <c r="P204" s="73"/>
      <c r="Q204" s="73"/>
      <c r="R204" s="74"/>
      <c r="S204">
        <f t="shared" si="14"/>
        <v>0</v>
      </c>
    </row>
    <row r="205" spans="1:19" s="3" customFormat="1" x14ac:dyDescent="0.25">
      <c r="A205" s="104">
        <v>42720</v>
      </c>
      <c r="B205" s="110"/>
      <c r="C205" s="18"/>
      <c r="D205" s="22"/>
      <c r="E205" s="105"/>
      <c r="F205" s="35"/>
      <c r="G205" s="108"/>
      <c r="H205" s="18"/>
      <c r="I205" s="42"/>
      <c r="J205" s="18"/>
      <c r="K205" s="18"/>
      <c r="L205" s="34"/>
      <c r="M205" s="51">
        <f t="shared" si="13"/>
        <v>0</v>
      </c>
      <c r="N205" s="111"/>
      <c r="O205" s="72"/>
      <c r="P205" s="73"/>
      <c r="Q205" s="73"/>
      <c r="R205" s="74"/>
      <c r="S205">
        <f t="shared" si="14"/>
        <v>0</v>
      </c>
    </row>
    <row r="206" spans="1:19" s="3" customFormat="1" x14ac:dyDescent="0.25">
      <c r="A206" s="104">
        <v>42713</v>
      </c>
      <c r="B206" s="110"/>
      <c r="C206" s="18"/>
      <c r="D206" s="22"/>
      <c r="E206" s="105"/>
      <c r="F206" s="35"/>
      <c r="G206" s="108"/>
      <c r="H206" s="18"/>
      <c r="I206" s="42"/>
      <c r="J206" s="18"/>
      <c r="K206" s="18"/>
      <c r="L206" s="34"/>
      <c r="M206" s="51">
        <f t="shared" si="13"/>
        <v>0</v>
      </c>
      <c r="N206" s="111"/>
      <c r="O206" s="72"/>
      <c r="P206" s="73"/>
      <c r="Q206" s="73"/>
      <c r="R206" s="74"/>
      <c r="S206">
        <f t="shared" si="14"/>
        <v>0</v>
      </c>
    </row>
    <row r="207" spans="1:19" s="3" customFormat="1" x14ac:dyDescent="0.25">
      <c r="A207" s="104">
        <v>42706</v>
      </c>
      <c r="B207" s="110"/>
      <c r="C207" s="18"/>
      <c r="D207" s="22"/>
      <c r="E207" s="105"/>
      <c r="F207" s="35"/>
      <c r="G207" s="108"/>
      <c r="H207" s="18"/>
      <c r="I207" s="42"/>
      <c r="J207" s="18"/>
      <c r="K207" s="18"/>
      <c r="L207" s="34"/>
      <c r="M207" s="51">
        <f t="shared" si="13"/>
        <v>0</v>
      </c>
      <c r="N207" s="111"/>
      <c r="O207" s="72"/>
      <c r="P207" s="73"/>
      <c r="Q207" s="73"/>
      <c r="R207" s="74"/>
      <c r="S207">
        <f t="shared" si="14"/>
        <v>0</v>
      </c>
    </row>
    <row r="208" spans="1:19" s="3" customFormat="1" x14ac:dyDescent="0.25">
      <c r="A208" s="104">
        <v>42699</v>
      </c>
      <c r="B208" s="110"/>
      <c r="C208" s="18"/>
      <c r="D208" s="22"/>
      <c r="E208" s="105"/>
      <c r="F208" s="35"/>
      <c r="G208" s="108"/>
      <c r="H208" s="18"/>
      <c r="I208" s="42"/>
      <c r="J208" s="18"/>
      <c r="K208" s="18"/>
      <c r="L208" s="34"/>
      <c r="M208" s="51">
        <f t="shared" si="13"/>
        <v>0</v>
      </c>
      <c r="N208" s="111"/>
      <c r="O208" s="72"/>
      <c r="P208" s="73"/>
      <c r="Q208" s="73"/>
      <c r="R208" s="74"/>
      <c r="S208">
        <f t="shared" si="14"/>
        <v>0</v>
      </c>
    </row>
    <row r="209" spans="1:19" s="3" customFormat="1" x14ac:dyDescent="0.25">
      <c r="A209" s="104">
        <v>42692</v>
      </c>
      <c r="B209" s="110"/>
      <c r="C209" s="18"/>
      <c r="D209" s="22"/>
      <c r="E209" s="105"/>
      <c r="F209" s="35"/>
      <c r="G209" s="108"/>
      <c r="H209" s="18"/>
      <c r="I209" s="42"/>
      <c r="J209" s="18"/>
      <c r="K209" s="18"/>
      <c r="L209" s="34"/>
      <c r="M209" s="51">
        <f t="shared" si="13"/>
        <v>0</v>
      </c>
      <c r="N209" s="111"/>
      <c r="O209" s="72"/>
      <c r="P209" s="73"/>
      <c r="Q209" s="73"/>
      <c r="R209" s="74"/>
      <c r="S209">
        <f t="shared" si="14"/>
        <v>0</v>
      </c>
    </row>
    <row r="210" spans="1:19" s="3" customFormat="1" x14ac:dyDescent="0.25">
      <c r="A210" s="104">
        <v>42685</v>
      </c>
      <c r="B210" s="110"/>
      <c r="C210" s="18"/>
      <c r="D210" s="22"/>
      <c r="E210" s="105"/>
      <c r="F210" s="35"/>
      <c r="G210" s="108"/>
      <c r="H210" s="18"/>
      <c r="I210" s="42"/>
      <c r="J210" s="18"/>
      <c r="K210" s="18"/>
      <c r="L210" s="34"/>
      <c r="M210" s="51">
        <f t="shared" si="13"/>
        <v>0</v>
      </c>
      <c r="N210" s="111"/>
      <c r="O210" s="72"/>
      <c r="P210" s="73"/>
      <c r="Q210" s="73"/>
      <c r="R210" s="74"/>
      <c r="S210">
        <f t="shared" si="14"/>
        <v>0</v>
      </c>
    </row>
    <row r="211" spans="1:19" s="3" customFormat="1" x14ac:dyDescent="0.25">
      <c r="A211" s="104">
        <v>42678</v>
      </c>
      <c r="B211" s="110"/>
      <c r="C211" s="18"/>
      <c r="D211" s="22"/>
      <c r="E211" s="105"/>
      <c r="F211" s="35"/>
      <c r="G211" s="108"/>
      <c r="H211" s="18"/>
      <c r="I211" s="42"/>
      <c r="J211" s="18"/>
      <c r="K211" s="18"/>
      <c r="L211" s="34"/>
      <c r="M211" s="51">
        <f t="shared" si="13"/>
        <v>0</v>
      </c>
      <c r="N211" s="111"/>
      <c r="O211" s="72"/>
      <c r="P211" s="73"/>
      <c r="Q211" s="73"/>
      <c r="R211" s="74"/>
      <c r="S211">
        <f t="shared" si="14"/>
        <v>0</v>
      </c>
    </row>
    <row r="212" spans="1:19" s="3" customFormat="1" x14ac:dyDescent="0.25">
      <c r="A212" s="104">
        <v>42671</v>
      </c>
      <c r="B212" s="110"/>
      <c r="C212" s="18"/>
      <c r="D212" s="22"/>
      <c r="E212" s="105"/>
      <c r="F212" s="35"/>
      <c r="G212" s="108"/>
      <c r="H212" s="18"/>
      <c r="I212" s="42"/>
      <c r="J212" s="18"/>
      <c r="K212" s="18"/>
      <c r="L212" s="34"/>
      <c r="M212" s="51">
        <f t="shared" si="13"/>
        <v>0</v>
      </c>
      <c r="N212" s="111"/>
      <c r="O212" s="72"/>
      <c r="P212" s="73"/>
      <c r="Q212" s="73"/>
      <c r="R212" s="74"/>
      <c r="S212">
        <f t="shared" si="14"/>
        <v>0</v>
      </c>
    </row>
    <row r="213" spans="1:19" s="3" customFormat="1" x14ac:dyDescent="0.25">
      <c r="A213" s="104">
        <v>42664</v>
      </c>
      <c r="B213" s="110"/>
      <c r="C213" s="18"/>
      <c r="D213" s="22"/>
      <c r="E213" s="105"/>
      <c r="F213" s="35"/>
      <c r="G213" s="108"/>
      <c r="H213" s="18"/>
      <c r="I213" s="42"/>
      <c r="J213" s="18"/>
      <c r="K213" s="18"/>
      <c r="L213" s="34"/>
      <c r="M213" s="51">
        <f t="shared" si="13"/>
        <v>0</v>
      </c>
      <c r="N213" s="111"/>
      <c r="O213" s="72"/>
      <c r="P213" s="73"/>
      <c r="Q213" s="73"/>
      <c r="R213" s="80"/>
      <c r="S213">
        <f t="shared" si="14"/>
        <v>0</v>
      </c>
    </row>
    <row r="214" spans="1:19" s="3" customFormat="1" x14ac:dyDescent="0.25">
      <c r="A214" s="104">
        <v>42657</v>
      </c>
      <c r="B214" s="110"/>
      <c r="C214" s="18"/>
      <c r="D214" s="22"/>
      <c r="E214" s="105"/>
      <c r="F214" s="35"/>
      <c r="G214" s="108"/>
      <c r="H214" s="18"/>
      <c r="I214" s="42"/>
      <c r="J214" s="18"/>
      <c r="K214" s="18"/>
      <c r="L214" s="34"/>
      <c r="M214" s="51">
        <f t="shared" si="13"/>
        <v>0</v>
      </c>
      <c r="N214" s="111"/>
      <c r="O214" s="72"/>
      <c r="P214" s="73"/>
      <c r="Q214" s="73"/>
      <c r="R214" s="74"/>
      <c r="S214">
        <f t="shared" si="14"/>
        <v>0</v>
      </c>
    </row>
    <row r="215" spans="1:19" s="3" customFormat="1" x14ac:dyDescent="0.25">
      <c r="A215" s="104">
        <v>42650</v>
      </c>
      <c r="B215" s="110"/>
      <c r="C215" s="18"/>
      <c r="D215" s="22"/>
      <c r="E215" s="105"/>
      <c r="F215" s="35"/>
      <c r="G215" s="108"/>
      <c r="H215" s="18"/>
      <c r="I215" s="42"/>
      <c r="J215" s="18"/>
      <c r="K215" s="18"/>
      <c r="L215" s="34"/>
      <c r="M215" s="51">
        <f t="shared" si="13"/>
        <v>0</v>
      </c>
      <c r="N215" s="111"/>
      <c r="O215" s="72"/>
      <c r="P215" s="73"/>
      <c r="Q215" s="73"/>
      <c r="R215" s="74"/>
      <c r="S215">
        <f t="shared" si="14"/>
        <v>0</v>
      </c>
    </row>
    <row r="216" spans="1:19" s="3" customFormat="1" x14ac:dyDescent="0.25">
      <c r="A216" s="104">
        <v>42643</v>
      </c>
      <c r="B216" s="110"/>
      <c r="C216" s="18"/>
      <c r="D216" s="22"/>
      <c r="E216" s="105"/>
      <c r="F216" s="35"/>
      <c r="G216" s="108"/>
      <c r="H216" s="18"/>
      <c r="I216" s="42"/>
      <c r="J216" s="18"/>
      <c r="K216" s="18"/>
      <c r="L216" s="34"/>
      <c r="M216" s="51">
        <f t="shared" si="13"/>
        <v>0</v>
      </c>
      <c r="N216" s="111"/>
      <c r="O216" s="72"/>
      <c r="P216" s="73"/>
      <c r="Q216" s="73"/>
      <c r="R216" s="74"/>
      <c r="S216">
        <f t="shared" si="14"/>
        <v>0</v>
      </c>
    </row>
    <row r="217" spans="1:19" s="6" customFormat="1" x14ac:dyDescent="0.25">
      <c r="A217" s="104">
        <v>42636</v>
      </c>
      <c r="B217" s="110"/>
      <c r="C217" s="18"/>
      <c r="D217" s="22"/>
      <c r="E217" s="105"/>
      <c r="F217" s="35"/>
      <c r="G217" s="108"/>
      <c r="H217" s="18"/>
      <c r="I217" s="42"/>
      <c r="J217" s="18"/>
      <c r="K217" s="18"/>
      <c r="L217" s="34"/>
      <c r="M217" s="51">
        <f t="shared" si="13"/>
        <v>0</v>
      </c>
      <c r="N217" s="111"/>
      <c r="O217" s="72"/>
      <c r="P217" s="73"/>
      <c r="Q217" s="73"/>
      <c r="R217" s="74"/>
      <c r="S217">
        <f t="shared" si="14"/>
        <v>0</v>
      </c>
    </row>
    <row r="218" spans="1:19" x14ac:dyDescent="0.25">
      <c r="A218" s="104">
        <v>42629</v>
      </c>
      <c r="B218" s="110"/>
      <c r="C218" s="18"/>
      <c r="D218" s="22"/>
      <c r="E218" s="105"/>
      <c r="F218" s="35"/>
      <c r="G218" s="108"/>
      <c r="I218" s="42"/>
      <c r="L218" s="34"/>
      <c r="M218" s="51">
        <f t="shared" si="13"/>
        <v>0</v>
      </c>
      <c r="N218" s="111"/>
      <c r="O218" s="72"/>
      <c r="R218" s="74"/>
      <c r="S218">
        <f t="shared" si="14"/>
        <v>0</v>
      </c>
    </row>
    <row r="219" spans="1:19" x14ac:dyDescent="0.25">
      <c r="A219" s="104">
        <v>42622</v>
      </c>
      <c r="B219" s="110"/>
      <c r="C219" s="18"/>
      <c r="D219" s="22"/>
      <c r="E219" s="105"/>
      <c r="F219" s="35"/>
      <c r="G219" s="108"/>
      <c r="I219" s="42"/>
      <c r="L219" s="34"/>
      <c r="M219" s="51">
        <f t="shared" si="13"/>
        <v>0</v>
      </c>
      <c r="N219" s="113"/>
      <c r="O219" s="72"/>
      <c r="R219" s="74"/>
      <c r="S219">
        <f t="shared" si="14"/>
        <v>0</v>
      </c>
    </row>
    <row r="220" spans="1:19" x14ac:dyDescent="0.25">
      <c r="A220" s="104">
        <v>42615</v>
      </c>
      <c r="B220" s="110"/>
      <c r="C220" s="18"/>
      <c r="D220" s="22"/>
      <c r="E220" s="105"/>
      <c r="F220" s="35"/>
      <c r="G220" s="108"/>
      <c r="I220" s="42"/>
      <c r="L220" s="34"/>
      <c r="M220" s="51">
        <f t="shared" si="13"/>
        <v>0</v>
      </c>
      <c r="N220" s="111"/>
      <c r="O220" s="72"/>
      <c r="R220" s="74"/>
      <c r="S220">
        <f t="shared" si="14"/>
        <v>0</v>
      </c>
    </row>
    <row r="221" spans="1:19" x14ac:dyDescent="0.25">
      <c r="A221" s="104">
        <v>42608</v>
      </c>
      <c r="B221" s="110"/>
      <c r="C221" s="18"/>
      <c r="D221" s="22"/>
      <c r="E221" s="105"/>
      <c r="F221" s="35"/>
      <c r="G221" s="108"/>
      <c r="I221" s="42"/>
      <c r="L221" s="34"/>
      <c r="M221" s="51">
        <f t="shared" si="13"/>
        <v>0</v>
      </c>
      <c r="N221" s="111"/>
      <c r="O221" s="72"/>
      <c r="R221" s="74"/>
      <c r="S221">
        <f t="shared" si="14"/>
        <v>0</v>
      </c>
    </row>
    <row r="222" spans="1:19" x14ac:dyDescent="0.25">
      <c r="A222" s="104">
        <v>42601</v>
      </c>
      <c r="B222" s="110"/>
      <c r="C222" s="18"/>
      <c r="D222" s="22"/>
      <c r="E222" s="105"/>
      <c r="F222" s="35"/>
      <c r="G222" s="108"/>
      <c r="I222" s="42"/>
      <c r="L222" s="34"/>
      <c r="M222" s="51">
        <f t="shared" si="13"/>
        <v>0</v>
      </c>
      <c r="N222" s="111"/>
      <c r="O222" s="72"/>
      <c r="R222" s="74"/>
      <c r="S222">
        <f t="shared" si="14"/>
        <v>0</v>
      </c>
    </row>
    <row r="223" spans="1:19" s="4" customFormat="1" x14ac:dyDescent="0.25">
      <c r="A223" s="104">
        <v>42594</v>
      </c>
      <c r="B223" s="110"/>
      <c r="C223" s="18"/>
      <c r="D223" s="22"/>
      <c r="E223" s="105"/>
      <c r="F223" s="35"/>
      <c r="G223" s="108"/>
      <c r="H223" s="18"/>
      <c r="I223" s="42"/>
      <c r="J223" s="18"/>
      <c r="K223" s="18"/>
      <c r="L223" s="34"/>
      <c r="M223" s="51">
        <f t="shared" si="13"/>
        <v>0</v>
      </c>
      <c r="N223" s="111"/>
      <c r="O223" s="72"/>
      <c r="P223" s="73"/>
      <c r="Q223" s="73"/>
      <c r="R223" s="74"/>
      <c r="S223">
        <f t="shared" si="14"/>
        <v>0</v>
      </c>
    </row>
    <row r="224" spans="1:19" x14ac:dyDescent="0.25">
      <c r="A224" s="104">
        <v>42587</v>
      </c>
      <c r="B224" s="110"/>
      <c r="C224" s="18"/>
      <c r="D224" s="22"/>
      <c r="E224" s="105"/>
      <c r="F224" s="35"/>
      <c r="G224" s="108"/>
      <c r="I224" s="42"/>
      <c r="L224" s="34"/>
      <c r="M224" s="51">
        <f t="shared" si="13"/>
        <v>0</v>
      </c>
      <c r="N224" s="111"/>
      <c r="O224" s="72"/>
      <c r="R224" s="74"/>
      <c r="S224">
        <f t="shared" si="14"/>
        <v>0</v>
      </c>
    </row>
    <row r="225" spans="1:19" x14ac:dyDescent="0.25">
      <c r="A225" s="104">
        <v>42580</v>
      </c>
      <c r="B225" s="110"/>
      <c r="C225" s="18"/>
      <c r="D225" s="22"/>
      <c r="E225" s="105"/>
      <c r="F225" s="35"/>
      <c r="G225" s="108"/>
      <c r="I225" s="42"/>
      <c r="L225" s="34"/>
      <c r="M225" s="51">
        <f t="shared" si="13"/>
        <v>0</v>
      </c>
      <c r="N225" s="111"/>
      <c r="O225" s="72"/>
      <c r="R225" s="74"/>
      <c r="S225">
        <f t="shared" si="14"/>
        <v>0</v>
      </c>
    </row>
    <row r="226" spans="1:19" x14ac:dyDescent="0.25">
      <c r="A226" s="104">
        <v>42573</v>
      </c>
      <c r="B226" s="110"/>
      <c r="C226" s="18"/>
      <c r="D226" s="22"/>
      <c r="E226" s="105"/>
      <c r="F226" s="35"/>
      <c r="G226" s="108"/>
      <c r="I226" s="42"/>
      <c r="L226" s="34"/>
      <c r="M226" s="52"/>
      <c r="N226" s="111"/>
      <c r="O226" s="72"/>
      <c r="R226" s="74"/>
    </row>
    <row r="227" spans="1:19" x14ac:dyDescent="0.25">
      <c r="A227" s="104">
        <v>42566</v>
      </c>
      <c r="B227" s="110"/>
      <c r="C227" s="18"/>
      <c r="D227" s="22"/>
      <c r="E227" s="105"/>
      <c r="F227" s="35"/>
      <c r="G227" s="108"/>
      <c r="I227" s="42"/>
      <c r="L227" s="34"/>
      <c r="M227" s="52"/>
      <c r="N227" s="111"/>
      <c r="O227" s="72"/>
      <c r="R227" s="74"/>
    </row>
    <row r="228" spans="1:19" x14ac:dyDescent="0.25">
      <c r="A228" s="104">
        <v>42559</v>
      </c>
      <c r="B228" s="110"/>
      <c r="C228" s="18"/>
      <c r="D228" s="22"/>
      <c r="E228" s="105"/>
      <c r="F228" s="35"/>
      <c r="G228" s="108"/>
      <c r="I228" s="42"/>
      <c r="L228" s="34"/>
      <c r="M228" s="52"/>
      <c r="N228" s="111"/>
      <c r="O228" s="72"/>
      <c r="R228" s="74"/>
    </row>
    <row r="229" spans="1:19" x14ac:dyDescent="0.25">
      <c r="A229" s="104">
        <v>42552</v>
      </c>
      <c r="B229" s="110"/>
      <c r="C229" s="18"/>
      <c r="D229" s="22"/>
      <c r="E229" s="105"/>
      <c r="F229" s="35"/>
      <c r="G229" s="108"/>
      <c r="I229" s="42"/>
      <c r="L229" s="34"/>
      <c r="M229" s="52"/>
      <c r="N229" s="111"/>
      <c r="O229" s="72"/>
      <c r="R229" s="74"/>
    </row>
    <row r="230" spans="1:19" x14ac:dyDescent="0.25">
      <c r="A230" s="104">
        <v>42545</v>
      </c>
      <c r="B230" s="110"/>
      <c r="C230" s="18"/>
      <c r="D230" s="22"/>
      <c r="E230" s="105"/>
      <c r="F230" s="35"/>
      <c r="G230" s="108"/>
      <c r="I230" s="42"/>
      <c r="L230" s="34"/>
      <c r="M230" s="52"/>
      <c r="N230" s="111"/>
      <c r="O230" s="72"/>
      <c r="R230" s="74"/>
    </row>
    <row r="231" spans="1:19" x14ac:dyDescent="0.25">
      <c r="A231" s="104">
        <v>42538</v>
      </c>
      <c r="B231" s="110"/>
      <c r="C231" s="18"/>
      <c r="D231" s="22"/>
      <c r="E231" s="105"/>
      <c r="F231" s="35"/>
      <c r="G231" s="108"/>
      <c r="I231" s="42"/>
      <c r="L231" s="34"/>
      <c r="M231" s="52"/>
      <c r="N231" s="111"/>
      <c r="O231" s="72"/>
      <c r="R231" s="74"/>
    </row>
    <row r="232" spans="1:19" x14ac:dyDescent="0.25">
      <c r="A232" s="104">
        <v>42531</v>
      </c>
      <c r="B232" s="110"/>
      <c r="C232" s="18"/>
      <c r="D232" s="22"/>
      <c r="E232" s="105"/>
      <c r="F232" s="35"/>
      <c r="G232" s="108"/>
      <c r="I232" s="42"/>
      <c r="L232" s="34"/>
      <c r="M232" s="52"/>
      <c r="N232" s="113"/>
      <c r="O232" s="72"/>
      <c r="R232" s="74"/>
    </row>
    <row r="233" spans="1:19" x14ac:dyDescent="0.25">
      <c r="A233" s="104">
        <v>42524</v>
      </c>
      <c r="B233" s="110"/>
      <c r="C233" s="18"/>
      <c r="D233" s="22"/>
      <c r="E233" s="105"/>
      <c r="F233" s="35"/>
      <c r="G233" s="108"/>
      <c r="I233" s="42"/>
      <c r="L233" s="34"/>
      <c r="M233" s="52"/>
      <c r="N233" s="113"/>
      <c r="O233" s="72"/>
      <c r="R233" s="74"/>
    </row>
    <row r="234" spans="1:19" x14ac:dyDescent="0.25">
      <c r="A234" s="104">
        <v>42517</v>
      </c>
      <c r="B234" s="110"/>
      <c r="C234" s="18"/>
      <c r="D234" s="22"/>
      <c r="E234" s="105"/>
      <c r="F234" s="35"/>
      <c r="G234" s="108"/>
      <c r="I234" s="42"/>
      <c r="L234" s="34"/>
      <c r="M234" s="52"/>
      <c r="N234" s="113"/>
      <c r="O234" s="72"/>
      <c r="R234" s="74"/>
    </row>
    <row r="235" spans="1:19" x14ac:dyDescent="0.25">
      <c r="A235" s="104">
        <v>42510</v>
      </c>
      <c r="B235" s="110"/>
      <c r="C235" s="18"/>
      <c r="D235" s="22"/>
      <c r="E235" s="105"/>
      <c r="F235" s="35"/>
      <c r="G235" s="108"/>
      <c r="I235" s="42"/>
      <c r="L235" s="34"/>
      <c r="M235" s="52"/>
      <c r="N235" s="113"/>
      <c r="O235" s="72"/>
      <c r="R235" s="74"/>
    </row>
    <row r="236" spans="1:19" x14ac:dyDescent="0.25">
      <c r="A236" s="104">
        <v>42503</v>
      </c>
      <c r="B236" s="110"/>
      <c r="C236" s="18"/>
      <c r="D236" s="22"/>
      <c r="E236" s="105"/>
      <c r="F236" s="35"/>
      <c r="G236" s="108"/>
      <c r="I236" s="42"/>
      <c r="L236" s="34"/>
      <c r="M236" s="52"/>
      <c r="N236" s="113"/>
      <c r="O236" s="72"/>
      <c r="R236" s="74"/>
    </row>
    <row r="237" spans="1:19" x14ac:dyDescent="0.25">
      <c r="A237" s="104">
        <v>42496</v>
      </c>
      <c r="B237" s="23"/>
      <c r="C237" s="18"/>
      <c r="D237" s="22"/>
      <c r="E237" s="103"/>
      <c r="F237" s="35"/>
      <c r="G237" s="108"/>
      <c r="I237" s="42"/>
      <c r="L237" s="34"/>
      <c r="M237" s="52"/>
      <c r="N237" s="43"/>
      <c r="O237" s="72"/>
      <c r="R237" s="74"/>
    </row>
    <row r="238" spans="1:19" x14ac:dyDescent="0.25">
      <c r="A238" s="104">
        <v>42489</v>
      </c>
      <c r="B238" s="23"/>
      <c r="C238" s="18"/>
      <c r="D238" s="22"/>
      <c r="E238" s="103"/>
      <c r="F238" s="35"/>
      <c r="G238" s="108"/>
      <c r="I238" s="42"/>
      <c r="L238" s="34"/>
      <c r="M238" s="52"/>
      <c r="N238" s="43"/>
      <c r="O238" s="72"/>
      <c r="R238" s="74"/>
    </row>
    <row r="239" spans="1:19" x14ac:dyDescent="0.25">
      <c r="A239" s="104">
        <v>42482</v>
      </c>
      <c r="B239" s="23"/>
      <c r="C239" s="18"/>
      <c r="D239" s="22"/>
      <c r="E239" s="103"/>
      <c r="F239" s="35"/>
      <c r="G239" s="108"/>
      <c r="I239" s="42"/>
      <c r="L239" s="34"/>
      <c r="M239" s="52"/>
      <c r="N239" s="43"/>
      <c r="O239" s="72"/>
      <c r="R239" s="74"/>
    </row>
    <row r="240" spans="1:19" x14ac:dyDescent="0.25">
      <c r="A240" s="104">
        <v>42475</v>
      </c>
      <c r="B240" s="23"/>
      <c r="C240" s="18"/>
      <c r="D240" s="22"/>
      <c r="E240" s="103"/>
      <c r="F240" s="35"/>
      <c r="G240" s="108"/>
      <c r="I240" s="42"/>
      <c r="L240" s="34"/>
      <c r="M240" s="52"/>
      <c r="N240" s="43"/>
      <c r="O240" s="72"/>
      <c r="R240" s="74"/>
    </row>
    <row r="241" spans="1:18" ht="15.75" thickBot="1" x14ac:dyDescent="0.3">
      <c r="A241" s="104">
        <v>42468</v>
      </c>
      <c r="B241" s="25"/>
      <c r="C241" s="26"/>
      <c r="D241" s="27"/>
      <c r="E241" s="103"/>
      <c r="F241" s="116"/>
      <c r="G241" s="117"/>
      <c r="H241" s="26"/>
      <c r="I241" s="59"/>
      <c r="J241" s="26"/>
      <c r="K241" s="26"/>
      <c r="L241" s="36"/>
      <c r="M241" s="53"/>
      <c r="N241" s="46"/>
      <c r="O241" s="90"/>
      <c r="P241" s="91"/>
      <c r="Q241" s="91"/>
      <c r="R241" s="100"/>
    </row>
    <row r="242" spans="1:18" x14ac:dyDescent="0.25">
      <c r="C242" s="18"/>
      <c r="D242" s="19"/>
      <c r="F242" s="108"/>
      <c r="G242" s="108"/>
    </row>
    <row r="243" spans="1:18" x14ac:dyDescent="0.25">
      <c r="C243" s="18"/>
      <c r="D243" s="19"/>
      <c r="F243" s="108"/>
      <c r="G243" s="108"/>
    </row>
    <row r="244" spans="1:18" x14ac:dyDescent="0.25">
      <c r="C244" s="18"/>
      <c r="D244" s="19"/>
      <c r="F244" s="108"/>
      <c r="G244" s="108"/>
    </row>
    <row r="245" spans="1:18" x14ac:dyDescent="0.25">
      <c r="C245" s="18"/>
      <c r="D245" s="19"/>
      <c r="F245" s="108"/>
      <c r="G245" s="108"/>
    </row>
    <row r="246" spans="1:18" x14ac:dyDescent="0.25">
      <c r="C246" s="18"/>
      <c r="D246" s="19"/>
      <c r="F246" s="108"/>
      <c r="G246" s="108"/>
    </row>
    <row r="247" spans="1:18" x14ac:dyDescent="0.25">
      <c r="C247" s="18"/>
      <c r="D247" s="19"/>
      <c r="F247" s="108"/>
      <c r="G247" s="108"/>
    </row>
    <row r="248" spans="1:18" x14ac:dyDescent="0.25">
      <c r="C248" s="18"/>
      <c r="D248" s="19"/>
      <c r="F248" s="108"/>
      <c r="G248" s="108"/>
    </row>
    <row r="249" spans="1:18" x14ac:dyDescent="0.25">
      <c r="C249" s="18"/>
      <c r="D249" s="19"/>
      <c r="F249" s="108"/>
      <c r="G249" s="108"/>
    </row>
    <row r="250" spans="1:18" x14ac:dyDescent="0.25">
      <c r="C250" s="18"/>
      <c r="D250" s="19"/>
      <c r="F250" s="108"/>
      <c r="G250" s="108"/>
    </row>
    <row r="251" spans="1:18" x14ac:dyDescent="0.25">
      <c r="C251" s="18"/>
      <c r="D251" s="19"/>
      <c r="F251" s="108"/>
      <c r="G251" s="108"/>
    </row>
    <row r="252" spans="1:18" x14ac:dyDescent="0.25">
      <c r="C252" s="18"/>
      <c r="D252" s="19"/>
      <c r="F252" s="108"/>
      <c r="G252" s="108"/>
    </row>
    <row r="253" spans="1:18" x14ac:dyDescent="0.25">
      <c r="C253" s="18"/>
      <c r="D253" s="19"/>
      <c r="F253" s="108"/>
      <c r="G253" s="108"/>
    </row>
    <row r="254" spans="1:18" x14ac:dyDescent="0.25">
      <c r="C254" s="18"/>
      <c r="D254" s="19"/>
      <c r="F254" s="108"/>
      <c r="G254" s="108"/>
    </row>
    <row r="255" spans="1:18" x14ac:dyDescent="0.25">
      <c r="C255" s="18"/>
      <c r="D255" s="19"/>
      <c r="F255" s="108"/>
      <c r="G255" s="108"/>
    </row>
    <row r="256" spans="1:18" x14ac:dyDescent="0.25">
      <c r="C256" s="18"/>
      <c r="D256" s="19"/>
      <c r="F256" s="108"/>
      <c r="G256" s="108"/>
    </row>
    <row r="257" spans="3:7" x14ac:dyDescent="0.25">
      <c r="C257" s="18"/>
      <c r="D257" s="19"/>
      <c r="F257" s="108"/>
      <c r="G257" s="108"/>
    </row>
    <row r="258" spans="3:7" x14ac:dyDescent="0.25">
      <c r="C258" s="18"/>
      <c r="D258" s="19"/>
      <c r="F258" s="108"/>
      <c r="G258" s="108"/>
    </row>
    <row r="259" spans="3:7" x14ac:dyDescent="0.25">
      <c r="C259" s="18"/>
      <c r="D259" s="19"/>
      <c r="F259" s="108"/>
      <c r="G259" s="108"/>
    </row>
    <row r="260" spans="3:7" x14ac:dyDescent="0.25">
      <c r="C260" s="18"/>
      <c r="D260" s="19"/>
      <c r="F260" s="108"/>
      <c r="G260" s="108"/>
    </row>
    <row r="261" spans="3:7" x14ac:dyDescent="0.25">
      <c r="C261" s="18"/>
      <c r="D261" s="19"/>
      <c r="F261" s="108"/>
      <c r="G261" s="108"/>
    </row>
    <row r="262" spans="3:7" x14ac:dyDescent="0.25">
      <c r="C262" s="18"/>
      <c r="D262" s="19"/>
      <c r="F262" s="108"/>
      <c r="G262" s="108"/>
    </row>
    <row r="263" spans="3:7" x14ac:dyDescent="0.25">
      <c r="C263" s="18"/>
      <c r="D263" s="19"/>
      <c r="F263" s="108"/>
      <c r="G263" s="108"/>
    </row>
    <row r="264" spans="3:7" x14ac:dyDescent="0.25">
      <c r="C264" s="18"/>
      <c r="D264" s="19"/>
      <c r="F264" s="108"/>
      <c r="G264" s="108"/>
    </row>
    <row r="265" spans="3:7" x14ac:dyDescent="0.25">
      <c r="C265" s="18"/>
      <c r="D265" s="19"/>
      <c r="F265" s="108"/>
      <c r="G265" s="108"/>
    </row>
    <row r="266" spans="3:7" x14ac:dyDescent="0.25">
      <c r="C266" s="18"/>
      <c r="D266" s="19"/>
      <c r="F266" s="108"/>
      <c r="G266" s="108"/>
    </row>
    <row r="267" spans="3:7" x14ac:dyDescent="0.25">
      <c r="C267" s="18"/>
      <c r="D267" s="19"/>
      <c r="F267" s="108"/>
      <c r="G267" s="108"/>
    </row>
    <row r="268" spans="3:7" x14ac:dyDescent="0.25">
      <c r="C268" s="18"/>
      <c r="D268" s="19"/>
      <c r="F268" s="108"/>
      <c r="G268" s="108"/>
    </row>
    <row r="269" spans="3:7" x14ac:dyDescent="0.25">
      <c r="C269" s="18"/>
      <c r="D269" s="19"/>
      <c r="F269" s="108"/>
      <c r="G269" s="108"/>
    </row>
    <row r="270" spans="3:7" x14ac:dyDescent="0.25">
      <c r="C270" s="18"/>
      <c r="D270" s="19"/>
      <c r="F270" s="108"/>
      <c r="G270" s="108"/>
    </row>
    <row r="271" spans="3:7" x14ac:dyDescent="0.25">
      <c r="C271" s="18"/>
      <c r="D271" s="19"/>
      <c r="F271" s="108"/>
      <c r="G271" s="108"/>
    </row>
    <row r="272" spans="3:7" x14ac:dyDescent="0.25">
      <c r="C272" s="18"/>
      <c r="D272" s="19"/>
      <c r="F272" s="108"/>
      <c r="G272" s="108"/>
    </row>
    <row r="273" spans="3:7" x14ac:dyDescent="0.25">
      <c r="C273" s="18"/>
      <c r="D273" s="19"/>
      <c r="F273" s="108"/>
      <c r="G273" s="108"/>
    </row>
    <row r="274" spans="3:7" x14ac:dyDescent="0.25">
      <c r="C274" s="18"/>
      <c r="D274" s="19"/>
      <c r="F274" s="108"/>
      <c r="G274" s="108"/>
    </row>
    <row r="275" spans="3:7" x14ac:dyDescent="0.25">
      <c r="C275" s="18"/>
      <c r="D275" s="19"/>
      <c r="F275" s="108"/>
      <c r="G275" s="108"/>
    </row>
    <row r="276" spans="3:7" x14ac:dyDescent="0.25">
      <c r="C276" s="18"/>
      <c r="D276" s="19"/>
      <c r="F276" s="108"/>
      <c r="G276" s="108"/>
    </row>
    <row r="277" spans="3:7" x14ac:dyDescent="0.25">
      <c r="C277" s="18"/>
      <c r="D277" s="19"/>
      <c r="F277" s="108"/>
      <c r="G277" s="108"/>
    </row>
    <row r="278" spans="3:7" x14ac:dyDescent="0.25">
      <c r="C278" s="18"/>
      <c r="D278" s="19"/>
      <c r="F278" s="108"/>
      <c r="G278" s="108"/>
    </row>
    <row r="279" spans="3:7" x14ac:dyDescent="0.25">
      <c r="C279" s="18"/>
      <c r="D279" s="19"/>
      <c r="F279" s="108"/>
      <c r="G279" s="108"/>
    </row>
    <row r="280" spans="3:7" x14ac:dyDescent="0.25">
      <c r="C280" s="18"/>
      <c r="D280" s="19"/>
      <c r="F280" s="108"/>
      <c r="G280" s="108"/>
    </row>
    <row r="281" spans="3:7" x14ac:dyDescent="0.25">
      <c r="C281" s="18"/>
      <c r="D281" s="19"/>
      <c r="F281" s="108"/>
      <c r="G281" s="108"/>
    </row>
    <row r="282" spans="3:7" x14ac:dyDescent="0.25">
      <c r="C282" s="18"/>
      <c r="D282" s="19"/>
      <c r="F282" s="108"/>
      <c r="G282" s="108"/>
    </row>
    <row r="283" spans="3:7" x14ac:dyDescent="0.25">
      <c r="C283" s="18"/>
      <c r="D283" s="19"/>
      <c r="F283" s="108"/>
      <c r="G283" s="108"/>
    </row>
    <row r="284" spans="3:7" x14ac:dyDescent="0.25">
      <c r="C284" s="18"/>
      <c r="D284" s="19"/>
      <c r="F284" s="108"/>
      <c r="G284" s="108"/>
    </row>
    <row r="285" spans="3:7" x14ac:dyDescent="0.25">
      <c r="C285" s="18"/>
      <c r="D285" s="19"/>
      <c r="F285" s="108"/>
      <c r="G285" s="108"/>
    </row>
    <row r="286" spans="3:7" x14ac:dyDescent="0.25">
      <c r="C286" s="18"/>
      <c r="D286" s="19"/>
      <c r="F286" s="108"/>
      <c r="G286" s="108"/>
    </row>
    <row r="287" spans="3:7" x14ac:dyDescent="0.25">
      <c r="C287" s="18"/>
      <c r="D287" s="19"/>
      <c r="F287" s="108"/>
      <c r="G287" s="108"/>
    </row>
    <row r="288" spans="3:7" x14ac:dyDescent="0.25">
      <c r="C288" s="18"/>
      <c r="D288" s="19"/>
      <c r="F288" s="108"/>
      <c r="G288" s="108"/>
    </row>
    <row r="289" spans="3:7" x14ac:dyDescent="0.25">
      <c r="C289" s="18"/>
      <c r="D289" s="19"/>
      <c r="F289" s="108"/>
      <c r="G289" s="108"/>
    </row>
    <row r="290" spans="3:7" x14ac:dyDescent="0.25">
      <c r="C290" s="18"/>
      <c r="D290" s="19"/>
      <c r="F290" s="108"/>
      <c r="G290" s="108"/>
    </row>
    <row r="291" spans="3:7" x14ac:dyDescent="0.25">
      <c r="C291" s="18"/>
      <c r="D291" s="19"/>
      <c r="F291" s="108"/>
      <c r="G291" s="108"/>
    </row>
    <row r="292" spans="3:7" x14ac:dyDescent="0.25">
      <c r="C292" s="18"/>
      <c r="D292" s="19"/>
      <c r="F292" s="108"/>
      <c r="G292" s="108"/>
    </row>
    <row r="293" spans="3:7" x14ac:dyDescent="0.25">
      <c r="C293" s="18"/>
      <c r="D293" s="19"/>
      <c r="F293" s="108"/>
      <c r="G293" s="108"/>
    </row>
    <row r="294" spans="3:7" x14ac:dyDescent="0.25">
      <c r="C294" s="18"/>
      <c r="D294" s="19"/>
      <c r="F294" s="108"/>
      <c r="G294" s="108"/>
    </row>
    <row r="295" spans="3:7" x14ac:dyDescent="0.25">
      <c r="C295" s="18"/>
      <c r="D295" s="19"/>
      <c r="F295" s="108"/>
      <c r="G295" s="108"/>
    </row>
    <row r="296" spans="3:7" x14ac:dyDescent="0.25">
      <c r="C296" s="18"/>
      <c r="D296" s="19"/>
      <c r="F296" s="108"/>
      <c r="G296" s="108"/>
    </row>
    <row r="297" spans="3:7" x14ac:dyDescent="0.25">
      <c r="C297" s="18"/>
      <c r="D297" s="19"/>
      <c r="F297" s="108"/>
      <c r="G297" s="108"/>
    </row>
    <row r="298" spans="3:7" x14ac:dyDescent="0.25">
      <c r="C298" s="18"/>
      <c r="D298" s="19"/>
      <c r="F298" s="108"/>
      <c r="G298" s="108"/>
    </row>
    <row r="299" spans="3:7" x14ac:dyDescent="0.25">
      <c r="C299" s="18"/>
      <c r="D299" s="19"/>
      <c r="F299" s="108"/>
      <c r="G299" s="108"/>
    </row>
    <row r="300" spans="3:7" x14ac:dyDescent="0.25">
      <c r="C300" s="18"/>
      <c r="D300" s="19"/>
      <c r="F300" s="108"/>
      <c r="G300" s="108"/>
    </row>
    <row r="301" spans="3:7" x14ac:dyDescent="0.25">
      <c r="C301" s="18"/>
      <c r="D301" s="19"/>
      <c r="F301" s="108"/>
      <c r="G301" s="108"/>
    </row>
    <row r="302" spans="3:7" x14ac:dyDescent="0.25">
      <c r="C302" s="18"/>
      <c r="D302" s="19"/>
      <c r="F302" s="108"/>
      <c r="G302" s="108"/>
    </row>
    <row r="303" spans="3:7" x14ac:dyDescent="0.25">
      <c r="C303" s="18"/>
      <c r="D303" s="19"/>
      <c r="F303" s="108"/>
      <c r="G303" s="108"/>
    </row>
    <row r="304" spans="3:7" x14ac:dyDescent="0.25">
      <c r="C304" s="18"/>
      <c r="D304" s="19"/>
      <c r="F304" s="108"/>
      <c r="G304" s="108"/>
    </row>
    <row r="305" spans="3:7" x14ac:dyDescent="0.25">
      <c r="C305" s="18"/>
      <c r="D305" s="19"/>
      <c r="F305" s="108"/>
      <c r="G305" s="108"/>
    </row>
    <row r="306" spans="3:7" x14ac:dyDescent="0.25">
      <c r="C306" s="18"/>
      <c r="D306" s="19"/>
      <c r="F306" s="108"/>
      <c r="G306" s="108"/>
    </row>
    <row r="307" spans="3:7" x14ac:dyDescent="0.25">
      <c r="C307" s="18"/>
      <c r="D307" s="19"/>
      <c r="F307" s="108"/>
      <c r="G307" s="108"/>
    </row>
    <row r="308" spans="3:7" x14ac:dyDescent="0.25">
      <c r="C308" s="18"/>
      <c r="D308" s="19"/>
      <c r="F308" s="108"/>
      <c r="G308" s="108"/>
    </row>
    <row r="309" spans="3:7" x14ac:dyDescent="0.25">
      <c r="C309" s="18"/>
      <c r="D309" s="19"/>
      <c r="F309" s="108"/>
      <c r="G309" s="108"/>
    </row>
    <row r="310" spans="3:7" x14ac:dyDescent="0.25">
      <c r="C310" s="18"/>
      <c r="D310" s="19"/>
      <c r="F310" s="108"/>
      <c r="G310" s="108"/>
    </row>
    <row r="311" spans="3:7" x14ac:dyDescent="0.25">
      <c r="C311" s="18"/>
      <c r="D311" s="19"/>
      <c r="F311" s="108"/>
      <c r="G311" s="108"/>
    </row>
    <row r="312" spans="3:7" x14ac:dyDescent="0.25">
      <c r="C312" s="18"/>
      <c r="D312" s="19"/>
      <c r="F312" s="108"/>
      <c r="G312" s="108"/>
    </row>
    <row r="313" spans="3:7" x14ac:dyDescent="0.25">
      <c r="C313" s="18"/>
      <c r="D313" s="19"/>
      <c r="F313" s="108"/>
      <c r="G313" s="108"/>
    </row>
    <row r="314" spans="3:7" x14ac:dyDescent="0.25">
      <c r="C314" s="18"/>
      <c r="D314" s="19"/>
      <c r="F314" s="108"/>
      <c r="G314" s="108"/>
    </row>
    <row r="315" spans="3:7" x14ac:dyDescent="0.25">
      <c r="C315" s="18"/>
      <c r="D315" s="19"/>
      <c r="F315" s="108"/>
      <c r="G315" s="108"/>
    </row>
    <row r="316" spans="3:7" x14ac:dyDescent="0.25">
      <c r="C316" s="18"/>
      <c r="D316" s="19"/>
      <c r="F316" s="108"/>
      <c r="G316" s="108"/>
    </row>
    <row r="317" spans="3:7" x14ac:dyDescent="0.25">
      <c r="C317" s="18"/>
      <c r="D317" s="19"/>
      <c r="F317" s="108"/>
      <c r="G317" s="108"/>
    </row>
    <row r="318" spans="3:7" x14ac:dyDescent="0.25">
      <c r="C318" s="18"/>
      <c r="D318" s="19"/>
      <c r="F318" s="108"/>
      <c r="G318" s="108"/>
    </row>
    <row r="319" spans="3:7" x14ac:dyDescent="0.25">
      <c r="C319" s="18"/>
      <c r="D319" s="19"/>
      <c r="F319" s="108"/>
      <c r="G319" s="108"/>
    </row>
    <row r="320" spans="3:7" x14ac:dyDescent="0.25">
      <c r="C320" s="18"/>
      <c r="D320" s="19"/>
      <c r="F320" s="108"/>
      <c r="G320" s="108"/>
    </row>
    <row r="321" spans="3:7" x14ac:dyDescent="0.25">
      <c r="C321" s="18"/>
      <c r="D321" s="19"/>
      <c r="F321" s="108"/>
      <c r="G321" s="108"/>
    </row>
    <row r="322" spans="3:7" x14ac:dyDescent="0.25">
      <c r="C322" s="18"/>
      <c r="D322" s="19"/>
      <c r="F322" s="108"/>
      <c r="G322" s="108"/>
    </row>
    <row r="323" spans="3:7" x14ac:dyDescent="0.25">
      <c r="C323" s="18"/>
      <c r="D323" s="19"/>
      <c r="F323" s="108"/>
      <c r="G323" s="108"/>
    </row>
    <row r="324" spans="3:7" x14ac:dyDescent="0.25">
      <c r="C324" s="18"/>
      <c r="D324" s="19"/>
      <c r="F324" s="108"/>
      <c r="G324" s="108"/>
    </row>
    <row r="325" spans="3:7" x14ac:dyDescent="0.25">
      <c r="C325" s="18"/>
      <c r="D325" s="19"/>
      <c r="F325" s="108"/>
      <c r="G325" s="108"/>
    </row>
    <row r="326" spans="3:7" x14ac:dyDescent="0.25">
      <c r="C326" s="18"/>
      <c r="D326" s="19"/>
      <c r="F326" s="108"/>
      <c r="G326" s="108"/>
    </row>
    <row r="327" spans="3:7" x14ac:dyDescent="0.25">
      <c r="C327" s="18"/>
      <c r="D327" s="19"/>
      <c r="F327" s="108"/>
      <c r="G327" s="108"/>
    </row>
    <row r="328" spans="3:7" x14ac:dyDescent="0.25">
      <c r="C328" s="18"/>
      <c r="D328" s="19"/>
      <c r="F328" s="108"/>
      <c r="G328" s="108"/>
    </row>
    <row r="329" spans="3:7" x14ac:dyDescent="0.25">
      <c r="C329" s="18"/>
      <c r="D329" s="19"/>
      <c r="F329" s="108"/>
      <c r="G329" s="108"/>
    </row>
    <row r="330" spans="3:7" x14ac:dyDescent="0.25">
      <c r="C330" s="18"/>
      <c r="D330" s="19"/>
    </row>
    <row r="331" spans="3:7" x14ac:dyDescent="0.25">
      <c r="C331" s="18"/>
      <c r="D331" s="19"/>
    </row>
    <row r="332" spans="3:7" x14ac:dyDescent="0.25">
      <c r="C332" s="18"/>
      <c r="D332" s="19"/>
    </row>
    <row r="333" spans="3:7" x14ac:dyDescent="0.25">
      <c r="C333" s="18"/>
      <c r="D333" s="19"/>
    </row>
    <row r="334" spans="3:7" x14ac:dyDescent="0.25">
      <c r="C334" s="18"/>
      <c r="D334" s="19"/>
    </row>
    <row r="335" spans="3:7" x14ac:dyDescent="0.25">
      <c r="C335" s="18"/>
      <c r="D335" s="19"/>
    </row>
    <row r="336" spans="3:7" x14ac:dyDescent="0.25">
      <c r="C336" s="18"/>
      <c r="D336" s="19"/>
    </row>
    <row r="337" spans="3:4" x14ac:dyDescent="0.25">
      <c r="C337" s="18"/>
      <c r="D337" s="19"/>
    </row>
    <row r="338" spans="3:4" x14ac:dyDescent="0.25">
      <c r="C338" s="18"/>
      <c r="D338" s="19"/>
    </row>
    <row r="339" spans="3:4" x14ac:dyDescent="0.25">
      <c r="C339" s="18"/>
      <c r="D339" s="19"/>
    </row>
    <row r="340" spans="3:4" x14ac:dyDescent="0.25">
      <c r="C340" s="18"/>
      <c r="D340" s="19"/>
    </row>
    <row r="341" spans="3:4" x14ac:dyDescent="0.25">
      <c r="C341" s="18"/>
      <c r="D341" s="19"/>
    </row>
    <row r="342" spans="3:4" x14ac:dyDescent="0.25">
      <c r="C342" s="18"/>
      <c r="D342" s="19"/>
    </row>
    <row r="343" spans="3:4" x14ac:dyDescent="0.25">
      <c r="C343" s="18"/>
      <c r="D343" s="19"/>
    </row>
    <row r="344" spans="3:4" x14ac:dyDescent="0.25">
      <c r="C344" s="18"/>
      <c r="D344" s="19"/>
    </row>
    <row r="345" spans="3:4" x14ac:dyDescent="0.25">
      <c r="C345" s="18"/>
      <c r="D345" s="19"/>
    </row>
    <row r="346" spans="3:4" x14ac:dyDescent="0.25">
      <c r="D346" s="19"/>
    </row>
    <row r="347" spans="3:4" x14ac:dyDescent="0.25">
      <c r="D347" s="19"/>
    </row>
    <row r="348" spans="3:4" x14ac:dyDescent="0.25">
      <c r="D348" s="19"/>
    </row>
    <row r="349" spans="3:4" x14ac:dyDescent="0.25">
      <c r="D349" s="19"/>
    </row>
    <row r="350" spans="3:4" x14ac:dyDescent="0.25">
      <c r="D350" s="19"/>
    </row>
    <row r="351" spans="3:4" x14ac:dyDescent="0.25">
      <c r="D351" s="19"/>
    </row>
    <row r="352" spans="3:4" x14ac:dyDescent="0.25">
      <c r="D352" s="19"/>
    </row>
    <row r="353" spans="4:4" x14ac:dyDescent="0.25">
      <c r="D353" s="19"/>
    </row>
    <row r="354" spans="4:4" x14ac:dyDescent="0.25">
      <c r="D354" s="19"/>
    </row>
    <row r="355" spans="4:4" x14ac:dyDescent="0.25">
      <c r="D355" s="19"/>
    </row>
    <row r="356" spans="4:4" x14ac:dyDescent="0.25">
      <c r="D356" s="19"/>
    </row>
    <row r="357" spans="4:4" x14ac:dyDescent="0.25">
      <c r="D357" s="19"/>
    </row>
    <row r="358" spans="4:4" x14ac:dyDescent="0.25">
      <c r="D358" s="19"/>
    </row>
    <row r="359" spans="4:4" x14ac:dyDescent="0.25">
      <c r="D359" s="19"/>
    </row>
    <row r="360" spans="4:4" x14ac:dyDescent="0.25">
      <c r="D360" s="19"/>
    </row>
    <row r="361" spans="4:4" x14ac:dyDescent="0.25">
      <c r="D361" s="19"/>
    </row>
    <row r="362" spans="4:4" x14ac:dyDescent="0.25">
      <c r="D362" s="19"/>
    </row>
    <row r="363" spans="4:4" x14ac:dyDescent="0.25">
      <c r="D363" s="19"/>
    </row>
    <row r="364" spans="4:4" x14ac:dyDescent="0.25">
      <c r="D364" s="19"/>
    </row>
    <row r="365" spans="4:4" x14ac:dyDescent="0.25">
      <c r="D365" s="19"/>
    </row>
    <row r="366" spans="4:4" x14ac:dyDescent="0.25">
      <c r="D366" s="19"/>
    </row>
    <row r="367" spans="4:4" x14ac:dyDescent="0.25">
      <c r="D367" s="19"/>
    </row>
    <row r="368" spans="4:4" x14ac:dyDescent="0.25">
      <c r="D368" s="19"/>
    </row>
    <row r="369" spans="4:4" x14ac:dyDescent="0.25">
      <c r="D369" s="19"/>
    </row>
    <row r="370" spans="4:4" x14ac:dyDescent="0.25">
      <c r="D370" s="19"/>
    </row>
    <row r="371" spans="4:4" x14ac:dyDescent="0.25">
      <c r="D371" s="19"/>
    </row>
    <row r="372" spans="4:4" x14ac:dyDescent="0.25">
      <c r="D372" s="19"/>
    </row>
    <row r="373" spans="4:4" x14ac:dyDescent="0.25">
      <c r="D373" s="19"/>
    </row>
    <row r="374" spans="4:4" x14ac:dyDescent="0.25">
      <c r="D374" s="19"/>
    </row>
    <row r="375" spans="4:4" x14ac:dyDescent="0.25">
      <c r="D375" s="19"/>
    </row>
    <row r="376" spans="4:4" x14ac:dyDescent="0.25">
      <c r="D376" s="19"/>
    </row>
    <row r="377" spans="4:4" x14ac:dyDescent="0.25">
      <c r="D377" s="19"/>
    </row>
    <row r="378" spans="4:4" x14ac:dyDescent="0.25">
      <c r="D378" s="19"/>
    </row>
    <row r="379" spans="4:4" x14ac:dyDescent="0.25">
      <c r="D379" s="19"/>
    </row>
    <row r="380" spans="4:4" x14ac:dyDescent="0.25">
      <c r="D380" s="19"/>
    </row>
    <row r="381" spans="4:4" x14ac:dyDescent="0.25">
      <c r="D381" s="19"/>
    </row>
    <row r="382" spans="4:4" x14ac:dyDescent="0.25">
      <c r="D382" s="19"/>
    </row>
    <row r="383" spans="4:4" x14ac:dyDescent="0.25">
      <c r="D383" s="19"/>
    </row>
    <row r="384" spans="4:4" x14ac:dyDescent="0.25">
      <c r="D384" s="19"/>
    </row>
    <row r="385" spans="4:4" x14ac:dyDescent="0.25">
      <c r="D385" s="19"/>
    </row>
    <row r="386" spans="4:4" x14ac:dyDescent="0.25">
      <c r="D386" s="19"/>
    </row>
    <row r="387" spans="4:4" x14ac:dyDescent="0.25">
      <c r="D387" s="19"/>
    </row>
    <row r="388" spans="4:4" x14ac:dyDescent="0.25">
      <c r="D388" s="19"/>
    </row>
    <row r="389" spans="4:4" x14ac:dyDescent="0.25">
      <c r="D389" s="19"/>
    </row>
    <row r="390" spans="4:4" x14ac:dyDescent="0.25">
      <c r="D390" s="19"/>
    </row>
    <row r="391" spans="4:4" x14ac:dyDescent="0.25">
      <c r="D391" s="19"/>
    </row>
    <row r="392" spans="4:4" x14ac:dyDescent="0.25">
      <c r="D392" s="19"/>
    </row>
    <row r="393" spans="4:4" x14ac:dyDescent="0.25">
      <c r="D393" s="19"/>
    </row>
    <row r="394" spans="4:4" x14ac:dyDescent="0.25">
      <c r="D394" s="19"/>
    </row>
    <row r="395" spans="4:4" x14ac:dyDescent="0.25">
      <c r="D395" s="19"/>
    </row>
    <row r="396" spans="4:4" x14ac:dyDescent="0.25">
      <c r="D396" s="19"/>
    </row>
    <row r="397" spans="4:4" x14ac:dyDescent="0.25">
      <c r="D397" s="19"/>
    </row>
    <row r="398" spans="4:4" x14ac:dyDescent="0.25">
      <c r="D398" s="19"/>
    </row>
    <row r="399" spans="4:4" x14ac:dyDescent="0.25">
      <c r="D399" s="19"/>
    </row>
    <row r="400" spans="4:4" x14ac:dyDescent="0.25">
      <c r="D400" s="19"/>
    </row>
    <row r="401" spans="4:4" x14ac:dyDescent="0.25">
      <c r="D401" s="19"/>
    </row>
    <row r="402" spans="4:4" x14ac:dyDescent="0.25">
      <c r="D402" s="19"/>
    </row>
    <row r="403" spans="4:4" x14ac:dyDescent="0.25">
      <c r="D403" s="19"/>
    </row>
    <row r="404" spans="4:4" x14ac:dyDescent="0.25">
      <c r="D404" s="19"/>
    </row>
    <row r="405" spans="4:4" x14ac:dyDescent="0.25">
      <c r="D405" s="19"/>
    </row>
    <row r="406" spans="4:4" x14ac:dyDescent="0.25">
      <c r="D406" s="19"/>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5FFC7-E266-4C3C-A304-40541378072B}">
  <sheetPr codeName="Sheet10">
    <tabColor theme="6" tint="0.79998168889431442"/>
  </sheetPr>
  <dimension ref="A1:O406"/>
  <sheetViews>
    <sheetView zoomScale="80" zoomScaleNormal="80" workbookViewId="0">
      <pane xSplit="1" topLeftCell="B1" activePane="topRight" state="frozen"/>
      <selection activeCell="E21" sqref="E21"/>
      <selection pane="topRight" activeCell="M14" sqref="M14"/>
    </sheetView>
  </sheetViews>
  <sheetFormatPr defaultColWidth="9.140625" defaultRowHeight="15" x14ac:dyDescent="0.25"/>
  <cols>
    <col min="1" max="1" width="12.5703125" style="2" customWidth="1"/>
    <col min="2" max="7" width="19.5703125" style="2" customWidth="1"/>
    <col min="8" max="8" width="22" style="18" hidden="1" customWidth="1"/>
    <col min="9" max="14" width="19.5703125" style="2" customWidth="1"/>
    <col min="15" max="15" width="12.28515625" style="2" bestFit="1" customWidth="1"/>
    <col min="16" max="16384" width="9.140625" style="2"/>
  </cols>
  <sheetData>
    <row r="1" spans="1:15" x14ac:dyDescent="0.25">
      <c r="A1" s="1" t="s">
        <v>96</v>
      </c>
      <c r="B1" s="60"/>
      <c r="C1" s="60"/>
      <c r="D1" s="60"/>
      <c r="E1" s="60"/>
      <c r="F1" s="60"/>
      <c r="G1" s="60"/>
      <c r="I1" s="60"/>
      <c r="J1" s="60"/>
      <c r="K1" s="60"/>
      <c r="L1" s="60"/>
      <c r="M1" s="60"/>
      <c r="N1" s="60"/>
      <c r="O1" s="14"/>
    </row>
    <row r="2" spans="1:15" ht="15.75" thickBot="1" x14ac:dyDescent="0.3">
      <c r="A2" s="1"/>
      <c r="B2" s="61"/>
      <c r="C2" s="61"/>
      <c r="D2" s="61"/>
      <c r="E2" s="61"/>
      <c r="F2" s="61"/>
      <c r="G2" s="61"/>
      <c r="I2" s="61"/>
      <c r="J2" s="61"/>
      <c r="K2" s="61"/>
      <c r="L2" s="61"/>
      <c r="M2" s="61"/>
      <c r="N2" s="61"/>
      <c r="O2" s="14"/>
    </row>
    <row r="3" spans="1:15" s="28" customFormat="1" ht="23.25" x14ac:dyDescent="0.35">
      <c r="B3" s="48" t="s">
        <v>97</v>
      </c>
      <c r="C3" s="48"/>
      <c r="D3" s="48"/>
      <c r="E3" s="48"/>
      <c r="F3" s="48" t="s">
        <v>98</v>
      </c>
      <c r="G3" s="48"/>
      <c r="H3" s="30"/>
      <c r="I3" s="48" t="s">
        <v>99</v>
      </c>
      <c r="J3" s="48"/>
      <c r="K3" s="48"/>
      <c r="L3" s="48"/>
      <c r="M3" s="48" t="s">
        <v>100</v>
      </c>
      <c r="N3" s="48" t="s">
        <v>101</v>
      </c>
      <c r="O3" s="32"/>
    </row>
    <row r="4" spans="1:15" s="84" customFormat="1" ht="11.25" x14ac:dyDescent="0.2">
      <c r="A4" s="82" t="s">
        <v>104</v>
      </c>
      <c r="B4" s="83" t="s">
        <v>109</v>
      </c>
      <c r="C4" s="83" t="s">
        <v>109</v>
      </c>
      <c r="D4" s="83" t="s">
        <v>109</v>
      </c>
      <c r="E4" s="83" t="s">
        <v>109</v>
      </c>
      <c r="F4" s="83" t="s">
        <v>109</v>
      </c>
      <c r="G4" s="83" t="s">
        <v>109</v>
      </c>
      <c r="H4" s="81"/>
      <c r="I4" s="83" t="s">
        <v>109</v>
      </c>
      <c r="J4" s="83" t="s">
        <v>109</v>
      </c>
      <c r="K4" s="83" t="s">
        <v>109</v>
      </c>
      <c r="L4" s="83" t="s">
        <v>109</v>
      </c>
      <c r="M4" s="83" t="s">
        <v>109</v>
      </c>
      <c r="N4" s="83" t="s">
        <v>109</v>
      </c>
      <c r="O4" s="83" t="s">
        <v>109</v>
      </c>
    </row>
    <row r="5" spans="1:15" s="84" customFormat="1" ht="11.25" x14ac:dyDescent="0.2">
      <c r="A5" s="82" t="s">
        <v>110</v>
      </c>
      <c r="B5" s="85"/>
      <c r="C5" s="85"/>
      <c r="D5" s="85"/>
      <c r="E5" s="85"/>
      <c r="F5" s="85"/>
      <c r="G5" s="85"/>
      <c r="H5" s="86"/>
      <c r="I5" s="85"/>
      <c r="J5" s="85"/>
      <c r="K5" s="85"/>
      <c r="L5" s="85"/>
      <c r="M5" s="85"/>
      <c r="N5" s="85"/>
      <c r="O5" s="85"/>
    </row>
    <row r="6" spans="1:15" s="89" customFormat="1" ht="11.25" x14ac:dyDescent="0.2">
      <c r="A6" s="87" t="s">
        <v>111</v>
      </c>
      <c r="B6" s="83"/>
      <c r="C6" s="83"/>
      <c r="D6" s="83"/>
      <c r="E6" s="83"/>
      <c r="F6" s="83"/>
      <c r="G6" s="83"/>
      <c r="H6" s="87"/>
      <c r="I6" s="83"/>
      <c r="J6" s="83"/>
      <c r="K6" s="83"/>
      <c r="L6" s="83"/>
      <c r="M6" s="83"/>
      <c r="N6" s="83"/>
      <c r="O6" s="88"/>
    </row>
    <row r="7" spans="1:15" s="89" customFormat="1" ht="11.25" x14ac:dyDescent="0.2">
      <c r="A7" s="87" t="s">
        <v>116</v>
      </c>
      <c r="B7" s="83" t="s">
        <v>126</v>
      </c>
      <c r="C7" s="83" t="s">
        <v>126</v>
      </c>
      <c r="D7" s="83" t="s">
        <v>126</v>
      </c>
      <c r="E7" s="83" t="s">
        <v>126</v>
      </c>
      <c r="F7" s="83" t="s">
        <v>126</v>
      </c>
      <c r="G7" s="83" t="s">
        <v>126</v>
      </c>
      <c r="H7" s="87"/>
      <c r="I7" s="83" t="s">
        <v>126</v>
      </c>
      <c r="J7" s="83" t="s">
        <v>126</v>
      </c>
      <c r="K7" s="83" t="s">
        <v>126</v>
      </c>
      <c r="L7" s="83" t="s">
        <v>126</v>
      </c>
      <c r="M7" s="83" t="s">
        <v>126</v>
      </c>
      <c r="N7" s="83" t="s">
        <v>126</v>
      </c>
      <c r="O7" s="83" t="s">
        <v>126</v>
      </c>
    </row>
    <row r="8" spans="1:15" s="37" customFormat="1" x14ac:dyDescent="0.25">
      <c r="A8" s="38" t="s">
        <v>84</v>
      </c>
      <c r="B8" s="63"/>
      <c r="C8" s="63"/>
      <c r="D8" s="63"/>
      <c r="E8" s="63"/>
      <c r="F8" s="63"/>
      <c r="G8" s="63"/>
      <c r="H8" s="38"/>
      <c r="I8" s="63"/>
      <c r="J8" s="63"/>
      <c r="K8" s="63"/>
      <c r="L8" s="63"/>
      <c r="M8" s="63"/>
      <c r="N8" s="63"/>
      <c r="O8" s="38"/>
    </row>
    <row r="9" spans="1:15" x14ac:dyDescent="0.25">
      <c r="A9" s="47"/>
      <c r="B9" s="66"/>
      <c r="C9" s="66"/>
      <c r="D9" s="66"/>
      <c r="E9" s="66"/>
      <c r="F9" s="66"/>
      <c r="G9" s="66"/>
      <c r="I9" s="66"/>
      <c r="J9" s="66"/>
      <c r="K9" s="66"/>
      <c r="L9" s="66"/>
      <c r="M9" s="66"/>
      <c r="N9" s="66"/>
      <c r="O9" s="14"/>
    </row>
    <row r="10" spans="1:15" x14ac:dyDescent="0.25">
      <c r="A10" s="243" t="s">
        <v>206</v>
      </c>
      <c r="B10" s="47" t="s">
        <v>128</v>
      </c>
      <c r="C10" s="47"/>
      <c r="D10" s="47"/>
      <c r="E10" s="47" t="s">
        <v>131</v>
      </c>
      <c r="F10" s="47"/>
      <c r="G10" s="47"/>
      <c r="I10" s="47"/>
      <c r="J10" s="47"/>
      <c r="K10" s="47"/>
      <c r="L10" s="47"/>
      <c r="M10" s="47"/>
      <c r="N10" s="47"/>
      <c r="O10" s="14"/>
    </row>
    <row r="11" spans="1:15" ht="90" x14ac:dyDescent="0.25">
      <c r="A11" s="47" t="s">
        <v>133</v>
      </c>
      <c r="B11" s="49" t="s">
        <v>128</v>
      </c>
      <c r="C11" s="49" t="s">
        <v>134</v>
      </c>
      <c r="D11" s="49" t="s">
        <v>135</v>
      </c>
      <c r="E11" s="49" t="s">
        <v>128</v>
      </c>
      <c r="F11" s="49" t="s">
        <v>136</v>
      </c>
      <c r="G11" s="49" t="s">
        <v>137</v>
      </c>
      <c r="H11" s="18" t="s">
        <v>138</v>
      </c>
      <c r="I11" s="49" t="s">
        <v>122</v>
      </c>
      <c r="J11" s="49" t="s">
        <v>123</v>
      </c>
      <c r="K11" s="49" t="s">
        <v>139</v>
      </c>
      <c r="L11" s="49" t="s">
        <v>140</v>
      </c>
      <c r="M11" s="49" t="s">
        <v>141</v>
      </c>
      <c r="N11" s="49" t="s">
        <v>128</v>
      </c>
      <c r="O11" s="15" t="s">
        <v>146</v>
      </c>
    </row>
    <row r="12" spans="1:15" x14ac:dyDescent="0.25">
      <c r="A12" s="251"/>
      <c r="B12" s="49"/>
      <c r="C12" s="49"/>
      <c r="D12" s="49"/>
      <c r="E12" s="49"/>
      <c r="F12" s="49"/>
      <c r="G12" s="49"/>
      <c r="I12" s="49"/>
      <c r="J12" s="49"/>
      <c r="K12" s="49"/>
      <c r="L12" s="49"/>
      <c r="M12" s="49"/>
      <c r="N12" s="49"/>
      <c r="O12" s="15"/>
    </row>
    <row r="13" spans="1:15" x14ac:dyDescent="0.25">
      <c r="A13" s="330">
        <f t="shared" ref="A13:A31" si="0">A14+7</f>
        <v>44099</v>
      </c>
      <c r="B13" s="50">
        <f>TotalAppsTimeSeriesData!B16-TotalAppsTimeSeriesData_CCG!B13</f>
        <v>202</v>
      </c>
      <c r="C13" s="50">
        <f>TotalAppsTimeSeriesData!C16-TotalAppsTimeSeriesData_CCG!C13</f>
        <v>156</v>
      </c>
      <c r="D13" s="50">
        <f>TotalAppsTimeSeriesData!D16-TotalAppsTimeSeriesData_CCG!D13</f>
        <v>26</v>
      </c>
      <c r="E13" s="50">
        <f>TotalAppsTimeSeriesData!G16-TotalAppsTimeSeriesData_CCG!E13</f>
        <v>40</v>
      </c>
      <c r="F13" s="50">
        <f>TotalAppsTimeSeriesData!H16-TotalAppsTimeSeriesData_CCG!F13</f>
        <v>56</v>
      </c>
      <c r="G13" s="50">
        <f>TotalAppsTimeSeriesData!I16-TotalAppsTimeSeriesData_CCG!G13</f>
        <v>11</v>
      </c>
      <c r="I13" s="50">
        <f>TotalAppsTimeSeriesData!K16-TotalAppsTimeSeriesData_CCG!I13</f>
        <v>2</v>
      </c>
      <c r="J13" s="50">
        <f>TotalAppsTimeSeriesData!L16-TotalAppsTimeSeriesData_CCG!J13</f>
        <v>18</v>
      </c>
      <c r="K13" s="50">
        <f>TotalAppsTimeSeriesData!M16-TotalAppsTimeSeriesData_CCG!K13</f>
        <v>13</v>
      </c>
      <c r="L13" s="50">
        <f>TotalAppsTimeSeriesData!N16-TotalAppsTimeSeriesData_CCG!L13</f>
        <v>20</v>
      </c>
      <c r="M13" s="50">
        <f t="shared" ref="M13" si="1">J13*-1</f>
        <v>-18</v>
      </c>
      <c r="N13" s="316">
        <f>((TotalAppsTimeSeriesData!S16*TotalAppsTimeSeriesData!B16)-(TotalAppsTimeSeriesData_CCG!N13*TotalAppsTimeSeriesData_CCG!B13))/(TotalAppsTimeSeriesData!B16-TotalAppsTimeSeriesData_CCG!B13)</f>
        <v>32.524752475247524</v>
      </c>
      <c r="O13" s="13">
        <f t="shared" ref="O13" si="2">K13-J13</f>
        <v>-5</v>
      </c>
    </row>
    <row r="14" spans="1:15" x14ac:dyDescent="0.25">
      <c r="A14" s="330">
        <f t="shared" si="0"/>
        <v>44092</v>
      </c>
      <c r="B14" s="50">
        <f>TotalAppsTimeSeriesData!B17-TotalAppsTimeSeriesData_CCG!B14</f>
        <v>199</v>
      </c>
      <c r="C14" s="50">
        <f>TotalAppsTimeSeriesData!C17-TotalAppsTimeSeriesData_CCG!C14</f>
        <v>151</v>
      </c>
      <c r="D14" s="50">
        <f>TotalAppsTimeSeriesData!D17-TotalAppsTimeSeriesData_CCG!D14</f>
        <v>28</v>
      </c>
      <c r="E14" s="50">
        <f>TotalAppsTimeSeriesData!G17-TotalAppsTimeSeriesData_CCG!E14</f>
        <v>44</v>
      </c>
      <c r="F14" s="50">
        <f>TotalAppsTimeSeriesData!H17-TotalAppsTimeSeriesData_CCG!F14</f>
        <v>69</v>
      </c>
      <c r="G14" s="50">
        <f>TotalAppsTimeSeriesData!I17-TotalAppsTimeSeriesData_CCG!G14</f>
        <v>10</v>
      </c>
      <c r="I14" s="50">
        <f>TotalAppsTimeSeriesData!K17-TotalAppsTimeSeriesData_CCG!I14</f>
        <v>6</v>
      </c>
      <c r="J14" s="50">
        <f>TotalAppsTimeSeriesData!L17-TotalAppsTimeSeriesData_CCG!J14</f>
        <v>9</v>
      </c>
      <c r="K14" s="50">
        <f>TotalAppsTimeSeriesData!M17-TotalAppsTimeSeriesData_CCG!K14</f>
        <v>8</v>
      </c>
      <c r="L14" s="50">
        <f>TotalAppsTimeSeriesData!N17-TotalAppsTimeSeriesData_CCG!L14</f>
        <v>10</v>
      </c>
      <c r="M14" s="50">
        <f t="shared" ref="M14" si="3">J14*-1</f>
        <v>-9</v>
      </c>
      <c r="N14" s="316">
        <f>((TotalAppsTimeSeriesData!S17*TotalAppsTimeSeriesData!B17)-(TotalAppsTimeSeriesData_CCG!N14*TotalAppsTimeSeriesData_CCG!B14))/(TotalAppsTimeSeriesData!B17-TotalAppsTimeSeriesData_CCG!B14)</f>
        <v>34.391959798994975</v>
      </c>
      <c r="O14" s="13">
        <f t="shared" ref="O14" si="4">K14-J14</f>
        <v>-1</v>
      </c>
    </row>
    <row r="15" spans="1:15" x14ac:dyDescent="0.25">
      <c r="A15" s="330">
        <f t="shared" si="0"/>
        <v>44085</v>
      </c>
      <c r="B15" s="50">
        <f>TotalAppsTimeSeriesData!B18-TotalAppsTimeSeriesData_CCG!B15</f>
        <v>273</v>
      </c>
      <c r="C15" s="50">
        <f>TotalAppsTimeSeriesData!C18-TotalAppsTimeSeriesData_CCG!C15</f>
        <v>217</v>
      </c>
      <c r="D15" s="50">
        <f>TotalAppsTimeSeriesData!D18-TotalAppsTimeSeriesData_CCG!D15</f>
        <v>27</v>
      </c>
      <c r="E15" s="50">
        <f>TotalAppsTimeSeriesData!G18-TotalAppsTimeSeriesData_CCG!E15</f>
        <v>45</v>
      </c>
      <c r="F15" s="50">
        <f>TotalAppsTimeSeriesData!H18-TotalAppsTimeSeriesData_CCG!F15</f>
        <v>42</v>
      </c>
      <c r="G15" s="50">
        <f>TotalAppsTimeSeriesData!I18-TotalAppsTimeSeriesData_CCG!G15</f>
        <v>14</v>
      </c>
      <c r="I15" s="50">
        <f>TotalAppsTimeSeriesData!K18-TotalAppsTimeSeriesData_CCG!I15</f>
        <v>6</v>
      </c>
      <c r="J15" s="50">
        <f>TotalAppsTimeSeriesData!L18-TotalAppsTimeSeriesData_CCG!J15</f>
        <v>13</v>
      </c>
      <c r="K15" s="50">
        <f>TotalAppsTimeSeriesData!M18-TotalAppsTimeSeriesData_CCG!K15</f>
        <v>19</v>
      </c>
      <c r="L15" s="50">
        <f>TotalAppsTimeSeriesData!N18-TotalAppsTimeSeriesData_CCG!L15</f>
        <v>21</v>
      </c>
      <c r="M15" s="50">
        <f t="shared" ref="M15" si="5">J15*-1</f>
        <v>-13</v>
      </c>
      <c r="N15" s="316">
        <f>((TotalAppsTimeSeriesData!S18*TotalAppsTimeSeriesData!B18)-(TotalAppsTimeSeriesData_CCG!N15*TotalAppsTimeSeriesData_CCG!B15))/(TotalAppsTimeSeriesData!B18-TotalAppsTimeSeriesData_CCG!B15)</f>
        <v>30</v>
      </c>
      <c r="O15" s="13">
        <f t="shared" ref="O15" si="6">K15-J15</f>
        <v>6</v>
      </c>
    </row>
    <row r="16" spans="1:15" x14ac:dyDescent="0.25">
      <c r="A16" s="330">
        <f t="shared" si="0"/>
        <v>44078</v>
      </c>
      <c r="B16" s="50">
        <f>TotalAppsTimeSeriesData!B19-TotalAppsTimeSeriesData_CCG!B16</f>
        <v>208</v>
      </c>
      <c r="C16" s="50">
        <f>TotalAppsTimeSeriesData!C19-TotalAppsTimeSeriesData_CCG!C16</f>
        <v>152</v>
      </c>
      <c r="D16" s="50">
        <f>TotalAppsTimeSeriesData!D19-TotalAppsTimeSeriesData_CCG!D16</f>
        <v>26</v>
      </c>
      <c r="E16" s="50">
        <f>TotalAppsTimeSeriesData!G19-TotalAppsTimeSeriesData_CCG!E16</f>
        <v>48</v>
      </c>
      <c r="F16" s="50">
        <f>TotalAppsTimeSeriesData!H19-TotalAppsTimeSeriesData_CCG!F16</f>
        <v>46</v>
      </c>
      <c r="G16" s="50">
        <f>TotalAppsTimeSeriesData!I19-TotalAppsTimeSeriesData_CCG!G16</f>
        <v>9</v>
      </c>
      <c r="I16" s="50">
        <f>TotalAppsTimeSeriesData!K19-TotalAppsTimeSeriesData_CCG!I16</f>
        <v>1</v>
      </c>
      <c r="J16" s="50">
        <f>TotalAppsTimeSeriesData!L19-TotalAppsTimeSeriesData_CCG!J16</f>
        <v>11</v>
      </c>
      <c r="K16" s="50">
        <f>TotalAppsTimeSeriesData!M19-TotalAppsTimeSeriesData_CCG!K16</f>
        <v>17</v>
      </c>
      <c r="L16" s="50">
        <f>TotalAppsTimeSeriesData!N19-TotalAppsTimeSeriesData_CCG!L16</f>
        <v>6</v>
      </c>
      <c r="M16" s="50">
        <f t="shared" ref="M16" si="7">J16*-1</f>
        <v>-11</v>
      </c>
      <c r="N16" s="316">
        <f>((TotalAppsTimeSeriesData!S19*TotalAppsTimeSeriesData!B19)-(TotalAppsTimeSeriesData_CCG!N16*TotalAppsTimeSeriesData_CCG!B16))/(TotalAppsTimeSeriesData!B19-TotalAppsTimeSeriesData_CCG!B16)</f>
        <v>34.509615384615387</v>
      </c>
      <c r="O16" s="13">
        <f t="shared" ref="O16" si="8">K16-J16</f>
        <v>6</v>
      </c>
    </row>
    <row r="17" spans="1:15" x14ac:dyDescent="0.25">
      <c r="A17" s="330">
        <f t="shared" si="0"/>
        <v>44071</v>
      </c>
      <c r="B17" s="50">
        <f>TotalAppsTimeSeriesData!B20-TotalAppsTimeSeriesData_CCG!B17</f>
        <v>211</v>
      </c>
      <c r="C17" s="50">
        <f>TotalAppsTimeSeriesData!C20-TotalAppsTimeSeriesData_CCG!C17</f>
        <v>151</v>
      </c>
      <c r="D17" s="50">
        <f>TotalAppsTimeSeriesData!D20-TotalAppsTimeSeriesData_CCG!D17</f>
        <v>33</v>
      </c>
      <c r="E17" s="50">
        <f>TotalAppsTimeSeriesData!G20-TotalAppsTimeSeriesData_CCG!E17</f>
        <v>53</v>
      </c>
      <c r="F17" s="50">
        <f>TotalAppsTimeSeriesData!H20-TotalAppsTimeSeriesData_CCG!F17</f>
        <v>52</v>
      </c>
      <c r="G17" s="50">
        <f>TotalAppsTimeSeriesData!I20-TotalAppsTimeSeriesData_CCG!G17</f>
        <v>16</v>
      </c>
      <c r="I17" s="50">
        <f>TotalAppsTimeSeriesData!K20-TotalAppsTimeSeriesData_CCG!I17</f>
        <v>1</v>
      </c>
      <c r="J17" s="50">
        <f>TotalAppsTimeSeriesData!L20-TotalAppsTimeSeriesData_CCG!J17</f>
        <v>11</v>
      </c>
      <c r="K17" s="50">
        <f>TotalAppsTimeSeriesData!M20-TotalAppsTimeSeriesData_CCG!K17</f>
        <v>7</v>
      </c>
      <c r="L17" s="50">
        <f>TotalAppsTimeSeriesData!N20-TotalAppsTimeSeriesData_CCG!L17</f>
        <v>13</v>
      </c>
      <c r="M17" s="50">
        <f t="shared" ref="M17" si="9">J17*-1</f>
        <v>-11</v>
      </c>
      <c r="N17" s="316">
        <f>((TotalAppsTimeSeriesData!S20*TotalAppsTimeSeriesData!B20)-(TotalAppsTimeSeriesData_CCG!N17*TotalAppsTimeSeriesData_CCG!B17))/(TotalAppsTimeSeriesData!B20-TotalAppsTimeSeriesData_CCG!B17)</f>
        <v>34.649289099526065</v>
      </c>
      <c r="O17" s="13">
        <f t="shared" ref="O17" si="10">K17-J17</f>
        <v>-4</v>
      </c>
    </row>
    <row r="18" spans="1:15" x14ac:dyDescent="0.25">
      <c r="A18" s="330">
        <f t="shared" si="0"/>
        <v>44064</v>
      </c>
      <c r="B18" s="50">
        <f>TotalAppsTimeSeriesData!B21-TotalAppsTimeSeriesData_CCG!B18</f>
        <v>209</v>
      </c>
      <c r="C18" s="50">
        <f>TotalAppsTimeSeriesData!C21-TotalAppsTimeSeriesData_CCG!C18</f>
        <v>156</v>
      </c>
      <c r="D18" s="50">
        <f>TotalAppsTimeSeriesData!D21-TotalAppsTimeSeriesData_CCG!D18</f>
        <v>40</v>
      </c>
      <c r="E18" s="50">
        <f>TotalAppsTimeSeriesData!G21-TotalAppsTimeSeriesData_CCG!E18</f>
        <v>56</v>
      </c>
      <c r="F18" s="50">
        <f>TotalAppsTimeSeriesData!H21-TotalAppsTimeSeriesData_CCG!F18</f>
        <v>46</v>
      </c>
      <c r="G18" s="50">
        <f>TotalAppsTimeSeriesData!I21-TotalAppsTimeSeriesData_CCG!G18</f>
        <v>15</v>
      </c>
      <c r="I18" s="50">
        <f>TotalAppsTimeSeriesData!K21-TotalAppsTimeSeriesData_CCG!I18</f>
        <v>3</v>
      </c>
      <c r="J18" s="50">
        <f>TotalAppsTimeSeriesData!L21-TotalAppsTimeSeriesData_CCG!J18</f>
        <v>7</v>
      </c>
      <c r="K18" s="50">
        <f>TotalAppsTimeSeriesData!M21-TotalAppsTimeSeriesData_CCG!K18</f>
        <v>12</v>
      </c>
      <c r="L18" s="50">
        <f>TotalAppsTimeSeriesData!N21-TotalAppsTimeSeriesData_CCG!L18</f>
        <v>11</v>
      </c>
      <c r="M18" s="50">
        <f t="shared" ref="M18" si="11">J18*-1</f>
        <v>-7</v>
      </c>
      <c r="N18" s="316">
        <f>((TotalAppsTimeSeriesData!S21*TotalAppsTimeSeriesData!B21)-(TotalAppsTimeSeriesData_CCG!N18*TotalAppsTimeSeriesData_CCG!B18))/(TotalAppsTimeSeriesData!B21-TotalAppsTimeSeriesData_CCG!B18)</f>
        <v>35.617224880382778</v>
      </c>
      <c r="O18" s="13">
        <f t="shared" ref="O18" si="12">K18-J18</f>
        <v>5</v>
      </c>
    </row>
    <row r="19" spans="1:15" x14ac:dyDescent="0.25">
      <c r="A19" s="330">
        <f t="shared" si="0"/>
        <v>44057</v>
      </c>
      <c r="B19" s="50">
        <f>TotalAppsTimeSeriesData!B22-TotalAppsTimeSeriesData_CCG!B19</f>
        <v>212</v>
      </c>
      <c r="C19" s="50">
        <f>TotalAppsTimeSeriesData!C22-TotalAppsTimeSeriesData_CCG!C19</f>
        <v>171</v>
      </c>
      <c r="D19" s="50">
        <f>TotalAppsTimeSeriesData!D22-TotalAppsTimeSeriesData_CCG!D19</f>
        <v>40</v>
      </c>
      <c r="E19" s="50">
        <f>TotalAppsTimeSeriesData!G22-TotalAppsTimeSeriesData_CCG!E19</f>
        <v>55</v>
      </c>
      <c r="F19" s="50">
        <f>TotalAppsTimeSeriesData!H22-TotalAppsTimeSeriesData_CCG!F19</f>
        <v>34</v>
      </c>
      <c r="G19" s="50">
        <f>TotalAppsTimeSeriesData!I22-TotalAppsTimeSeriesData_CCG!G19</f>
        <v>15</v>
      </c>
      <c r="I19" s="50">
        <f>TotalAppsTimeSeriesData!K22-TotalAppsTimeSeriesData_CCG!I19</f>
        <v>3</v>
      </c>
      <c r="J19" s="50">
        <f>TotalAppsTimeSeriesData!L22-TotalAppsTimeSeriesData_CCG!J19</f>
        <v>19</v>
      </c>
      <c r="K19" s="50">
        <f>TotalAppsTimeSeriesData!M22-TotalAppsTimeSeriesData_CCG!K19</f>
        <v>13</v>
      </c>
      <c r="L19" s="50">
        <f>TotalAppsTimeSeriesData!N22-TotalAppsTimeSeriesData_CCG!L19</f>
        <v>23</v>
      </c>
      <c r="M19" s="50">
        <f t="shared" ref="M19" si="13">J19*-1</f>
        <v>-19</v>
      </c>
      <c r="N19" s="316">
        <f>((TotalAppsTimeSeriesData!S22*TotalAppsTimeSeriesData!B22)-(TotalAppsTimeSeriesData_CCG!N19*TotalAppsTimeSeriesData_CCG!B19))/(TotalAppsTimeSeriesData!B22-TotalAppsTimeSeriesData_CCG!B19)</f>
        <v>32.547169811320757</v>
      </c>
      <c r="O19" s="13">
        <f t="shared" ref="O19" si="14">K19-J19</f>
        <v>-6</v>
      </c>
    </row>
    <row r="20" spans="1:15" x14ac:dyDescent="0.25">
      <c r="A20" s="330">
        <f t="shared" si="0"/>
        <v>44050</v>
      </c>
      <c r="B20" s="50">
        <f>TotalAppsTimeSeriesData!B23-TotalAppsTimeSeriesData_CCG!B20</f>
        <v>210</v>
      </c>
      <c r="C20" s="50">
        <f>TotalAppsTimeSeriesData!C23-TotalAppsTimeSeriesData_CCG!C20</f>
        <v>160</v>
      </c>
      <c r="D20" s="50">
        <f>TotalAppsTimeSeriesData!D23-TotalAppsTimeSeriesData_CCG!D20</f>
        <v>37</v>
      </c>
      <c r="E20" s="50">
        <f>TotalAppsTimeSeriesData!G23-TotalAppsTimeSeriesData_CCG!E20</f>
        <v>58</v>
      </c>
      <c r="F20" s="50">
        <f>TotalAppsTimeSeriesData!H23-TotalAppsTimeSeriesData_CCG!F20</f>
        <v>53</v>
      </c>
      <c r="G20" s="50">
        <f>TotalAppsTimeSeriesData!I23-TotalAppsTimeSeriesData_CCG!G20</f>
        <v>12</v>
      </c>
      <c r="I20" s="50">
        <f>TotalAppsTimeSeriesData!K23-TotalAppsTimeSeriesData_CCG!I20</f>
        <v>7</v>
      </c>
      <c r="J20" s="50">
        <f>TotalAppsTimeSeriesData!L23-TotalAppsTimeSeriesData_CCG!J20</f>
        <v>33</v>
      </c>
      <c r="K20" s="50">
        <f>TotalAppsTimeSeriesData!M23-TotalAppsTimeSeriesData_CCG!K20</f>
        <v>16</v>
      </c>
      <c r="L20" s="50">
        <f>TotalAppsTimeSeriesData!N23-TotalAppsTimeSeriesData_CCG!L20</f>
        <v>41</v>
      </c>
      <c r="M20" s="50">
        <f t="shared" ref="M20" si="15">J20*-1</f>
        <v>-33</v>
      </c>
      <c r="N20" s="316">
        <f>((TotalAppsTimeSeriesData!S23*TotalAppsTimeSeriesData!B23)-(TotalAppsTimeSeriesData_CCG!N20*TotalAppsTimeSeriesData_CCG!B20))/(TotalAppsTimeSeriesData!B23-TotalAppsTimeSeriesData_CCG!B20)</f>
        <v>35.866666666666667</v>
      </c>
      <c r="O20" s="13">
        <f t="shared" ref="O20" si="16">K20-J20</f>
        <v>-17</v>
      </c>
    </row>
    <row r="21" spans="1:15" x14ac:dyDescent="0.25">
      <c r="A21" s="330">
        <f t="shared" si="0"/>
        <v>44043</v>
      </c>
      <c r="B21" s="50">
        <f>TotalAppsTimeSeriesData!B24-TotalAppsTimeSeriesData_CCG!B21</f>
        <v>195</v>
      </c>
      <c r="C21" s="50">
        <f>TotalAppsTimeSeriesData!C24-TotalAppsTimeSeriesData_CCG!C21</f>
        <v>152</v>
      </c>
      <c r="D21" s="50">
        <f>TotalAppsTimeSeriesData!D24-TotalAppsTimeSeriesData_CCG!D21</f>
        <v>42</v>
      </c>
      <c r="E21" s="50">
        <f>TotalAppsTimeSeriesData!G24-TotalAppsTimeSeriesData_CCG!E21</f>
        <v>56</v>
      </c>
      <c r="F21" s="50">
        <f>TotalAppsTimeSeriesData!H24-TotalAppsTimeSeriesData_CCG!F21</f>
        <v>72</v>
      </c>
      <c r="G21" s="50">
        <f>TotalAppsTimeSeriesData!I24-TotalAppsTimeSeriesData_CCG!G21</f>
        <v>9</v>
      </c>
      <c r="I21" s="50">
        <f>TotalAppsTimeSeriesData!K24-TotalAppsTimeSeriesData_CCG!I21</f>
        <v>8</v>
      </c>
      <c r="J21" s="50">
        <f>TotalAppsTimeSeriesData!L24-TotalAppsTimeSeriesData_CCG!J21</f>
        <v>9</v>
      </c>
      <c r="K21" s="50">
        <f>TotalAppsTimeSeriesData!M24-TotalAppsTimeSeriesData_CCG!K21</f>
        <v>19</v>
      </c>
      <c r="L21" s="50">
        <f>TotalAppsTimeSeriesData!N24-TotalAppsTimeSeriesData_CCG!L21</f>
        <v>15</v>
      </c>
      <c r="M21" s="50">
        <f t="shared" ref="M21" si="17">J21*-1</f>
        <v>-9</v>
      </c>
      <c r="N21" s="316">
        <f>((TotalAppsTimeSeriesData!S24*TotalAppsTimeSeriesData!B24)-(TotalAppsTimeSeriesData_CCG!N21*TotalAppsTimeSeriesData_CCG!B21))/(TotalAppsTimeSeriesData!B24-TotalAppsTimeSeriesData_CCG!B21)</f>
        <v>37.430769230769229</v>
      </c>
      <c r="O21" s="13">
        <f t="shared" ref="O21" si="18">K21-J21</f>
        <v>10</v>
      </c>
    </row>
    <row r="22" spans="1:15" x14ac:dyDescent="0.25">
      <c r="A22" s="330">
        <f t="shared" si="0"/>
        <v>44036</v>
      </c>
      <c r="B22" s="50">
        <f>TotalAppsTimeSeriesData!B25-TotalAppsTimeSeriesData_CCG!B22</f>
        <v>207</v>
      </c>
      <c r="C22" s="50">
        <f>TotalAppsTimeSeriesData!C25-TotalAppsTimeSeriesData_CCG!C22</f>
        <v>168</v>
      </c>
      <c r="D22" s="50">
        <f>TotalAppsTimeSeriesData!D25-TotalAppsTimeSeriesData_CCG!D22</f>
        <v>41</v>
      </c>
      <c r="E22" s="50">
        <f>TotalAppsTimeSeriesData!G25-TotalAppsTimeSeriesData_CCG!E22</f>
        <v>55</v>
      </c>
      <c r="F22" s="50">
        <f>TotalAppsTimeSeriesData!H25-TotalAppsTimeSeriesData_CCG!F22</f>
        <v>56</v>
      </c>
      <c r="G22" s="50">
        <f>TotalAppsTimeSeriesData!I25-TotalAppsTimeSeriesData_CCG!G22</f>
        <v>10</v>
      </c>
      <c r="I22" s="50">
        <f>TotalAppsTimeSeriesData!K25-TotalAppsTimeSeriesData_CCG!I22</f>
        <v>5</v>
      </c>
      <c r="J22" s="50">
        <f>TotalAppsTimeSeriesData!L25-TotalAppsTimeSeriesData_CCG!J22</f>
        <v>12</v>
      </c>
      <c r="K22" s="50">
        <f>TotalAppsTimeSeriesData!M25-TotalAppsTimeSeriesData_CCG!K22</f>
        <v>10</v>
      </c>
      <c r="L22" s="50">
        <f>TotalAppsTimeSeriesData!N25-TotalAppsTimeSeriesData_CCG!L22</f>
        <v>20</v>
      </c>
      <c r="M22" s="50">
        <f t="shared" ref="M22" si="19">J22*-1</f>
        <v>-12</v>
      </c>
      <c r="N22" s="316">
        <f>((TotalAppsTimeSeriesData!S25*TotalAppsTimeSeriesData!B25)-(TotalAppsTimeSeriesData_CCG!N22*TotalAppsTimeSeriesData_CCG!B22))/(TotalAppsTimeSeriesData!B25-TotalAppsTimeSeriesData_CCG!B22)</f>
        <v>35.855072463768117</v>
      </c>
      <c r="O22" s="13">
        <f t="shared" ref="O22" si="20">K22-J22</f>
        <v>-2</v>
      </c>
    </row>
    <row r="23" spans="1:15" x14ac:dyDescent="0.25">
      <c r="A23" s="330">
        <f t="shared" si="0"/>
        <v>44029</v>
      </c>
      <c r="B23" s="50">
        <f>TotalAppsTimeSeriesData!B26-TotalAppsTimeSeriesData_CCG!B23</f>
        <v>209</v>
      </c>
      <c r="C23" s="50">
        <f>TotalAppsTimeSeriesData!C26-TotalAppsTimeSeriesData_CCG!C23</f>
        <v>166</v>
      </c>
      <c r="D23" s="50">
        <f>TotalAppsTimeSeriesData!D26-TotalAppsTimeSeriesData_CCG!D23</f>
        <v>43</v>
      </c>
      <c r="E23" s="50">
        <f>TotalAppsTimeSeriesData!G26-TotalAppsTimeSeriesData_CCG!E23</f>
        <v>60</v>
      </c>
      <c r="F23" s="50">
        <f>TotalAppsTimeSeriesData!H26-TotalAppsTimeSeriesData_CCG!F23</f>
        <v>44</v>
      </c>
      <c r="G23" s="50">
        <f>TotalAppsTimeSeriesData!I26-TotalAppsTimeSeriesData_CCG!G23</f>
        <v>8</v>
      </c>
      <c r="I23" s="50">
        <f>TotalAppsTimeSeriesData!K26-TotalAppsTimeSeriesData_CCG!I23</f>
        <v>4</v>
      </c>
      <c r="J23" s="50">
        <f>TotalAppsTimeSeriesData!L26-TotalAppsTimeSeriesData_CCG!J23</f>
        <v>21</v>
      </c>
      <c r="K23" s="50">
        <f>TotalAppsTimeSeriesData!M26-TotalAppsTimeSeriesData_CCG!K23</f>
        <v>17</v>
      </c>
      <c r="L23" s="50">
        <f>TotalAppsTimeSeriesData!N26-TotalAppsTimeSeriesData_CCG!L23</f>
        <v>22</v>
      </c>
      <c r="M23" s="50">
        <f t="shared" ref="M23" si="21">J23*-1</f>
        <v>-21</v>
      </c>
      <c r="N23" s="316">
        <f>((TotalAppsTimeSeriesData!S26*TotalAppsTimeSeriesData!B26)-(TotalAppsTimeSeriesData_CCG!N23*TotalAppsTimeSeriesData_CCG!B23))/(TotalAppsTimeSeriesData!B26-TotalAppsTimeSeriesData_CCG!B23)</f>
        <v>29.464114832535884</v>
      </c>
      <c r="O23" s="13">
        <f t="shared" ref="O23" si="22">K23-J23</f>
        <v>-4</v>
      </c>
    </row>
    <row r="24" spans="1:15" x14ac:dyDescent="0.25">
      <c r="A24" s="330">
        <f t="shared" si="0"/>
        <v>44022</v>
      </c>
      <c r="B24" s="50">
        <f>TotalAppsTimeSeriesData!B27-TotalAppsTimeSeriesData_CCG!B24</f>
        <v>209</v>
      </c>
      <c r="C24" s="50">
        <f>TotalAppsTimeSeriesData!C27-TotalAppsTimeSeriesData_CCG!C24</f>
        <v>173</v>
      </c>
      <c r="D24" s="50">
        <f>TotalAppsTimeSeriesData!D27-TotalAppsTimeSeriesData_CCG!D24</f>
        <v>44</v>
      </c>
      <c r="E24" s="50">
        <f>TotalAppsTimeSeriesData!G27-TotalAppsTimeSeriesData_CCG!E24</f>
        <v>56</v>
      </c>
      <c r="F24" s="50">
        <f>TotalAppsTimeSeriesData!H27-TotalAppsTimeSeriesData_CCG!F24</f>
        <v>87</v>
      </c>
      <c r="G24" s="50">
        <f>TotalAppsTimeSeriesData!I27-TotalAppsTimeSeriesData_CCG!G24</f>
        <v>11</v>
      </c>
      <c r="I24" s="50">
        <f>TotalAppsTimeSeriesData!K27-TotalAppsTimeSeriesData_CCG!I24</f>
        <v>3</v>
      </c>
      <c r="J24" s="50">
        <f>TotalAppsTimeSeriesData!L27-TotalAppsTimeSeriesData_CCG!J24</f>
        <v>9</v>
      </c>
      <c r="K24" s="50">
        <f>TotalAppsTimeSeriesData!M27-TotalAppsTimeSeriesData_CCG!K24</f>
        <v>11</v>
      </c>
      <c r="L24" s="50">
        <f>TotalAppsTimeSeriesData!N27-TotalAppsTimeSeriesData_CCG!L24</f>
        <v>16</v>
      </c>
      <c r="M24" s="50">
        <f t="shared" ref="M24" si="23">J24*-1</f>
        <v>-9</v>
      </c>
      <c r="N24" s="316">
        <f>((TotalAppsTimeSeriesData!S27*TotalAppsTimeSeriesData!B27)-(TotalAppsTimeSeriesData_CCG!N24*TotalAppsTimeSeriesData_CCG!B24))/(TotalAppsTimeSeriesData!B27-TotalAppsTimeSeriesData_CCG!B24)</f>
        <v>35.827751196172251</v>
      </c>
      <c r="O24" s="13">
        <f t="shared" ref="O24" si="24">K24-J24</f>
        <v>2</v>
      </c>
    </row>
    <row r="25" spans="1:15" x14ac:dyDescent="0.25">
      <c r="A25" s="330">
        <f t="shared" si="0"/>
        <v>44015</v>
      </c>
      <c r="B25" s="50">
        <f>TotalAppsTimeSeriesData!B28-TotalAppsTimeSeriesData_CCG!B25</f>
        <v>214</v>
      </c>
      <c r="C25" s="50">
        <f>TotalAppsTimeSeriesData!C28-TotalAppsTimeSeriesData_CCG!C25</f>
        <v>167</v>
      </c>
      <c r="D25" s="50">
        <f>TotalAppsTimeSeriesData!D28-TotalAppsTimeSeriesData_CCG!D25</f>
        <v>43</v>
      </c>
      <c r="E25" s="50">
        <f>TotalAppsTimeSeriesData!G28-TotalAppsTimeSeriesData_CCG!E25</f>
        <v>56</v>
      </c>
      <c r="F25" s="50">
        <f>TotalAppsTimeSeriesData!H28-TotalAppsTimeSeriesData_CCG!F25</f>
        <v>39</v>
      </c>
      <c r="G25" s="50">
        <f>TotalAppsTimeSeriesData!I28-TotalAppsTimeSeriesData_CCG!G25</f>
        <v>7</v>
      </c>
      <c r="I25" s="50">
        <f>TotalAppsTimeSeriesData!K28-TotalAppsTimeSeriesData_CCG!I25</f>
        <v>2</v>
      </c>
      <c r="J25" s="50">
        <f>TotalAppsTimeSeriesData!L28-TotalAppsTimeSeriesData_CCG!J25</f>
        <v>12</v>
      </c>
      <c r="K25" s="50">
        <f>TotalAppsTimeSeriesData!M28-TotalAppsTimeSeriesData_CCG!K25</f>
        <v>13</v>
      </c>
      <c r="L25" s="50">
        <f>TotalAppsTimeSeriesData!N28-TotalAppsTimeSeriesData_CCG!L25</f>
        <v>14</v>
      </c>
      <c r="M25" s="50">
        <f t="shared" ref="M25" si="25">J25*-1</f>
        <v>-12</v>
      </c>
      <c r="N25" s="316">
        <f>((TotalAppsTimeSeriesData!S28*TotalAppsTimeSeriesData!B28)-(TotalAppsTimeSeriesData_CCG!N25*TotalAppsTimeSeriesData_CCG!B25))/(TotalAppsTimeSeriesData!B28-TotalAppsTimeSeriesData_CCG!B25)</f>
        <v>35.014018691588788</v>
      </c>
      <c r="O25" s="13">
        <f t="shared" ref="O25" si="26">K25-J25</f>
        <v>1</v>
      </c>
    </row>
    <row r="26" spans="1:15" x14ac:dyDescent="0.25">
      <c r="A26" s="330">
        <f t="shared" si="0"/>
        <v>44008</v>
      </c>
      <c r="B26" s="50">
        <f>TotalAppsTimeSeriesData!B29-TotalAppsTimeSeriesData_CCG!B26</f>
        <v>214</v>
      </c>
      <c r="C26" s="50">
        <f>TotalAppsTimeSeriesData!C29-TotalAppsTimeSeriesData_CCG!C26</f>
        <v>173</v>
      </c>
      <c r="D26" s="50">
        <f>TotalAppsTimeSeriesData!D29-TotalAppsTimeSeriesData_CCG!D26</f>
        <v>41</v>
      </c>
      <c r="E26" s="50">
        <f>TotalAppsTimeSeriesData!G29-TotalAppsTimeSeriesData_CCG!E26</f>
        <v>49</v>
      </c>
      <c r="F26" s="50">
        <f>TotalAppsTimeSeriesData!H29-TotalAppsTimeSeriesData_CCG!F26</f>
        <v>70</v>
      </c>
      <c r="G26" s="50">
        <f>TotalAppsTimeSeriesData!I29-TotalAppsTimeSeriesData_CCG!G26</f>
        <v>10</v>
      </c>
      <c r="I26" s="50">
        <f>TotalAppsTimeSeriesData!K29-TotalAppsTimeSeriesData_CCG!I26</f>
        <v>2</v>
      </c>
      <c r="J26" s="50">
        <f>TotalAppsTimeSeriesData!L29-TotalAppsTimeSeriesData_CCG!J26</f>
        <v>6</v>
      </c>
      <c r="K26" s="50">
        <f>TotalAppsTimeSeriesData!M29-TotalAppsTimeSeriesData_CCG!K26</f>
        <v>11</v>
      </c>
      <c r="L26" s="50">
        <f>TotalAppsTimeSeriesData!N29-TotalAppsTimeSeriesData_CCG!L26</f>
        <v>16</v>
      </c>
      <c r="M26" s="50">
        <f t="shared" ref="M26" si="27">J26*-1</f>
        <v>-6</v>
      </c>
      <c r="N26" s="316">
        <f>((TotalAppsTimeSeriesData!S29*TotalAppsTimeSeriesData!B29)-(TotalAppsTimeSeriesData_CCG!N26*TotalAppsTimeSeriesData_CCG!B26))/(TotalAppsTimeSeriesData!B29-TotalAppsTimeSeriesData_CCG!B26)</f>
        <v>34.55140186915888</v>
      </c>
      <c r="O26" s="13">
        <f t="shared" ref="O26" si="28">K26-J26</f>
        <v>5</v>
      </c>
    </row>
    <row r="27" spans="1:15" x14ac:dyDescent="0.25">
      <c r="A27" s="330">
        <f t="shared" si="0"/>
        <v>44001</v>
      </c>
      <c r="B27" s="50">
        <f>TotalAppsTimeSeriesData!B30-TotalAppsTimeSeriesData_CCG!B27</f>
        <v>223</v>
      </c>
      <c r="C27" s="50">
        <f>TotalAppsTimeSeriesData!C30-TotalAppsTimeSeriesData_CCG!C27</f>
        <v>186</v>
      </c>
      <c r="D27" s="50">
        <f>TotalAppsTimeSeriesData!D30-TotalAppsTimeSeriesData_CCG!D27</f>
        <v>46</v>
      </c>
      <c r="E27" s="50">
        <f>TotalAppsTimeSeriesData!G30-TotalAppsTimeSeriesData_CCG!E27</f>
        <v>50</v>
      </c>
      <c r="F27" s="50">
        <f>TotalAppsTimeSeriesData!H30-TotalAppsTimeSeriesData_CCG!F27</f>
        <v>71</v>
      </c>
      <c r="G27" s="50">
        <f>TotalAppsTimeSeriesData!I30-TotalAppsTimeSeriesData_CCG!G27</f>
        <v>3</v>
      </c>
      <c r="I27" s="50">
        <f>TotalAppsTimeSeriesData!K30-TotalAppsTimeSeriesData_CCG!I27</f>
        <v>5</v>
      </c>
      <c r="J27" s="50">
        <f>TotalAppsTimeSeriesData!L30-TotalAppsTimeSeriesData_CCG!J27</f>
        <v>16</v>
      </c>
      <c r="K27" s="50">
        <f>TotalAppsTimeSeriesData!M30-TotalAppsTimeSeriesData_CCG!K27</f>
        <v>14</v>
      </c>
      <c r="L27" s="50">
        <f>TotalAppsTimeSeriesData!N30-TotalAppsTimeSeriesData_CCG!L27</f>
        <v>11</v>
      </c>
      <c r="M27" s="50">
        <f t="shared" ref="M27" si="29">J27*-1</f>
        <v>-16</v>
      </c>
      <c r="N27" s="316">
        <f>((TotalAppsTimeSeriesData!S30*TotalAppsTimeSeriesData!B30)-(TotalAppsTimeSeriesData_CCG!N27*TotalAppsTimeSeriesData_CCG!B27))/(TotalAppsTimeSeriesData!B30-TotalAppsTimeSeriesData_CCG!B27)</f>
        <v>34.582959641255606</v>
      </c>
      <c r="O27" s="13">
        <f t="shared" ref="O27" si="30">K27-J27</f>
        <v>-2</v>
      </c>
    </row>
    <row r="28" spans="1:15" x14ac:dyDescent="0.25">
      <c r="A28" s="330">
        <f t="shared" si="0"/>
        <v>43994</v>
      </c>
      <c r="B28" s="50">
        <f>TotalAppsTimeSeriesData!B31-TotalAppsTimeSeriesData_CCG!B28</f>
        <v>223</v>
      </c>
      <c r="C28" s="50">
        <f>TotalAppsTimeSeriesData!C31-TotalAppsTimeSeriesData_CCG!C28</f>
        <v>181</v>
      </c>
      <c r="D28" s="50">
        <f>TotalAppsTimeSeriesData!D31-TotalAppsTimeSeriesData_CCG!D28</f>
        <v>47</v>
      </c>
      <c r="E28" s="50">
        <f>TotalAppsTimeSeriesData!G31-TotalAppsTimeSeriesData_CCG!E28</f>
        <v>52</v>
      </c>
      <c r="F28" s="50">
        <f>TotalAppsTimeSeriesData!H31-TotalAppsTimeSeriesData_CCG!F28</f>
        <v>67</v>
      </c>
      <c r="G28" s="50">
        <f>TotalAppsTimeSeriesData!I31-TotalAppsTimeSeriesData_CCG!G28</f>
        <v>11</v>
      </c>
      <c r="I28" s="50">
        <f>TotalAppsTimeSeriesData!K31-TotalAppsTimeSeriesData_CCG!I28</f>
        <v>9</v>
      </c>
      <c r="J28" s="50">
        <f>TotalAppsTimeSeriesData!L31-TotalAppsTimeSeriesData_CCG!J28</f>
        <v>12</v>
      </c>
      <c r="K28" s="50">
        <f>TotalAppsTimeSeriesData!M31-TotalAppsTimeSeriesData_CCG!K28</f>
        <v>47</v>
      </c>
      <c r="L28" s="50">
        <f>TotalAppsTimeSeriesData!N31-TotalAppsTimeSeriesData_CCG!L28</f>
        <v>18</v>
      </c>
      <c r="M28" s="50">
        <f t="shared" ref="M28" si="31">J28*-1</f>
        <v>-12</v>
      </c>
      <c r="N28" s="316">
        <f>((TotalAppsTimeSeriesData!S31*TotalAppsTimeSeriesData!B31)-(TotalAppsTimeSeriesData_CCG!N28*TotalAppsTimeSeriesData_CCG!B28))/(TotalAppsTimeSeriesData!B31-TotalAppsTimeSeriesData_CCG!B28)</f>
        <v>34.295964125560538</v>
      </c>
      <c r="O28" s="13">
        <f t="shared" ref="O28" si="32">K28-J28</f>
        <v>35</v>
      </c>
    </row>
    <row r="29" spans="1:15" x14ac:dyDescent="0.25">
      <c r="A29" s="330">
        <f t="shared" si="0"/>
        <v>43987</v>
      </c>
      <c r="B29" s="50">
        <f>TotalAppsTimeSeriesData!B32-TotalAppsTimeSeriesData_CCG!B29</f>
        <v>256</v>
      </c>
      <c r="C29" s="50">
        <f>TotalAppsTimeSeriesData!C32-TotalAppsTimeSeriesData_CCG!C29</f>
        <v>182</v>
      </c>
      <c r="D29" s="50">
        <f>TotalAppsTimeSeriesData!D32-TotalAppsTimeSeriesData_CCG!D29</f>
        <v>46</v>
      </c>
      <c r="E29" s="50">
        <f>TotalAppsTimeSeriesData!G32-TotalAppsTimeSeriesData_CCG!E29</f>
        <v>58</v>
      </c>
      <c r="F29" s="50">
        <f>TotalAppsTimeSeriesData!H32-TotalAppsTimeSeriesData_CCG!F29</f>
        <v>73</v>
      </c>
      <c r="G29" s="50">
        <f>TotalAppsTimeSeriesData!I32-TotalAppsTimeSeriesData_CCG!G29</f>
        <v>15</v>
      </c>
      <c r="I29" s="50">
        <f>TotalAppsTimeSeriesData!K32-TotalAppsTimeSeriesData_CCG!I29</f>
        <v>6</v>
      </c>
      <c r="J29" s="50">
        <f>TotalAppsTimeSeriesData!L32-TotalAppsTimeSeriesData_CCG!J29</f>
        <v>15</v>
      </c>
      <c r="K29" s="50">
        <f>TotalAppsTimeSeriesData!M32-TotalAppsTimeSeriesData_CCG!K29</f>
        <v>46</v>
      </c>
      <c r="L29" s="50">
        <f>TotalAppsTimeSeriesData!N32-TotalAppsTimeSeriesData_CCG!L29</f>
        <v>16</v>
      </c>
      <c r="M29" s="50">
        <f t="shared" ref="M29" si="33">J29*-1</f>
        <v>-15</v>
      </c>
      <c r="N29" s="316">
        <f>((TotalAppsTimeSeriesData!S32*TotalAppsTimeSeriesData!B32)-(TotalAppsTimeSeriesData_CCG!N29*TotalAppsTimeSeriesData_CCG!B29))/(TotalAppsTimeSeriesData!B32-TotalAppsTimeSeriesData_CCG!B29)</f>
        <v>30.875</v>
      </c>
      <c r="O29" s="13">
        <f t="shared" ref="O29" si="34">K29-J29</f>
        <v>31</v>
      </c>
    </row>
    <row r="30" spans="1:15" x14ac:dyDescent="0.25">
      <c r="A30" s="330">
        <f t="shared" si="0"/>
        <v>43980</v>
      </c>
      <c r="B30" s="50">
        <f>TotalAppsTimeSeriesData!B33-TotalAppsTimeSeriesData_CCG!B30</f>
        <v>293</v>
      </c>
      <c r="C30" s="50">
        <f>TotalAppsTimeSeriesData!C33-TotalAppsTimeSeriesData_CCG!C30</f>
        <v>233</v>
      </c>
      <c r="D30" s="50">
        <f>TotalAppsTimeSeriesData!D33-TotalAppsTimeSeriesData_CCG!D30</f>
        <v>48</v>
      </c>
      <c r="E30" s="50">
        <f>TotalAppsTimeSeriesData!G33-TotalAppsTimeSeriesData_CCG!E30</f>
        <v>57</v>
      </c>
      <c r="F30" s="50">
        <f>TotalAppsTimeSeriesData!H33-TotalAppsTimeSeriesData_CCG!F30</f>
        <v>75</v>
      </c>
      <c r="G30" s="50">
        <f>TotalAppsTimeSeriesData!I33-TotalAppsTimeSeriesData_CCG!G30</f>
        <v>20</v>
      </c>
      <c r="I30" s="50">
        <f>TotalAppsTimeSeriesData!K33-TotalAppsTimeSeriesData_CCG!I30</f>
        <v>0</v>
      </c>
      <c r="J30" s="50">
        <f>TotalAppsTimeSeriesData!L33-TotalAppsTimeSeriesData_CCG!J30</f>
        <v>34</v>
      </c>
      <c r="K30" s="50">
        <f>TotalAppsTimeSeriesData!M33-TotalAppsTimeSeriesData_CCG!K30</f>
        <v>16</v>
      </c>
      <c r="L30" s="50">
        <f>TotalAppsTimeSeriesData!N33-TotalAppsTimeSeriesData_CCG!L30</f>
        <v>15</v>
      </c>
      <c r="M30" s="50">
        <f t="shared" ref="M30" si="35">J30*-1</f>
        <v>-34</v>
      </c>
      <c r="N30" s="316">
        <f>((TotalAppsTimeSeriesData!S33*TotalAppsTimeSeriesData!B33)-(TotalAppsTimeSeriesData_CCG!N30*TotalAppsTimeSeriesData_CCG!B30))/(TotalAppsTimeSeriesData!B33-TotalAppsTimeSeriesData_CCG!B30)</f>
        <v>26.645051194539249</v>
      </c>
      <c r="O30" s="13">
        <f t="shared" ref="O30" si="36">K30-J30</f>
        <v>-18</v>
      </c>
    </row>
    <row r="31" spans="1:15" x14ac:dyDescent="0.25">
      <c r="A31" s="330">
        <f t="shared" si="0"/>
        <v>43973</v>
      </c>
      <c r="B31" s="50">
        <f>TotalAppsTimeSeriesData!B34-TotalAppsTimeSeriesData_CCG!B31</f>
        <v>275</v>
      </c>
      <c r="C31" s="50">
        <f>TotalAppsTimeSeriesData!C34-TotalAppsTimeSeriesData_CCG!C31</f>
        <v>219</v>
      </c>
      <c r="D31" s="50">
        <f>TotalAppsTimeSeriesData!D34-TotalAppsTimeSeriesData_CCG!D31</f>
        <v>41</v>
      </c>
      <c r="E31" s="50">
        <f>TotalAppsTimeSeriesData!G34-TotalAppsTimeSeriesData_CCG!E31</f>
        <v>51</v>
      </c>
      <c r="F31" s="50">
        <f>TotalAppsTimeSeriesData!H34-TotalAppsTimeSeriesData_CCG!F31</f>
        <v>51</v>
      </c>
      <c r="G31" s="50">
        <f>TotalAppsTimeSeriesData!I34-TotalAppsTimeSeriesData_CCG!G31</f>
        <v>36</v>
      </c>
      <c r="I31" s="50">
        <f>TotalAppsTimeSeriesData!K34-TotalAppsTimeSeriesData_CCG!I31</f>
        <v>3</v>
      </c>
      <c r="J31" s="50">
        <f>TotalAppsTimeSeriesData!L34-TotalAppsTimeSeriesData_CCG!J31</f>
        <v>46</v>
      </c>
      <c r="K31" s="50">
        <f>TotalAppsTimeSeriesData!M34-TotalAppsTimeSeriesData_CCG!K31</f>
        <v>22</v>
      </c>
      <c r="L31" s="50">
        <f>TotalAppsTimeSeriesData!N34-TotalAppsTimeSeriesData_CCG!L31</f>
        <v>14</v>
      </c>
      <c r="M31" s="50">
        <f t="shared" ref="M31" si="37">J31*-1</f>
        <v>-46</v>
      </c>
      <c r="N31" s="316">
        <f>((TotalAppsTimeSeriesData!S34*TotalAppsTimeSeriesData!B34)-(TotalAppsTimeSeriesData_CCG!N31*TotalAppsTimeSeriesData_CCG!B31))/(TotalAppsTimeSeriesData!B34-TotalAppsTimeSeriesData_CCG!B31)</f>
        <v>27.850909090909092</v>
      </c>
      <c r="O31" s="13">
        <f t="shared" ref="O31" si="38">K31-J31</f>
        <v>-24</v>
      </c>
    </row>
    <row r="32" spans="1:15" x14ac:dyDescent="0.25">
      <c r="A32" s="330">
        <v>43966</v>
      </c>
      <c r="B32" s="50">
        <f>TotalAppsTimeSeriesData!B35-TotalAppsTimeSeriesData_CCG!B32</f>
        <v>259</v>
      </c>
      <c r="C32" s="50">
        <f>TotalAppsTimeSeriesData!C35-TotalAppsTimeSeriesData_CCG!C32</f>
        <v>213</v>
      </c>
      <c r="D32" s="50">
        <f>TotalAppsTimeSeriesData!D35-TotalAppsTimeSeriesData_CCG!D32</f>
        <v>43</v>
      </c>
      <c r="E32" s="50">
        <f>TotalAppsTimeSeriesData!G35-TotalAppsTimeSeriesData_CCG!E32</f>
        <v>50</v>
      </c>
      <c r="F32" s="50">
        <f>TotalAppsTimeSeriesData!H35-TotalAppsTimeSeriesData_CCG!F32</f>
        <v>79</v>
      </c>
      <c r="G32" s="50">
        <f>TotalAppsTimeSeriesData!I35-TotalAppsTimeSeriesData_CCG!G32</f>
        <v>72</v>
      </c>
      <c r="I32" s="50">
        <f>TotalAppsTimeSeriesData!K35-TotalAppsTimeSeriesData_CCG!I32</f>
        <v>4</v>
      </c>
      <c r="J32" s="50">
        <f>TotalAppsTimeSeriesData!L35-TotalAppsTimeSeriesData_CCG!J32</f>
        <v>25</v>
      </c>
      <c r="K32" s="50">
        <f>TotalAppsTimeSeriesData!M35-TotalAppsTimeSeriesData_CCG!K32</f>
        <v>37</v>
      </c>
      <c r="L32" s="50">
        <f>TotalAppsTimeSeriesData!N35-TotalAppsTimeSeriesData_CCG!L32</f>
        <v>39</v>
      </c>
      <c r="M32" s="50">
        <f t="shared" ref="M32" si="39">J32*-1</f>
        <v>-25</v>
      </c>
      <c r="N32" s="316">
        <f>((TotalAppsTimeSeriesData!S35*TotalAppsTimeSeriesData!B35)-(TotalAppsTimeSeriesData_CCG!N32*TotalAppsTimeSeriesData_CCG!B32))/(TotalAppsTimeSeriesData!B35-TotalAppsTimeSeriesData_CCG!B32)</f>
        <v>29.042471042471043</v>
      </c>
      <c r="O32" s="13">
        <f t="shared" ref="O32" si="40">K32-J32</f>
        <v>12</v>
      </c>
    </row>
    <row r="33" spans="1:15" x14ac:dyDescent="0.25">
      <c r="A33" s="330">
        <f>A34+7</f>
        <v>43952</v>
      </c>
      <c r="B33" s="50">
        <f>TotalAppsTimeSeriesData!B36-TotalAppsTimeSeriesData_CCG!B33</f>
        <v>266</v>
      </c>
      <c r="C33" s="50">
        <f>TotalAppsTimeSeriesData!C36-TotalAppsTimeSeriesData_CCG!C33</f>
        <v>238</v>
      </c>
      <c r="D33" s="50">
        <f>TotalAppsTimeSeriesData!D36-TotalAppsTimeSeriesData_CCG!D33</f>
        <v>44</v>
      </c>
      <c r="E33" s="50">
        <f>TotalAppsTimeSeriesData!G36-TotalAppsTimeSeriesData_CCG!E33</f>
        <v>52</v>
      </c>
      <c r="F33" s="50">
        <f>TotalAppsTimeSeriesData!H36-TotalAppsTimeSeriesData_CCG!F33</f>
        <v>55</v>
      </c>
      <c r="G33" s="50">
        <f>TotalAppsTimeSeriesData!I36-TotalAppsTimeSeriesData_CCG!G33</f>
        <v>62</v>
      </c>
      <c r="I33" s="50">
        <f>TotalAppsTimeSeriesData!K36-TotalAppsTimeSeriesData_CCG!I33</f>
        <v>0</v>
      </c>
      <c r="J33" s="50">
        <f>TotalAppsTimeSeriesData!L36-TotalAppsTimeSeriesData_CCG!J33</f>
        <v>40</v>
      </c>
      <c r="K33" s="50">
        <f>TotalAppsTimeSeriesData!M36-TotalAppsTimeSeriesData_CCG!K33</f>
        <v>10</v>
      </c>
      <c r="L33" s="50">
        <f>TotalAppsTimeSeriesData!N36-TotalAppsTimeSeriesData_CCG!L33</f>
        <v>32</v>
      </c>
      <c r="M33" s="50">
        <f t="shared" ref="M33" si="41">J33*-1</f>
        <v>-40</v>
      </c>
      <c r="N33" s="316">
        <f>((TotalAppsTimeSeriesData!S36*TotalAppsTimeSeriesData!B36)-(TotalAppsTimeSeriesData_CCG!N33*TotalAppsTimeSeriesData_CCG!B33))/(TotalAppsTimeSeriesData!B36-TotalAppsTimeSeriesData_CCG!B33)</f>
        <v>30.530075187969924</v>
      </c>
      <c r="O33" s="13">
        <f t="shared" ref="O33" si="42">K33-J33</f>
        <v>-30</v>
      </c>
    </row>
    <row r="34" spans="1:15" x14ac:dyDescent="0.25">
      <c r="A34" s="330">
        <f>A35+7</f>
        <v>43945</v>
      </c>
      <c r="B34" s="50">
        <f>TotalAppsTimeSeriesData!B37-TotalAppsTimeSeriesData_CCG!B34</f>
        <v>236</v>
      </c>
      <c r="C34" s="50">
        <f>TotalAppsTimeSeriesData!C37-TotalAppsTimeSeriesData_CCG!C34</f>
        <v>200</v>
      </c>
      <c r="D34" s="50">
        <f>TotalAppsTimeSeriesData!D37-TotalAppsTimeSeriesData_CCG!D34</f>
        <v>42</v>
      </c>
      <c r="E34" s="50">
        <f>TotalAppsTimeSeriesData!G37-TotalAppsTimeSeriesData_CCG!E34</f>
        <v>54</v>
      </c>
      <c r="F34" s="50">
        <f>TotalAppsTimeSeriesData!H37-TotalAppsTimeSeriesData_CCG!F34</f>
        <v>73</v>
      </c>
      <c r="G34" s="50">
        <f>TotalAppsTimeSeriesData!I37-TotalAppsTimeSeriesData_CCG!G34</f>
        <v>73</v>
      </c>
      <c r="I34" s="50">
        <f>TotalAppsTimeSeriesData!K37-TotalAppsTimeSeriesData_CCG!I34</f>
        <v>2</v>
      </c>
      <c r="J34" s="50">
        <f>TotalAppsTimeSeriesData!L37-TotalAppsTimeSeriesData_CCG!J34</f>
        <v>55</v>
      </c>
      <c r="K34" s="50">
        <f>TotalAppsTimeSeriesData!M37-TotalAppsTimeSeriesData_CCG!K34</f>
        <v>11</v>
      </c>
      <c r="L34" s="50">
        <f>TotalAppsTimeSeriesData!N37-TotalAppsTimeSeriesData_CCG!L34</f>
        <v>37</v>
      </c>
      <c r="M34" s="50">
        <f t="shared" ref="M34" si="43">J34*-1</f>
        <v>-55</v>
      </c>
      <c r="N34" s="316">
        <f>((TotalAppsTimeSeriesData!S37*TotalAppsTimeSeriesData!B37)-(TotalAppsTimeSeriesData_CCG!N34*TotalAppsTimeSeriesData_CCG!B34))/(TotalAppsTimeSeriesData!B37-TotalAppsTimeSeriesData_CCG!B34)</f>
        <v>32.779661016949156</v>
      </c>
      <c r="O34" s="13">
        <f t="shared" ref="O34" si="44">K34-J34</f>
        <v>-44</v>
      </c>
    </row>
    <row r="35" spans="1:15" x14ac:dyDescent="0.25">
      <c r="A35" s="330">
        <v>43938</v>
      </c>
      <c r="B35" s="50">
        <f>TotalAppsTimeSeriesData!B38-TotalAppsTimeSeriesData_CCG!B35</f>
        <v>194</v>
      </c>
      <c r="C35" s="50">
        <f>TotalAppsTimeSeriesData!C38-TotalAppsTimeSeriesData_CCG!C35</f>
        <v>154</v>
      </c>
      <c r="D35" s="50">
        <f>TotalAppsTimeSeriesData!D38-TotalAppsTimeSeriesData_CCG!D35</f>
        <v>46</v>
      </c>
      <c r="E35" s="50">
        <f>TotalAppsTimeSeriesData!G38-TotalAppsTimeSeriesData_CCG!E35</f>
        <v>60</v>
      </c>
      <c r="F35" s="50">
        <f>TotalAppsTimeSeriesData!H38-TotalAppsTimeSeriesData_CCG!F35</f>
        <v>66</v>
      </c>
      <c r="G35" s="50">
        <f>TotalAppsTimeSeriesData!I38-TotalAppsTimeSeriesData_CCG!G35</f>
        <v>91</v>
      </c>
      <c r="I35" s="50">
        <f>TotalAppsTimeSeriesData!K38-TotalAppsTimeSeriesData_CCG!I35</f>
        <v>11</v>
      </c>
      <c r="J35" s="50">
        <f>TotalAppsTimeSeriesData!L38-TotalAppsTimeSeriesData_CCG!J35</f>
        <v>8</v>
      </c>
      <c r="K35" s="50">
        <f>TotalAppsTimeSeriesData!M38-TotalAppsTimeSeriesData_CCG!K35</f>
        <v>19</v>
      </c>
      <c r="L35" s="50">
        <f>TotalAppsTimeSeriesData!N38-TotalAppsTimeSeriesData_CCG!L35</f>
        <v>56</v>
      </c>
      <c r="M35" s="50">
        <f t="shared" ref="M35" si="45">J35*-1</f>
        <v>-8</v>
      </c>
      <c r="N35" s="316">
        <f>((TotalAppsTimeSeriesData!S38*TotalAppsTimeSeriesData!B38)-(TotalAppsTimeSeriesData_CCG!N35*TotalAppsTimeSeriesData_CCG!B35))/(TotalAppsTimeSeriesData!B38-TotalAppsTimeSeriesData_CCG!B35)</f>
        <v>42.814432989690722</v>
      </c>
      <c r="O35" s="13">
        <f t="shared" ref="O35" si="46">K35-J35</f>
        <v>11</v>
      </c>
    </row>
    <row r="36" spans="1:15" x14ac:dyDescent="0.25">
      <c r="A36" s="104">
        <f>A37+7</f>
        <v>43924</v>
      </c>
      <c r="B36" s="50">
        <f>TotalAppsTimeSeriesData!B39-TotalAppsTimeSeriesData_CCG!B36</f>
        <v>210</v>
      </c>
      <c r="C36" s="50">
        <f>TotalAppsTimeSeriesData!C39-TotalAppsTimeSeriesData_CCG!C36</f>
        <v>163</v>
      </c>
      <c r="D36" s="50">
        <f>TotalAppsTimeSeriesData!D39-TotalAppsTimeSeriesData_CCG!D36</f>
        <v>48</v>
      </c>
      <c r="E36" s="50">
        <f>TotalAppsTimeSeriesData!G39-TotalAppsTimeSeriesData_CCG!E36</f>
        <v>66</v>
      </c>
      <c r="F36" s="50">
        <f>TotalAppsTimeSeriesData!H39-TotalAppsTimeSeriesData_CCG!F36</f>
        <v>46</v>
      </c>
      <c r="G36" s="50">
        <f>TotalAppsTimeSeriesData!I39-TotalAppsTimeSeriesData_CCG!G36</f>
        <v>41</v>
      </c>
      <c r="I36" s="50">
        <f>TotalAppsTimeSeriesData!K39-TotalAppsTimeSeriesData_CCG!I36</f>
        <v>2</v>
      </c>
      <c r="J36" s="50">
        <f>TotalAppsTimeSeriesData!L39-TotalAppsTimeSeriesData_CCG!J36</f>
        <v>12</v>
      </c>
      <c r="K36" s="50">
        <f>TotalAppsTimeSeriesData!M39-TotalAppsTimeSeriesData_CCG!K36</f>
        <v>29</v>
      </c>
      <c r="L36" s="50">
        <f>TotalAppsTimeSeriesData!N39-TotalAppsTimeSeriesData_CCG!L36</f>
        <v>23</v>
      </c>
      <c r="M36" s="50">
        <f t="shared" ref="M36" si="47">J36*-1</f>
        <v>-12</v>
      </c>
      <c r="N36" s="316">
        <f>((TotalAppsTimeSeriesData!S39*TotalAppsTimeSeriesData!B39)-(TotalAppsTimeSeriesData_CCG!N36*TotalAppsTimeSeriesData_CCG!B36))/(TotalAppsTimeSeriesData!B39-TotalAppsTimeSeriesData_CCG!B36)</f>
        <v>42.952380952380949</v>
      </c>
      <c r="O36" s="13">
        <f t="shared" ref="O36" si="48">K36-J36</f>
        <v>17</v>
      </c>
    </row>
    <row r="37" spans="1:15" x14ac:dyDescent="0.25">
      <c r="A37" s="104">
        <f>A38+7</f>
        <v>43917</v>
      </c>
      <c r="B37" s="50">
        <f>TotalAppsTimeSeriesData!B40-TotalAppsTimeSeriesData_CCG!B37</f>
        <v>233</v>
      </c>
      <c r="C37" s="50">
        <f>TotalAppsTimeSeriesData!C40-TotalAppsTimeSeriesData_CCG!C37</f>
        <v>179</v>
      </c>
      <c r="D37" s="50">
        <f>TotalAppsTimeSeriesData!D40-TotalAppsTimeSeriesData_CCG!D37</f>
        <v>54</v>
      </c>
      <c r="E37" s="50">
        <f>TotalAppsTimeSeriesData!G40-TotalAppsTimeSeriesData_CCG!E37</f>
        <v>69</v>
      </c>
      <c r="F37" s="50">
        <f>TotalAppsTimeSeriesData!H40-TotalAppsTimeSeriesData_CCG!F37</f>
        <v>47</v>
      </c>
      <c r="G37" s="50">
        <f>TotalAppsTimeSeriesData!I40-TotalAppsTimeSeriesData_CCG!G37</f>
        <v>32</v>
      </c>
      <c r="I37" s="50">
        <f>TotalAppsTimeSeriesData!K40-TotalAppsTimeSeriesData_CCG!I37</f>
        <v>7</v>
      </c>
      <c r="J37" s="50">
        <f>TotalAppsTimeSeriesData!L40-TotalAppsTimeSeriesData_CCG!J37</f>
        <v>14</v>
      </c>
      <c r="K37" s="50">
        <f>TotalAppsTimeSeriesData!M40-TotalAppsTimeSeriesData_CCG!K37</f>
        <v>32</v>
      </c>
      <c r="L37" s="50">
        <f>TotalAppsTimeSeriesData!N40-TotalAppsTimeSeriesData_CCG!L37</f>
        <v>15</v>
      </c>
      <c r="M37" s="50">
        <f t="shared" ref="M37" si="49">J37*-1</f>
        <v>-14</v>
      </c>
      <c r="N37" s="316">
        <f>((TotalAppsTimeSeriesData!S40*TotalAppsTimeSeriesData!B40)-(TotalAppsTimeSeriesData_CCG!N37*TotalAppsTimeSeriesData_CCG!B37))/(TotalAppsTimeSeriesData!B40-TotalAppsTimeSeriesData_CCG!B37)</f>
        <v>39.167381974248926</v>
      </c>
      <c r="O37" s="13">
        <f t="shared" ref="O37" si="50">K37-J37</f>
        <v>18</v>
      </c>
    </row>
    <row r="38" spans="1:15" x14ac:dyDescent="0.25">
      <c r="A38" s="104">
        <v>43910</v>
      </c>
      <c r="B38" s="50">
        <f>TotalAppsTimeSeriesData!B41-TotalAppsTimeSeriesData_CCG!B38</f>
        <v>233</v>
      </c>
      <c r="C38" s="50">
        <f>TotalAppsTimeSeriesData!C41-TotalAppsTimeSeriesData_CCG!C38</f>
        <v>181</v>
      </c>
      <c r="D38" s="50">
        <f>TotalAppsTimeSeriesData!D41-TotalAppsTimeSeriesData_CCG!D38</f>
        <v>45</v>
      </c>
      <c r="E38" s="50">
        <f>TotalAppsTimeSeriesData!G41-TotalAppsTimeSeriesData_CCG!E38</f>
        <v>62</v>
      </c>
      <c r="F38" s="50">
        <f>TotalAppsTimeSeriesData!H41-TotalAppsTimeSeriesData_CCG!F38</f>
        <v>75</v>
      </c>
      <c r="G38" s="50">
        <f>TotalAppsTimeSeriesData!I41-TotalAppsTimeSeriesData_CCG!G38</f>
        <v>57</v>
      </c>
      <c r="I38" s="50">
        <f>TotalAppsTimeSeriesData!K41-TotalAppsTimeSeriesData_CCG!I38</f>
        <v>1</v>
      </c>
      <c r="J38" s="50">
        <f>TotalAppsTimeSeriesData!L41-TotalAppsTimeSeriesData_CCG!J38</f>
        <v>6</v>
      </c>
      <c r="K38" s="50">
        <f>TotalAppsTimeSeriesData!M41-TotalAppsTimeSeriesData_CCG!K38</f>
        <v>18</v>
      </c>
      <c r="L38" s="50">
        <f>TotalAppsTimeSeriesData!N41-TotalAppsTimeSeriesData_CCG!L38</f>
        <v>22</v>
      </c>
      <c r="M38" s="50">
        <f t="shared" ref="M38" si="51">J38*-1</f>
        <v>-6</v>
      </c>
      <c r="N38" s="316">
        <f>((TotalAppsTimeSeriesData!S41*TotalAppsTimeSeriesData!B41)-(TotalAppsTimeSeriesData_CCG!N38*TotalAppsTimeSeriesData_CCG!B38))/(TotalAppsTimeSeriesData!B41-TotalAppsTimeSeriesData_CCG!B38)</f>
        <v>38.068669527896994</v>
      </c>
      <c r="O38" s="13">
        <f t="shared" ref="O38" si="52">K38-J38</f>
        <v>12</v>
      </c>
    </row>
    <row r="39" spans="1:15" x14ac:dyDescent="0.25">
      <c r="A39" s="104">
        <f t="shared" ref="A39:A46" si="53">A40+7</f>
        <v>43896</v>
      </c>
      <c r="B39" s="50">
        <f>TotalAppsTimeSeriesData!B42-TotalAppsTimeSeriesData_CCG!B39</f>
        <v>193</v>
      </c>
      <c r="C39" s="50">
        <f>TotalAppsTimeSeriesData!C42-TotalAppsTimeSeriesData_CCG!C39</f>
        <v>170</v>
      </c>
      <c r="D39" s="50">
        <f>TotalAppsTimeSeriesData!D42-TotalAppsTimeSeriesData_CCG!D39</f>
        <v>46</v>
      </c>
      <c r="E39" s="50">
        <f>TotalAppsTimeSeriesData!G42-TotalAppsTimeSeriesData_CCG!E39</f>
        <v>57</v>
      </c>
      <c r="F39" s="50">
        <f>TotalAppsTimeSeriesData!H42-TotalAppsTimeSeriesData_CCG!F39</f>
        <v>43</v>
      </c>
      <c r="G39" s="50">
        <f>TotalAppsTimeSeriesData!I42-TotalAppsTimeSeriesData_CCG!G39</f>
        <v>87</v>
      </c>
      <c r="I39" s="50">
        <f>TotalAppsTimeSeriesData!K42-TotalAppsTimeSeriesData_CCG!I39</f>
        <v>5</v>
      </c>
      <c r="J39" s="50">
        <f>TotalAppsTimeSeriesData!L42-TotalAppsTimeSeriesData_CCG!J39</f>
        <v>17</v>
      </c>
      <c r="K39" s="50">
        <f>TotalAppsTimeSeriesData!M42-TotalAppsTimeSeriesData_CCG!K39</f>
        <v>9</v>
      </c>
      <c r="L39" s="50">
        <f>TotalAppsTimeSeriesData!N42-TotalAppsTimeSeriesData_CCG!L39</f>
        <v>49</v>
      </c>
      <c r="M39" s="50">
        <f t="shared" ref="M39" si="54">J39*-1</f>
        <v>-17</v>
      </c>
      <c r="N39" s="316">
        <f>((TotalAppsTimeSeriesData!S42*TotalAppsTimeSeriesData!B42)-(TotalAppsTimeSeriesData_CCG!N39*TotalAppsTimeSeriesData_CCG!B39))/(TotalAppsTimeSeriesData!B42-TotalAppsTimeSeriesData_CCG!B39)</f>
        <v>43.046632124352328</v>
      </c>
      <c r="O39" s="13">
        <f t="shared" ref="O39" si="55">K39-J39</f>
        <v>-8</v>
      </c>
    </row>
    <row r="40" spans="1:15" x14ac:dyDescent="0.25">
      <c r="A40" s="104">
        <f t="shared" si="53"/>
        <v>43889</v>
      </c>
      <c r="B40" s="50">
        <f>TotalAppsTimeSeriesData!B43-TotalAppsTimeSeriesData_CCG!B40</f>
        <v>187</v>
      </c>
      <c r="C40" s="50">
        <f>TotalAppsTimeSeriesData!C43-TotalAppsTimeSeriesData_CCG!C40</f>
        <v>167</v>
      </c>
      <c r="D40" s="50">
        <f>TotalAppsTimeSeriesData!D43-TotalAppsTimeSeriesData_CCG!D40</f>
        <v>48</v>
      </c>
      <c r="E40" s="50">
        <f>TotalAppsTimeSeriesData!G43-TotalAppsTimeSeriesData_CCG!E40</f>
        <v>57</v>
      </c>
      <c r="F40" s="50">
        <f>TotalAppsTimeSeriesData!H43-TotalAppsTimeSeriesData_CCG!F40</f>
        <v>47</v>
      </c>
      <c r="G40" s="50">
        <f>TotalAppsTimeSeriesData!I43-TotalAppsTimeSeriesData_CCG!G40</f>
        <v>62</v>
      </c>
      <c r="I40" s="50">
        <f>TotalAppsTimeSeriesData!K43-TotalAppsTimeSeriesData_CCG!I40</f>
        <v>2</v>
      </c>
      <c r="J40" s="50">
        <f>TotalAppsTimeSeriesData!L43-TotalAppsTimeSeriesData_CCG!J40</f>
        <v>11</v>
      </c>
      <c r="K40" s="50">
        <f>TotalAppsTimeSeriesData!M43-TotalAppsTimeSeriesData_CCG!K40</f>
        <v>8</v>
      </c>
      <c r="L40" s="50">
        <f>TotalAppsTimeSeriesData!N43-TotalAppsTimeSeriesData_CCG!L40</f>
        <v>31</v>
      </c>
      <c r="M40" s="50">
        <f t="shared" ref="M40" si="56">J40*-1</f>
        <v>-11</v>
      </c>
      <c r="N40" s="316">
        <f>((TotalAppsTimeSeriesData!S43*TotalAppsTimeSeriesData!B43)-(TotalAppsTimeSeriesData_CCG!N40*TotalAppsTimeSeriesData_CCG!B40))/(TotalAppsTimeSeriesData!B43-TotalAppsTimeSeriesData_CCG!B40)</f>
        <v>44.727272727272727</v>
      </c>
      <c r="O40" s="13">
        <f t="shared" ref="O40" si="57">K40-J40</f>
        <v>-3</v>
      </c>
    </row>
    <row r="41" spans="1:15" x14ac:dyDescent="0.25">
      <c r="A41" s="104">
        <f t="shared" si="53"/>
        <v>43882</v>
      </c>
      <c r="B41" s="50">
        <f>TotalAppsTimeSeriesData!B44-TotalAppsTimeSeriesData_CCG!B41</f>
        <v>184</v>
      </c>
      <c r="C41" s="50">
        <f>TotalAppsTimeSeriesData!C44-TotalAppsTimeSeriesData_CCG!C41</f>
        <v>166</v>
      </c>
      <c r="D41" s="50">
        <f>TotalAppsTimeSeriesData!D44-TotalAppsTimeSeriesData_CCG!D41</f>
        <v>47</v>
      </c>
      <c r="E41" s="50">
        <f>TotalAppsTimeSeriesData!G44-TotalAppsTimeSeriesData_CCG!E41</f>
        <v>56</v>
      </c>
      <c r="F41" s="50">
        <f>TotalAppsTimeSeriesData!H44-TotalAppsTimeSeriesData_CCG!F41</f>
        <v>47</v>
      </c>
      <c r="G41" s="50">
        <f>TotalAppsTimeSeriesData!I44-TotalAppsTimeSeriesData_CCG!G41</f>
        <v>39</v>
      </c>
      <c r="I41" s="50">
        <f>TotalAppsTimeSeriesData!K44-TotalAppsTimeSeriesData_CCG!I41</f>
        <v>3</v>
      </c>
      <c r="J41" s="50">
        <f>TotalAppsTimeSeriesData!L44-TotalAppsTimeSeriesData_CCG!J41</f>
        <v>5</v>
      </c>
      <c r="K41" s="50">
        <f>TotalAppsTimeSeriesData!M44-TotalAppsTimeSeriesData_CCG!K41</f>
        <v>9</v>
      </c>
      <c r="L41" s="50">
        <f>TotalAppsTimeSeriesData!N44-TotalAppsTimeSeriesData_CCG!L41</f>
        <v>27</v>
      </c>
      <c r="M41" s="50">
        <f t="shared" ref="M41" si="58">J41*-1</f>
        <v>-5</v>
      </c>
      <c r="N41" s="316">
        <f>((TotalAppsTimeSeriesData!S44*TotalAppsTimeSeriesData!B44)-(TotalAppsTimeSeriesData_CCG!N41*TotalAppsTimeSeriesData_CCG!B41))/(TotalAppsTimeSeriesData!B44-TotalAppsTimeSeriesData_CCG!B41)</f>
        <v>45.532608695652172</v>
      </c>
      <c r="O41" s="13">
        <f t="shared" ref="O41" si="59">K41-J41</f>
        <v>4</v>
      </c>
    </row>
    <row r="42" spans="1:15" x14ac:dyDescent="0.25">
      <c r="A42" s="104">
        <f t="shared" si="53"/>
        <v>43875</v>
      </c>
      <c r="B42" s="50">
        <f>TotalAppsTimeSeriesData!B45-TotalAppsTimeSeriesData_CCG!B42</f>
        <v>195</v>
      </c>
      <c r="C42" s="50">
        <f>TotalAppsTimeSeriesData!C45-TotalAppsTimeSeriesData_CCG!C42</f>
        <v>176</v>
      </c>
      <c r="D42" s="50">
        <f>TotalAppsTimeSeriesData!D45-TotalAppsTimeSeriesData_CCG!D42</f>
        <v>49</v>
      </c>
      <c r="E42" s="50">
        <f>TotalAppsTimeSeriesData!G45-TotalAppsTimeSeriesData_CCG!E42</f>
        <v>59</v>
      </c>
      <c r="F42" s="50">
        <f>TotalAppsTimeSeriesData!H45-TotalAppsTimeSeriesData_CCG!F42</f>
        <v>44</v>
      </c>
      <c r="G42" s="50">
        <f>TotalAppsTimeSeriesData!I45-TotalAppsTimeSeriesData_CCG!G42</f>
        <v>18</v>
      </c>
      <c r="I42" s="50">
        <f>TotalAppsTimeSeriesData!K45-TotalAppsTimeSeriesData_CCG!I42</f>
        <v>5</v>
      </c>
      <c r="J42" s="50">
        <f>TotalAppsTimeSeriesData!L45-TotalAppsTimeSeriesData_CCG!J42</f>
        <v>11</v>
      </c>
      <c r="K42" s="50">
        <f>TotalAppsTimeSeriesData!M45-TotalAppsTimeSeriesData_CCG!K42</f>
        <v>9</v>
      </c>
      <c r="L42" s="50">
        <f>TotalAppsTimeSeriesData!N45-TotalAppsTimeSeriesData_CCG!L42</f>
        <v>18</v>
      </c>
      <c r="M42" s="50">
        <f t="shared" ref="M42" si="60">J42*-1</f>
        <v>-11</v>
      </c>
      <c r="N42" s="316">
        <f>((TotalAppsTimeSeriesData!S45*TotalAppsTimeSeriesData!B45)-(TotalAppsTimeSeriesData_CCG!N42*TotalAppsTimeSeriesData_CCG!B42))/(TotalAppsTimeSeriesData!B45-TotalAppsTimeSeriesData_CCG!B42)</f>
        <v>44.46153846153846</v>
      </c>
      <c r="O42" s="13">
        <f t="shared" ref="O42" si="61">K42-J42</f>
        <v>-2</v>
      </c>
    </row>
    <row r="43" spans="1:15" x14ac:dyDescent="0.25">
      <c r="A43" s="104">
        <f t="shared" si="53"/>
        <v>43868</v>
      </c>
      <c r="B43" s="50">
        <f>TotalAppsTimeSeriesData!B46-TotalAppsTimeSeriesData_CCG!B43</f>
        <v>197</v>
      </c>
      <c r="C43" s="50">
        <f>TotalAppsTimeSeriesData!C46-TotalAppsTimeSeriesData_CCG!C43</f>
        <v>178</v>
      </c>
      <c r="D43" s="50">
        <f>TotalAppsTimeSeriesData!D46-TotalAppsTimeSeriesData_CCG!D43</f>
        <v>53</v>
      </c>
      <c r="E43" s="50">
        <f>TotalAppsTimeSeriesData!G46-TotalAppsTimeSeriesData_CCG!E43</f>
        <v>61</v>
      </c>
      <c r="F43" s="50">
        <f>TotalAppsTimeSeriesData!H46-TotalAppsTimeSeriesData_CCG!F43</f>
        <v>37</v>
      </c>
      <c r="G43" s="50">
        <f>TotalAppsTimeSeriesData!I46-TotalAppsTimeSeriesData_CCG!G43</f>
        <v>17</v>
      </c>
      <c r="I43" s="50">
        <f>TotalAppsTimeSeriesData!K46-TotalAppsTimeSeriesData_CCG!I43</f>
        <v>4</v>
      </c>
      <c r="J43" s="50">
        <f>TotalAppsTimeSeriesData!L46-TotalAppsTimeSeriesData_CCG!J43</f>
        <v>13</v>
      </c>
      <c r="K43" s="50">
        <f>TotalAppsTimeSeriesData!M46-TotalAppsTimeSeriesData_CCG!K43</f>
        <v>11</v>
      </c>
      <c r="L43" s="50">
        <f>TotalAppsTimeSeriesData!N46-TotalAppsTimeSeriesData_CCG!L43</f>
        <v>13</v>
      </c>
      <c r="M43" s="50">
        <f t="shared" ref="M43" si="62">J43*-1</f>
        <v>-13</v>
      </c>
      <c r="N43" s="316">
        <f>((TotalAppsTimeSeriesData!S46*TotalAppsTimeSeriesData!B46)-(TotalAppsTimeSeriesData_CCG!N43*TotalAppsTimeSeriesData_CCG!B43))/(TotalAppsTimeSeriesData!B46-TotalAppsTimeSeriesData_CCG!B43)</f>
        <v>42.197969543147209</v>
      </c>
      <c r="O43" s="13">
        <f t="shared" ref="O43" si="63">K43-J43</f>
        <v>-2</v>
      </c>
    </row>
    <row r="44" spans="1:15" x14ac:dyDescent="0.25">
      <c r="A44" s="104">
        <f t="shared" si="53"/>
        <v>43861</v>
      </c>
      <c r="B44" s="50">
        <f>TotalAppsTimeSeriesData!B47-TotalAppsTimeSeriesData_CCG!B44</f>
        <v>198</v>
      </c>
      <c r="C44" s="50">
        <f>TotalAppsTimeSeriesData!C47-TotalAppsTimeSeriesData_CCG!C44</f>
        <v>179</v>
      </c>
      <c r="D44" s="50">
        <f>TotalAppsTimeSeriesData!D47-TotalAppsTimeSeriesData_CCG!D44</f>
        <v>53</v>
      </c>
      <c r="E44" s="50">
        <f>TotalAppsTimeSeriesData!G47-TotalAppsTimeSeriesData_CCG!E44</f>
        <v>63</v>
      </c>
      <c r="F44" s="50">
        <f>TotalAppsTimeSeriesData!H47-TotalAppsTimeSeriesData_CCG!F44</f>
        <v>32</v>
      </c>
      <c r="G44" s="50">
        <f>TotalAppsTimeSeriesData!I47-TotalAppsTimeSeriesData_CCG!G44</f>
        <v>16</v>
      </c>
      <c r="I44" s="50">
        <f>TotalAppsTimeSeriesData!K47-TotalAppsTimeSeriesData_CCG!I44</f>
        <v>9</v>
      </c>
      <c r="J44" s="50">
        <f>TotalAppsTimeSeriesData!L47-TotalAppsTimeSeriesData_CCG!J44</f>
        <v>13</v>
      </c>
      <c r="K44" s="50">
        <f>TotalAppsTimeSeriesData!M47-TotalAppsTimeSeriesData_CCG!K44</f>
        <v>7</v>
      </c>
      <c r="L44" s="50">
        <f>TotalAppsTimeSeriesData!N47-TotalAppsTimeSeriesData_CCG!L44</f>
        <v>20</v>
      </c>
      <c r="M44" s="50">
        <f t="shared" ref="M44" si="64">J44*-1</f>
        <v>-13</v>
      </c>
      <c r="N44" s="316">
        <f>((TotalAppsTimeSeriesData!S47*TotalAppsTimeSeriesData!B47)-(TotalAppsTimeSeriesData_CCG!N44*TotalAppsTimeSeriesData_CCG!B44))/(TotalAppsTimeSeriesData!B47-TotalAppsTimeSeriesData_CCG!B44)</f>
        <v>41.469696969696969</v>
      </c>
      <c r="O44" s="13">
        <f t="shared" ref="O44" si="65">K44-J44</f>
        <v>-6</v>
      </c>
    </row>
    <row r="45" spans="1:15" x14ac:dyDescent="0.25">
      <c r="A45" s="104">
        <f t="shared" si="53"/>
        <v>43854</v>
      </c>
      <c r="B45" s="50">
        <f>TotalAppsTimeSeriesData!B48-TotalAppsTimeSeriesData_CCG!B45</f>
        <v>194</v>
      </c>
      <c r="C45" s="50">
        <f>TotalAppsTimeSeriesData!C48-TotalAppsTimeSeriesData_CCG!C45</f>
        <v>167</v>
      </c>
      <c r="D45" s="50">
        <f>TotalAppsTimeSeriesData!D48-TotalAppsTimeSeriesData_CCG!D45</f>
        <v>54</v>
      </c>
      <c r="E45" s="50">
        <f>TotalAppsTimeSeriesData!G48-TotalAppsTimeSeriesData_CCG!E45</f>
        <v>64</v>
      </c>
      <c r="F45" s="50">
        <f>TotalAppsTimeSeriesData!H48-TotalAppsTimeSeriesData_CCG!F45</f>
        <v>42</v>
      </c>
      <c r="G45" s="50">
        <f>TotalAppsTimeSeriesData!I48-TotalAppsTimeSeriesData_CCG!G45</f>
        <v>19</v>
      </c>
      <c r="I45" s="50">
        <f>TotalAppsTimeSeriesData!K48-TotalAppsTimeSeriesData_CCG!I45</f>
        <v>1</v>
      </c>
      <c r="J45" s="50">
        <f>TotalAppsTimeSeriesData!L48-TotalAppsTimeSeriesData_CCG!J45</f>
        <v>8</v>
      </c>
      <c r="K45" s="50">
        <f>TotalAppsTimeSeriesData!M48-TotalAppsTimeSeriesData_CCG!K45</f>
        <v>10</v>
      </c>
      <c r="L45" s="50">
        <f>TotalAppsTimeSeriesData!N48-TotalAppsTimeSeriesData_CCG!L45</f>
        <v>18</v>
      </c>
      <c r="M45" s="50">
        <f t="shared" ref="M45" si="66">J45*-1</f>
        <v>-8</v>
      </c>
      <c r="N45" s="316">
        <f>((TotalAppsTimeSeriesData!S48*TotalAppsTimeSeriesData!B48)-(TotalAppsTimeSeriesData_CCG!N45*TotalAppsTimeSeriesData_CCG!B45))/(TotalAppsTimeSeriesData!B48-TotalAppsTimeSeriesData_CCG!B45)</f>
        <v>43.288659793814432</v>
      </c>
      <c r="O45" s="13">
        <f t="shared" ref="O45" si="67">K45-J45</f>
        <v>2</v>
      </c>
    </row>
    <row r="46" spans="1:15" x14ac:dyDescent="0.25">
      <c r="A46" s="104">
        <f t="shared" si="53"/>
        <v>43847</v>
      </c>
      <c r="B46" s="50">
        <f>TotalAppsTimeSeriesData!B49-TotalAppsTimeSeriesData_CCG!B46</f>
        <v>197</v>
      </c>
      <c r="C46" s="50">
        <f>TotalAppsTimeSeriesData!C49-TotalAppsTimeSeriesData_CCG!C46</f>
        <v>169</v>
      </c>
      <c r="D46" s="50">
        <f>TotalAppsTimeSeriesData!D49-TotalAppsTimeSeriesData_CCG!D46</f>
        <v>51</v>
      </c>
      <c r="E46" s="50">
        <f>TotalAppsTimeSeriesData!G49-TotalAppsTimeSeriesData_CCG!E46</f>
        <v>65</v>
      </c>
      <c r="F46" s="50">
        <f>TotalAppsTimeSeriesData!H49-TotalAppsTimeSeriesData_CCG!F46</f>
        <v>20</v>
      </c>
      <c r="G46" s="50">
        <f>TotalAppsTimeSeriesData!I49-TotalAppsTimeSeriesData_CCG!G46</f>
        <v>10</v>
      </c>
      <c r="I46" s="50">
        <f>TotalAppsTimeSeriesData!K49-TotalAppsTimeSeriesData_CCG!I46</f>
        <v>4</v>
      </c>
      <c r="J46" s="50">
        <f>TotalAppsTimeSeriesData!L49-TotalAppsTimeSeriesData_CCG!J46</f>
        <v>8</v>
      </c>
      <c r="K46" s="50">
        <f>TotalAppsTimeSeriesData!M49-TotalAppsTimeSeriesData_CCG!K46</f>
        <v>7</v>
      </c>
      <c r="L46" s="50">
        <f>TotalAppsTimeSeriesData!N49-TotalAppsTimeSeriesData_CCG!L46</f>
        <v>14</v>
      </c>
      <c r="M46" s="50">
        <f t="shared" ref="M46:M47" si="68">J46*-1</f>
        <v>-8</v>
      </c>
      <c r="N46" s="316">
        <f>((TotalAppsTimeSeriesData!S49*TotalAppsTimeSeriesData!B49)-(TotalAppsTimeSeriesData_CCG!N46*TotalAppsTimeSeriesData_CCG!B46))/(TotalAppsTimeSeriesData!B49-TotalAppsTimeSeriesData_CCG!B46)</f>
        <v>42.918781725888323</v>
      </c>
      <c r="O46" s="13">
        <f t="shared" ref="O46:O47" si="69">K46-J46</f>
        <v>-1</v>
      </c>
    </row>
    <row r="47" spans="1:15" x14ac:dyDescent="0.25">
      <c r="A47" s="104">
        <v>43840</v>
      </c>
      <c r="B47" s="50">
        <f>TotalAppsTimeSeriesData!B50-TotalAppsTimeSeriesData_CCG!B47</f>
        <v>196</v>
      </c>
      <c r="C47" s="50">
        <f>TotalAppsTimeSeriesData!C50-TotalAppsTimeSeriesData_CCG!C47</f>
        <v>172</v>
      </c>
      <c r="D47" s="50">
        <f>TotalAppsTimeSeriesData!D50-TotalAppsTimeSeriesData_CCG!D47</f>
        <v>55</v>
      </c>
      <c r="E47" s="50">
        <f>TotalAppsTimeSeriesData!G50-TotalAppsTimeSeriesData_CCG!E47</f>
        <v>66</v>
      </c>
      <c r="F47" s="50">
        <f>TotalAppsTimeSeriesData!H50-TotalAppsTimeSeriesData_CCG!F47</f>
        <v>38</v>
      </c>
      <c r="G47" s="50">
        <f>TotalAppsTimeSeriesData!I50-TotalAppsTimeSeriesData_CCG!G47</f>
        <v>9</v>
      </c>
      <c r="H47" s="119"/>
      <c r="I47" s="50">
        <f>TotalAppsTimeSeriesData!K50-TotalAppsTimeSeriesData_CCG!I47</f>
        <v>2</v>
      </c>
      <c r="J47" s="50">
        <f>TotalAppsTimeSeriesData!L50-TotalAppsTimeSeriesData_CCG!J47</f>
        <v>8</v>
      </c>
      <c r="K47" s="50">
        <f>TotalAppsTimeSeriesData!M50-TotalAppsTimeSeriesData_CCG!K47</f>
        <v>14</v>
      </c>
      <c r="L47" s="50">
        <f>TotalAppsTimeSeriesData!N50-TotalAppsTimeSeriesData_CCG!L47</f>
        <v>13</v>
      </c>
      <c r="M47" s="50">
        <f t="shared" si="68"/>
        <v>-8</v>
      </c>
      <c r="N47" s="316">
        <f>((TotalAppsTimeSeriesData!S50*TotalAppsTimeSeriesData!B50)-(TotalAppsTimeSeriesData_CCG!N47*TotalAppsTimeSeriesData_CCG!B47))/(TotalAppsTimeSeriesData!B50-TotalAppsTimeSeriesData_CCG!B47)</f>
        <v>42.775510204081634</v>
      </c>
      <c r="O47" s="13">
        <f t="shared" si="69"/>
        <v>6</v>
      </c>
    </row>
    <row r="48" spans="1:15" x14ac:dyDescent="0.25">
      <c r="A48" s="104">
        <f t="shared" ref="A48:A63" si="70">A49+7</f>
        <v>43819</v>
      </c>
      <c r="B48" s="50">
        <f>TotalAppsTimeSeriesData!B51-TotalAppsTimeSeriesData_CCG!B48</f>
        <v>203</v>
      </c>
      <c r="C48" s="50">
        <f>TotalAppsTimeSeriesData!C51-TotalAppsTimeSeriesData_CCG!C48</f>
        <v>163</v>
      </c>
      <c r="D48" s="50">
        <f>TotalAppsTimeSeriesData!D51-TotalAppsTimeSeriesData_CCG!D48</f>
        <v>54</v>
      </c>
      <c r="E48" s="50">
        <f>TotalAppsTimeSeriesData!G51-TotalAppsTimeSeriesData_CCG!E48</f>
        <v>59</v>
      </c>
      <c r="F48" s="50">
        <f>TotalAppsTimeSeriesData!H51-TotalAppsTimeSeriesData_CCG!F48</f>
        <v>32</v>
      </c>
      <c r="G48" s="50">
        <f>TotalAppsTimeSeriesData!I51-TotalAppsTimeSeriesData_CCG!G48</f>
        <v>21</v>
      </c>
      <c r="H48" s="119"/>
      <c r="I48" s="50">
        <f>TotalAppsTimeSeriesData!K51-TotalAppsTimeSeriesData_CCG!I48</f>
        <v>8</v>
      </c>
      <c r="J48" s="50">
        <f>TotalAppsTimeSeriesData!L51-TotalAppsTimeSeriesData_CCG!J48</f>
        <v>16</v>
      </c>
      <c r="K48" s="50">
        <f>TotalAppsTimeSeriesData!M51-TotalAppsTimeSeriesData_CCG!K48</f>
        <v>8</v>
      </c>
      <c r="L48" s="50">
        <f>TotalAppsTimeSeriesData!N51-TotalAppsTimeSeriesData_CCG!L48</f>
        <v>32</v>
      </c>
      <c r="M48" s="50">
        <f t="shared" ref="M48" si="71">J48*-1</f>
        <v>-16</v>
      </c>
      <c r="N48" s="316">
        <f>((TotalAppsTimeSeriesData!S51*TotalAppsTimeSeriesData!B51)-(TotalAppsTimeSeriesData_CCG!N48*TotalAppsTimeSeriesData_CCG!B48))/(TotalAppsTimeSeriesData!B51-TotalAppsTimeSeriesData_CCG!B48)</f>
        <v>38.940886699507388</v>
      </c>
      <c r="O48" s="13">
        <f t="shared" ref="O48" si="72">K48-J48</f>
        <v>-8</v>
      </c>
    </row>
    <row r="49" spans="1:15" x14ac:dyDescent="0.25">
      <c r="A49" s="104">
        <f t="shared" si="70"/>
        <v>43812</v>
      </c>
      <c r="B49" s="50">
        <f>TotalAppsTimeSeriesData!B52-TotalAppsTimeSeriesData_CCG!B49</f>
        <v>194</v>
      </c>
      <c r="C49" s="50">
        <f>TotalAppsTimeSeriesData!C52-TotalAppsTimeSeriesData_CCG!C49</f>
        <v>170</v>
      </c>
      <c r="D49" s="50">
        <f>TotalAppsTimeSeriesData!D52-TotalAppsTimeSeriesData_CCG!D49</f>
        <v>54</v>
      </c>
      <c r="E49" s="50">
        <f>TotalAppsTimeSeriesData!G52-TotalAppsTimeSeriesData_CCG!E49</f>
        <v>58</v>
      </c>
      <c r="F49" s="50">
        <f>TotalAppsTimeSeriesData!H52-TotalAppsTimeSeriesData_CCG!F49</f>
        <v>43</v>
      </c>
      <c r="G49" s="50">
        <f>TotalAppsTimeSeriesData!I52-TotalAppsTimeSeriesData_CCG!G49</f>
        <v>10</v>
      </c>
      <c r="H49" s="119"/>
      <c r="I49" s="50">
        <f>TotalAppsTimeSeriesData!K52-TotalAppsTimeSeriesData_CCG!I49</f>
        <v>4</v>
      </c>
      <c r="J49" s="50">
        <f>TotalAppsTimeSeriesData!L52-TotalAppsTimeSeriesData_CCG!J49</f>
        <v>13</v>
      </c>
      <c r="K49" s="50">
        <f>TotalAppsTimeSeriesData!M52-TotalAppsTimeSeriesData_CCG!K49</f>
        <v>5</v>
      </c>
      <c r="L49" s="50">
        <f>TotalAppsTimeSeriesData!N52-TotalAppsTimeSeriesData_CCG!L49</f>
        <v>18</v>
      </c>
      <c r="M49" s="50">
        <f t="shared" ref="M49" si="73">J49*-1</f>
        <v>-13</v>
      </c>
      <c r="N49" s="316">
        <f>((TotalAppsTimeSeriesData!S52*TotalAppsTimeSeriesData!B52)-(TotalAppsTimeSeriesData_CCG!N49*TotalAppsTimeSeriesData_CCG!B49))/(TotalAppsTimeSeriesData!B52-TotalAppsTimeSeriesData_CCG!B49)</f>
        <v>40.762886597938142</v>
      </c>
      <c r="O49" s="13">
        <f t="shared" ref="O49" si="74">K49-J49</f>
        <v>-8</v>
      </c>
    </row>
    <row r="50" spans="1:15" x14ac:dyDescent="0.25">
      <c r="A50" s="104">
        <f t="shared" si="70"/>
        <v>43805</v>
      </c>
      <c r="B50" s="50">
        <f>TotalAppsTimeSeriesData!B53-TotalAppsTimeSeriesData_CCG!B50</f>
        <v>192</v>
      </c>
      <c r="C50" s="50">
        <f>TotalAppsTimeSeriesData!C53-TotalAppsTimeSeriesData_CCG!C50</f>
        <v>168</v>
      </c>
      <c r="D50" s="50">
        <f>TotalAppsTimeSeriesData!D53-TotalAppsTimeSeriesData_CCG!D50</f>
        <v>52</v>
      </c>
      <c r="E50" s="50">
        <f>TotalAppsTimeSeriesData!G53-TotalAppsTimeSeriesData_CCG!E50</f>
        <v>58</v>
      </c>
      <c r="F50" s="50">
        <f>TotalAppsTimeSeriesData!H53-TotalAppsTimeSeriesData_CCG!F50</f>
        <v>64</v>
      </c>
      <c r="G50" s="50">
        <f>TotalAppsTimeSeriesData!I53-TotalAppsTimeSeriesData_CCG!G50</f>
        <v>7</v>
      </c>
      <c r="H50" s="119"/>
      <c r="I50" s="50">
        <f>TotalAppsTimeSeriesData!K53-TotalAppsTimeSeriesData_CCG!I50</f>
        <v>1</v>
      </c>
      <c r="J50" s="50">
        <f>TotalAppsTimeSeriesData!L53-TotalAppsTimeSeriesData_CCG!J50</f>
        <v>19</v>
      </c>
      <c r="K50" s="50">
        <f>TotalAppsTimeSeriesData!M53-TotalAppsTimeSeriesData_CCG!K50</f>
        <v>9</v>
      </c>
      <c r="L50" s="50">
        <f>TotalAppsTimeSeriesData!N53-TotalAppsTimeSeriesData_CCG!L50</f>
        <v>17</v>
      </c>
      <c r="M50" s="50">
        <f t="shared" ref="M50" si="75">J50*-1</f>
        <v>-19</v>
      </c>
      <c r="N50" s="316">
        <f>((TotalAppsTimeSeriesData!S53*TotalAppsTimeSeriesData!B53)-(TotalAppsTimeSeriesData_CCG!N50*TotalAppsTimeSeriesData_CCG!B50))/(TotalAppsTimeSeriesData!B53-TotalAppsTimeSeriesData_CCG!B50)</f>
        <v>42.75</v>
      </c>
      <c r="O50" s="13">
        <f t="shared" ref="O50" si="76">K50-J50</f>
        <v>-10</v>
      </c>
    </row>
    <row r="51" spans="1:15" x14ac:dyDescent="0.25">
      <c r="A51" s="104">
        <f t="shared" si="70"/>
        <v>43798</v>
      </c>
      <c r="B51" s="50">
        <f>TotalAppsTimeSeriesData!B54-TotalAppsTimeSeriesData_CCG!B51</f>
        <v>189</v>
      </c>
      <c r="C51" s="50">
        <f>TotalAppsTimeSeriesData!C54-TotalAppsTimeSeriesData_CCG!C51</f>
        <v>160</v>
      </c>
      <c r="D51" s="50">
        <f>TotalAppsTimeSeriesData!D54-TotalAppsTimeSeriesData_CCG!D51</f>
        <v>50</v>
      </c>
      <c r="E51" s="50">
        <f>TotalAppsTimeSeriesData!G54-TotalAppsTimeSeriesData_CCG!E51</f>
        <v>58</v>
      </c>
      <c r="F51" s="50">
        <f>TotalAppsTimeSeriesData!H54-TotalAppsTimeSeriesData_CCG!F51</f>
        <v>40</v>
      </c>
      <c r="G51" s="50">
        <f>TotalAppsTimeSeriesData!I54-TotalAppsTimeSeriesData_CCG!G51</f>
        <v>10</v>
      </c>
      <c r="H51" s="119"/>
      <c r="I51" s="50">
        <f>TotalAppsTimeSeriesData!K54-TotalAppsTimeSeriesData_CCG!I51</f>
        <v>6</v>
      </c>
      <c r="J51" s="50">
        <f>TotalAppsTimeSeriesData!L54-TotalAppsTimeSeriesData_CCG!J51</f>
        <v>10</v>
      </c>
      <c r="K51" s="50">
        <f>TotalAppsTimeSeriesData!M54-TotalAppsTimeSeriesData_CCG!K51</f>
        <v>6</v>
      </c>
      <c r="L51" s="50">
        <f>TotalAppsTimeSeriesData!N54-TotalAppsTimeSeriesData_CCG!L51</f>
        <v>14</v>
      </c>
      <c r="M51" s="50">
        <f t="shared" ref="M51" si="77">J51*-1</f>
        <v>-10</v>
      </c>
      <c r="N51" s="316">
        <f>((TotalAppsTimeSeriesData!S54*TotalAppsTimeSeriesData!B54)-(TotalAppsTimeSeriesData_CCG!N51*TotalAppsTimeSeriesData_CCG!B51))/(TotalAppsTimeSeriesData!B54-TotalAppsTimeSeriesData_CCG!B51)</f>
        <v>44.460317460317462</v>
      </c>
      <c r="O51" s="13">
        <f t="shared" ref="O51" si="78">K51-J51</f>
        <v>-4</v>
      </c>
    </row>
    <row r="52" spans="1:15" x14ac:dyDescent="0.25">
      <c r="A52" s="104">
        <f t="shared" si="70"/>
        <v>43791</v>
      </c>
      <c r="B52" s="50">
        <f>TotalAppsTimeSeriesData!B55-TotalAppsTimeSeriesData_CCG!B52</f>
        <v>189</v>
      </c>
      <c r="C52" s="50">
        <f>TotalAppsTimeSeriesData!C55-TotalAppsTimeSeriesData_CCG!C52</f>
        <v>162</v>
      </c>
      <c r="D52" s="50">
        <f>TotalAppsTimeSeriesData!D55-TotalAppsTimeSeriesData_CCG!D52</f>
        <v>52</v>
      </c>
      <c r="E52" s="50">
        <f>TotalAppsTimeSeriesData!G55-TotalAppsTimeSeriesData_CCG!E52</f>
        <v>57</v>
      </c>
      <c r="F52" s="50">
        <f>TotalAppsTimeSeriesData!H55-TotalAppsTimeSeriesData_CCG!F52</f>
        <v>36</v>
      </c>
      <c r="G52" s="50">
        <f>TotalAppsTimeSeriesData!I55-TotalAppsTimeSeriesData_CCG!G52</f>
        <v>12</v>
      </c>
      <c r="H52" s="119"/>
      <c r="I52" s="50">
        <f>TotalAppsTimeSeriesData!K55-TotalAppsTimeSeriesData_CCG!I52</f>
        <v>1</v>
      </c>
      <c r="J52" s="50">
        <f>TotalAppsTimeSeriesData!L55-TotalAppsTimeSeriesData_CCG!J52</f>
        <v>5</v>
      </c>
      <c r="K52" s="50">
        <f>TotalAppsTimeSeriesData!M55-TotalAppsTimeSeriesData_CCG!K52</f>
        <v>6</v>
      </c>
      <c r="L52" s="50">
        <f>TotalAppsTimeSeriesData!N55-TotalAppsTimeSeriesData_CCG!L52</f>
        <v>18</v>
      </c>
      <c r="M52" s="50">
        <f t="shared" ref="M52" si="79">J52*-1</f>
        <v>-5</v>
      </c>
      <c r="N52" s="316">
        <f>((TotalAppsTimeSeriesData!S55*TotalAppsTimeSeriesData!B55)-(TotalAppsTimeSeriesData_CCG!N52*TotalAppsTimeSeriesData_CCG!B52))/(TotalAppsTimeSeriesData!B55-TotalAppsTimeSeriesData_CCG!B52)</f>
        <v>42.539682539682538</v>
      </c>
      <c r="O52" s="13">
        <f t="shared" ref="O52" si="80">K52-J52</f>
        <v>1</v>
      </c>
    </row>
    <row r="53" spans="1:15" x14ac:dyDescent="0.25">
      <c r="A53" s="104">
        <f t="shared" si="70"/>
        <v>43784</v>
      </c>
      <c r="B53" s="50">
        <f>TotalAppsTimeSeriesData!B56-TotalAppsTimeSeriesData_CCG!B53</f>
        <v>188</v>
      </c>
      <c r="C53" s="50">
        <f>TotalAppsTimeSeriesData!C56-TotalAppsTimeSeriesData_CCG!C53</f>
        <v>158</v>
      </c>
      <c r="D53" s="50">
        <f>TotalAppsTimeSeriesData!D56-TotalAppsTimeSeriesData_CCG!D53</f>
        <v>46</v>
      </c>
      <c r="E53" s="50">
        <f>TotalAppsTimeSeriesData!G56-TotalAppsTimeSeriesData_CCG!E53</f>
        <v>52</v>
      </c>
      <c r="F53" s="50">
        <f>TotalAppsTimeSeriesData!H56-TotalAppsTimeSeriesData_CCG!F53</f>
        <v>49</v>
      </c>
      <c r="G53" s="50">
        <f>TotalAppsTimeSeriesData!I56-TotalAppsTimeSeriesData_CCG!G53</f>
        <v>2</v>
      </c>
      <c r="H53" s="119"/>
      <c r="I53" s="50">
        <f>TotalAppsTimeSeriesData!K56-TotalAppsTimeSeriesData_CCG!I53</f>
        <v>3</v>
      </c>
      <c r="J53" s="50">
        <f>TotalAppsTimeSeriesData!L56-TotalAppsTimeSeriesData_CCG!J53</f>
        <v>15</v>
      </c>
      <c r="K53" s="50">
        <f>TotalAppsTimeSeriesData!M56-TotalAppsTimeSeriesData_CCG!K53</f>
        <v>12</v>
      </c>
      <c r="L53" s="50">
        <f>TotalAppsTimeSeriesData!N56-TotalAppsTimeSeriesData_CCG!L53</f>
        <v>14</v>
      </c>
      <c r="M53" s="50">
        <f t="shared" ref="M53" si="81">J53*-1</f>
        <v>-15</v>
      </c>
      <c r="N53" s="316">
        <f>((TotalAppsTimeSeriesData!S56*TotalAppsTimeSeriesData!B56)-(TotalAppsTimeSeriesData_CCG!N53*TotalAppsTimeSeriesData_CCG!B53))/(TotalAppsTimeSeriesData!B56-TotalAppsTimeSeriesData_CCG!B53)</f>
        <v>40.468085106382979</v>
      </c>
      <c r="O53" s="13">
        <f t="shared" ref="O53" si="82">K53-J53</f>
        <v>-3</v>
      </c>
    </row>
    <row r="54" spans="1:15" x14ac:dyDescent="0.25">
      <c r="A54" s="104">
        <f t="shared" si="70"/>
        <v>43777</v>
      </c>
      <c r="B54" s="50">
        <f>TotalAppsTimeSeriesData!B57-TotalAppsTimeSeriesData_CCG!B54</f>
        <v>193</v>
      </c>
      <c r="C54" s="50">
        <f>TotalAppsTimeSeriesData!C57-TotalAppsTimeSeriesData_CCG!C54</f>
        <v>168</v>
      </c>
      <c r="D54" s="50">
        <f>TotalAppsTimeSeriesData!D57-TotalAppsTimeSeriesData_CCG!D54</f>
        <v>45</v>
      </c>
      <c r="E54" s="50">
        <f>TotalAppsTimeSeriesData!G57-TotalAppsTimeSeriesData_CCG!E54</f>
        <v>51</v>
      </c>
      <c r="F54" s="50">
        <f>TotalAppsTimeSeriesData!H57-TotalAppsTimeSeriesData_CCG!F54</f>
        <v>57</v>
      </c>
      <c r="G54" s="50">
        <f>TotalAppsTimeSeriesData!I57-TotalAppsTimeSeriesData_CCG!G54</f>
        <v>4</v>
      </c>
      <c r="H54" s="119"/>
      <c r="I54" s="50">
        <f>TotalAppsTimeSeriesData!K57-TotalAppsTimeSeriesData_CCG!I54</f>
        <v>0</v>
      </c>
      <c r="J54" s="50">
        <f>TotalAppsTimeSeriesData!L57-TotalAppsTimeSeriesData_CCG!J54</f>
        <v>3</v>
      </c>
      <c r="K54" s="50">
        <f>TotalAppsTimeSeriesData!M57-TotalAppsTimeSeriesData_CCG!K54</f>
        <v>4</v>
      </c>
      <c r="L54" s="50">
        <f>TotalAppsTimeSeriesData!N57-TotalAppsTimeSeriesData_CCG!L54</f>
        <v>5</v>
      </c>
      <c r="M54" s="50">
        <f t="shared" ref="M54" si="83">J54*-1</f>
        <v>-3</v>
      </c>
      <c r="N54" s="316">
        <f>((TotalAppsTimeSeriesData!S57*TotalAppsTimeSeriesData!B57)-(TotalAppsTimeSeriesData_CCG!N54*TotalAppsTimeSeriesData_CCG!B54))/(TotalAppsTimeSeriesData!B57-TotalAppsTimeSeriesData_CCG!B54)</f>
        <v>40.010362694300518</v>
      </c>
      <c r="O54" s="13">
        <f t="shared" ref="O54" si="84">K54-J54</f>
        <v>1</v>
      </c>
    </row>
    <row r="55" spans="1:15" x14ac:dyDescent="0.25">
      <c r="A55" s="104">
        <f t="shared" si="70"/>
        <v>43770</v>
      </c>
      <c r="B55" s="50">
        <f>TotalAppsTimeSeriesData!B58-TotalAppsTimeSeriesData_CCG!B55</f>
        <v>199</v>
      </c>
      <c r="C55" s="50">
        <f>TotalAppsTimeSeriesData!C58-TotalAppsTimeSeriesData_CCG!C55</f>
        <v>168</v>
      </c>
      <c r="D55" s="50">
        <f>TotalAppsTimeSeriesData!D58-TotalAppsTimeSeriesData_CCG!D55</f>
        <v>40</v>
      </c>
      <c r="E55" s="50">
        <f>TotalAppsTimeSeriesData!G58-TotalAppsTimeSeriesData_CCG!E55</f>
        <v>47</v>
      </c>
      <c r="F55" s="50">
        <f>TotalAppsTimeSeriesData!H58-TotalAppsTimeSeriesData_CCG!F55</f>
        <v>60</v>
      </c>
      <c r="G55" s="50">
        <f>TotalAppsTimeSeriesData!I58-TotalAppsTimeSeriesData_CCG!G55</f>
        <v>3</v>
      </c>
      <c r="H55" s="119"/>
      <c r="I55" s="50">
        <f>TotalAppsTimeSeriesData!K58-TotalAppsTimeSeriesData_CCG!I55</f>
        <v>5</v>
      </c>
      <c r="J55" s="50">
        <f>TotalAppsTimeSeriesData!L58-TotalAppsTimeSeriesData_CCG!J55</f>
        <v>9</v>
      </c>
      <c r="K55" s="50">
        <f>TotalAppsTimeSeriesData!M58-TotalAppsTimeSeriesData_CCG!K55</f>
        <v>14</v>
      </c>
      <c r="L55" s="50">
        <f>TotalAppsTimeSeriesData!N58-TotalAppsTimeSeriesData_CCG!L55</f>
        <v>16</v>
      </c>
      <c r="M55" s="50">
        <f t="shared" ref="M55" si="85">J55*-1</f>
        <v>-9</v>
      </c>
      <c r="N55" s="316">
        <f>((TotalAppsTimeSeriesData!S58*TotalAppsTimeSeriesData!B58)-(TotalAppsTimeSeriesData_CCG!N55*TotalAppsTimeSeriesData_CCG!B55))/(TotalAppsTimeSeriesData!B58-TotalAppsTimeSeriesData_CCG!B55)</f>
        <v>41.723618090452263</v>
      </c>
      <c r="O55" s="13">
        <f t="shared" ref="O55" si="86">K55-J55</f>
        <v>5</v>
      </c>
    </row>
    <row r="56" spans="1:15" x14ac:dyDescent="0.25">
      <c r="A56" s="104">
        <f t="shared" si="70"/>
        <v>43763</v>
      </c>
      <c r="B56" s="50">
        <f>TotalAppsTimeSeriesData!B59-TotalAppsTimeSeriesData_CCG!B56</f>
        <v>200</v>
      </c>
      <c r="C56" s="50">
        <f>TotalAppsTimeSeriesData!C59-TotalAppsTimeSeriesData_CCG!C56</f>
        <v>159</v>
      </c>
      <c r="D56" s="50">
        <f>TotalAppsTimeSeriesData!D59-TotalAppsTimeSeriesData_CCG!D56</f>
        <v>40</v>
      </c>
      <c r="E56" s="50">
        <f>TotalAppsTimeSeriesData!G59-TotalAppsTimeSeriesData_CCG!E56</f>
        <v>51</v>
      </c>
      <c r="F56" s="50">
        <f>TotalAppsTimeSeriesData!H59-TotalAppsTimeSeriesData_CCG!F56</f>
        <v>88</v>
      </c>
      <c r="G56" s="50">
        <f>TotalAppsTimeSeriesData!I59-TotalAppsTimeSeriesData_CCG!G56</f>
        <v>3</v>
      </c>
      <c r="H56" s="119"/>
      <c r="I56" s="50">
        <f>TotalAppsTimeSeriesData!K59-TotalAppsTimeSeriesData_CCG!I56</f>
        <v>5</v>
      </c>
      <c r="J56" s="50">
        <f>TotalAppsTimeSeriesData!L59-TotalAppsTimeSeriesData_CCG!J56</f>
        <v>24</v>
      </c>
      <c r="K56" s="50">
        <f>TotalAppsTimeSeriesData!M59-TotalAppsTimeSeriesData_CCG!K56</f>
        <v>12</v>
      </c>
      <c r="L56" s="50">
        <f>TotalAppsTimeSeriesData!N59-TotalAppsTimeSeriesData_CCG!L56</f>
        <v>29</v>
      </c>
      <c r="M56" s="50">
        <f t="shared" ref="M56" si="87">J56*-1</f>
        <v>-24</v>
      </c>
      <c r="N56" s="316">
        <f>((TotalAppsTimeSeriesData!S59*TotalAppsTimeSeriesData!B59)-(TotalAppsTimeSeriesData_CCG!N56*TotalAppsTimeSeriesData_CCG!B56))/(TotalAppsTimeSeriesData!B59-TotalAppsTimeSeriesData_CCG!B56)</f>
        <v>40.78</v>
      </c>
      <c r="O56" s="13">
        <f t="shared" ref="O56" si="88">K56-J56</f>
        <v>-12</v>
      </c>
    </row>
    <row r="57" spans="1:15" s="3" customFormat="1" x14ac:dyDescent="0.25">
      <c r="A57" s="104">
        <f t="shared" si="70"/>
        <v>43756</v>
      </c>
      <c r="B57" s="50">
        <f>TotalAppsTimeSeriesData!B60-TotalAppsTimeSeriesData_CCG!B57</f>
        <v>188</v>
      </c>
      <c r="C57" s="50">
        <f>TotalAppsTimeSeriesData!C60-TotalAppsTimeSeriesData_CCG!C57</f>
        <v>159</v>
      </c>
      <c r="D57" s="50">
        <f>TotalAppsTimeSeriesData!D60-TotalAppsTimeSeriesData_CCG!D57</f>
        <v>44</v>
      </c>
      <c r="E57" s="50">
        <f>TotalAppsTimeSeriesData!G60-TotalAppsTimeSeriesData_CCG!E57</f>
        <v>52</v>
      </c>
      <c r="F57" s="50">
        <f>TotalAppsTimeSeriesData!H60-TotalAppsTimeSeriesData_CCG!F57</f>
        <v>106</v>
      </c>
      <c r="G57" s="50">
        <f>TotalAppsTimeSeriesData!I60-TotalAppsTimeSeriesData_CCG!G57</f>
        <v>4</v>
      </c>
      <c r="H57" s="119"/>
      <c r="I57" s="50">
        <f>TotalAppsTimeSeriesData!K60-TotalAppsTimeSeriesData_CCG!I57</f>
        <v>4</v>
      </c>
      <c r="J57" s="50">
        <f>TotalAppsTimeSeriesData!L60-TotalAppsTimeSeriesData_CCG!J57</f>
        <v>15</v>
      </c>
      <c r="K57" s="50">
        <f>TotalAppsTimeSeriesData!M60-TotalAppsTimeSeriesData_CCG!K57</f>
        <v>10</v>
      </c>
      <c r="L57" s="50">
        <f>TotalAppsTimeSeriesData!N60-TotalAppsTimeSeriesData_CCG!L57</f>
        <v>22</v>
      </c>
      <c r="M57" s="50">
        <f t="shared" ref="M57" si="89">J57*-1</f>
        <v>-15</v>
      </c>
      <c r="N57" s="316">
        <f>((TotalAppsTimeSeriesData!S60*TotalAppsTimeSeriesData!B60)-(TotalAppsTimeSeriesData_CCG!N57*TotalAppsTimeSeriesData_CCG!B57))/(TotalAppsTimeSeriesData!B60-TotalAppsTimeSeriesData_CCG!B57)</f>
        <v>40.744680851063826</v>
      </c>
      <c r="O57" s="13">
        <f t="shared" ref="O57" si="90">K57-J57</f>
        <v>-5</v>
      </c>
    </row>
    <row r="58" spans="1:15" s="3" customFormat="1" x14ac:dyDescent="0.25">
      <c r="A58" s="104">
        <f t="shared" si="70"/>
        <v>43749</v>
      </c>
      <c r="B58" s="50">
        <f>TotalAppsTimeSeriesData!B61-TotalAppsTimeSeriesData_CCG!B58</f>
        <v>187</v>
      </c>
      <c r="C58" s="50">
        <f>TotalAppsTimeSeriesData!C61-TotalAppsTimeSeriesData_CCG!C58</f>
        <v>154</v>
      </c>
      <c r="D58" s="50">
        <f>TotalAppsTimeSeriesData!D61-TotalAppsTimeSeriesData_CCG!D58</f>
        <v>41</v>
      </c>
      <c r="E58" s="50">
        <f>TotalAppsTimeSeriesData!G61-TotalAppsTimeSeriesData_CCG!E58</f>
        <v>53</v>
      </c>
      <c r="F58" s="50">
        <f>TotalAppsTimeSeriesData!H61-TotalAppsTimeSeriesData_CCG!F58</f>
        <v>99</v>
      </c>
      <c r="G58" s="50">
        <f>TotalAppsTimeSeriesData!I61-TotalAppsTimeSeriesData_CCG!G58</f>
        <v>3</v>
      </c>
      <c r="H58" s="119"/>
      <c r="I58" s="50">
        <f>TotalAppsTimeSeriesData!K61-TotalAppsTimeSeriesData_CCG!I58</f>
        <v>3</v>
      </c>
      <c r="J58" s="50">
        <f>TotalAppsTimeSeriesData!L61-TotalAppsTimeSeriesData_CCG!J58</f>
        <v>8</v>
      </c>
      <c r="K58" s="50">
        <f>TotalAppsTimeSeriesData!M61-TotalAppsTimeSeriesData_CCG!K58</f>
        <v>10</v>
      </c>
      <c r="L58" s="50">
        <f>TotalAppsTimeSeriesData!N61-TotalAppsTimeSeriesData_CCG!L58</f>
        <v>8</v>
      </c>
      <c r="M58" s="50">
        <f t="shared" ref="M58" si="91">J58*-1</f>
        <v>-8</v>
      </c>
      <c r="N58" s="316">
        <f>((TotalAppsTimeSeriesData!S61*TotalAppsTimeSeriesData!B61)-(TotalAppsTimeSeriesData_CCG!N58*TotalAppsTimeSeriesData_CCG!B58))/(TotalAppsTimeSeriesData!B61-TotalAppsTimeSeriesData_CCG!B58)</f>
        <v>41.106951871657756</v>
      </c>
      <c r="O58" s="13">
        <f t="shared" ref="O58" si="92">K58-J58</f>
        <v>2</v>
      </c>
    </row>
    <row r="59" spans="1:15" s="3" customFormat="1" x14ac:dyDescent="0.25">
      <c r="A59" s="104">
        <f t="shared" si="70"/>
        <v>43742</v>
      </c>
      <c r="B59" s="50">
        <f>TotalAppsTimeSeriesData!B62-TotalAppsTimeSeriesData_CCG!B59</f>
        <v>195</v>
      </c>
      <c r="C59" s="50">
        <f>TotalAppsTimeSeriesData!C62-TotalAppsTimeSeriesData_CCG!C59</f>
        <v>160</v>
      </c>
      <c r="D59" s="50">
        <f>TotalAppsTimeSeriesData!D62-TotalAppsTimeSeriesData_CCG!D59</f>
        <v>44</v>
      </c>
      <c r="E59" s="50">
        <f>TotalAppsTimeSeriesData!G62-TotalAppsTimeSeriesData_CCG!E59</f>
        <v>55</v>
      </c>
      <c r="F59" s="50">
        <f>TotalAppsTimeSeriesData!H62-TotalAppsTimeSeriesData_CCG!F59</f>
        <v>68</v>
      </c>
      <c r="G59" s="50">
        <f>TotalAppsTimeSeriesData!I62-TotalAppsTimeSeriesData_CCG!G59</f>
        <v>5</v>
      </c>
      <c r="H59" s="119"/>
      <c r="I59" s="50">
        <f>TotalAppsTimeSeriesData!K62-TotalAppsTimeSeriesData_CCG!I59</f>
        <v>3</v>
      </c>
      <c r="J59" s="50">
        <f>TotalAppsTimeSeriesData!L62-TotalAppsTimeSeriesData_CCG!J59</f>
        <v>11</v>
      </c>
      <c r="K59" s="50">
        <f>TotalAppsTimeSeriesData!M62-TotalAppsTimeSeriesData_CCG!K59</f>
        <v>4</v>
      </c>
      <c r="L59" s="50">
        <f>TotalAppsTimeSeriesData!N62-TotalAppsTimeSeriesData_CCG!L59</f>
        <v>15</v>
      </c>
      <c r="M59" s="50">
        <f t="shared" ref="M59:M60" si="93">J59*-1</f>
        <v>-11</v>
      </c>
      <c r="N59" s="316">
        <f>((TotalAppsTimeSeriesData!S62*TotalAppsTimeSeriesData!B62)-(TotalAppsTimeSeriesData_CCG!N59*TotalAppsTimeSeriesData_CCG!B59))/(TotalAppsTimeSeriesData!B62-TotalAppsTimeSeriesData_CCG!B59)</f>
        <v>40.230769230769234</v>
      </c>
      <c r="O59" s="13">
        <f t="shared" ref="O59:O60" si="94">K59-J59</f>
        <v>-7</v>
      </c>
    </row>
    <row r="60" spans="1:15" s="3" customFormat="1" x14ac:dyDescent="0.25">
      <c r="A60" s="104">
        <f t="shared" si="70"/>
        <v>43735</v>
      </c>
      <c r="B60" s="50">
        <f>TotalAppsTimeSeriesData!B63-TotalAppsTimeSeriesData_CCG!B60</f>
        <v>189</v>
      </c>
      <c r="C60" s="50">
        <f>TotalAppsTimeSeriesData!C63-TotalAppsTimeSeriesData_CCG!C60</f>
        <v>156</v>
      </c>
      <c r="D60" s="50">
        <f>TotalAppsTimeSeriesData!D63-TotalAppsTimeSeriesData_CCG!D60</f>
        <v>45</v>
      </c>
      <c r="E60" s="50">
        <f>TotalAppsTimeSeriesData!G63-TotalAppsTimeSeriesData_CCG!E60</f>
        <v>55</v>
      </c>
      <c r="F60" s="50">
        <f>TotalAppsTimeSeriesData!H63-TotalAppsTimeSeriesData_CCG!F60</f>
        <v>78</v>
      </c>
      <c r="G60" s="50">
        <f>TotalAppsTimeSeriesData!I63-TotalAppsTimeSeriesData_CCG!G60</f>
        <v>2</v>
      </c>
      <c r="H60" s="119"/>
      <c r="I60" s="50">
        <f>TotalAppsTimeSeriesData!K63-TotalAppsTimeSeriesData_CCG!I60</f>
        <v>3</v>
      </c>
      <c r="J60" s="50">
        <f>TotalAppsTimeSeriesData!L63-TotalAppsTimeSeriesData_CCG!J60</f>
        <v>12</v>
      </c>
      <c r="K60" s="50">
        <f>TotalAppsTimeSeriesData!M63-TotalAppsTimeSeriesData_CCG!K60</f>
        <v>11</v>
      </c>
      <c r="L60" s="50">
        <f>TotalAppsTimeSeriesData!N63-TotalAppsTimeSeriesData_CCG!L60</f>
        <v>11</v>
      </c>
      <c r="M60" s="50">
        <f t="shared" si="93"/>
        <v>-12</v>
      </c>
      <c r="N60" s="316">
        <f>((TotalAppsTimeSeriesData!S63*TotalAppsTimeSeriesData!B63)-(TotalAppsTimeSeriesData_CCG!N60*TotalAppsTimeSeriesData_CCG!B60))/(TotalAppsTimeSeriesData!B63-TotalAppsTimeSeriesData_CCG!B60)</f>
        <v>39.920634920634917</v>
      </c>
      <c r="O60" s="13">
        <f t="shared" si="94"/>
        <v>-1</v>
      </c>
    </row>
    <row r="61" spans="1:15" s="3" customFormat="1" x14ac:dyDescent="0.25">
      <c r="A61" s="104">
        <f t="shared" si="70"/>
        <v>43728</v>
      </c>
      <c r="B61" s="50">
        <f>TotalAppsTimeSeriesData!B64-TotalAppsTimeSeriesData_CCG!B61</f>
        <v>193</v>
      </c>
      <c r="C61" s="50">
        <f>TotalAppsTimeSeriesData!C64-TotalAppsTimeSeriesData_CCG!C61</f>
        <v>165</v>
      </c>
      <c r="D61" s="50">
        <f>TotalAppsTimeSeriesData!D64-TotalAppsTimeSeriesData_CCG!D61</f>
        <v>46</v>
      </c>
      <c r="E61" s="50">
        <f>TotalAppsTimeSeriesData!G64-TotalAppsTimeSeriesData_CCG!E61</f>
        <v>53</v>
      </c>
      <c r="F61" s="50">
        <f>TotalAppsTimeSeriesData!H64-TotalAppsTimeSeriesData_CCG!F61</f>
        <v>52</v>
      </c>
      <c r="G61" s="50">
        <f>TotalAppsTimeSeriesData!I64-TotalAppsTimeSeriesData_CCG!G61</f>
        <v>4</v>
      </c>
      <c r="H61" s="119"/>
      <c r="I61" s="50">
        <f>TotalAppsTimeSeriesData!K64-TotalAppsTimeSeriesData_CCG!I61</f>
        <v>2</v>
      </c>
      <c r="J61" s="50">
        <f>TotalAppsTimeSeriesData!L64-TotalAppsTimeSeriesData_CCG!J61</f>
        <v>10</v>
      </c>
      <c r="K61" s="50">
        <f>TotalAppsTimeSeriesData!M64-TotalAppsTimeSeriesData_CCG!K61</f>
        <v>19</v>
      </c>
      <c r="L61" s="50">
        <f>TotalAppsTimeSeriesData!N64-TotalAppsTimeSeriesData_CCG!L61</f>
        <v>9</v>
      </c>
      <c r="M61" s="50">
        <f t="shared" ref="M61" si="95">J61*-1</f>
        <v>-10</v>
      </c>
      <c r="N61" s="316">
        <f>((TotalAppsTimeSeriesData!S64*TotalAppsTimeSeriesData!B64)-(TotalAppsTimeSeriesData_CCG!N61*TotalAppsTimeSeriesData_CCG!B61))/(TotalAppsTimeSeriesData!B64-TotalAppsTimeSeriesData_CCG!B61)</f>
        <v>38.497409326424872</v>
      </c>
      <c r="O61" s="13">
        <f t="shared" ref="O61" si="96">K61-J61</f>
        <v>9</v>
      </c>
    </row>
    <row r="62" spans="1:15" s="3" customFormat="1" x14ac:dyDescent="0.25">
      <c r="A62" s="104">
        <f t="shared" si="70"/>
        <v>43721</v>
      </c>
      <c r="B62" s="50">
        <f>TotalAppsTimeSeriesData!B65-TotalAppsTimeSeriesData_CCG!B62</f>
        <v>205</v>
      </c>
      <c r="C62" s="50">
        <f>TotalAppsTimeSeriesData!C65-TotalAppsTimeSeriesData_CCG!C62</f>
        <v>171</v>
      </c>
      <c r="D62" s="50">
        <f>TotalAppsTimeSeriesData!D65-TotalAppsTimeSeriesData_CCG!D62</f>
        <v>49</v>
      </c>
      <c r="E62" s="50">
        <f>TotalAppsTimeSeriesData!G65-TotalAppsTimeSeriesData_CCG!E62</f>
        <v>59</v>
      </c>
      <c r="F62" s="50">
        <f>TotalAppsTimeSeriesData!H65-TotalAppsTimeSeriesData_CCG!F62</f>
        <v>60</v>
      </c>
      <c r="G62" s="50">
        <f>TotalAppsTimeSeriesData!I65-TotalAppsTimeSeriesData_CCG!G62</f>
        <v>5</v>
      </c>
      <c r="H62" s="119"/>
      <c r="I62" s="50">
        <f>TotalAppsTimeSeriesData!K65-TotalAppsTimeSeriesData_CCG!I62</f>
        <v>2</v>
      </c>
      <c r="J62" s="50">
        <f>TotalAppsTimeSeriesData!L65-TotalAppsTimeSeriesData_CCG!J62</f>
        <v>1</v>
      </c>
      <c r="K62" s="50">
        <f>TotalAppsTimeSeriesData!M65-TotalAppsTimeSeriesData_CCG!K62</f>
        <v>10</v>
      </c>
      <c r="L62" s="50">
        <f>TotalAppsTimeSeriesData!N65-TotalAppsTimeSeriesData_CCG!L62</f>
        <v>7</v>
      </c>
      <c r="M62" s="50">
        <f t="shared" ref="M62" si="97">J62*-1</f>
        <v>-1</v>
      </c>
      <c r="N62" s="316">
        <f>((TotalAppsTimeSeriesData!S65*TotalAppsTimeSeriesData!B65)-(TotalAppsTimeSeriesData_CCG!N62*TotalAppsTimeSeriesData_CCG!B62))/(TotalAppsTimeSeriesData!B65-TotalAppsTimeSeriesData_CCG!B62)</f>
        <v>37.829268292682926</v>
      </c>
      <c r="O62" s="13">
        <f t="shared" ref="O62:O93" si="98">K62-J62</f>
        <v>9</v>
      </c>
    </row>
    <row r="63" spans="1:15" s="3" customFormat="1" x14ac:dyDescent="0.25">
      <c r="A63" s="104">
        <f t="shared" si="70"/>
        <v>43714</v>
      </c>
      <c r="B63" s="50">
        <f>TotalAppsTimeSeriesData!B66-TotalAppsTimeSeriesData_CCG!B63</f>
        <v>217</v>
      </c>
      <c r="C63" s="50">
        <f>TotalAppsTimeSeriesData!C66-TotalAppsTimeSeriesData_CCG!C63</f>
        <v>178</v>
      </c>
      <c r="D63" s="50">
        <f>TotalAppsTimeSeriesData!D66-TotalAppsTimeSeriesData_CCG!D63</f>
        <v>51</v>
      </c>
      <c r="E63" s="50">
        <f>TotalAppsTimeSeriesData!G66-TotalAppsTimeSeriesData_CCG!E63</f>
        <v>65</v>
      </c>
      <c r="F63" s="50">
        <f>TotalAppsTimeSeriesData!H66-TotalAppsTimeSeriesData_CCG!F63</f>
        <v>63</v>
      </c>
      <c r="G63" s="50">
        <f>TotalAppsTimeSeriesData!I66-TotalAppsTimeSeriesData_CCG!G63</f>
        <v>2</v>
      </c>
      <c r="H63" s="119"/>
      <c r="I63" s="50">
        <f>TotalAppsTimeSeriesData!K66-TotalAppsTimeSeriesData_CCG!I63</f>
        <v>2</v>
      </c>
      <c r="J63" s="50">
        <f>TotalAppsTimeSeriesData!L66-TotalAppsTimeSeriesData_CCG!J63</f>
        <v>8</v>
      </c>
      <c r="K63" s="50">
        <f>TotalAppsTimeSeriesData!M66-TotalAppsTimeSeriesData_CCG!K63</f>
        <v>14</v>
      </c>
      <c r="L63" s="50">
        <f>TotalAppsTimeSeriesData!N66-TotalAppsTimeSeriesData_CCG!L63</f>
        <v>7</v>
      </c>
      <c r="M63" s="50">
        <f t="shared" ref="M63" si="99">J63*-1</f>
        <v>-8</v>
      </c>
      <c r="N63" s="316">
        <f>((TotalAppsTimeSeriesData!S66*TotalAppsTimeSeriesData!B66)-(TotalAppsTimeSeriesData_CCG!N63*TotalAppsTimeSeriesData_CCG!B63))/(TotalAppsTimeSeriesData!B66-TotalAppsTimeSeriesData_CCG!B63)</f>
        <v>35.935483870967744</v>
      </c>
      <c r="O63" s="13">
        <f t="shared" si="98"/>
        <v>6</v>
      </c>
    </row>
    <row r="64" spans="1:15" s="3" customFormat="1" x14ac:dyDescent="0.25">
      <c r="A64" s="104">
        <v>43707</v>
      </c>
      <c r="B64" s="50">
        <f>TotalAppsTimeSeriesData!B67-TotalAppsTimeSeriesData_CCG!B64</f>
        <v>222</v>
      </c>
      <c r="C64" s="50">
        <f>TotalAppsTimeSeriesData!C67-TotalAppsTimeSeriesData_CCG!C64</f>
        <v>184</v>
      </c>
      <c r="D64" s="50">
        <f>TotalAppsTimeSeriesData!D67-TotalAppsTimeSeriesData_CCG!D64</f>
        <v>52</v>
      </c>
      <c r="E64" s="50">
        <f>TotalAppsTimeSeriesData!G67-TotalAppsTimeSeriesData_CCG!E64</f>
        <v>64</v>
      </c>
      <c r="F64" s="50">
        <f>TotalAppsTimeSeriesData!H67-TotalAppsTimeSeriesData_CCG!F64</f>
        <v>47</v>
      </c>
      <c r="G64" s="50">
        <f>TotalAppsTimeSeriesData!I67-TotalAppsTimeSeriesData_CCG!G64</f>
        <v>2</v>
      </c>
      <c r="H64" s="119"/>
      <c r="I64" s="50">
        <f>TotalAppsTimeSeriesData!K67-TotalAppsTimeSeriesData_CCG!I64</f>
        <v>1</v>
      </c>
      <c r="J64" s="50">
        <f>TotalAppsTimeSeriesData!L67-TotalAppsTimeSeriesData_CCG!J64</f>
        <v>7</v>
      </c>
      <c r="K64" s="50">
        <f>TotalAppsTimeSeriesData!M67-TotalAppsTimeSeriesData_CCG!K64</f>
        <v>5</v>
      </c>
      <c r="L64" s="50">
        <f>TotalAppsTimeSeriesData!N67-TotalAppsTimeSeriesData_CCG!L64</f>
        <v>8</v>
      </c>
      <c r="M64" s="50">
        <f t="shared" ref="M64" si="100">J64*-1</f>
        <v>-7</v>
      </c>
      <c r="N64" s="316">
        <f>((TotalAppsTimeSeriesData!S67*TotalAppsTimeSeriesData!B67)-(TotalAppsTimeSeriesData_CCG!N64*TotalAppsTimeSeriesData_CCG!B64))/(TotalAppsTimeSeriesData!B67-TotalAppsTimeSeriesData_CCG!B64)</f>
        <v>35.036036036036037</v>
      </c>
      <c r="O64" s="13">
        <f t="shared" si="98"/>
        <v>-2</v>
      </c>
    </row>
    <row r="65" spans="1:15" s="3" customFormat="1" x14ac:dyDescent="0.25">
      <c r="A65" s="104">
        <v>43700</v>
      </c>
      <c r="B65" s="50">
        <f>TotalAppsTimeSeriesData!B68-TotalAppsTimeSeriesData_CCG!B65</f>
        <v>223</v>
      </c>
      <c r="C65" s="50">
        <f>TotalAppsTimeSeriesData!C68-TotalAppsTimeSeriesData_CCG!C65</f>
        <v>184</v>
      </c>
      <c r="D65" s="50">
        <f>TotalAppsTimeSeriesData!D68-TotalAppsTimeSeriesData_CCG!D65</f>
        <v>49</v>
      </c>
      <c r="E65" s="50">
        <f>TotalAppsTimeSeriesData!G68-TotalAppsTimeSeriesData_CCG!E65</f>
        <v>62</v>
      </c>
      <c r="F65" s="50">
        <f>TotalAppsTimeSeriesData!H68-TotalAppsTimeSeriesData_CCG!F65</f>
        <v>58</v>
      </c>
      <c r="G65" s="50">
        <f>TotalAppsTimeSeriesData!I68-TotalAppsTimeSeriesData_CCG!G65</f>
        <v>0</v>
      </c>
      <c r="H65" s="119"/>
      <c r="I65" s="50">
        <f>TotalAppsTimeSeriesData!K68-TotalAppsTimeSeriesData_CCG!I65</f>
        <v>4</v>
      </c>
      <c r="J65" s="50">
        <f>TotalAppsTimeSeriesData!L68-TotalAppsTimeSeriesData_CCG!J65</f>
        <v>8</v>
      </c>
      <c r="K65" s="50">
        <f>TotalAppsTimeSeriesData!M68-TotalAppsTimeSeriesData_CCG!K65</f>
        <v>6</v>
      </c>
      <c r="L65" s="50">
        <f>TotalAppsTimeSeriesData!N68-TotalAppsTimeSeriesData_CCG!L65</f>
        <v>8</v>
      </c>
      <c r="M65" s="50">
        <f t="shared" ref="M65:M69" si="101">J65*-1</f>
        <v>-8</v>
      </c>
      <c r="N65" s="316">
        <f>((TotalAppsTimeSeriesData!S68*TotalAppsTimeSeriesData!B68)-(TotalAppsTimeSeriesData_CCG!N65*TotalAppsTimeSeriesData_CCG!B65))/(TotalAppsTimeSeriesData!B68-TotalAppsTimeSeriesData_CCG!B65)</f>
        <v>35.520179372197312</v>
      </c>
      <c r="O65" s="13">
        <f t="shared" si="98"/>
        <v>-2</v>
      </c>
    </row>
    <row r="66" spans="1:15" s="3" customFormat="1" x14ac:dyDescent="0.25">
      <c r="A66" s="104">
        <v>43693</v>
      </c>
      <c r="B66" s="50">
        <f>TotalAppsTimeSeriesData!B69-TotalAppsTimeSeriesData_CCG!B66</f>
        <v>222</v>
      </c>
      <c r="C66" s="50">
        <f>TotalAppsTimeSeriesData!C69-TotalAppsTimeSeriesData_CCG!C66</f>
        <v>182</v>
      </c>
      <c r="D66" s="50">
        <f>TotalAppsTimeSeriesData!D69-TotalAppsTimeSeriesData_CCG!D66</f>
        <v>47</v>
      </c>
      <c r="E66" s="50">
        <f>TotalAppsTimeSeriesData!G69-TotalAppsTimeSeriesData_CCG!E66</f>
        <v>62</v>
      </c>
      <c r="F66" s="50">
        <f>TotalAppsTimeSeriesData!H69-TotalAppsTimeSeriesData_CCG!F66</f>
        <v>57</v>
      </c>
      <c r="G66" s="50">
        <f>TotalAppsTimeSeriesData!I69-TotalAppsTimeSeriesData_CCG!G66</f>
        <v>6</v>
      </c>
      <c r="H66" s="119"/>
      <c r="I66" s="50">
        <f>TotalAppsTimeSeriesData!K69-TotalAppsTimeSeriesData_CCG!I66</f>
        <v>3</v>
      </c>
      <c r="J66" s="50">
        <f>TotalAppsTimeSeriesData!L69-TotalAppsTimeSeriesData_CCG!J66</f>
        <v>17</v>
      </c>
      <c r="K66" s="50">
        <f>TotalAppsTimeSeriesData!M69-TotalAppsTimeSeriesData_CCG!K66</f>
        <v>22</v>
      </c>
      <c r="L66" s="50">
        <f>TotalAppsTimeSeriesData!N69-TotalAppsTimeSeriesData_CCG!L66</f>
        <v>26</v>
      </c>
      <c r="M66" s="50">
        <f t="shared" si="101"/>
        <v>-17</v>
      </c>
      <c r="N66" s="316">
        <f>((TotalAppsTimeSeriesData!S69*TotalAppsTimeSeriesData!B69)-(TotalAppsTimeSeriesData_CCG!N66*TotalAppsTimeSeriesData_CCG!B66))/(TotalAppsTimeSeriesData!B69-TotalAppsTimeSeriesData_CCG!B66)</f>
        <v>35.396396396396398</v>
      </c>
      <c r="O66" s="13">
        <f t="shared" si="98"/>
        <v>5</v>
      </c>
    </row>
    <row r="67" spans="1:15" s="3" customFormat="1" x14ac:dyDescent="0.25">
      <c r="A67" s="104">
        <v>43686</v>
      </c>
      <c r="B67" s="50">
        <f>TotalAppsTimeSeriesData!B70-TotalAppsTimeSeriesData_CCG!B67</f>
        <v>226</v>
      </c>
      <c r="C67" s="50">
        <f>TotalAppsTimeSeriesData!C70-TotalAppsTimeSeriesData_CCG!C67</f>
        <v>186</v>
      </c>
      <c r="D67" s="50">
        <f>TotalAppsTimeSeriesData!D70-TotalAppsTimeSeriesData_CCG!D67</f>
        <v>49</v>
      </c>
      <c r="E67" s="50">
        <f>TotalAppsTimeSeriesData!G70-TotalAppsTimeSeriesData_CCG!E67</f>
        <v>65</v>
      </c>
      <c r="F67" s="50">
        <f>TotalAppsTimeSeriesData!H70-TotalAppsTimeSeriesData_CCG!F67</f>
        <v>85</v>
      </c>
      <c r="G67" s="50">
        <f>TotalAppsTimeSeriesData!I70-TotalAppsTimeSeriesData_CCG!G67</f>
        <v>3</v>
      </c>
      <c r="H67" s="119"/>
      <c r="I67" s="50">
        <f>TotalAppsTimeSeriesData!K70-TotalAppsTimeSeriesData_CCG!I67</f>
        <v>6</v>
      </c>
      <c r="J67" s="50">
        <f>TotalAppsTimeSeriesData!L70-TotalAppsTimeSeriesData_CCG!J67</f>
        <v>15</v>
      </c>
      <c r="K67" s="50">
        <f>TotalAppsTimeSeriesData!M70-TotalAppsTimeSeriesData_CCG!K67</f>
        <v>11</v>
      </c>
      <c r="L67" s="50">
        <f>TotalAppsTimeSeriesData!N70-TotalAppsTimeSeriesData_CCG!L67</f>
        <v>18</v>
      </c>
      <c r="M67" s="50">
        <f t="shared" si="101"/>
        <v>-15</v>
      </c>
      <c r="N67" s="316">
        <f>((TotalAppsTimeSeriesData!S70*TotalAppsTimeSeriesData!B70)-(TotalAppsTimeSeriesData_CCG!N67*TotalAppsTimeSeriesData_CCG!B67))/(TotalAppsTimeSeriesData!B70-TotalAppsTimeSeriesData_CCG!B67)</f>
        <v>36.212389380530972</v>
      </c>
      <c r="O67" s="13">
        <f t="shared" si="98"/>
        <v>-4</v>
      </c>
    </row>
    <row r="68" spans="1:15" s="3" customFormat="1" x14ac:dyDescent="0.25">
      <c r="A68" s="104">
        <v>43679</v>
      </c>
      <c r="B68" s="50">
        <f>TotalAppsTimeSeriesData!B71-TotalAppsTimeSeriesData_CCG!B68</f>
        <v>225</v>
      </c>
      <c r="C68" s="50">
        <f>TotalAppsTimeSeriesData!C71-TotalAppsTimeSeriesData_CCG!C68</f>
        <v>181</v>
      </c>
      <c r="D68" s="50">
        <f>TotalAppsTimeSeriesData!D71-TotalAppsTimeSeriesData_CCG!D68</f>
        <v>51</v>
      </c>
      <c r="E68" s="50">
        <f>TotalAppsTimeSeriesData!G71-TotalAppsTimeSeriesData_CCG!E68</f>
        <v>69</v>
      </c>
      <c r="F68" s="50">
        <f>TotalAppsTimeSeriesData!H71-TotalAppsTimeSeriesData_CCG!F68</f>
        <v>92</v>
      </c>
      <c r="G68" s="50">
        <f>TotalAppsTimeSeriesData!I71-TotalAppsTimeSeriesData_CCG!G68</f>
        <v>5</v>
      </c>
      <c r="H68" s="119"/>
      <c r="I68" s="50">
        <f>TotalAppsTimeSeriesData!K71-TotalAppsTimeSeriesData_CCG!I68</f>
        <v>4</v>
      </c>
      <c r="J68" s="50">
        <f>TotalAppsTimeSeriesData!L71-TotalAppsTimeSeriesData_CCG!J68</f>
        <v>14</v>
      </c>
      <c r="K68" s="50">
        <f>TotalAppsTimeSeriesData!M71-TotalAppsTimeSeriesData_CCG!K68</f>
        <v>19</v>
      </c>
      <c r="L68" s="50">
        <f>TotalAppsTimeSeriesData!N71-TotalAppsTimeSeriesData_CCG!L68</f>
        <v>12</v>
      </c>
      <c r="M68" s="50">
        <f t="shared" si="101"/>
        <v>-14</v>
      </c>
      <c r="N68" s="316">
        <f>((TotalAppsTimeSeriesData!S71*TotalAppsTimeSeriesData!B71)-(TotalAppsTimeSeriesData_CCG!N68*TotalAppsTimeSeriesData_CCG!B68))/(TotalAppsTimeSeriesData!B71-TotalAppsTimeSeriesData_CCG!B68)</f>
        <v>36.768888888888888</v>
      </c>
      <c r="O68" s="13">
        <f t="shared" si="98"/>
        <v>5</v>
      </c>
    </row>
    <row r="69" spans="1:15" s="3" customFormat="1" x14ac:dyDescent="0.25">
      <c r="A69" s="104">
        <v>43672</v>
      </c>
      <c r="B69" s="50">
        <f>TotalAppsTimeSeriesData!B72-TotalAppsTimeSeriesData_CCG!B69</f>
        <v>232</v>
      </c>
      <c r="C69" s="50">
        <f>TotalAppsTimeSeriesData!C72-TotalAppsTimeSeriesData_CCG!C69</f>
        <v>181</v>
      </c>
      <c r="D69" s="50">
        <f>TotalAppsTimeSeriesData!D72-TotalAppsTimeSeriesData_CCG!D69</f>
        <v>51</v>
      </c>
      <c r="E69" s="50">
        <f>TotalAppsTimeSeriesData!G72-TotalAppsTimeSeriesData_CCG!E69</f>
        <v>76</v>
      </c>
      <c r="F69" s="50">
        <f>TotalAppsTimeSeriesData!H72-TotalAppsTimeSeriesData_CCG!F69</f>
        <v>75</v>
      </c>
      <c r="G69" s="50">
        <f>TotalAppsTimeSeriesData!I72-TotalAppsTimeSeriesData_CCG!G69</f>
        <v>11</v>
      </c>
      <c r="H69" s="119"/>
      <c r="I69" s="50">
        <f>TotalAppsTimeSeriesData!K72-TotalAppsTimeSeriesData_CCG!I69</f>
        <v>2</v>
      </c>
      <c r="J69" s="50">
        <f>TotalAppsTimeSeriesData!L72-TotalAppsTimeSeriesData_CCG!J69</f>
        <v>9</v>
      </c>
      <c r="K69" s="50">
        <f>TotalAppsTimeSeriesData!M72-TotalAppsTimeSeriesData_CCG!K69</f>
        <v>18</v>
      </c>
      <c r="L69" s="50">
        <f>TotalAppsTimeSeriesData!N72-TotalAppsTimeSeriesData_CCG!L69</f>
        <v>14</v>
      </c>
      <c r="M69" s="50">
        <f t="shared" si="101"/>
        <v>-9</v>
      </c>
      <c r="N69" s="316">
        <f>((TotalAppsTimeSeriesData!S72*TotalAppsTimeSeriesData!B72)-(TotalAppsTimeSeriesData_CCG!N69*TotalAppsTimeSeriesData_CCG!B69))/(TotalAppsTimeSeriesData!B72-TotalAppsTimeSeriesData_CCG!B69)</f>
        <v>38.176724137931032</v>
      </c>
      <c r="O69" s="13">
        <f t="shared" si="98"/>
        <v>9</v>
      </c>
    </row>
    <row r="70" spans="1:15" s="3" customFormat="1" x14ac:dyDescent="0.25">
      <c r="A70" s="104">
        <v>43665</v>
      </c>
      <c r="B70" s="50">
        <f>TotalAppsTimeSeriesData!B73-TotalAppsTimeSeriesData_CCG!B70</f>
        <v>247</v>
      </c>
      <c r="C70" s="50">
        <f>TotalAppsTimeSeriesData!C73-TotalAppsTimeSeriesData_CCG!C70</f>
        <v>198</v>
      </c>
      <c r="D70" s="50">
        <f>TotalAppsTimeSeriesData!D73-TotalAppsTimeSeriesData_CCG!D70</f>
        <v>56</v>
      </c>
      <c r="E70" s="50">
        <f>TotalAppsTimeSeriesData!G73-TotalAppsTimeSeriesData_CCG!E70</f>
        <v>77</v>
      </c>
      <c r="F70" s="50">
        <f>TotalAppsTimeSeriesData!H73-TotalAppsTimeSeriesData_CCG!F70</f>
        <v>88</v>
      </c>
      <c r="G70" s="50">
        <f>TotalAppsTimeSeriesData!I73-TotalAppsTimeSeriesData_CCG!G70</f>
        <v>6</v>
      </c>
      <c r="H70" s="119"/>
      <c r="I70" s="50">
        <f>TotalAppsTimeSeriesData!K73-TotalAppsTimeSeriesData_CCG!I70</f>
        <v>5</v>
      </c>
      <c r="J70" s="50">
        <f>TotalAppsTimeSeriesData!L73-TotalAppsTimeSeriesData_CCG!J70</f>
        <v>12</v>
      </c>
      <c r="K70" s="50">
        <f>TotalAppsTimeSeriesData!M73-TotalAppsTimeSeriesData_CCG!K70</f>
        <v>8</v>
      </c>
      <c r="L70" s="50">
        <f>TotalAppsTimeSeriesData!N73-TotalAppsTimeSeriesData_CCG!L70</f>
        <v>8</v>
      </c>
      <c r="M70" s="50">
        <f t="shared" ref="M70" si="102">J70*-1</f>
        <v>-12</v>
      </c>
      <c r="N70" s="316">
        <f>((TotalAppsTimeSeriesData!S73*TotalAppsTimeSeriesData!B73)-(TotalAppsTimeSeriesData_CCG!N70*TotalAppsTimeSeriesData_CCG!B70))/(TotalAppsTimeSeriesData!B73-TotalAppsTimeSeriesData_CCG!B70)</f>
        <v>37.46153846153846</v>
      </c>
      <c r="O70" s="13">
        <f t="shared" si="98"/>
        <v>-4</v>
      </c>
    </row>
    <row r="71" spans="1:15" s="3" customFormat="1" x14ac:dyDescent="0.25">
      <c r="A71" s="104">
        <v>43658</v>
      </c>
      <c r="B71" s="50">
        <f>TotalAppsTimeSeriesData!B74-TotalAppsTimeSeriesData_CCG!B71</f>
        <v>251</v>
      </c>
      <c r="C71" s="50">
        <f>TotalAppsTimeSeriesData!C74-TotalAppsTimeSeriesData_CCG!C71</f>
        <v>203</v>
      </c>
      <c r="D71" s="50">
        <f>TotalAppsTimeSeriesData!D74-TotalAppsTimeSeriesData_CCG!D71</f>
        <v>54</v>
      </c>
      <c r="E71" s="50">
        <f>TotalAppsTimeSeriesData!G74-TotalAppsTimeSeriesData_CCG!E71</f>
        <v>72</v>
      </c>
      <c r="F71" s="50">
        <f>TotalAppsTimeSeriesData!H74-TotalAppsTimeSeriesData_CCG!F71</f>
        <v>78</v>
      </c>
      <c r="G71" s="50">
        <f>TotalAppsTimeSeriesData!I74-TotalAppsTimeSeriesData_CCG!G71</f>
        <v>14</v>
      </c>
      <c r="H71" s="119"/>
      <c r="I71" s="50">
        <f>TotalAppsTimeSeriesData!K74-TotalAppsTimeSeriesData_CCG!I71</f>
        <v>3</v>
      </c>
      <c r="J71" s="50">
        <f>TotalAppsTimeSeriesData!L74-TotalAppsTimeSeriesData_CCG!J71</f>
        <v>15</v>
      </c>
      <c r="K71" s="50">
        <f>TotalAppsTimeSeriesData!M74-TotalAppsTimeSeriesData_CCG!K71</f>
        <v>7</v>
      </c>
      <c r="L71" s="50">
        <f>TotalAppsTimeSeriesData!N74-TotalAppsTimeSeriesData_CCG!L71</f>
        <v>22</v>
      </c>
      <c r="M71" s="50">
        <f t="shared" ref="M71:M76" si="103">J71*-1</f>
        <v>-15</v>
      </c>
      <c r="N71" s="316">
        <f>((TotalAppsTimeSeriesData!S74*TotalAppsTimeSeriesData!B74)-(TotalAppsTimeSeriesData_CCG!N71*TotalAppsTimeSeriesData_CCG!B71))/(TotalAppsTimeSeriesData!B74-TotalAppsTimeSeriesData_CCG!B71)</f>
        <v>36.585657370517929</v>
      </c>
      <c r="O71" s="13">
        <f t="shared" si="98"/>
        <v>-8</v>
      </c>
    </row>
    <row r="72" spans="1:15" s="3" customFormat="1" x14ac:dyDescent="0.25">
      <c r="A72" s="104">
        <v>43651</v>
      </c>
      <c r="B72" s="50">
        <f>TotalAppsTimeSeriesData!B75-TotalAppsTimeSeriesData_CCG!B72</f>
        <v>246</v>
      </c>
      <c r="C72" s="50">
        <f>TotalAppsTimeSeriesData!C75-TotalAppsTimeSeriesData_CCG!C72</f>
        <v>192</v>
      </c>
      <c r="D72" s="50">
        <f>TotalAppsTimeSeriesData!D75-TotalAppsTimeSeriesData_CCG!D72</f>
        <v>50</v>
      </c>
      <c r="E72" s="50">
        <f>TotalAppsTimeSeriesData!G75-TotalAppsTimeSeriesData_CCG!E72</f>
        <v>70</v>
      </c>
      <c r="F72" s="50">
        <f>TotalAppsTimeSeriesData!H75-TotalAppsTimeSeriesData_CCG!F72</f>
        <v>91</v>
      </c>
      <c r="G72" s="50">
        <f>TotalAppsTimeSeriesData!I75-TotalAppsTimeSeriesData_CCG!G72</f>
        <v>12</v>
      </c>
      <c r="H72" s="119"/>
      <c r="I72" s="50">
        <f>TotalAppsTimeSeriesData!K75-TotalAppsTimeSeriesData_CCG!I72</f>
        <v>4</v>
      </c>
      <c r="J72" s="50">
        <f>TotalAppsTimeSeriesData!L75-TotalAppsTimeSeriesData_CCG!J72</f>
        <v>7</v>
      </c>
      <c r="K72" s="50">
        <f>TotalAppsTimeSeriesData!M75-TotalAppsTimeSeriesData_CCG!K72</f>
        <v>20</v>
      </c>
      <c r="L72" s="50">
        <f>TotalAppsTimeSeriesData!N75-TotalAppsTimeSeriesData_CCG!L72</f>
        <v>10</v>
      </c>
      <c r="M72" s="50">
        <f t="shared" si="103"/>
        <v>-7</v>
      </c>
      <c r="N72" s="316">
        <f>((TotalAppsTimeSeriesData!S75*TotalAppsTimeSeriesData!B75)-(TotalAppsTimeSeriesData_CCG!N72*TotalAppsTimeSeriesData_CCG!B72))/(TotalAppsTimeSeriesData!B75-TotalAppsTimeSeriesData_CCG!B72)</f>
        <v>35.471544715447152</v>
      </c>
      <c r="O72" s="13">
        <f t="shared" si="98"/>
        <v>13</v>
      </c>
    </row>
    <row r="73" spans="1:15" s="3" customFormat="1" x14ac:dyDescent="0.25">
      <c r="A73" s="104">
        <v>43644</v>
      </c>
      <c r="B73" s="50">
        <f>TotalAppsTimeSeriesData!B76-TotalAppsTimeSeriesData_CCG!B73</f>
        <v>259</v>
      </c>
      <c r="C73" s="50">
        <f>TotalAppsTimeSeriesData!C76-TotalAppsTimeSeriesData_CCG!C73</f>
        <v>201</v>
      </c>
      <c r="D73" s="50">
        <f>TotalAppsTimeSeriesData!D76-TotalAppsTimeSeriesData_CCG!D73</f>
        <v>47</v>
      </c>
      <c r="E73" s="50">
        <f>TotalAppsTimeSeriesData!G76-TotalAppsTimeSeriesData_CCG!E73</f>
        <v>65</v>
      </c>
      <c r="F73" s="50">
        <f>TotalAppsTimeSeriesData!H76-TotalAppsTimeSeriesData_CCG!F73</f>
        <v>87</v>
      </c>
      <c r="G73" s="50">
        <f>TotalAppsTimeSeriesData!I76-TotalAppsTimeSeriesData_CCG!G73</f>
        <v>10</v>
      </c>
      <c r="H73" s="119"/>
      <c r="I73" s="50">
        <f>TotalAppsTimeSeriesData!K76-TotalAppsTimeSeriesData_CCG!I73</f>
        <v>1</v>
      </c>
      <c r="J73" s="50">
        <f>TotalAppsTimeSeriesData!L76-TotalAppsTimeSeriesData_CCG!J73</f>
        <v>11</v>
      </c>
      <c r="K73" s="50">
        <f>TotalAppsTimeSeriesData!M76-TotalAppsTimeSeriesData_CCG!K73</f>
        <v>16</v>
      </c>
      <c r="L73" s="50">
        <f>TotalAppsTimeSeriesData!N76-TotalAppsTimeSeriesData_CCG!L73</f>
        <v>8</v>
      </c>
      <c r="M73" s="50">
        <f t="shared" si="103"/>
        <v>-11</v>
      </c>
      <c r="N73" s="316">
        <f>((TotalAppsTimeSeriesData!S76*TotalAppsTimeSeriesData!B76)-(TotalAppsTimeSeriesData_CCG!N73*TotalAppsTimeSeriesData_CCG!B73))/(TotalAppsTimeSeriesData!B76-TotalAppsTimeSeriesData_CCG!B73)</f>
        <v>33.100386100386103</v>
      </c>
      <c r="O73" s="13">
        <f t="shared" si="98"/>
        <v>5</v>
      </c>
    </row>
    <row r="74" spans="1:15" s="3" customFormat="1" x14ac:dyDescent="0.25">
      <c r="A74" s="104">
        <v>43637</v>
      </c>
      <c r="B74" s="50">
        <f>TotalAppsTimeSeriesData!B77-TotalAppsTimeSeriesData_CCG!B74</f>
        <v>266</v>
      </c>
      <c r="C74" s="50">
        <f>TotalAppsTimeSeriesData!C77-TotalAppsTimeSeriesData_CCG!C74</f>
        <v>221</v>
      </c>
      <c r="D74" s="50">
        <f>TotalAppsTimeSeriesData!D77-TotalAppsTimeSeriesData_CCG!D74</f>
        <v>54</v>
      </c>
      <c r="E74" s="50">
        <f>TotalAppsTimeSeriesData!G77-TotalAppsTimeSeriesData_CCG!E74</f>
        <v>70</v>
      </c>
      <c r="F74" s="50">
        <f>TotalAppsTimeSeriesData!H77-TotalAppsTimeSeriesData_CCG!F74</f>
        <v>75</v>
      </c>
      <c r="G74" s="50">
        <f>TotalAppsTimeSeriesData!I77-TotalAppsTimeSeriesData_CCG!G74</f>
        <v>15</v>
      </c>
      <c r="H74" s="119"/>
      <c r="I74" s="50">
        <f>TotalAppsTimeSeriesData!K77-TotalAppsTimeSeriesData_CCG!I74</f>
        <v>4</v>
      </c>
      <c r="J74" s="50">
        <f>TotalAppsTimeSeriesData!L77-TotalAppsTimeSeriesData_CCG!J74</f>
        <v>8</v>
      </c>
      <c r="K74" s="50">
        <f>TotalAppsTimeSeriesData!M77-TotalAppsTimeSeriesData_CCG!K74</f>
        <v>11</v>
      </c>
      <c r="L74" s="50">
        <f>TotalAppsTimeSeriesData!N77-TotalAppsTimeSeriesData_CCG!L74</f>
        <v>20</v>
      </c>
      <c r="M74" s="50">
        <f t="shared" si="103"/>
        <v>-8</v>
      </c>
      <c r="N74" s="316">
        <f>((TotalAppsTimeSeriesData!S77*TotalAppsTimeSeriesData!B77)-(TotalAppsTimeSeriesData_CCG!N74*TotalAppsTimeSeriesData_CCG!B74))/(TotalAppsTimeSeriesData!B77-TotalAppsTimeSeriesData_CCG!B74)</f>
        <v>33.593984962406012</v>
      </c>
      <c r="O74" s="13">
        <f t="shared" si="98"/>
        <v>3</v>
      </c>
    </row>
    <row r="75" spans="1:15" s="3" customFormat="1" x14ac:dyDescent="0.25">
      <c r="A75" s="104">
        <v>43630</v>
      </c>
      <c r="B75" s="50">
        <f>TotalAppsTimeSeriesData!B78-TotalAppsTimeSeriesData_CCG!B75</f>
        <v>273</v>
      </c>
      <c r="C75" s="50">
        <f>TotalAppsTimeSeriesData!C78-TotalAppsTimeSeriesData_CCG!C75</f>
        <v>215</v>
      </c>
      <c r="D75" s="50">
        <f>TotalAppsTimeSeriesData!D78-TotalAppsTimeSeriesData_CCG!D75</f>
        <v>48</v>
      </c>
      <c r="E75" s="50">
        <f>TotalAppsTimeSeriesData!G78-TotalAppsTimeSeriesData_CCG!E75</f>
        <v>66</v>
      </c>
      <c r="F75" s="50">
        <f>TotalAppsTimeSeriesData!H78-TotalAppsTimeSeriesData_CCG!F75</f>
        <v>63</v>
      </c>
      <c r="G75" s="50">
        <f>TotalAppsTimeSeriesData!I78-TotalAppsTimeSeriesData_CCG!G75</f>
        <v>9</v>
      </c>
      <c r="H75" s="119"/>
      <c r="I75" s="50">
        <f>TotalAppsTimeSeriesData!K78-TotalAppsTimeSeriesData_CCG!I75</f>
        <v>0</v>
      </c>
      <c r="J75" s="50">
        <f>TotalAppsTimeSeriesData!L78-TotalAppsTimeSeriesData_CCG!J75</f>
        <v>14</v>
      </c>
      <c r="K75" s="50">
        <f>TotalAppsTimeSeriesData!M78-TotalAppsTimeSeriesData_CCG!K75</f>
        <v>18</v>
      </c>
      <c r="L75" s="50">
        <f>TotalAppsTimeSeriesData!N78-TotalAppsTimeSeriesData_CCG!L75</f>
        <v>14</v>
      </c>
      <c r="M75" s="50">
        <f t="shared" si="103"/>
        <v>-14</v>
      </c>
      <c r="N75" s="316">
        <f>((TotalAppsTimeSeriesData!S78*TotalAppsTimeSeriesData!B78)-(TotalAppsTimeSeriesData_CCG!N75*TotalAppsTimeSeriesData_CCG!B75))/(TotalAppsTimeSeriesData!B78-TotalAppsTimeSeriesData_CCG!B75)</f>
        <v>31.527472527472529</v>
      </c>
      <c r="O75" s="13">
        <f t="shared" si="98"/>
        <v>4</v>
      </c>
    </row>
    <row r="76" spans="1:15" s="3" customFormat="1" x14ac:dyDescent="0.25">
      <c r="A76" s="104">
        <v>43623</v>
      </c>
      <c r="B76" s="50">
        <f>TotalAppsTimeSeriesData!B79-TotalAppsTimeSeriesData_CCG!B76</f>
        <v>279</v>
      </c>
      <c r="C76" s="50">
        <f>TotalAppsTimeSeriesData!C79-TotalAppsTimeSeriesData_CCG!C76</f>
        <v>223</v>
      </c>
      <c r="D76" s="50">
        <f>TotalAppsTimeSeriesData!D79-TotalAppsTimeSeriesData_CCG!D76</f>
        <v>44</v>
      </c>
      <c r="E76" s="50">
        <f>TotalAppsTimeSeriesData!G79-TotalAppsTimeSeriesData_CCG!E76</f>
        <v>62</v>
      </c>
      <c r="F76" s="50">
        <f>TotalAppsTimeSeriesData!H79-TotalAppsTimeSeriesData_CCG!F76</f>
        <v>86</v>
      </c>
      <c r="G76" s="50">
        <f>TotalAppsTimeSeriesData!I79-TotalAppsTimeSeriesData_CCG!G76</f>
        <v>9</v>
      </c>
      <c r="H76" s="119"/>
      <c r="I76" s="50">
        <f>TotalAppsTimeSeriesData!K79-TotalAppsTimeSeriesData_CCG!I76</f>
        <v>2</v>
      </c>
      <c r="J76" s="50">
        <f>TotalAppsTimeSeriesData!L79-TotalAppsTimeSeriesData_CCG!J76</f>
        <v>17</v>
      </c>
      <c r="K76" s="50">
        <f>TotalAppsTimeSeriesData!M79-TotalAppsTimeSeriesData_CCG!K76</f>
        <v>30</v>
      </c>
      <c r="L76" s="50">
        <f>TotalAppsTimeSeriesData!N79-TotalAppsTimeSeriesData_CCG!L76</f>
        <v>19</v>
      </c>
      <c r="M76" s="50">
        <f t="shared" si="103"/>
        <v>-17</v>
      </c>
      <c r="N76" s="316">
        <f>((TotalAppsTimeSeriesData!S79*TotalAppsTimeSeriesData!B79)-(TotalAppsTimeSeriesData_CCG!N76*TotalAppsTimeSeriesData_CCG!B76))/(TotalAppsTimeSeriesData!B79-TotalAppsTimeSeriesData_CCG!B76)</f>
        <v>31.641577060931901</v>
      </c>
      <c r="O76" s="13">
        <f t="shared" si="98"/>
        <v>13</v>
      </c>
    </row>
    <row r="77" spans="1:15" s="3" customFormat="1" x14ac:dyDescent="0.25">
      <c r="A77" s="104">
        <v>43616</v>
      </c>
      <c r="B77" s="50">
        <f>TotalAppsTimeSeriesData!B80-TotalAppsTimeSeriesData_CCG!B77</f>
        <v>289</v>
      </c>
      <c r="C77" s="50">
        <f>TotalAppsTimeSeriesData!C80-TotalAppsTimeSeriesData_CCG!C77</f>
        <v>231</v>
      </c>
      <c r="D77" s="50">
        <f>TotalAppsTimeSeriesData!D80-TotalAppsTimeSeriesData_CCG!D77</f>
        <v>44</v>
      </c>
      <c r="E77" s="50">
        <f>TotalAppsTimeSeriesData!G80-TotalAppsTimeSeriesData_CCG!E77</f>
        <v>59</v>
      </c>
      <c r="F77" s="50">
        <f>TotalAppsTimeSeriesData!H80-TotalAppsTimeSeriesData_CCG!F77</f>
        <v>94</v>
      </c>
      <c r="G77" s="50">
        <f>TotalAppsTimeSeriesData!I80-TotalAppsTimeSeriesData_CCG!G77</f>
        <v>11</v>
      </c>
      <c r="H77" s="119"/>
      <c r="I77" s="50">
        <f>TotalAppsTimeSeriesData!K80-TotalAppsTimeSeriesData_CCG!I77</f>
        <v>0</v>
      </c>
      <c r="J77" s="50">
        <f>TotalAppsTimeSeriesData!L80-TotalAppsTimeSeriesData_CCG!J77</f>
        <v>20</v>
      </c>
      <c r="K77" s="50">
        <f>TotalAppsTimeSeriesData!M80-TotalAppsTimeSeriesData_CCG!K77</f>
        <v>27</v>
      </c>
      <c r="L77" s="50">
        <f>TotalAppsTimeSeriesData!N80-TotalAppsTimeSeriesData_CCG!L77</f>
        <v>17</v>
      </c>
      <c r="M77" s="50">
        <f t="shared" ref="M77:M78" si="104">J77*-1</f>
        <v>-20</v>
      </c>
      <c r="N77" s="316">
        <f>((TotalAppsTimeSeriesData!S80*TotalAppsTimeSeriesData!B80)-(TotalAppsTimeSeriesData_CCG!N77*TotalAppsTimeSeriesData_CCG!B77))/(TotalAppsTimeSeriesData!B80-TotalAppsTimeSeriesData_CCG!B77)</f>
        <v>29.872110726643594</v>
      </c>
      <c r="O77" s="13">
        <f t="shared" si="98"/>
        <v>7</v>
      </c>
    </row>
    <row r="78" spans="1:15" s="3" customFormat="1" x14ac:dyDescent="0.25">
      <c r="A78" s="104">
        <v>43609</v>
      </c>
      <c r="B78" s="50">
        <f>TotalAppsTimeSeriesData!B81-TotalAppsTimeSeriesData_CCG!B78</f>
        <v>301</v>
      </c>
      <c r="C78" s="50">
        <f>TotalAppsTimeSeriesData!C81-TotalAppsTimeSeriesData_CCG!C78</f>
        <v>261</v>
      </c>
      <c r="D78" s="50">
        <f>TotalAppsTimeSeriesData!D81-TotalAppsTimeSeriesData_CCG!D78</f>
        <v>42</v>
      </c>
      <c r="E78" s="50">
        <f>TotalAppsTimeSeriesData!G81-TotalAppsTimeSeriesData_CCG!E78</f>
        <v>58</v>
      </c>
      <c r="F78" s="50">
        <f>TotalAppsTimeSeriesData!H81-TotalAppsTimeSeriesData_CCG!F78</f>
        <v>69</v>
      </c>
      <c r="G78" s="50">
        <f>TotalAppsTimeSeriesData!I81-TotalAppsTimeSeriesData_CCG!G78</f>
        <v>13</v>
      </c>
      <c r="H78" s="119"/>
      <c r="I78" s="50">
        <f>TotalAppsTimeSeriesData!K81-TotalAppsTimeSeriesData_CCG!I78</f>
        <v>4</v>
      </c>
      <c r="J78" s="50">
        <f>TotalAppsTimeSeriesData!L81-TotalAppsTimeSeriesData_CCG!J78</f>
        <v>14</v>
      </c>
      <c r="K78" s="50">
        <f>TotalAppsTimeSeriesData!M81-TotalAppsTimeSeriesData_CCG!K78</f>
        <v>21</v>
      </c>
      <c r="L78" s="50">
        <f>TotalAppsTimeSeriesData!N81-TotalAppsTimeSeriesData_CCG!L78</f>
        <v>28</v>
      </c>
      <c r="M78" s="50">
        <f t="shared" si="104"/>
        <v>-14</v>
      </c>
      <c r="N78" s="316">
        <f>((TotalAppsTimeSeriesData!S81*TotalAppsTimeSeriesData!B81)-(TotalAppsTimeSeriesData_CCG!N78*TotalAppsTimeSeriesData_CCG!B78))/(TotalAppsTimeSeriesData!B81-TotalAppsTimeSeriesData_CCG!B78)</f>
        <v>30.282392026578073</v>
      </c>
      <c r="O78" s="13">
        <f t="shared" si="98"/>
        <v>7</v>
      </c>
    </row>
    <row r="79" spans="1:15" s="3" customFormat="1" x14ac:dyDescent="0.25">
      <c r="A79" s="104">
        <v>43602</v>
      </c>
      <c r="B79" s="50">
        <f>TotalAppsTimeSeriesData!B82-TotalAppsTimeSeriesData_CCG!B79</f>
        <v>310</v>
      </c>
      <c r="C79" s="50">
        <f>TotalAppsTimeSeriesData!C82-TotalAppsTimeSeriesData_CCG!C79</f>
        <v>261</v>
      </c>
      <c r="D79" s="50">
        <f>TotalAppsTimeSeriesData!D82-TotalAppsTimeSeriesData_CCG!D79</f>
        <v>40</v>
      </c>
      <c r="E79" s="50">
        <f>TotalAppsTimeSeriesData!G82-TotalAppsTimeSeriesData_CCG!E79</f>
        <v>59</v>
      </c>
      <c r="F79" s="50">
        <f>TotalAppsTimeSeriesData!H82-TotalAppsTimeSeriesData_CCG!F79</f>
        <v>86</v>
      </c>
      <c r="G79" s="50">
        <f>TotalAppsTimeSeriesData!I82-TotalAppsTimeSeriesData_CCG!G79</f>
        <v>5</v>
      </c>
      <c r="H79" s="119"/>
      <c r="I79" s="50">
        <f>TotalAppsTimeSeriesData!K82-TotalAppsTimeSeriesData_CCG!I79</f>
        <v>3</v>
      </c>
      <c r="J79" s="50">
        <f>TotalAppsTimeSeriesData!L82-TotalAppsTimeSeriesData_CCG!J79</f>
        <v>16</v>
      </c>
      <c r="K79" s="50">
        <f>TotalAppsTimeSeriesData!M82-TotalAppsTimeSeriesData_CCG!K79</f>
        <v>22</v>
      </c>
      <c r="L79" s="50">
        <f>TotalAppsTimeSeriesData!N82-TotalAppsTimeSeriesData_CCG!L79</f>
        <v>19</v>
      </c>
      <c r="M79" s="50">
        <f t="shared" ref="M79" si="105">J79*-1</f>
        <v>-16</v>
      </c>
      <c r="N79" s="316">
        <f>((TotalAppsTimeSeriesData!S82*TotalAppsTimeSeriesData!B82)-(TotalAppsTimeSeriesData_CCG!N79*TotalAppsTimeSeriesData_CCG!B79))/(TotalAppsTimeSeriesData!B82-TotalAppsTimeSeriesData_CCG!B79)</f>
        <v>28.496774193548386</v>
      </c>
      <c r="O79" s="13">
        <f t="shared" si="98"/>
        <v>6</v>
      </c>
    </row>
    <row r="80" spans="1:15" s="3" customFormat="1" x14ac:dyDescent="0.25">
      <c r="A80" s="104">
        <v>43595</v>
      </c>
      <c r="B80" s="50">
        <f>TotalAppsTimeSeriesData!B83-TotalAppsTimeSeriesData_CCG!B80</f>
        <v>326</v>
      </c>
      <c r="C80" s="50">
        <f>TotalAppsTimeSeriesData!C83-TotalAppsTimeSeriesData_CCG!C80</f>
        <v>270</v>
      </c>
      <c r="D80" s="50">
        <f>TotalAppsTimeSeriesData!D83-TotalAppsTimeSeriesData_CCG!D80</f>
        <v>41</v>
      </c>
      <c r="E80" s="50">
        <f>TotalAppsTimeSeriesData!G83-TotalAppsTimeSeriesData_CCG!E80</f>
        <v>65</v>
      </c>
      <c r="F80" s="50">
        <f>TotalAppsTimeSeriesData!H83-TotalAppsTimeSeriesData_CCG!F80</f>
        <v>110</v>
      </c>
      <c r="G80" s="50">
        <f>TotalAppsTimeSeriesData!I83-TotalAppsTimeSeriesData_CCG!G80</f>
        <v>5</v>
      </c>
      <c r="H80" s="119"/>
      <c r="I80" s="50">
        <f>TotalAppsTimeSeriesData!K83-TotalAppsTimeSeriesData_CCG!I80</f>
        <v>3</v>
      </c>
      <c r="J80" s="50">
        <f>TotalAppsTimeSeriesData!L83-TotalAppsTimeSeriesData_CCG!J80</f>
        <v>21</v>
      </c>
      <c r="K80" s="50">
        <f>TotalAppsTimeSeriesData!M83-TotalAppsTimeSeriesData_CCG!K80</f>
        <v>13</v>
      </c>
      <c r="L80" s="50">
        <f>TotalAppsTimeSeriesData!N83-TotalAppsTimeSeriesData_CCG!L80</f>
        <v>25</v>
      </c>
      <c r="M80" s="50">
        <f t="shared" ref="M80" si="106">J80*-1</f>
        <v>-21</v>
      </c>
      <c r="N80" s="316">
        <f>((TotalAppsTimeSeriesData!S83*TotalAppsTimeSeriesData!B83)-(TotalAppsTimeSeriesData_CCG!N80*TotalAppsTimeSeriesData_CCG!B80))/(TotalAppsTimeSeriesData!B83-TotalAppsTimeSeriesData_CCG!B80)</f>
        <v>28.325153374233128</v>
      </c>
      <c r="O80" s="13">
        <f t="shared" si="98"/>
        <v>-8</v>
      </c>
    </row>
    <row r="81" spans="1:15" s="3" customFormat="1" x14ac:dyDescent="0.25">
      <c r="A81" s="104">
        <v>43588</v>
      </c>
      <c r="B81" s="50">
        <f>TotalAppsTimeSeriesData!B84-TotalAppsTimeSeriesData_CCG!B81</f>
        <v>321</v>
      </c>
      <c r="C81" s="50">
        <f>TotalAppsTimeSeriesData!C84-TotalAppsTimeSeriesData_CCG!C81</f>
        <v>252</v>
      </c>
      <c r="D81" s="50">
        <f>TotalAppsTimeSeriesData!D84-TotalAppsTimeSeriesData_CCG!D81</f>
        <v>41</v>
      </c>
      <c r="E81" s="50">
        <f>TotalAppsTimeSeriesData!G84-TotalAppsTimeSeriesData_CCG!E81</f>
        <v>-6</v>
      </c>
      <c r="F81" s="50">
        <f>TotalAppsTimeSeriesData!H84-TotalAppsTimeSeriesData_CCG!F81</f>
        <v>78</v>
      </c>
      <c r="G81" s="50">
        <f>TotalAppsTimeSeriesData!I84-TotalAppsTimeSeriesData_CCG!G81</f>
        <v>2</v>
      </c>
      <c r="H81" s="119"/>
      <c r="I81" s="50">
        <f>TotalAppsTimeSeriesData!K84-TotalAppsTimeSeriesData_CCG!I81</f>
        <v>5</v>
      </c>
      <c r="J81" s="50">
        <f>TotalAppsTimeSeriesData!L84-TotalAppsTimeSeriesData_CCG!J81</f>
        <v>29</v>
      </c>
      <c r="K81" s="50">
        <f>TotalAppsTimeSeriesData!M84-TotalAppsTimeSeriesData_CCG!K81</f>
        <v>33</v>
      </c>
      <c r="L81" s="50">
        <f>TotalAppsTimeSeriesData!N84-TotalAppsTimeSeriesData_CCG!L81</f>
        <v>26</v>
      </c>
      <c r="M81" s="50">
        <f t="shared" ref="M81" si="107">J81*-1</f>
        <v>-29</v>
      </c>
      <c r="N81" s="316">
        <f>((TotalAppsTimeSeriesData!S84*TotalAppsTimeSeriesData!B84)-(TotalAppsTimeSeriesData_CCG!N81*TotalAppsTimeSeriesData_CCG!B81))/(TotalAppsTimeSeriesData!B84-TotalAppsTimeSeriesData_CCG!B81)</f>
        <v>28.570093457943926</v>
      </c>
      <c r="O81" s="13">
        <f t="shared" si="98"/>
        <v>4</v>
      </c>
    </row>
    <row r="82" spans="1:15" s="3" customFormat="1" x14ac:dyDescent="0.25">
      <c r="A82" s="104">
        <v>43581</v>
      </c>
      <c r="B82" s="50">
        <f>TotalAppsTimeSeriesData!B85-TotalAppsTimeSeriesData_CCG!B82</f>
        <v>327</v>
      </c>
      <c r="C82" s="50">
        <f>TotalAppsTimeSeriesData!C85-TotalAppsTimeSeriesData_CCG!C82</f>
        <v>254</v>
      </c>
      <c r="D82" s="50">
        <f>TotalAppsTimeSeriesData!D85-TotalAppsTimeSeriesData_CCG!D82</f>
        <v>48</v>
      </c>
      <c r="E82" s="50">
        <f>TotalAppsTimeSeriesData!G85-TotalAppsTimeSeriesData_CCG!E82</f>
        <v>78</v>
      </c>
      <c r="F82" s="50">
        <f>TotalAppsTimeSeriesData!H85-TotalAppsTimeSeriesData_CCG!F82</f>
        <v>81</v>
      </c>
      <c r="G82" s="50">
        <f>TotalAppsTimeSeriesData!I85-TotalAppsTimeSeriesData_CCG!G82</f>
        <v>4</v>
      </c>
      <c r="H82" s="119"/>
      <c r="I82" s="50">
        <f>TotalAppsTimeSeriesData!K85-TotalAppsTimeSeriesData_CCG!I82</f>
        <v>2</v>
      </c>
      <c r="J82" s="50">
        <f>TotalAppsTimeSeriesData!L85-TotalAppsTimeSeriesData_CCG!J82</f>
        <v>8</v>
      </c>
      <c r="K82" s="50">
        <f>TotalAppsTimeSeriesData!M85-TotalAppsTimeSeriesData_CCG!K82</f>
        <v>29</v>
      </c>
      <c r="L82" s="50">
        <f>TotalAppsTimeSeriesData!N85-TotalAppsTimeSeriesData_CCG!L82</f>
        <v>8</v>
      </c>
      <c r="M82" s="50">
        <f t="shared" ref="M82" si="108">J82*-1</f>
        <v>-8</v>
      </c>
      <c r="N82" s="316">
        <f>((TotalAppsTimeSeriesData!S85*TotalAppsTimeSeriesData!B85)-(TotalAppsTimeSeriesData_CCG!N82*TotalAppsTimeSeriesData_CCG!B82))/(TotalAppsTimeSeriesData!B85-TotalAppsTimeSeriesData_CCG!B82)</f>
        <v>30.541284403669724</v>
      </c>
      <c r="O82" s="13">
        <f t="shared" si="98"/>
        <v>21</v>
      </c>
    </row>
    <row r="83" spans="1:15" s="3" customFormat="1" x14ac:dyDescent="0.25">
      <c r="A83" s="104">
        <v>43573</v>
      </c>
      <c r="B83" s="50">
        <f>TotalAppsTimeSeriesData!B86-TotalAppsTimeSeriesData_CCG!B83</f>
        <v>351</v>
      </c>
      <c r="C83" s="50">
        <f>TotalAppsTimeSeriesData!C86-TotalAppsTimeSeriesData_CCG!C83</f>
        <v>250</v>
      </c>
      <c r="D83" s="50">
        <f>TotalAppsTimeSeriesData!D86-TotalAppsTimeSeriesData_CCG!D83</f>
        <v>47</v>
      </c>
      <c r="E83" s="50">
        <f>TotalAppsTimeSeriesData!G86-TotalAppsTimeSeriesData_CCG!E83</f>
        <v>80</v>
      </c>
      <c r="F83" s="50">
        <f>TotalAppsTimeSeriesData!H86-TotalAppsTimeSeriesData_CCG!F83</f>
        <v>59</v>
      </c>
      <c r="G83" s="50">
        <f>TotalAppsTimeSeriesData!I86-TotalAppsTimeSeriesData_CCG!G83</f>
        <v>7</v>
      </c>
      <c r="H83" s="119"/>
      <c r="I83" s="50">
        <f>TotalAppsTimeSeriesData!K86-TotalAppsTimeSeriesData_CCG!I83</f>
        <v>0</v>
      </c>
      <c r="J83" s="50">
        <f>TotalAppsTimeSeriesData!L86-TotalAppsTimeSeriesData_CCG!J83</f>
        <v>13</v>
      </c>
      <c r="K83" s="50">
        <f>TotalAppsTimeSeriesData!M86-TotalAppsTimeSeriesData_CCG!K83</f>
        <v>24</v>
      </c>
      <c r="L83" s="50">
        <f>TotalAppsTimeSeriesData!N86-TotalAppsTimeSeriesData_CCG!L83</f>
        <v>17</v>
      </c>
      <c r="M83" s="50">
        <f t="shared" ref="M83" si="109">J83*-1</f>
        <v>-13</v>
      </c>
      <c r="N83" s="316">
        <f>((TotalAppsTimeSeriesData!S86*TotalAppsTimeSeriesData!B86)-(TotalAppsTimeSeriesData_CCG!N83*TotalAppsTimeSeriesData_CCG!B83))/(TotalAppsTimeSeriesData!B86-TotalAppsTimeSeriesData_CCG!B83)</f>
        <v>29.53846153846154</v>
      </c>
      <c r="O83" s="13">
        <f t="shared" si="98"/>
        <v>11</v>
      </c>
    </row>
    <row r="84" spans="1:15" s="3" customFormat="1" x14ac:dyDescent="0.25">
      <c r="A84" s="104">
        <v>43567</v>
      </c>
      <c r="B84" s="50">
        <f>TotalAppsTimeSeriesData!B87-TotalAppsTimeSeriesData_CCG!B84</f>
        <v>359</v>
      </c>
      <c r="C84" s="50">
        <f>TotalAppsTimeSeriesData!C87-TotalAppsTimeSeriesData_CCG!C84</f>
        <v>245</v>
      </c>
      <c r="D84" s="50">
        <f>TotalAppsTimeSeriesData!D87-TotalAppsTimeSeriesData_CCG!D84</f>
        <v>45</v>
      </c>
      <c r="E84" s="50">
        <f>TotalAppsTimeSeriesData!G87-TotalAppsTimeSeriesData_CCG!E84</f>
        <v>83</v>
      </c>
      <c r="F84" s="50">
        <f>TotalAppsTimeSeriesData!H87-TotalAppsTimeSeriesData_CCG!F84</f>
        <v>110</v>
      </c>
      <c r="G84" s="50">
        <f>TotalAppsTimeSeriesData!I87-TotalAppsTimeSeriesData_CCG!G84</f>
        <v>3</v>
      </c>
      <c r="H84" s="119"/>
      <c r="I84" s="50">
        <f>TotalAppsTimeSeriesData!K87-TotalAppsTimeSeriesData_CCG!I84</f>
        <v>4</v>
      </c>
      <c r="J84" s="50">
        <f>TotalAppsTimeSeriesData!L87-TotalAppsTimeSeriesData_CCG!J84</f>
        <v>18</v>
      </c>
      <c r="K84" s="50">
        <f>TotalAppsTimeSeriesData!M87-TotalAppsTimeSeriesData_CCG!K84</f>
        <v>26</v>
      </c>
      <c r="L84" s="50">
        <f>TotalAppsTimeSeriesData!N87-TotalAppsTimeSeriesData_CCG!L84</f>
        <v>22</v>
      </c>
      <c r="M84" s="50">
        <f t="shared" ref="M84" si="110">J84*-1</f>
        <v>-18</v>
      </c>
      <c r="N84" s="316">
        <f>((TotalAppsTimeSeriesData!S87*TotalAppsTimeSeriesData!B87)-(TotalAppsTimeSeriesData_CCG!N84*TotalAppsTimeSeriesData_CCG!B84))/(TotalAppsTimeSeriesData!B87-TotalAppsTimeSeriesData_CCG!B84)</f>
        <v>28.328690807799443</v>
      </c>
      <c r="O84" s="13">
        <f t="shared" si="98"/>
        <v>8</v>
      </c>
    </row>
    <row r="85" spans="1:15" s="3" customFormat="1" x14ac:dyDescent="0.25">
      <c r="A85" s="104">
        <v>43560</v>
      </c>
      <c r="B85" s="50">
        <f>TotalAppsTimeSeriesData!B88-TotalAppsTimeSeriesData_CCG!B85</f>
        <v>371</v>
      </c>
      <c r="C85" s="50">
        <f>TotalAppsTimeSeriesData!C88-TotalAppsTimeSeriesData_CCG!C85</f>
        <v>275</v>
      </c>
      <c r="D85" s="50">
        <f>TotalAppsTimeSeriesData!D88-TotalAppsTimeSeriesData_CCG!D85</f>
        <v>53</v>
      </c>
      <c r="E85" s="50">
        <f>TotalAppsTimeSeriesData!G88-TotalAppsTimeSeriesData_CCG!E85</f>
        <v>82</v>
      </c>
      <c r="F85" s="50">
        <f>TotalAppsTimeSeriesData!H88-TotalAppsTimeSeriesData_CCG!F85</f>
        <v>151</v>
      </c>
      <c r="G85" s="50">
        <f>TotalAppsTimeSeriesData!I88-TotalAppsTimeSeriesData_CCG!G85</f>
        <v>3</v>
      </c>
      <c r="H85" s="119"/>
      <c r="I85" s="50">
        <f>TotalAppsTimeSeriesData!K88-TotalAppsTimeSeriesData_CCG!I85</f>
        <v>4</v>
      </c>
      <c r="J85" s="50">
        <f>TotalAppsTimeSeriesData!L88-TotalAppsTimeSeriesData_CCG!J85</f>
        <v>30</v>
      </c>
      <c r="K85" s="50">
        <f>TotalAppsTimeSeriesData!M88-TotalAppsTimeSeriesData_CCG!K85</f>
        <v>29</v>
      </c>
      <c r="L85" s="50">
        <f>TotalAppsTimeSeriesData!N88-TotalAppsTimeSeriesData_CCG!L85</f>
        <v>24</v>
      </c>
      <c r="M85" s="50">
        <f t="shared" ref="M85" si="111">J85*-1</f>
        <v>-30</v>
      </c>
      <c r="N85" s="316">
        <f>((TotalAppsTimeSeriesData!S88*TotalAppsTimeSeriesData!B88)-(TotalAppsTimeSeriesData_CCG!N85*TotalAppsTimeSeriesData_CCG!B85))/(TotalAppsTimeSeriesData!B88-TotalAppsTimeSeriesData_CCG!B85)</f>
        <v>28.452830188679247</v>
      </c>
      <c r="O85" s="13">
        <f t="shared" si="98"/>
        <v>-1</v>
      </c>
    </row>
    <row r="86" spans="1:15" s="3" customFormat="1" x14ac:dyDescent="0.25">
      <c r="A86" s="104">
        <v>43553</v>
      </c>
      <c r="B86" s="50">
        <f>TotalAppsTimeSeriesData!B89-TotalAppsTimeSeriesData_CCG!B86</f>
        <v>370</v>
      </c>
      <c r="C86" s="50">
        <f>TotalAppsTimeSeriesData!C89-TotalAppsTimeSeriesData_CCG!C86</f>
        <v>327</v>
      </c>
      <c r="D86" s="50">
        <f>TotalAppsTimeSeriesData!D89-TotalAppsTimeSeriesData_CCG!D86</f>
        <v>60</v>
      </c>
      <c r="E86" s="50">
        <f>TotalAppsTimeSeriesData!G89-TotalAppsTimeSeriesData_CCG!E86</f>
        <v>75</v>
      </c>
      <c r="F86" s="50">
        <f>TotalAppsTimeSeriesData!H89-TotalAppsTimeSeriesData_CCG!F86</f>
        <v>112</v>
      </c>
      <c r="G86" s="50">
        <f>TotalAppsTimeSeriesData!I89-TotalAppsTimeSeriesData_CCG!G86</f>
        <v>14</v>
      </c>
      <c r="H86" s="119"/>
      <c r="I86" s="50">
        <f>TotalAppsTimeSeriesData!K89-TotalAppsTimeSeriesData_CCG!I86</f>
        <v>4</v>
      </c>
      <c r="J86" s="50">
        <f>TotalAppsTimeSeriesData!L89-TotalAppsTimeSeriesData_CCG!J86</f>
        <v>20</v>
      </c>
      <c r="K86" s="50">
        <f>TotalAppsTimeSeriesData!M89-TotalAppsTimeSeriesData_CCG!K86</f>
        <v>10</v>
      </c>
      <c r="L86" s="50">
        <f>TotalAppsTimeSeriesData!N89-TotalAppsTimeSeriesData_CCG!L86</f>
        <v>26</v>
      </c>
      <c r="M86" s="50">
        <f t="shared" ref="M86:M90" si="112">J86*-1</f>
        <v>-20</v>
      </c>
      <c r="N86" s="316">
        <f>((TotalAppsTimeSeriesData!S89*TotalAppsTimeSeriesData!B89)-(TotalAppsTimeSeriesData_CCG!N86*TotalAppsTimeSeriesData_CCG!B86))/(TotalAppsTimeSeriesData!B89-TotalAppsTimeSeriesData_CCG!B86)</f>
        <v>27.337837837837839</v>
      </c>
      <c r="O86" s="13">
        <f t="shared" si="98"/>
        <v>-10</v>
      </c>
    </row>
    <row r="87" spans="1:15" s="3" customFormat="1" x14ac:dyDescent="0.25">
      <c r="A87" s="104">
        <v>43549</v>
      </c>
      <c r="B87" s="50">
        <f>TotalAppsTimeSeriesData!B90-TotalAppsTimeSeriesData_CCG!B87</f>
        <v>358</v>
      </c>
      <c r="C87" s="50">
        <f>TotalAppsTimeSeriesData!C90-TotalAppsTimeSeriesData_CCG!C87</f>
        <v>323</v>
      </c>
      <c r="D87" s="50">
        <f>TotalAppsTimeSeriesData!D90-TotalAppsTimeSeriesData_CCG!D87</f>
        <v>52</v>
      </c>
      <c r="E87" s="50">
        <f>TotalAppsTimeSeriesData!G90-TotalAppsTimeSeriesData_CCG!E87</f>
        <v>67</v>
      </c>
      <c r="F87" s="50">
        <f>TotalAppsTimeSeriesData!H90-TotalAppsTimeSeriesData_CCG!F87</f>
        <v>139</v>
      </c>
      <c r="G87" s="50">
        <f>TotalAppsTimeSeriesData!I90-TotalAppsTimeSeriesData_CCG!G87</f>
        <v>11</v>
      </c>
      <c r="H87" s="119"/>
      <c r="I87" s="50">
        <f>TotalAppsTimeSeriesData!K90-TotalAppsTimeSeriesData_CCG!I87</f>
        <v>3</v>
      </c>
      <c r="J87" s="50">
        <f>TotalAppsTimeSeriesData!L90-TotalAppsTimeSeriesData_CCG!J87</f>
        <v>28</v>
      </c>
      <c r="K87" s="50">
        <f>TotalAppsTimeSeriesData!M90-TotalAppsTimeSeriesData_CCG!K87</f>
        <v>7</v>
      </c>
      <c r="L87" s="50">
        <f>TotalAppsTimeSeriesData!N90-TotalAppsTimeSeriesData_CCG!L87</f>
        <v>31</v>
      </c>
      <c r="M87" s="50">
        <f t="shared" si="112"/>
        <v>-28</v>
      </c>
      <c r="N87" s="316">
        <f>((TotalAppsTimeSeriesData!S90*TotalAppsTimeSeriesData!B90)-(TotalAppsTimeSeriesData_CCG!N87*TotalAppsTimeSeriesData_CCG!B87))/(TotalAppsTimeSeriesData!B90-TotalAppsTimeSeriesData_CCG!B87)</f>
        <v>26.181564245810055</v>
      </c>
      <c r="O87" s="13">
        <f t="shared" si="98"/>
        <v>-21</v>
      </c>
    </row>
    <row r="88" spans="1:15" s="3" customFormat="1" x14ac:dyDescent="0.25">
      <c r="A88" s="104">
        <v>43539</v>
      </c>
      <c r="B88" s="50">
        <f>TotalAppsTimeSeriesData!B91-TotalAppsTimeSeriesData_CCG!B88</f>
        <v>335</v>
      </c>
      <c r="C88" s="50">
        <f>TotalAppsTimeSeriesData!C91-TotalAppsTimeSeriesData_CCG!C88</f>
        <v>300</v>
      </c>
      <c r="D88" s="50">
        <f>TotalAppsTimeSeriesData!D91-TotalAppsTimeSeriesData_CCG!D88</f>
        <v>41</v>
      </c>
      <c r="E88" s="50">
        <f>TotalAppsTimeSeriesData!G91-TotalAppsTimeSeriesData_CCG!E88</f>
        <v>58</v>
      </c>
      <c r="F88" s="50">
        <f>TotalAppsTimeSeriesData!H91-TotalAppsTimeSeriesData_CCG!F88</f>
        <v>159</v>
      </c>
      <c r="G88" s="50">
        <f>TotalAppsTimeSeriesData!I91-TotalAppsTimeSeriesData_CCG!G88</f>
        <v>14</v>
      </c>
      <c r="H88" s="119"/>
      <c r="I88" s="50">
        <f>TotalAppsTimeSeriesData!K91-TotalAppsTimeSeriesData_CCG!I88</f>
        <v>4</v>
      </c>
      <c r="J88" s="50">
        <f>TotalAppsTimeSeriesData!L91-TotalAppsTimeSeriesData_CCG!J88</f>
        <v>37</v>
      </c>
      <c r="K88" s="50">
        <f>TotalAppsTimeSeriesData!M91-TotalAppsTimeSeriesData_CCG!K88</f>
        <v>8</v>
      </c>
      <c r="L88" s="50">
        <f>TotalAppsTimeSeriesData!N91-TotalAppsTimeSeriesData_CCG!L88</f>
        <v>37</v>
      </c>
      <c r="M88" s="50">
        <f t="shared" si="112"/>
        <v>-37</v>
      </c>
      <c r="N88" s="316">
        <f>((TotalAppsTimeSeriesData!S91*TotalAppsTimeSeriesData!B91)-(TotalAppsTimeSeriesData_CCG!N88*TotalAppsTimeSeriesData_CCG!B88))/(TotalAppsTimeSeriesData!B91-TotalAppsTimeSeriesData_CCG!B88)</f>
        <v>25.674626865671641</v>
      </c>
      <c r="O88" s="13">
        <f t="shared" si="98"/>
        <v>-29</v>
      </c>
    </row>
    <row r="89" spans="1:15" s="3" customFormat="1" x14ac:dyDescent="0.25">
      <c r="A89" s="104">
        <v>43532</v>
      </c>
      <c r="B89" s="50">
        <f>TotalAppsTimeSeriesData!B92-TotalAppsTimeSeriesData_CCG!B89</f>
        <v>314</v>
      </c>
      <c r="C89" s="50">
        <f>TotalAppsTimeSeriesData!C92-TotalAppsTimeSeriesData_CCG!C89</f>
        <v>277</v>
      </c>
      <c r="D89" s="50">
        <f>TotalAppsTimeSeriesData!D92-TotalAppsTimeSeriesData_CCG!D89</f>
        <v>42</v>
      </c>
      <c r="E89" s="50">
        <f>TotalAppsTimeSeriesData!G92-TotalAppsTimeSeriesData_CCG!E89</f>
        <v>56</v>
      </c>
      <c r="F89" s="50">
        <f>TotalAppsTimeSeriesData!H92-TotalAppsTimeSeriesData_CCG!F89</f>
        <v>131</v>
      </c>
      <c r="G89" s="50">
        <f>TotalAppsTimeSeriesData!I92-TotalAppsTimeSeriesData_CCG!G89</f>
        <v>13</v>
      </c>
      <c r="H89" s="119"/>
      <c r="I89" s="50">
        <f>TotalAppsTimeSeriesData!K92-TotalAppsTimeSeriesData_CCG!I89</f>
        <v>7</v>
      </c>
      <c r="J89" s="50">
        <f>TotalAppsTimeSeriesData!L92-TotalAppsTimeSeriesData_CCG!J89</f>
        <v>43</v>
      </c>
      <c r="K89" s="50">
        <f>TotalAppsTimeSeriesData!M92-TotalAppsTimeSeriesData_CCG!K89</f>
        <v>6</v>
      </c>
      <c r="L89" s="50">
        <f>TotalAppsTimeSeriesData!N92-TotalAppsTimeSeriesData_CCG!L89</f>
        <v>44</v>
      </c>
      <c r="M89" s="50">
        <f t="shared" si="112"/>
        <v>-43</v>
      </c>
      <c r="N89" s="316">
        <f>((TotalAppsTimeSeriesData!S92*TotalAppsTimeSeriesData!B92)-(TotalAppsTimeSeriesData_CCG!N89*TotalAppsTimeSeriesData_CCG!B89))/(TotalAppsTimeSeriesData!B92-TotalAppsTimeSeriesData_CCG!B89)</f>
        <v>26.910828025477706</v>
      </c>
      <c r="O89" s="13">
        <f t="shared" si="98"/>
        <v>-37</v>
      </c>
    </row>
    <row r="90" spans="1:15" s="3" customFormat="1" x14ac:dyDescent="0.25">
      <c r="A90" s="104">
        <v>43525</v>
      </c>
      <c r="B90" s="50">
        <f>TotalAppsTimeSeriesData!B93-TotalAppsTimeSeriesData_CCG!B90</f>
        <v>275</v>
      </c>
      <c r="C90" s="50">
        <f>TotalAppsTimeSeriesData!C93-TotalAppsTimeSeriesData_CCG!C90</f>
        <v>240</v>
      </c>
      <c r="D90" s="50">
        <f>TotalAppsTimeSeriesData!D93-TotalAppsTimeSeriesData_CCG!D90</f>
        <v>37</v>
      </c>
      <c r="E90" s="50">
        <f>TotalAppsTimeSeriesData!G93-TotalAppsTimeSeriesData_CCG!E90</f>
        <v>50</v>
      </c>
      <c r="F90" s="50">
        <f>TotalAppsTimeSeriesData!H93-TotalAppsTimeSeriesData_CCG!F90</f>
        <v>194</v>
      </c>
      <c r="G90" s="50">
        <f>TotalAppsTimeSeriesData!I93-TotalAppsTimeSeriesData_CCG!G90</f>
        <v>19</v>
      </c>
      <c r="H90" s="119"/>
      <c r="I90" s="50">
        <f>TotalAppsTimeSeriesData!K93-TotalAppsTimeSeriesData_CCG!I90</f>
        <v>1</v>
      </c>
      <c r="J90" s="50">
        <f>TotalAppsTimeSeriesData!L93-TotalAppsTimeSeriesData_CCG!J90</f>
        <v>21</v>
      </c>
      <c r="K90" s="50">
        <f>TotalAppsTimeSeriesData!M93-TotalAppsTimeSeriesData_CCG!K90</f>
        <v>19</v>
      </c>
      <c r="L90" s="50">
        <f>TotalAppsTimeSeriesData!N93-TotalAppsTimeSeriesData_CCG!L90</f>
        <v>34</v>
      </c>
      <c r="M90" s="50">
        <f t="shared" si="112"/>
        <v>-21</v>
      </c>
      <c r="N90" s="316">
        <f>((TotalAppsTimeSeriesData!S93*TotalAppsTimeSeriesData!B93)-(TotalAppsTimeSeriesData_CCG!N90*TotalAppsTimeSeriesData_CCG!B90))/(TotalAppsTimeSeriesData!B93-TotalAppsTimeSeriesData_CCG!B90)</f>
        <v>28.363636363636363</v>
      </c>
      <c r="O90" s="13">
        <f t="shared" si="98"/>
        <v>-2</v>
      </c>
    </row>
    <row r="91" spans="1:15" s="3" customFormat="1" x14ac:dyDescent="0.25">
      <c r="A91" s="104">
        <v>43518</v>
      </c>
      <c r="B91" s="50">
        <f>TotalAppsTimeSeriesData!B94-TotalAppsTimeSeriesData_CCG!B91</f>
        <v>281</v>
      </c>
      <c r="C91" s="50">
        <f>TotalAppsTimeSeriesData!C94-TotalAppsTimeSeriesData_CCG!C91</f>
        <v>258</v>
      </c>
      <c r="D91" s="50">
        <f>TotalAppsTimeSeriesData!D94-TotalAppsTimeSeriesData_CCG!D91</f>
        <v>42</v>
      </c>
      <c r="E91" s="50">
        <f>TotalAppsTimeSeriesData!G94-TotalAppsTimeSeriesData_CCG!E91</f>
        <v>54</v>
      </c>
      <c r="F91" s="50">
        <f>TotalAppsTimeSeriesData!H94-TotalAppsTimeSeriesData_CCG!F91</f>
        <v>118</v>
      </c>
      <c r="G91" s="50">
        <f>TotalAppsTimeSeriesData!I94-TotalAppsTimeSeriesData_CCG!G91</f>
        <v>8</v>
      </c>
      <c r="H91" s="119"/>
      <c r="I91" s="50">
        <f>TotalAppsTimeSeriesData!K94-TotalAppsTimeSeriesData_CCG!I91</f>
        <v>1</v>
      </c>
      <c r="J91" s="50">
        <f>TotalAppsTimeSeriesData!L94-TotalAppsTimeSeriesData_CCG!J91</f>
        <v>7</v>
      </c>
      <c r="K91" s="50">
        <f>TotalAppsTimeSeriesData!M94-TotalAppsTimeSeriesData_CCG!K91</f>
        <v>6</v>
      </c>
      <c r="L91" s="50">
        <f>TotalAppsTimeSeriesData!N94-TotalAppsTimeSeriesData_CCG!L91</f>
        <v>14</v>
      </c>
      <c r="M91" s="50">
        <f t="shared" ref="M91" si="113">J91*-1</f>
        <v>-7</v>
      </c>
      <c r="N91" s="316">
        <f>((TotalAppsTimeSeriesData!S94*TotalAppsTimeSeriesData!B94)-(TotalAppsTimeSeriesData_CCG!N91*TotalAppsTimeSeriesData_CCG!B91))/(TotalAppsTimeSeriesData!B94-TotalAppsTimeSeriesData_CCG!B91)</f>
        <v>29.391459074733095</v>
      </c>
      <c r="O91" s="13">
        <f t="shared" si="98"/>
        <v>-1</v>
      </c>
    </row>
    <row r="92" spans="1:15" s="3" customFormat="1" x14ac:dyDescent="0.25">
      <c r="A92" s="104">
        <v>43511</v>
      </c>
      <c r="B92" s="50">
        <f>TotalAppsTimeSeriesData!B95-TotalAppsTimeSeriesData_CCG!B92</f>
        <v>282</v>
      </c>
      <c r="C92" s="50">
        <f>TotalAppsTimeSeriesData!C95-TotalAppsTimeSeriesData_CCG!C92</f>
        <v>220</v>
      </c>
      <c r="D92" s="50">
        <f>TotalAppsTimeSeriesData!D95-TotalAppsTimeSeriesData_CCG!D92</f>
        <v>37</v>
      </c>
      <c r="E92" s="50">
        <f>TotalAppsTimeSeriesData!G95-TotalAppsTimeSeriesData_CCG!E92</f>
        <v>53</v>
      </c>
      <c r="F92" s="50">
        <f>TotalAppsTimeSeriesData!H95-TotalAppsTimeSeriesData_CCG!F92</f>
        <v>125</v>
      </c>
      <c r="G92" s="50">
        <f>TotalAppsTimeSeriesData!I95-TotalAppsTimeSeriesData_CCG!G92</f>
        <v>2</v>
      </c>
      <c r="H92" s="119"/>
      <c r="I92" s="50">
        <f>TotalAppsTimeSeriesData!K95-TotalAppsTimeSeriesData_CCG!I92</f>
        <v>2</v>
      </c>
      <c r="J92" s="50">
        <f>TotalAppsTimeSeriesData!L95-TotalAppsTimeSeriesData_CCG!J92</f>
        <v>21</v>
      </c>
      <c r="K92" s="50">
        <f>TotalAppsTimeSeriesData!M95-TotalAppsTimeSeriesData_CCG!K92</f>
        <v>9</v>
      </c>
      <c r="L92" s="50">
        <f>TotalAppsTimeSeriesData!N95-TotalAppsTimeSeriesData_CCG!L92</f>
        <v>17</v>
      </c>
      <c r="M92" s="50">
        <f t="shared" ref="M92" si="114">J92*-1</f>
        <v>-21</v>
      </c>
      <c r="N92" s="316">
        <f>((TotalAppsTimeSeriesData!S95*TotalAppsTimeSeriesData!B95)-(TotalAppsTimeSeriesData_CCG!N92*TotalAppsTimeSeriesData_CCG!B92))/(TotalAppsTimeSeriesData!B95-TotalAppsTimeSeriesData_CCG!B92)</f>
        <v>29.251063829787231</v>
      </c>
      <c r="O92" s="13">
        <f t="shared" si="98"/>
        <v>-12</v>
      </c>
    </row>
    <row r="93" spans="1:15" s="3" customFormat="1" x14ac:dyDescent="0.25">
      <c r="A93" s="104">
        <v>43504</v>
      </c>
      <c r="B93" s="50">
        <f>TotalAppsTimeSeriesData!B96-TotalAppsTimeSeriesData_CCG!B93</f>
        <v>275</v>
      </c>
      <c r="C93" s="50">
        <f>TotalAppsTimeSeriesData!C96-TotalAppsTimeSeriesData_CCG!C93</f>
        <v>208</v>
      </c>
      <c r="D93" s="50">
        <f>TotalAppsTimeSeriesData!D96-TotalAppsTimeSeriesData_CCG!D93</f>
        <v>38</v>
      </c>
      <c r="E93" s="50">
        <f>TotalAppsTimeSeriesData!G96-TotalAppsTimeSeriesData_CCG!E93</f>
        <v>56</v>
      </c>
      <c r="F93" s="50">
        <f>TotalAppsTimeSeriesData!H96-TotalAppsTimeSeriesData_CCG!F93</f>
        <v>95</v>
      </c>
      <c r="G93" s="50">
        <f>TotalAppsTimeSeriesData!I96-TotalAppsTimeSeriesData_CCG!G93</f>
        <v>7</v>
      </c>
      <c r="H93" s="119"/>
      <c r="I93" s="50">
        <f>TotalAppsTimeSeriesData!K96-TotalAppsTimeSeriesData_CCG!I93</f>
        <v>2</v>
      </c>
      <c r="J93" s="50">
        <f>TotalAppsTimeSeriesData!L96-TotalAppsTimeSeriesData_CCG!J93</f>
        <v>23</v>
      </c>
      <c r="K93" s="50">
        <f>TotalAppsTimeSeriesData!M96-TotalAppsTimeSeriesData_CCG!K93</f>
        <v>15</v>
      </c>
      <c r="L93" s="50">
        <f>TotalAppsTimeSeriesData!N96-TotalAppsTimeSeriesData_CCG!L93</f>
        <v>23</v>
      </c>
      <c r="M93" s="50">
        <f t="shared" ref="M93" si="115">J93*-1</f>
        <v>-23</v>
      </c>
      <c r="N93" s="316">
        <f>((TotalAppsTimeSeriesData!S96*TotalAppsTimeSeriesData!B96)-(TotalAppsTimeSeriesData_CCG!N93*TotalAppsTimeSeriesData_CCG!B93))/(TotalAppsTimeSeriesData!B96-TotalAppsTimeSeriesData_CCG!B93)</f>
        <v>29.88</v>
      </c>
      <c r="O93" s="13">
        <f t="shared" si="98"/>
        <v>-8</v>
      </c>
    </row>
    <row r="94" spans="1:15" s="3" customFormat="1" x14ac:dyDescent="0.25">
      <c r="A94" s="104">
        <v>43497</v>
      </c>
      <c r="B94" s="50">
        <f>TotalAppsTimeSeriesData!B97-TotalAppsTimeSeriesData_CCG!B94</f>
        <v>272</v>
      </c>
      <c r="C94" s="50">
        <f>TotalAppsTimeSeriesData!C97-TotalAppsTimeSeriesData_CCG!C94</f>
        <v>198</v>
      </c>
      <c r="D94" s="50">
        <f>TotalAppsTimeSeriesData!D97-TotalAppsTimeSeriesData_CCG!D94</f>
        <v>34</v>
      </c>
      <c r="E94" s="50">
        <f>TotalAppsTimeSeriesData!G97-TotalAppsTimeSeriesData_CCG!E94</f>
        <v>56</v>
      </c>
      <c r="F94" s="50">
        <f>TotalAppsTimeSeriesData!H97-TotalAppsTimeSeriesData_CCG!F94</f>
        <v>114</v>
      </c>
      <c r="G94" s="50">
        <f>TotalAppsTimeSeriesData!I97-TotalAppsTimeSeriesData_CCG!G94</f>
        <v>6</v>
      </c>
      <c r="H94" s="119"/>
      <c r="I94" s="50">
        <f>TotalAppsTimeSeriesData!K97-TotalAppsTimeSeriesData_CCG!I94</f>
        <v>3</v>
      </c>
      <c r="J94" s="50">
        <f>TotalAppsTimeSeriesData!L97-TotalAppsTimeSeriesData_CCG!J94</f>
        <v>23</v>
      </c>
      <c r="K94" s="50">
        <f>TotalAppsTimeSeriesData!M97-TotalAppsTimeSeriesData_CCG!K94</f>
        <v>17</v>
      </c>
      <c r="L94" s="50">
        <f>TotalAppsTimeSeriesData!N97-TotalAppsTimeSeriesData_CCG!L94</f>
        <v>27</v>
      </c>
      <c r="M94" s="50">
        <f t="shared" ref="M94" si="116">J94*-1</f>
        <v>-23</v>
      </c>
      <c r="N94" s="316">
        <f>((TotalAppsTimeSeriesData!S97*TotalAppsTimeSeriesData!B97)-(TotalAppsTimeSeriesData_CCG!N94*TotalAppsTimeSeriesData_CCG!B94))/(TotalAppsTimeSeriesData!B97-TotalAppsTimeSeriesData_CCG!B94)</f>
        <v>30.341911764705884</v>
      </c>
      <c r="O94" s="13">
        <f t="shared" ref="O94:O125" si="117">K94-J94</f>
        <v>-6</v>
      </c>
    </row>
    <row r="95" spans="1:15" s="3" customFormat="1" x14ac:dyDescent="0.25">
      <c r="A95" s="104">
        <v>43490</v>
      </c>
      <c r="B95" s="50">
        <f>TotalAppsTimeSeriesData!B98-TotalAppsTimeSeriesData_CCG!B95</f>
        <v>268</v>
      </c>
      <c r="C95" s="50">
        <f>TotalAppsTimeSeriesData!C98-TotalAppsTimeSeriesData_CCG!C95</f>
        <v>194</v>
      </c>
      <c r="D95" s="50">
        <f>TotalAppsTimeSeriesData!D98-TotalAppsTimeSeriesData_CCG!D95</f>
        <v>30</v>
      </c>
      <c r="E95" s="50">
        <f>TotalAppsTimeSeriesData!G98-TotalAppsTimeSeriesData_CCG!E95</f>
        <v>57</v>
      </c>
      <c r="F95" s="50">
        <f>TotalAppsTimeSeriesData!H98-TotalAppsTimeSeriesData_CCG!F95</f>
        <v>100</v>
      </c>
      <c r="G95" s="50">
        <f>TotalAppsTimeSeriesData!I98-TotalAppsTimeSeriesData_CCG!G95</f>
        <v>4</v>
      </c>
      <c r="H95" s="119"/>
      <c r="I95" s="50">
        <f>TotalAppsTimeSeriesData!K98-TotalAppsTimeSeriesData_CCG!I95</f>
        <v>3</v>
      </c>
      <c r="J95" s="50">
        <f>TotalAppsTimeSeriesData!L98-TotalAppsTimeSeriesData_CCG!J95</f>
        <v>21</v>
      </c>
      <c r="K95" s="50">
        <f>TotalAppsTimeSeriesData!M98-TotalAppsTimeSeriesData_CCG!K95</f>
        <v>22</v>
      </c>
      <c r="L95" s="50">
        <f>TotalAppsTimeSeriesData!N98-TotalAppsTimeSeriesData_CCG!L95</f>
        <v>21</v>
      </c>
      <c r="M95" s="50">
        <f t="shared" ref="M95:M96" si="118">J95*-1</f>
        <v>-21</v>
      </c>
      <c r="N95" s="316">
        <f>((TotalAppsTimeSeriesData!S98*TotalAppsTimeSeriesData!B98)-(TotalAppsTimeSeriesData_CCG!N95*TotalAppsTimeSeriesData_CCG!B95))/(TotalAppsTimeSeriesData!B98-TotalAppsTimeSeriesData_CCG!B95)</f>
        <v>31.231343283582088</v>
      </c>
      <c r="O95" s="13">
        <f t="shared" si="117"/>
        <v>1</v>
      </c>
    </row>
    <row r="96" spans="1:15" s="3" customFormat="1" x14ac:dyDescent="0.25">
      <c r="A96" s="104">
        <v>43483</v>
      </c>
      <c r="B96" s="50">
        <f>TotalAppsTimeSeriesData!B99-TotalAppsTimeSeriesData_CCG!B96</f>
        <v>270</v>
      </c>
      <c r="C96" s="50">
        <f>TotalAppsTimeSeriesData!C99-TotalAppsTimeSeriesData_CCG!C96</f>
        <v>181</v>
      </c>
      <c r="D96" s="50">
        <f>TotalAppsTimeSeriesData!D99-TotalAppsTimeSeriesData_CCG!D96</f>
        <v>30</v>
      </c>
      <c r="E96" s="50">
        <f>TotalAppsTimeSeriesData!G99-TotalAppsTimeSeriesData_CCG!E96</f>
        <v>65</v>
      </c>
      <c r="F96" s="50">
        <f>TotalAppsTimeSeriesData!H99-TotalAppsTimeSeriesData_CCG!F96</f>
        <v>85</v>
      </c>
      <c r="G96" s="50">
        <f>TotalAppsTimeSeriesData!I99-TotalAppsTimeSeriesData_CCG!G96</f>
        <v>8</v>
      </c>
      <c r="H96" s="119"/>
      <c r="I96" s="50">
        <f>TotalAppsTimeSeriesData!K99-TotalAppsTimeSeriesData_CCG!I96</f>
        <v>6</v>
      </c>
      <c r="J96" s="50">
        <f>TotalAppsTimeSeriesData!L99-TotalAppsTimeSeriesData_CCG!J96</f>
        <v>22</v>
      </c>
      <c r="K96" s="50">
        <f>TotalAppsTimeSeriesData!M99-TotalAppsTimeSeriesData_CCG!K96</f>
        <v>18</v>
      </c>
      <c r="L96" s="50">
        <f>TotalAppsTimeSeriesData!N99-TotalAppsTimeSeriesData_CCG!L96</f>
        <v>27</v>
      </c>
      <c r="M96" s="50">
        <f t="shared" si="118"/>
        <v>-22</v>
      </c>
      <c r="N96" s="316">
        <f>((TotalAppsTimeSeriesData!S99*TotalAppsTimeSeriesData!B99)-(TotalAppsTimeSeriesData_CCG!N96*TotalAppsTimeSeriesData_CCG!B96))/(TotalAppsTimeSeriesData!B99-TotalAppsTimeSeriesData_CCG!B96)</f>
        <v>33.177777777777777</v>
      </c>
      <c r="O96" s="13">
        <f t="shared" si="117"/>
        <v>-4</v>
      </c>
    </row>
    <row r="97" spans="1:15" s="3" customFormat="1" x14ac:dyDescent="0.25">
      <c r="A97" s="104">
        <v>43476</v>
      </c>
      <c r="B97" s="50">
        <f>TotalAppsTimeSeriesData!B100-TotalAppsTimeSeriesData_CCG!B97</f>
        <v>268</v>
      </c>
      <c r="C97" s="50">
        <f>TotalAppsTimeSeriesData!C100-TotalAppsTimeSeriesData_CCG!C97</f>
        <v>176</v>
      </c>
      <c r="D97" s="50">
        <f>TotalAppsTimeSeriesData!D100-TotalAppsTimeSeriesData_CCG!D97</f>
        <v>36</v>
      </c>
      <c r="E97" s="50">
        <f>TotalAppsTimeSeriesData!G100-TotalAppsTimeSeriesData_CCG!E97</f>
        <v>67</v>
      </c>
      <c r="F97" s="50">
        <f>TotalAppsTimeSeriesData!H100-TotalAppsTimeSeriesData_CCG!F97</f>
        <v>79</v>
      </c>
      <c r="G97" s="50">
        <f>TotalAppsTimeSeriesData!I100-TotalAppsTimeSeriesData_CCG!G97</f>
        <v>6</v>
      </c>
      <c r="H97" s="119"/>
      <c r="I97" s="50">
        <f>TotalAppsTimeSeriesData!K100-TotalAppsTimeSeriesData_CCG!I97</f>
        <v>3</v>
      </c>
      <c r="J97" s="50">
        <f>TotalAppsTimeSeriesData!L100-TotalAppsTimeSeriesData_CCG!J97</f>
        <v>11</v>
      </c>
      <c r="K97" s="50">
        <f>TotalAppsTimeSeriesData!M100-TotalAppsTimeSeriesData_CCG!K97</f>
        <v>16</v>
      </c>
      <c r="L97" s="50">
        <f>TotalAppsTimeSeriesData!N100-TotalAppsTimeSeriesData_CCG!L97</f>
        <v>17</v>
      </c>
      <c r="M97" s="50">
        <f t="shared" ref="M97" si="119">J97*-1</f>
        <v>-11</v>
      </c>
      <c r="N97" s="316">
        <f>((TotalAppsTimeSeriesData!S100*TotalAppsTimeSeriesData!B100)-(TotalAppsTimeSeriesData_CCG!N97*TotalAppsTimeSeriesData_CCG!B97))/(TotalAppsTimeSeriesData!B100-TotalAppsTimeSeriesData_CCG!B97)</f>
        <v>34.238805970149251</v>
      </c>
      <c r="O97" s="13">
        <f t="shared" si="117"/>
        <v>5</v>
      </c>
    </row>
    <row r="98" spans="1:15" s="3" customFormat="1" x14ac:dyDescent="0.25">
      <c r="A98" s="104">
        <v>43469</v>
      </c>
      <c r="B98" s="50">
        <f>TotalAppsTimeSeriesData!B101-TotalAppsTimeSeriesData_CCG!B98</f>
        <v>276</v>
      </c>
      <c r="C98" s="50">
        <f>TotalAppsTimeSeriesData!C101-TotalAppsTimeSeriesData_CCG!C98</f>
        <v>186</v>
      </c>
      <c r="D98" s="50">
        <f>TotalAppsTimeSeriesData!D101-TotalAppsTimeSeriesData_CCG!D98</f>
        <v>38</v>
      </c>
      <c r="E98" s="50">
        <f>TotalAppsTimeSeriesData!G101-TotalAppsTimeSeriesData_CCG!E98</f>
        <v>69</v>
      </c>
      <c r="F98" s="50">
        <f>TotalAppsTimeSeriesData!H101-TotalAppsTimeSeriesData_CCG!F98</f>
        <v>58</v>
      </c>
      <c r="G98" s="50">
        <f>TotalAppsTimeSeriesData!I101-TotalAppsTimeSeriesData_CCG!G98</f>
        <v>3</v>
      </c>
      <c r="H98" s="119"/>
      <c r="I98" s="50">
        <f>TotalAppsTimeSeriesData!K101-TotalAppsTimeSeriesData_CCG!I98</f>
        <v>1</v>
      </c>
      <c r="J98" s="50">
        <f>TotalAppsTimeSeriesData!L101-TotalAppsTimeSeriesData_CCG!J98</f>
        <v>3</v>
      </c>
      <c r="K98" s="50">
        <f>TotalAppsTimeSeriesData!M101-TotalAppsTimeSeriesData_CCG!K98</f>
        <v>10</v>
      </c>
      <c r="L98" s="50">
        <f>TotalAppsTimeSeriesData!N101-TotalAppsTimeSeriesData_CCG!L98</f>
        <v>7</v>
      </c>
      <c r="M98" s="50">
        <f t="shared" ref="M98" si="120">J98*-1</f>
        <v>-3</v>
      </c>
      <c r="N98" s="316">
        <f>((TotalAppsTimeSeriesData!S101*TotalAppsTimeSeriesData!B101)-(TotalAppsTimeSeriesData_CCG!N98*TotalAppsTimeSeriesData_CCG!B98))/(TotalAppsTimeSeriesData!B101-TotalAppsTimeSeriesData_CCG!B98)</f>
        <v>34.347826086956523</v>
      </c>
      <c r="O98" s="13">
        <f t="shared" si="117"/>
        <v>7</v>
      </c>
    </row>
    <row r="99" spans="1:15" s="3" customFormat="1" x14ac:dyDescent="0.25">
      <c r="A99" s="104">
        <v>43465</v>
      </c>
      <c r="B99" s="50">
        <f>TotalAppsTimeSeriesData!B102-TotalAppsTimeSeriesData_CCG!B99</f>
        <v>283</v>
      </c>
      <c r="C99" s="50">
        <f>TotalAppsTimeSeriesData!C102-TotalAppsTimeSeriesData_CCG!C99</f>
        <v>191</v>
      </c>
      <c r="D99" s="50">
        <f>TotalAppsTimeSeriesData!D102-TotalAppsTimeSeriesData_CCG!D99</f>
        <v>38</v>
      </c>
      <c r="E99" s="50">
        <f>TotalAppsTimeSeriesData!G102-TotalAppsTimeSeriesData_CCG!E99</f>
        <v>72</v>
      </c>
      <c r="F99" s="50">
        <f>TotalAppsTimeSeriesData!H102-TotalAppsTimeSeriesData_CCG!F99</f>
        <v>57</v>
      </c>
      <c r="G99" s="50">
        <f>TotalAppsTimeSeriesData!I102-TotalAppsTimeSeriesData_CCG!G99</f>
        <v>1</v>
      </c>
      <c r="H99" s="119"/>
      <c r="I99" s="50">
        <f>TotalAppsTimeSeriesData!K102-TotalAppsTimeSeriesData_CCG!I99</f>
        <v>0</v>
      </c>
      <c r="J99" s="50">
        <f>TotalAppsTimeSeriesData!L102-TotalAppsTimeSeriesData_CCG!J99</f>
        <v>6</v>
      </c>
      <c r="K99" s="50">
        <f>TotalAppsTimeSeriesData!M102-TotalAppsTimeSeriesData_CCG!K99</f>
        <v>1</v>
      </c>
      <c r="L99" s="50">
        <f>TotalAppsTimeSeriesData!N102-TotalAppsTimeSeriesData_CCG!L99</f>
        <v>3</v>
      </c>
      <c r="M99" s="50">
        <f t="shared" ref="M99" si="121">J99*-1</f>
        <v>-6</v>
      </c>
      <c r="N99" s="316">
        <f>((TotalAppsTimeSeriesData!S102*TotalAppsTimeSeriesData!B102)-(TotalAppsTimeSeriesData_CCG!N99*TotalAppsTimeSeriesData_CCG!B99))/(TotalAppsTimeSeriesData!B102-TotalAppsTimeSeriesData_CCG!B99)</f>
        <v>34.671378091872789</v>
      </c>
      <c r="O99" s="13">
        <f t="shared" si="117"/>
        <v>-5</v>
      </c>
    </row>
    <row r="100" spans="1:15" s="3" customFormat="1" x14ac:dyDescent="0.25">
      <c r="A100" s="104">
        <v>43455</v>
      </c>
      <c r="B100" s="50">
        <f>TotalAppsTimeSeriesData!B103-TotalAppsTimeSeriesData_CCG!B100</f>
        <v>280</v>
      </c>
      <c r="C100" s="50">
        <f>TotalAppsTimeSeriesData!C103-TotalAppsTimeSeriesData_CCG!C100</f>
        <v>193</v>
      </c>
      <c r="D100" s="50">
        <f>TotalAppsTimeSeriesData!D103-TotalAppsTimeSeriesData_CCG!D100</f>
        <v>35</v>
      </c>
      <c r="E100" s="50">
        <f>TotalAppsTimeSeriesData!G103-TotalAppsTimeSeriesData_CCG!E100</f>
        <v>66</v>
      </c>
      <c r="F100" s="50">
        <f>TotalAppsTimeSeriesData!H103-TotalAppsTimeSeriesData_CCG!F100</f>
        <v>85</v>
      </c>
      <c r="G100" s="50">
        <f>TotalAppsTimeSeriesData!I103-TotalAppsTimeSeriesData_CCG!G100</f>
        <v>6</v>
      </c>
      <c r="H100" s="119"/>
      <c r="I100" s="50">
        <f>TotalAppsTimeSeriesData!K103-TotalAppsTimeSeriesData_CCG!I100</f>
        <v>8</v>
      </c>
      <c r="J100" s="50">
        <f>TotalAppsTimeSeriesData!L103-TotalAppsTimeSeriesData_CCG!J100</f>
        <v>14</v>
      </c>
      <c r="K100" s="50">
        <f>TotalAppsTimeSeriesData!M103-TotalAppsTimeSeriesData_CCG!K100</f>
        <v>21</v>
      </c>
      <c r="L100" s="50">
        <f>TotalAppsTimeSeriesData!N103-TotalAppsTimeSeriesData_CCG!L100</f>
        <v>25</v>
      </c>
      <c r="M100" s="50">
        <f t="shared" ref="M100" si="122">J100*-1</f>
        <v>-14</v>
      </c>
      <c r="N100" s="316">
        <f>((TotalAppsTimeSeriesData!S103*TotalAppsTimeSeriesData!B103)-(TotalAppsTimeSeriesData_CCG!N100*TotalAppsTimeSeriesData_CCG!B100))/(TotalAppsTimeSeriesData!B103-TotalAppsTimeSeriesData_CCG!B100)</f>
        <v>33.528571428571432</v>
      </c>
      <c r="O100" s="13">
        <f t="shared" si="117"/>
        <v>7</v>
      </c>
    </row>
    <row r="101" spans="1:15" s="3" customFormat="1" x14ac:dyDescent="0.25">
      <c r="A101" s="104">
        <v>43448</v>
      </c>
      <c r="B101" s="50">
        <f>TotalAppsTimeSeriesData!B104-TotalAppsTimeSeriesData_CCG!B101</f>
        <v>288</v>
      </c>
      <c r="C101" s="50">
        <f>TotalAppsTimeSeriesData!C104-TotalAppsTimeSeriesData_CCG!C101</f>
        <v>204</v>
      </c>
      <c r="D101" s="50">
        <f>TotalAppsTimeSeriesData!D104-TotalAppsTimeSeriesData_CCG!D101</f>
        <v>41</v>
      </c>
      <c r="E101" s="50">
        <f>TotalAppsTimeSeriesData!G104-TotalAppsTimeSeriesData_CCG!E101</f>
        <v>66</v>
      </c>
      <c r="F101" s="50">
        <f>TotalAppsTimeSeriesData!H104-TotalAppsTimeSeriesData_CCG!F101</f>
        <v>45</v>
      </c>
      <c r="G101" s="50">
        <f>TotalAppsTimeSeriesData!I104-TotalAppsTimeSeriesData_CCG!G101</f>
        <v>2</v>
      </c>
      <c r="H101" s="119"/>
      <c r="I101" s="50">
        <f>TotalAppsTimeSeriesData!K104-TotalAppsTimeSeriesData_CCG!I101</f>
        <v>4</v>
      </c>
      <c r="J101" s="50">
        <f>TotalAppsTimeSeriesData!L104-TotalAppsTimeSeriesData_CCG!J101</f>
        <v>9</v>
      </c>
      <c r="K101" s="50">
        <f>TotalAppsTimeSeriesData!M104-TotalAppsTimeSeriesData_CCG!K101</f>
        <v>9</v>
      </c>
      <c r="L101" s="50">
        <f>TotalAppsTimeSeriesData!N104-TotalAppsTimeSeriesData_CCG!L101</f>
        <v>13</v>
      </c>
      <c r="M101" s="50">
        <f t="shared" ref="M101" si="123">J101*-1</f>
        <v>-9</v>
      </c>
      <c r="N101" s="316">
        <f>((TotalAppsTimeSeriesData!S104*TotalAppsTimeSeriesData!B104)-(TotalAppsTimeSeriesData_CCG!N101*TotalAppsTimeSeriesData_CCG!B101))/(TotalAppsTimeSeriesData!B104-TotalAppsTimeSeriesData_CCG!B101)</f>
        <v>33.583333333333336</v>
      </c>
      <c r="O101" s="13">
        <f t="shared" si="117"/>
        <v>0</v>
      </c>
    </row>
    <row r="102" spans="1:15" s="3" customFormat="1" x14ac:dyDescent="0.25">
      <c r="A102" s="104">
        <v>43441</v>
      </c>
      <c r="B102" s="50">
        <f>TotalAppsTimeSeriesData!B105-TotalAppsTimeSeriesData_CCG!B102</f>
        <v>292</v>
      </c>
      <c r="C102" s="50">
        <f>TotalAppsTimeSeriesData!C105-TotalAppsTimeSeriesData_CCG!C102</f>
        <v>212</v>
      </c>
      <c r="D102" s="50">
        <f>TotalAppsTimeSeriesData!D105-TotalAppsTimeSeriesData_CCG!D102</f>
        <v>44</v>
      </c>
      <c r="E102" s="50">
        <f>TotalAppsTimeSeriesData!G105-TotalAppsTimeSeriesData_CCG!E102</f>
        <v>64</v>
      </c>
      <c r="F102" s="50">
        <f>TotalAppsTimeSeriesData!H105-TotalAppsTimeSeriesData_CCG!F102</f>
        <v>42</v>
      </c>
      <c r="G102" s="50">
        <f>TotalAppsTimeSeriesData!I105-TotalAppsTimeSeriesData_CCG!G102</f>
        <v>4</v>
      </c>
      <c r="H102" s="119"/>
      <c r="I102" s="50">
        <f>TotalAppsTimeSeriesData!K105-TotalAppsTimeSeriesData_CCG!I102</f>
        <v>4</v>
      </c>
      <c r="J102" s="50">
        <f>TotalAppsTimeSeriesData!L105-TotalAppsTimeSeriesData_CCG!J102</f>
        <v>12</v>
      </c>
      <c r="K102" s="50">
        <f>TotalAppsTimeSeriesData!M105-TotalAppsTimeSeriesData_CCG!K102</f>
        <v>14</v>
      </c>
      <c r="L102" s="50">
        <f>TotalAppsTimeSeriesData!N105-TotalAppsTimeSeriesData_CCG!L102</f>
        <v>12</v>
      </c>
      <c r="M102" s="50">
        <f t="shared" ref="M102" si="124">J102*-1</f>
        <v>-12</v>
      </c>
      <c r="N102" s="316">
        <f>((TotalAppsTimeSeriesData!S105*TotalAppsTimeSeriesData!B105)-(TotalAppsTimeSeriesData_CCG!N102*TotalAppsTimeSeriesData_CCG!B102))/(TotalAppsTimeSeriesData!B105-TotalAppsTimeSeriesData_CCG!B102)</f>
        <v>33.81849315068493</v>
      </c>
      <c r="O102" s="13">
        <f t="shared" si="117"/>
        <v>2</v>
      </c>
    </row>
    <row r="103" spans="1:15" s="3" customFormat="1" x14ac:dyDescent="0.25">
      <c r="A103" s="104">
        <v>43434</v>
      </c>
      <c r="B103" s="50">
        <f>TotalAppsTimeSeriesData!B106-TotalAppsTimeSeriesData_CCG!B103</f>
        <v>296</v>
      </c>
      <c r="C103" s="50">
        <f>TotalAppsTimeSeriesData!C106-TotalAppsTimeSeriesData_CCG!C103</f>
        <v>210</v>
      </c>
      <c r="D103" s="50">
        <f>TotalAppsTimeSeriesData!D106-TotalAppsTimeSeriesData_CCG!D103</f>
        <v>46</v>
      </c>
      <c r="E103" s="50">
        <f>TotalAppsTimeSeriesData!G106-TotalAppsTimeSeriesData_CCG!E103</f>
        <v>64</v>
      </c>
      <c r="F103" s="50">
        <f>TotalAppsTimeSeriesData!H106-TotalAppsTimeSeriesData_CCG!F103</f>
        <v>37</v>
      </c>
      <c r="G103" s="50">
        <f>TotalAppsTimeSeriesData!I106-TotalAppsTimeSeriesData_CCG!G103</f>
        <v>7</v>
      </c>
      <c r="H103" s="119"/>
      <c r="I103" s="50">
        <f>TotalAppsTimeSeriesData!K106-TotalAppsTimeSeriesData_CCG!I103</f>
        <v>3</v>
      </c>
      <c r="J103" s="50">
        <f>TotalAppsTimeSeriesData!L106-TotalAppsTimeSeriesData_CCG!J103</f>
        <v>21</v>
      </c>
      <c r="K103" s="50">
        <f>TotalAppsTimeSeriesData!M106-TotalAppsTimeSeriesData_CCG!K103</f>
        <v>10</v>
      </c>
      <c r="L103" s="50">
        <f>TotalAppsTimeSeriesData!N106-TotalAppsTimeSeriesData_CCG!L103</f>
        <v>29</v>
      </c>
      <c r="M103" s="50">
        <f t="shared" ref="M103" si="125">J103*-1</f>
        <v>-21</v>
      </c>
      <c r="N103" s="316">
        <f>((TotalAppsTimeSeriesData!S106*TotalAppsTimeSeriesData!B106)-(TotalAppsTimeSeriesData_CCG!N103*TotalAppsTimeSeriesData_CCG!B103))/(TotalAppsTimeSeriesData!B106-TotalAppsTimeSeriesData_CCG!B103)</f>
        <v>32.418918918918919</v>
      </c>
      <c r="O103" s="13">
        <f t="shared" si="117"/>
        <v>-11</v>
      </c>
    </row>
    <row r="104" spans="1:15" s="3" customFormat="1" x14ac:dyDescent="0.25">
      <c r="A104" s="104">
        <v>43430</v>
      </c>
      <c r="B104" s="50">
        <f>TotalAppsTimeSeriesData!B107-TotalAppsTimeSeriesData_CCG!B104</f>
        <v>288</v>
      </c>
      <c r="C104" s="50">
        <f>TotalAppsTimeSeriesData!C107-TotalAppsTimeSeriesData_CCG!C104</f>
        <v>201</v>
      </c>
      <c r="D104" s="50">
        <f>TotalAppsTimeSeriesData!D107-TotalAppsTimeSeriesData_CCG!D104</f>
        <v>43</v>
      </c>
      <c r="E104" s="50">
        <f>TotalAppsTimeSeriesData!G107-TotalAppsTimeSeriesData_CCG!E104</f>
        <v>62</v>
      </c>
      <c r="F104" s="50">
        <f>TotalAppsTimeSeriesData!H107-TotalAppsTimeSeriesData_CCG!F104</f>
        <v>56</v>
      </c>
      <c r="G104" s="50">
        <f>TotalAppsTimeSeriesData!I107-TotalAppsTimeSeriesData_CCG!G104</f>
        <v>4</v>
      </c>
      <c r="H104" s="119"/>
      <c r="I104" s="50">
        <f>TotalAppsTimeSeriesData!K107-TotalAppsTimeSeriesData_CCG!I104</f>
        <v>4</v>
      </c>
      <c r="J104" s="50">
        <f>TotalAppsTimeSeriesData!L107-TotalAppsTimeSeriesData_CCG!J104</f>
        <v>9</v>
      </c>
      <c r="K104" s="50">
        <f>TotalAppsTimeSeriesData!M107-TotalAppsTimeSeriesData_CCG!K104</f>
        <v>18</v>
      </c>
      <c r="L104" s="50">
        <f>TotalAppsTimeSeriesData!N107-TotalAppsTimeSeriesData_CCG!L104</f>
        <v>14</v>
      </c>
      <c r="M104" s="50">
        <f t="shared" ref="M104:M106" si="126">J104*-1</f>
        <v>-9</v>
      </c>
      <c r="N104" s="316">
        <f>((TotalAppsTimeSeriesData!S107*TotalAppsTimeSeriesData!B107)-(TotalAppsTimeSeriesData_CCG!N104*TotalAppsTimeSeriesData_CCG!B104))/(TotalAppsTimeSeriesData!B107-TotalAppsTimeSeriesData_CCG!B104)</f>
        <v>33.652777777777779</v>
      </c>
      <c r="O104" s="13">
        <f t="shared" si="117"/>
        <v>9</v>
      </c>
    </row>
    <row r="105" spans="1:15" s="3" customFormat="1" x14ac:dyDescent="0.25">
      <c r="A105" s="104">
        <v>43420</v>
      </c>
      <c r="B105" s="50">
        <f>TotalAppsTimeSeriesData!B108-TotalAppsTimeSeriesData_CCG!B105</f>
        <v>298</v>
      </c>
      <c r="C105" s="50">
        <f>TotalAppsTimeSeriesData!C108-TotalAppsTimeSeriesData_CCG!C105</f>
        <v>217</v>
      </c>
      <c r="D105" s="50">
        <f>TotalAppsTimeSeriesData!D108-TotalAppsTimeSeriesData_CCG!D105</f>
        <v>53</v>
      </c>
      <c r="E105" s="50">
        <f>TotalAppsTimeSeriesData!G108-TotalAppsTimeSeriesData_CCG!E105</f>
        <v>69</v>
      </c>
      <c r="F105" s="50">
        <f>TotalAppsTimeSeriesData!H108-TotalAppsTimeSeriesData_CCG!F105</f>
        <v>49</v>
      </c>
      <c r="G105" s="50">
        <f>TotalAppsTimeSeriesData!I108-TotalAppsTimeSeriesData_CCG!G105</f>
        <v>6</v>
      </c>
      <c r="H105" s="119"/>
      <c r="I105" s="50">
        <f>TotalAppsTimeSeriesData!K108-TotalAppsTimeSeriesData_CCG!I105</f>
        <v>4</v>
      </c>
      <c r="J105" s="50">
        <f>TotalAppsTimeSeriesData!L108-TotalAppsTimeSeriesData_CCG!J105</f>
        <v>13</v>
      </c>
      <c r="K105" s="50">
        <f>TotalAppsTimeSeriesData!M108-TotalAppsTimeSeriesData_CCG!K105</f>
        <v>8</v>
      </c>
      <c r="L105" s="50">
        <f>TotalAppsTimeSeriesData!N108-TotalAppsTimeSeriesData_CCG!L105</f>
        <v>17</v>
      </c>
      <c r="M105" s="50">
        <f t="shared" si="126"/>
        <v>-13</v>
      </c>
      <c r="N105" s="316">
        <f>((TotalAppsTimeSeriesData!S108*TotalAppsTimeSeriesData!B108)-(TotalAppsTimeSeriesData_CCG!N105*TotalAppsTimeSeriesData_CCG!B105))/(TotalAppsTimeSeriesData!B108-TotalAppsTimeSeriesData_CCG!B105)</f>
        <v>33.489932885906043</v>
      </c>
      <c r="O105" s="13">
        <f t="shared" si="117"/>
        <v>-5</v>
      </c>
    </row>
    <row r="106" spans="1:15" s="3" customFormat="1" x14ac:dyDescent="0.25">
      <c r="A106" s="104">
        <v>43413</v>
      </c>
      <c r="B106" s="50">
        <f>TotalAppsTimeSeriesData!B109-TotalAppsTimeSeriesData_CCG!B106</f>
        <v>298</v>
      </c>
      <c r="C106" s="50">
        <f>TotalAppsTimeSeriesData!C109-TotalAppsTimeSeriesData_CCG!C106</f>
        <v>216</v>
      </c>
      <c r="D106" s="50">
        <f>TotalAppsTimeSeriesData!D109-TotalAppsTimeSeriesData_CCG!D106</f>
        <v>57</v>
      </c>
      <c r="E106" s="50">
        <f>TotalAppsTimeSeriesData!G109-TotalAppsTimeSeriesData_CCG!E106</f>
        <v>69</v>
      </c>
      <c r="F106" s="50">
        <f>TotalAppsTimeSeriesData!H109-TotalAppsTimeSeriesData_CCG!F106</f>
        <v>65</v>
      </c>
      <c r="G106" s="50">
        <f>TotalAppsTimeSeriesData!I109-TotalAppsTimeSeriesData_CCG!G106</f>
        <v>5</v>
      </c>
      <c r="H106" s="119"/>
      <c r="I106" s="50">
        <f>TotalAppsTimeSeriesData!K109-TotalAppsTimeSeriesData_CCG!I106</f>
        <v>4</v>
      </c>
      <c r="J106" s="50">
        <f>TotalAppsTimeSeriesData!L109-TotalAppsTimeSeriesData_CCG!J106</f>
        <v>10</v>
      </c>
      <c r="K106" s="50">
        <f>TotalAppsTimeSeriesData!M109-TotalAppsTimeSeriesData_CCG!K106</f>
        <v>17</v>
      </c>
      <c r="L106" s="50">
        <f>TotalAppsTimeSeriesData!N109-TotalAppsTimeSeriesData_CCG!L106</f>
        <v>14</v>
      </c>
      <c r="M106" s="50">
        <f t="shared" si="126"/>
        <v>-10</v>
      </c>
      <c r="N106" s="316">
        <f>((TotalAppsTimeSeriesData!S109*TotalAppsTimeSeriesData!B109)-(TotalAppsTimeSeriesData_CCG!N106*TotalAppsTimeSeriesData_CCG!B106))/(TotalAppsTimeSeriesData!B109-TotalAppsTimeSeriesData_CCG!B106)</f>
        <v>34.510067114093957</v>
      </c>
      <c r="O106" s="13">
        <f t="shared" si="117"/>
        <v>7</v>
      </c>
    </row>
    <row r="107" spans="1:15" s="3" customFormat="1" x14ac:dyDescent="0.25">
      <c r="A107" s="104">
        <v>43406</v>
      </c>
      <c r="B107" s="50">
        <f>TotalAppsTimeSeriesData!B110-TotalAppsTimeSeriesData_CCG!B107</f>
        <v>315</v>
      </c>
      <c r="C107" s="50">
        <f>TotalAppsTimeSeriesData!C110-TotalAppsTimeSeriesData_CCG!C107</f>
        <v>219</v>
      </c>
      <c r="D107" s="50">
        <f>TotalAppsTimeSeriesData!D110-TotalAppsTimeSeriesData_CCG!D107</f>
        <v>51</v>
      </c>
      <c r="E107" s="50">
        <f>TotalAppsTimeSeriesData!G110-TotalAppsTimeSeriesData_CCG!E107</f>
        <v>66</v>
      </c>
      <c r="F107" s="50">
        <f>TotalAppsTimeSeriesData!H110-TotalAppsTimeSeriesData_CCG!F107</f>
        <v>57</v>
      </c>
      <c r="G107" s="50">
        <f>TotalAppsTimeSeriesData!I110-TotalAppsTimeSeriesData_CCG!G107</f>
        <v>4</v>
      </c>
      <c r="H107" s="119"/>
      <c r="I107" s="50">
        <f>TotalAppsTimeSeriesData!K110-TotalAppsTimeSeriesData_CCG!I107</f>
        <v>6</v>
      </c>
      <c r="J107" s="50">
        <f>TotalAppsTimeSeriesData!L110-TotalAppsTimeSeriesData_CCG!J107</f>
        <v>14</v>
      </c>
      <c r="K107" s="50">
        <f>TotalAppsTimeSeriesData!M110-TotalAppsTimeSeriesData_CCG!K107</f>
        <v>20</v>
      </c>
      <c r="L107" s="50">
        <f>TotalAppsTimeSeriesData!N110-TotalAppsTimeSeriesData_CCG!L107</f>
        <v>22</v>
      </c>
      <c r="M107" s="50">
        <f t="shared" ref="M107" si="127">J107*-1</f>
        <v>-14</v>
      </c>
      <c r="N107" s="316">
        <f>((TotalAppsTimeSeriesData!S110*TotalAppsTimeSeriesData!B110)-(TotalAppsTimeSeriesData_CCG!N107*TotalAppsTimeSeriesData_CCG!B107))/(TotalAppsTimeSeriesData!B110-TotalAppsTimeSeriesData_CCG!B107)</f>
        <v>32.911111111111111</v>
      </c>
      <c r="O107" s="13">
        <f t="shared" si="117"/>
        <v>6</v>
      </c>
    </row>
    <row r="108" spans="1:15" s="3" customFormat="1" x14ac:dyDescent="0.25">
      <c r="A108" s="104">
        <v>43399</v>
      </c>
      <c r="B108" s="50">
        <f>TotalAppsTimeSeriesData!B111-TotalAppsTimeSeriesData_CCG!B108</f>
        <v>327</v>
      </c>
      <c r="C108" s="50">
        <f>TotalAppsTimeSeriesData!C111-TotalAppsTimeSeriesData_CCG!C108</f>
        <v>262</v>
      </c>
      <c r="D108" s="50">
        <f>TotalAppsTimeSeriesData!D111-TotalAppsTimeSeriesData_CCG!D108</f>
        <v>51</v>
      </c>
      <c r="E108" s="50">
        <f>TotalAppsTimeSeriesData!G111-TotalAppsTimeSeriesData_CCG!E108</f>
        <v>67</v>
      </c>
      <c r="F108" s="50">
        <f>TotalAppsTimeSeriesData!H111-TotalAppsTimeSeriesData_CCG!F108</f>
        <v>49</v>
      </c>
      <c r="G108" s="50">
        <f>TotalAppsTimeSeriesData!I111-TotalAppsTimeSeriesData_CCG!G108</f>
        <v>5</v>
      </c>
      <c r="H108" s="119"/>
      <c r="I108" s="50">
        <f>TotalAppsTimeSeriesData!K111-TotalAppsTimeSeriesData_CCG!I108</f>
        <v>5</v>
      </c>
      <c r="J108" s="50">
        <f>TotalAppsTimeSeriesData!L111-TotalAppsTimeSeriesData_CCG!J108</f>
        <v>14</v>
      </c>
      <c r="K108" s="50">
        <f>TotalAppsTimeSeriesData!M111-TotalAppsTimeSeriesData_CCG!K108</f>
        <v>9</v>
      </c>
      <c r="L108" s="50">
        <f>TotalAppsTimeSeriesData!N111-TotalAppsTimeSeriesData_CCG!L108</f>
        <v>20</v>
      </c>
      <c r="M108" s="50">
        <f t="shared" ref="M108" si="128">J108*-1</f>
        <v>-14</v>
      </c>
      <c r="N108" s="316">
        <f>((TotalAppsTimeSeriesData!S111*TotalAppsTimeSeriesData!B111)-(TotalAppsTimeSeriesData_CCG!N108*TotalAppsTimeSeriesData_CCG!B108))/(TotalAppsTimeSeriesData!B111-TotalAppsTimeSeriesData_CCG!B108)</f>
        <v>32.816513761467888</v>
      </c>
      <c r="O108" s="13">
        <f t="shared" si="117"/>
        <v>-5</v>
      </c>
    </row>
    <row r="109" spans="1:15" s="3" customFormat="1" x14ac:dyDescent="0.25">
      <c r="A109" s="104">
        <v>43392</v>
      </c>
      <c r="B109" s="50">
        <f>TotalAppsTimeSeriesData!B112-TotalAppsTimeSeriesData_CCG!B109</f>
        <v>322</v>
      </c>
      <c r="C109" s="50">
        <f>TotalAppsTimeSeriesData!C112-TotalAppsTimeSeriesData_CCG!C109</f>
        <v>265</v>
      </c>
      <c r="D109" s="50">
        <f>TotalAppsTimeSeriesData!D112-TotalAppsTimeSeriesData_CCG!D109</f>
        <v>48</v>
      </c>
      <c r="E109" s="50">
        <f>TotalAppsTimeSeriesData!G112-TotalAppsTimeSeriesData_CCG!E109</f>
        <v>65</v>
      </c>
      <c r="F109" s="50">
        <f>TotalAppsTimeSeriesData!H112-TotalAppsTimeSeriesData_CCG!F109</f>
        <v>55</v>
      </c>
      <c r="G109" s="50">
        <f>TotalAppsTimeSeriesData!I112-TotalAppsTimeSeriesData_CCG!G109</f>
        <v>4</v>
      </c>
      <c r="H109" s="119"/>
      <c r="I109" s="50">
        <f>TotalAppsTimeSeriesData!K112-TotalAppsTimeSeriesData_CCG!I109</f>
        <v>7</v>
      </c>
      <c r="J109" s="50">
        <f>TotalAppsTimeSeriesData!L112-TotalAppsTimeSeriesData_CCG!J109</f>
        <v>17</v>
      </c>
      <c r="K109" s="50">
        <f>TotalAppsTimeSeriesData!M112-TotalAppsTimeSeriesData_CCG!K109</f>
        <v>13</v>
      </c>
      <c r="L109" s="50">
        <f>TotalAppsTimeSeriesData!N112-TotalAppsTimeSeriesData_CCG!L109</f>
        <v>24</v>
      </c>
      <c r="M109" s="50">
        <f t="shared" ref="M109:M110" si="129">J109*-1</f>
        <v>-17</v>
      </c>
      <c r="N109" s="316">
        <f>((TotalAppsTimeSeriesData!S112*TotalAppsTimeSeriesData!B112)-(TotalAppsTimeSeriesData_CCG!N109*TotalAppsTimeSeriesData_CCG!B109))/(TotalAppsTimeSeriesData!B112-TotalAppsTimeSeriesData_CCG!B109)</f>
        <v>32.052795031055901</v>
      </c>
      <c r="O109" s="13">
        <f t="shared" si="117"/>
        <v>-4</v>
      </c>
    </row>
    <row r="110" spans="1:15" s="3" customFormat="1" x14ac:dyDescent="0.25">
      <c r="A110" s="104">
        <v>43385</v>
      </c>
      <c r="B110" s="50">
        <f>TotalAppsTimeSeriesData!B113-TotalAppsTimeSeriesData_CCG!B110</f>
        <v>327</v>
      </c>
      <c r="C110" s="50">
        <f>TotalAppsTimeSeriesData!C113-TotalAppsTimeSeriesData_CCG!C110</f>
        <v>295</v>
      </c>
      <c r="D110" s="50">
        <f>TotalAppsTimeSeriesData!D113-TotalAppsTimeSeriesData_CCG!D110</f>
        <v>59</v>
      </c>
      <c r="E110" s="50">
        <f>TotalAppsTimeSeriesData!G113-TotalAppsTimeSeriesData_CCG!E110</f>
        <v>73</v>
      </c>
      <c r="F110" s="50">
        <f>TotalAppsTimeSeriesData!H113-TotalAppsTimeSeriesData_CCG!F110</f>
        <v>56</v>
      </c>
      <c r="G110" s="50">
        <f>TotalAppsTimeSeriesData!I113-TotalAppsTimeSeriesData_CCG!G110</f>
        <v>4</v>
      </c>
      <c r="H110" s="119"/>
      <c r="I110" s="50">
        <f>TotalAppsTimeSeriesData!K113-TotalAppsTimeSeriesData_CCG!I110</f>
        <v>8</v>
      </c>
      <c r="J110" s="50">
        <f>TotalAppsTimeSeriesData!L113-TotalAppsTimeSeriesData_CCG!J110</f>
        <v>50</v>
      </c>
      <c r="K110" s="50">
        <f>TotalAppsTimeSeriesData!M113-TotalAppsTimeSeriesData_CCG!K110</f>
        <v>9</v>
      </c>
      <c r="L110" s="50">
        <f>TotalAppsTimeSeriesData!N113-TotalAppsTimeSeriesData_CCG!L110</f>
        <v>46</v>
      </c>
      <c r="M110" s="50">
        <f t="shared" si="129"/>
        <v>-50</v>
      </c>
      <c r="N110" s="316">
        <f>((TotalAppsTimeSeriesData!S113*TotalAppsTimeSeriesData!B113)-(TotalAppsTimeSeriesData_CCG!N110*TotalAppsTimeSeriesData_CCG!B110))/(TotalAppsTimeSeriesData!B113-TotalAppsTimeSeriesData_CCG!B110)</f>
        <v>32.727828746177373</v>
      </c>
      <c r="O110" s="13">
        <f t="shared" si="117"/>
        <v>-41</v>
      </c>
    </row>
    <row r="111" spans="1:15" s="3" customFormat="1" x14ac:dyDescent="0.25">
      <c r="A111" s="104">
        <v>43378</v>
      </c>
      <c r="B111" s="50">
        <f>TotalAppsTimeSeriesData!B114-TotalAppsTimeSeriesData_CCG!B111</f>
        <v>288</v>
      </c>
      <c r="C111" s="50">
        <f>TotalAppsTimeSeriesData!C114-TotalAppsTimeSeriesData_CCG!C111</f>
        <v>252</v>
      </c>
      <c r="D111" s="50">
        <f>TotalAppsTimeSeriesData!D114-TotalAppsTimeSeriesData_CCG!D111</f>
        <v>56</v>
      </c>
      <c r="E111" s="50">
        <f>TotalAppsTimeSeriesData!G114-TotalAppsTimeSeriesData_CCG!E111</f>
        <v>70</v>
      </c>
      <c r="F111" s="50">
        <f>TotalAppsTimeSeriesData!H114-TotalAppsTimeSeriesData_CCG!F111</f>
        <v>64</v>
      </c>
      <c r="G111" s="50">
        <f>TotalAppsTimeSeriesData!I114-TotalAppsTimeSeriesData_CCG!G111</f>
        <v>17</v>
      </c>
      <c r="H111" s="119"/>
      <c r="I111" s="50">
        <f>TotalAppsTimeSeriesData!K114-TotalAppsTimeSeriesData_CCG!I111</f>
        <v>4</v>
      </c>
      <c r="J111" s="50">
        <f>TotalAppsTimeSeriesData!L114-TotalAppsTimeSeriesData_CCG!J111</f>
        <v>28</v>
      </c>
      <c r="K111" s="50">
        <f>TotalAppsTimeSeriesData!M114-TotalAppsTimeSeriesData_CCG!K111</f>
        <v>9</v>
      </c>
      <c r="L111" s="50">
        <f>TotalAppsTimeSeriesData!N114-TotalAppsTimeSeriesData_CCG!L111</f>
        <v>38</v>
      </c>
      <c r="M111" s="50">
        <f t="shared" ref="M111:M184" si="130">J111*-1</f>
        <v>-28</v>
      </c>
      <c r="N111" s="316">
        <f>((TotalAppsTimeSeriesData!S114*TotalAppsTimeSeriesData!B114)-(TotalAppsTimeSeriesData_CCG!N111*TotalAppsTimeSeriesData_CCG!B111))/(TotalAppsTimeSeriesData!B114-TotalAppsTimeSeriesData_CCG!B111)</f>
        <v>36.326388888888886</v>
      </c>
      <c r="O111" s="13">
        <f t="shared" si="117"/>
        <v>-19</v>
      </c>
    </row>
    <row r="112" spans="1:15" s="3" customFormat="1" x14ac:dyDescent="0.25">
      <c r="A112" s="104">
        <v>43371</v>
      </c>
      <c r="B112" s="50">
        <f>TotalAppsTimeSeriesData!B115-TotalAppsTimeSeriesData_CCG!B112</f>
        <v>271</v>
      </c>
      <c r="C112" s="50">
        <f>TotalAppsTimeSeriesData!C115-TotalAppsTimeSeriesData_CCG!C112</f>
        <v>226</v>
      </c>
      <c r="D112" s="50">
        <f>TotalAppsTimeSeriesData!D115-TotalAppsTimeSeriesData_CCG!D112</f>
        <v>52</v>
      </c>
      <c r="E112" s="50">
        <f>TotalAppsTimeSeriesData!G115-TotalAppsTimeSeriesData_CCG!E112</f>
        <v>70</v>
      </c>
      <c r="F112" s="50">
        <f>TotalAppsTimeSeriesData!H115-TotalAppsTimeSeriesData_CCG!F112</f>
        <v>47</v>
      </c>
      <c r="G112" s="50">
        <f>TotalAppsTimeSeriesData!I115-TotalAppsTimeSeriesData_CCG!G112</f>
        <v>12</v>
      </c>
      <c r="H112" s="119"/>
      <c r="I112" s="50">
        <f>TotalAppsTimeSeriesData!K115-TotalAppsTimeSeriesData_CCG!I112</f>
        <v>6</v>
      </c>
      <c r="J112" s="50">
        <f>TotalAppsTimeSeriesData!L115-TotalAppsTimeSeriesData_CCG!J112</f>
        <v>10</v>
      </c>
      <c r="K112" s="50">
        <f>TotalAppsTimeSeriesData!M115-TotalAppsTimeSeriesData_CCG!K112</f>
        <v>12</v>
      </c>
      <c r="L112" s="50">
        <f>TotalAppsTimeSeriesData!N115-TotalAppsTimeSeriesData_CCG!L112</f>
        <v>19</v>
      </c>
      <c r="M112" s="50">
        <f t="shared" si="130"/>
        <v>-10</v>
      </c>
      <c r="N112" s="316">
        <f>((TotalAppsTimeSeriesData!S115*TotalAppsTimeSeriesData!B115)-(TotalAppsTimeSeriesData_CCG!N112*TotalAppsTimeSeriesData_CCG!B112))/(TotalAppsTimeSeriesData!B115-TotalAppsTimeSeriesData_CCG!B112)</f>
        <v>37.261992619926197</v>
      </c>
      <c r="O112" s="13">
        <f t="shared" si="117"/>
        <v>2</v>
      </c>
    </row>
    <row r="113" spans="1:15" s="3" customFormat="1" x14ac:dyDescent="0.25">
      <c r="A113" s="104">
        <v>43364</v>
      </c>
      <c r="B113" s="50">
        <f>TotalAppsTimeSeriesData!B116-TotalAppsTimeSeriesData_CCG!B113</f>
        <v>282</v>
      </c>
      <c r="C113" s="50">
        <f>TotalAppsTimeSeriesData!C116-TotalAppsTimeSeriesData_CCG!C113</f>
        <v>235</v>
      </c>
      <c r="D113" s="50">
        <f>TotalAppsTimeSeriesData!D116-TotalAppsTimeSeriesData_CCG!D113</f>
        <v>56</v>
      </c>
      <c r="E113" s="50">
        <f>TotalAppsTimeSeriesData!G116-TotalAppsTimeSeriesData_CCG!E113</f>
        <v>75</v>
      </c>
      <c r="F113" s="50">
        <f>TotalAppsTimeSeriesData!H116-TotalAppsTimeSeriesData_CCG!F113</f>
        <v>59</v>
      </c>
      <c r="G113" s="50">
        <f>TotalAppsTimeSeriesData!I116-TotalAppsTimeSeriesData_CCG!G113</f>
        <v>5</v>
      </c>
      <c r="H113" s="119"/>
      <c r="I113" s="50">
        <f>TotalAppsTimeSeriesData!K116-TotalAppsTimeSeriesData_CCG!I113</f>
        <v>5</v>
      </c>
      <c r="J113" s="50">
        <f>TotalAppsTimeSeriesData!L116-TotalAppsTimeSeriesData_CCG!J113</f>
        <v>13</v>
      </c>
      <c r="K113" s="50">
        <f>TotalAppsTimeSeriesData!M116-TotalAppsTimeSeriesData_CCG!K113</f>
        <v>13</v>
      </c>
      <c r="L113" s="50">
        <f>TotalAppsTimeSeriesData!N116-TotalAppsTimeSeriesData_CCG!L113</f>
        <v>17</v>
      </c>
      <c r="M113" s="50">
        <f t="shared" si="130"/>
        <v>-13</v>
      </c>
      <c r="N113" s="316">
        <f>((TotalAppsTimeSeriesData!S116*TotalAppsTimeSeriesData!B116)-(TotalAppsTimeSeriesData_CCG!N113*TotalAppsTimeSeriesData_CCG!B113))/(TotalAppsTimeSeriesData!B116-TotalAppsTimeSeriesData_CCG!B113)</f>
        <v>36.641843971631204</v>
      </c>
      <c r="O113" s="13">
        <f t="shared" si="117"/>
        <v>0</v>
      </c>
    </row>
    <row r="114" spans="1:15" s="3" customFormat="1" x14ac:dyDescent="0.25">
      <c r="A114" s="104">
        <v>43357</v>
      </c>
      <c r="B114" s="50">
        <f>TotalAppsTimeSeriesData!B117-TotalAppsTimeSeriesData_CCG!B114</f>
        <v>283</v>
      </c>
      <c r="C114" s="50">
        <f>TotalAppsTimeSeriesData!C117-TotalAppsTimeSeriesData_CCG!C114</f>
        <v>228</v>
      </c>
      <c r="D114" s="50">
        <f>TotalAppsTimeSeriesData!D117-TotalAppsTimeSeriesData_CCG!D114</f>
        <v>56</v>
      </c>
      <c r="E114" s="50">
        <f>TotalAppsTimeSeriesData!G117-TotalAppsTimeSeriesData_CCG!E114</f>
        <v>77</v>
      </c>
      <c r="F114" s="50">
        <f>TotalAppsTimeSeriesData!H117-TotalAppsTimeSeriesData_CCG!F114</f>
        <v>56</v>
      </c>
      <c r="G114" s="50">
        <f>TotalAppsTimeSeriesData!I117-TotalAppsTimeSeriesData_CCG!G114</f>
        <v>9</v>
      </c>
      <c r="H114" s="119"/>
      <c r="I114" s="50">
        <f>TotalAppsTimeSeriesData!K117-TotalAppsTimeSeriesData_CCG!I114</f>
        <v>0</v>
      </c>
      <c r="J114" s="50">
        <f>TotalAppsTimeSeriesData!L117-TotalAppsTimeSeriesData_CCG!J114</f>
        <v>8</v>
      </c>
      <c r="K114" s="50">
        <f>TotalAppsTimeSeriesData!M117-TotalAppsTimeSeriesData_CCG!K114</f>
        <v>7</v>
      </c>
      <c r="L114" s="50">
        <f>TotalAppsTimeSeriesData!N117-TotalAppsTimeSeriesData_CCG!L114</f>
        <v>18</v>
      </c>
      <c r="M114" s="50">
        <f t="shared" si="130"/>
        <v>-8</v>
      </c>
      <c r="N114" s="316">
        <f>((TotalAppsTimeSeriesData!S117*TotalAppsTimeSeriesData!B117)-(TotalAppsTimeSeriesData_CCG!N114*TotalAppsTimeSeriesData_CCG!B114))/(TotalAppsTimeSeriesData!B117-TotalAppsTimeSeriesData_CCG!B114)</f>
        <v>36.946996466431095</v>
      </c>
      <c r="O114" s="13">
        <f t="shared" si="117"/>
        <v>-1</v>
      </c>
    </row>
    <row r="115" spans="1:15" s="3" customFormat="1" x14ac:dyDescent="0.25">
      <c r="A115" s="104">
        <v>43350</v>
      </c>
      <c r="B115" s="50">
        <f>TotalAppsTimeSeriesData!B118-TotalAppsTimeSeriesData_CCG!B115</f>
        <v>278</v>
      </c>
      <c r="C115" s="50">
        <f>TotalAppsTimeSeriesData!C118-TotalAppsTimeSeriesData_CCG!C115</f>
        <v>230</v>
      </c>
      <c r="D115" s="50">
        <f>TotalAppsTimeSeriesData!D118-TotalAppsTimeSeriesData_CCG!D115</f>
        <v>59</v>
      </c>
      <c r="E115" s="50">
        <f>TotalAppsTimeSeriesData!G118-TotalAppsTimeSeriesData_CCG!E115</f>
        <v>79</v>
      </c>
      <c r="F115" s="50">
        <f>TotalAppsTimeSeriesData!H118-TotalAppsTimeSeriesData_CCG!F115</f>
        <v>44</v>
      </c>
      <c r="G115" s="50">
        <f>TotalAppsTimeSeriesData!I118-TotalAppsTimeSeriesData_CCG!G115</f>
        <v>5</v>
      </c>
      <c r="H115" s="119"/>
      <c r="I115" s="50">
        <f>TotalAppsTimeSeriesData!K118-TotalAppsTimeSeriesData_CCG!I115</f>
        <v>3</v>
      </c>
      <c r="J115" s="50">
        <f>TotalAppsTimeSeriesData!L118-TotalAppsTimeSeriesData_CCG!J115</f>
        <v>10</v>
      </c>
      <c r="K115" s="50">
        <f>TotalAppsTimeSeriesData!M118-TotalAppsTimeSeriesData_CCG!K115</f>
        <v>13</v>
      </c>
      <c r="L115" s="50">
        <f>TotalAppsTimeSeriesData!N118-TotalAppsTimeSeriesData_CCG!L115</f>
        <v>11</v>
      </c>
      <c r="M115" s="50">
        <f t="shared" si="130"/>
        <v>-10</v>
      </c>
      <c r="N115" s="316">
        <f>((TotalAppsTimeSeriesData!S118*TotalAppsTimeSeriesData!B118)-(TotalAppsTimeSeriesData_CCG!N115*TotalAppsTimeSeriesData_CCG!B115))/(TotalAppsTimeSeriesData!B118-TotalAppsTimeSeriesData_CCG!B115)</f>
        <v>37.474820143884891</v>
      </c>
      <c r="O115" s="13">
        <f t="shared" si="117"/>
        <v>3</v>
      </c>
    </row>
    <row r="116" spans="1:15" s="3" customFormat="1" x14ac:dyDescent="0.25">
      <c r="A116" s="104">
        <v>43343</v>
      </c>
      <c r="B116" s="50">
        <f>TotalAppsTimeSeriesData!B119-TotalAppsTimeSeriesData_CCG!B116</f>
        <v>285</v>
      </c>
      <c r="C116" s="50">
        <f>TotalAppsTimeSeriesData!C119-TotalAppsTimeSeriesData_CCG!C116</f>
        <v>230</v>
      </c>
      <c r="D116" s="50">
        <f>TotalAppsTimeSeriesData!D119-TotalAppsTimeSeriesData_CCG!D116</f>
        <v>59</v>
      </c>
      <c r="E116" s="50">
        <f>TotalAppsTimeSeriesData!G119-TotalAppsTimeSeriesData_CCG!E116</f>
        <v>81</v>
      </c>
      <c r="F116" s="50">
        <f>TotalAppsTimeSeriesData!H119-TotalAppsTimeSeriesData_CCG!F116</f>
        <v>61</v>
      </c>
      <c r="G116" s="50">
        <f>TotalAppsTimeSeriesData!I119-TotalAppsTimeSeriesData_CCG!G116</f>
        <v>6</v>
      </c>
      <c r="H116" s="119"/>
      <c r="I116" s="50">
        <f>TotalAppsTimeSeriesData!K119-TotalAppsTimeSeriesData_CCG!I116</f>
        <v>2</v>
      </c>
      <c r="J116" s="50">
        <f>TotalAppsTimeSeriesData!L119-TotalAppsTimeSeriesData_CCG!J116</f>
        <v>13</v>
      </c>
      <c r="K116" s="50">
        <f>TotalAppsTimeSeriesData!M119-TotalAppsTimeSeriesData_CCG!K116</f>
        <v>7</v>
      </c>
      <c r="L116" s="50">
        <f>TotalAppsTimeSeriesData!N119-TotalAppsTimeSeriesData_CCG!L116</f>
        <v>12</v>
      </c>
      <c r="M116" s="50">
        <f t="shared" si="130"/>
        <v>-13</v>
      </c>
      <c r="N116" s="316">
        <f>((TotalAppsTimeSeriesData!S119*TotalAppsTimeSeriesData!B119)-(TotalAppsTimeSeriesData_CCG!N116*TotalAppsTimeSeriesData_CCG!B116))/(TotalAppsTimeSeriesData!B119-TotalAppsTimeSeriesData_CCG!B116)</f>
        <v>38.445614035087722</v>
      </c>
      <c r="O116" s="13">
        <f t="shared" si="117"/>
        <v>-6</v>
      </c>
    </row>
    <row r="117" spans="1:15" s="3" customFormat="1" x14ac:dyDescent="0.25">
      <c r="A117" s="104">
        <v>43336</v>
      </c>
      <c r="B117" s="50">
        <f>TotalAppsTimeSeriesData!B120-TotalAppsTimeSeriesData_CCG!B117</f>
        <v>282</v>
      </c>
      <c r="C117" s="50">
        <f>TotalAppsTimeSeriesData!C120-TotalAppsTimeSeriesData_CCG!C117</f>
        <v>231</v>
      </c>
      <c r="D117" s="50">
        <f>TotalAppsTimeSeriesData!D120-TotalAppsTimeSeriesData_CCG!D117</f>
        <v>60</v>
      </c>
      <c r="E117" s="50">
        <f>TotalAppsTimeSeriesData!G120-TotalAppsTimeSeriesData_CCG!E117</f>
        <v>74</v>
      </c>
      <c r="F117" s="50">
        <f>TotalAppsTimeSeriesData!H120-TotalAppsTimeSeriesData_CCG!F117</f>
        <v>58</v>
      </c>
      <c r="G117" s="50">
        <f>TotalAppsTimeSeriesData!I120-TotalAppsTimeSeriesData_CCG!G117</f>
        <v>10</v>
      </c>
      <c r="H117" s="119"/>
      <c r="I117" s="50">
        <f>TotalAppsTimeSeriesData!K120-TotalAppsTimeSeriesData_CCG!I117</f>
        <v>6</v>
      </c>
      <c r="J117" s="50">
        <f>TotalAppsTimeSeriesData!L120-TotalAppsTimeSeriesData_CCG!J117</f>
        <v>14</v>
      </c>
      <c r="K117" s="50">
        <f>TotalAppsTimeSeriesData!M120-TotalAppsTimeSeriesData_CCG!K117</f>
        <v>9</v>
      </c>
      <c r="L117" s="50">
        <f>TotalAppsTimeSeriesData!N120-TotalAppsTimeSeriesData_CCG!L117</f>
        <v>25</v>
      </c>
      <c r="M117" s="50">
        <f t="shared" si="130"/>
        <v>-14</v>
      </c>
      <c r="N117" s="316">
        <f>((TotalAppsTimeSeriesData!S120*TotalAppsTimeSeriesData!B120)-(TotalAppsTimeSeriesData_CCG!N117*TotalAppsTimeSeriesData_CCG!B117))/(TotalAppsTimeSeriesData!B120-TotalAppsTimeSeriesData_CCG!B117)</f>
        <v>38.319148936170215</v>
      </c>
      <c r="O117" s="13">
        <f t="shared" si="117"/>
        <v>-5</v>
      </c>
    </row>
    <row r="118" spans="1:15" s="3" customFormat="1" x14ac:dyDescent="0.25">
      <c r="A118" s="104">
        <v>43329</v>
      </c>
      <c r="B118" s="50">
        <f>TotalAppsTimeSeriesData!B121-TotalAppsTimeSeriesData_CCG!B118</f>
        <v>284</v>
      </c>
      <c r="C118" s="50">
        <f>TotalAppsTimeSeriesData!C121-TotalAppsTimeSeriesData_CCG!C118</f>
        <v>239</v>
      </c>
      <c r="D118" s="50">
        <f>TotalAppsTimeSeriesData!D121-TotalAppsTimeSeriesData_CCG!D118</f>
        <v>62</v>
      </c>
      <c r="E118" s="50">
        <f>TotalAppsTimeSeriesData!G121-TotalAppsTimeSeriesData_CCG!E118</f>
        <v>74</v>
      </c>
      <c r="F118" s="50">
        <f>TotalAppsTimeSeriesData!H121-TotalAppsTimeSeriesData_CCG!F118</f>
        <v>51</v>
      </c>
      <c r="G118" s="50">
        <f>TotalAppsTimeSeriesData!I121-TotalAppsTimeSeriesData_CCG!G118</f>
        <v>7</v>
      </c>
      <c r="H118" s="119"/>
      <c r="I118" s="50">
        <f>TotalAppsTimeSeriesData!K121-TotalAppsTimeSeriesData_CCG!I118</f>
        <v>5</v>
      </c>
      <c r="J118" s="50">
        <f>TotalAppsTimeSeriesData!L121-TotalAppsTimeSeriesData_CCG!J118</f>
        <v>13</v>
      </c>
      <c r="K118" s="50">
        <f>TotalAppsTimeSeriesData!M121-TotalAppsTimeSeriesData_CCG!K118</f>
        <v>10</v>
      </c>
      <c r="L118" s="50">
        <f>TotalAppsTimeSeriesData!N121-TotalAppsTimeSeriesData_CCG!L118</f>
        <v>16</v>
      </c>
      <c r="M118" s="50">
        <f t="shared" si="130"/>
        <v>-13</v>
      </c>
      <c r="N118" s="316">
        <f>((TotalAppsTimeSeriesData!S121*TotalAppsTimeSeriesData!B121)-(TotalAppsTimeSeriesData_CCG!N118*TotalAppsTimeSeriesData_CCG!B118))/(TotalAppsTimeSeriesData!B121-TotalAppsTimeSeriesData_CCG!B118)</f>
        <v>37.220070422535208</v>
      </c>
      <c r="O118" s="13">
        <f t="shared" si="117"/>
        <v>-3</v>
      </c>
    </row>
    <row r="119" spans="1:15" s="3" customFormat="1" x14ac:dyDescent="0.25">
      <c r="A119" s="104">
        <v>43322</v>
      </c>
      <c r="B119" s="50">
        <f>TotalAppsTimeSeriesData!B122-TotalAppsTimeSeriesData_CCG!B119</f>
        <v>288</v>
      </c>
      <c r="C119" s="50">
        <f>TotalAppsTimeSeriesData!C122-TotalAppsTimeSeriesData_CCG!C119</f>
        <v>235</v>
      </c>
      <c r="D119" s="50">
        <f>TotalAppsTimeSeriesData!D122-TotalAppsTimeSeriesData_CCG!D119</f>
        <v>55</v>
      </c>
      <c r="E119" s="50">
        <f>TotalAppsTimeSeriesData!G122-TotalAppsTimeSeriesData_CCG!E119</f>
        <v>71</v>
      </c>
      <c r="F119" s="50">
        <f>TotalAppsTimeSeriesData!H122-TotalAppsTimeSeriesData_CCG!F119</f>
        <v>42</v>
      </c>
      <c r="G119" s="50">
        <f>TotalAppsTimeSeriesData!I122-TotalAppsTimeSeriesData_CCG!G119</f>
        <v>7</v>
      </c>
      <c r="H119" s="119"/>
      <c r="I119" s="50">
        <f>TotalAppsTimeSeriesData!K122-TotalAppsTimeSeriesData_CCG!I119</f>
        <v>8</v>
      </c>
      <c r="J119" s="50">
        <f>TotalAppsTimeSeriesData!L122-TotalAppsTimeSeriesData_CCG!J119</f>
        <v>20</v>
      </c>
      <c r="K119" s="50">
        <f>TotalAppsTimeSeriesData!M122-TotalAppsTimeSeriesData_CCG!K119</f>
        <v>15</v>
      </c>
      <c r="L119" s="50">
        <f>TotalAppsTimeSeriesData!N122-TotalAppsTimeSeriesData_CCG!L119</f>
        <v>31</v>
      </c>
      <c r="M119" s="50">
        <f t="shared" si="130"/>
        <v>-20</v>
      </c>
      <c r="N119" s="316">
        <f>((TotalAppsTimeSeriesData!S122*TotalAppsTimeSeriesData!B122)-(TotalAppsTimeSeriesData_CCG!N119*TotalAppsTimeSeriesData_CCG!B119))/(TotalAppsTimeSeriesData!B122-TotalAppsTimeSeriesData_CCG!B119)</f>
        <v>36.625</v>
      </c>
      <c r="O119" s="13">
        <f t="shared" si="117"/>
        <v>-5</v>
      </c>
    </row>
    <row r="120" spans="1:15" s="3" customFormat="1" x14ac:dyDescent="0.25">
      <c r="A120" s="104">
        <v>43315</v>
      </c>
      <c r="B120" s="50">
        <f>TotalAppsTimeSeriesData!B123-TotalAppsTimeSeriesData_CCG!B120</f>
        <v>282</v>
      </c>
      <c r="C120" s="50">
        <f>TotalAppsTimeSeriesData!C123-TotalAppsTimeSeriesData_CCG!C120</f>
        <v>215</v>
      </c>
      <c r="D120" s="50">
        <f>TotalAppsTimeSeriesData!D123-TotalAppsTimeSeriesData_CCG!D120</f>
        <v>52</v>
      </c>
      <c r="E120" s="50">
        <f>TotalAppsTimeSeriesData!G123-TotalAppsTimeSeriesData_CCG!E120</f>
        <v>76</v>
      </c>
      <c r="F120" s="50">
        <f>TotalAppsTimeSeriesData!H123-TotalAppsTimeSeriesData_CCG!F120</f>
        <v>55</v>
      </c>
      <c r="G120" s="50">
        <f>TotalAppsTimeSeriesData!I123-TotalAppsTimeSeriesData_CCG!G120</f>
        <v>2</v>
      </c>
      <c r="H120" s="119"/>
      <c r="I120" s="50">
        <f>TotalAppsTimeSeriesData!K123-TotalAppsTimeSeriesData_CCG!I120</f>
        <v>4</v>
      </c>
      <c r="J120" s="50">
        <f>TotalAppsTimeSeriesData!L123-TotalAppsTimeSeriesData_CCG!J120</f>
        <v>4</v>
      </c>
      <c r="K120" s="50">
        <f>TotalAppsTimeSeriesData!M123-TotalAppsTimeSeriesData_CCG!K120</f>
        <v>10</v>
      </c>
      <c r="L120" s="50">
        <f>TotalAppsTimeSeriesData!N123-TotalAppsTimeSeriesData_CCG!L120</f>
        <v>9</v>
      </c>
      <c r="M120" s="50">
        <f t="shared" si="130"/>
        <v>-4</v>
      </c>
      <c r="N120" s="316">
        <f>((TotalAppsTimeSeriesData!S123*TotalAppsTimeSeriesData!B123)-(TotalAppsTimeSeriesData_CCG!N120*TotalAppsTimeSeriesData_CCG!B120))/(TotalAppsTimeSeriesData!B123-TotalAppsTimeSeriesData_CCG!B120)</f>
        <v>40.659574468085104</v>
      </c>
      <c r="O120" s="13">
        <f t="shared" si="117"/>
        <v>6</v>
      </c>
    </row>
    <row r="121" spans="1:15" s="3" customFormat="1" x14ac:dyDescent="0.25">
      <c r="A121" s="104">
        <v>43308</v>
      </c>
      <c r="B121" s="50"/>
      <c r="C121" s="50"/>
      <c r="D121" s="50"/>
      <c r="E121" s="50"/>
      <c r="F121" s="50"/>
      <c r="G121" s="50"/>
      <c r="H121" s="18"/>
      <c r="I121" s="50">
        <f>TotalAppsTimeSeriesData!K124-TotalAppsTimeSeriesData_CCG!I121</f>
        <v>8</v>
      </c>
      <c r="J121" s="50">
        <f>TotalAppsTimeSeriesData!L124-TotalAppsTimeSeriesData_CCG!J121</f>
        <v>10</v>
      </c>
      <c r="K121" s="50">
        <f>TotalAppsTimeSeriesData!M124-TotalAppsTimeSeriesData_CCG!K121</f>
        <v>6</v>
      </c>
      <c r="L121" s="50">
        <f>TotalAppsTimeSeriesData!N124-TotalAppsTimeSeriesData_CCG!L121</f>
        <v>13</v>
      </c>
      <c r="M121" s="50">
        <f t="shared" si="130"/>
        <v>-10</v>
      </c>
      <c r="N121" s="50"/>
      <c r="O121" s="13">
        <f t="shared" si="117"/>
        <v>-4</v>
      </c>
    </row>
    <row r="122" spans="1:15" s="3" customFormat="1" x14ac:dyDescent="0.25">
      <c r="A122" s="104">
        <v>43301</v>
      </c>
      <c r="B122" s="50"/>
      <c r="C122" s="50"/>
      <c r="D122" s="50"/>
      <c r="E122" s="50"/>
      <c r="F122" s="50"/>
      <c r="G122" s="50"/>
      <c r="H122" s="18"/>
      <c r="I122" s="50">
        <f>TotalAppsTimeSeriesData!K125-TotalAppsTimeSeriesData_CCG!I122</f>
        <v>6</v>
      </c>
      <c r="J122" s="50">
        <f>TotalAppsTimeSeriesData!L125-TotalAppsTimeSeriesData_CCG!J122</f>
        <v>19</v>
      </c>
      <c r="K122" s="50">
        <f>TotalAppsTimeSeriesData!M125-TotalAppsTimeSeriesData_CCG!K122</f>
        <v>9</v>
      </c>
      <c r="L122" s="50">
        <f>TotalAppsTimeSeriesData!N125-TotalAppsTimeSeriesData_CCG!L122</f>
        <v>22</v>
      </c>
      <c r="M122" s="50">
        <f t="shared" si="130"/>
        <v>-19</v>
      </c>
      <c r="N122" s="50"/>
      <c r="O122" s="13">
        <f t="shared" si="117"/>
        <v>-10</v>
      </c>
    </row>
    <row r="123" spans="1:15" s="3" customFormat="1" x14ac:dyDescent="0.25">
      <c r="A123" s="104">
        <v>43294</v>
      </c>
      <c r="B123" s="50"/>
      <c r="C123" s="50"/>
      <c r="D123" s="50"/>
      <c r="E123" s="50"/>
      <c r="F123" s="50"/>
      <c r="G123" s="50"/>
      <c r="H123" s="18"/>
      <c r="I123" s="50">
        <f>TotalAppsTimeSeriesData!K126-TotalAppsTimeSeriesData_CCG!I123</f>
        <v>3</v>
      </c>
      <c r="J123" s="50">
        <f>TotalAppsTimeSeriesData!L126-TotalAppsTimeSeriesData_CCG!J123</f>
        <v>6</v>
      </c>
      <c r="K123" s="50">
        <f>TotalAppsTimeSeriesData!M126-TotalAppsTimeSeriesData_CCG!K123</f>
        <v>6</v>
      </c>
      <c r="L123" s="50">
        <f>TotalAppsTimeSeriesData!N126-TotalAppsTimeSeriesData_CCG!L123</f>
        <v>8</v>
      </c>
      <c r="M123" s="50">
        <f t="shared" si="130"/>
        <v>-6</v>
      </c>
      <c r="N123" s="50"/>
      <c r="O123" s="13">
        <f t="shared" si="117"/>
        <v>0</v>
      </c>
    </row>
    <row r="124" spans="1:15" s="3" customFormat="1" x14ac:dyDescent="0.25">
      <c r="A124" s="104">
        <v>43287</v>
      </c>
      <c r="B124" s="50"/>
      <c r="C124" s="50"/>
      <c r="D124" s="50"/>
      <c r="E124" s="50"/>
      <c r="F124" s="50"/>
      <c r="G124" s="50"/>
      <c r="H124" s="18"/>
      <c r="I124" s="50">
        <f>TotalAppsTimeSeriesData!K127-TotalAppsTimeSeriesData_CCG!I124</f>
        <v>1</v>
      </c>
      <c r="J124" s="50">
        <f>TotalAppsTimeSeriesData!L127-TotalAppsTimeSeriesData_CCG!J124</f>
        <v>18</v>
      </c>
      <c r="K124" s="50">
        <f>TotalAppsTimeSeriesData!M127-TotalAppsTimeSeriesData_CCG!K124</f>
        <v>12</v>
      </c>
      <c r="L124" s="50">
        <f>TotalAppsTimeSeriesData!N127-TotalAppsTimeSeriesData_CCG!L124</f>
        <v>15</v>
      </c>
      <c r="M124" s="50">
        <f t="shared" si="130"/>
        <v>-18</v>
      </c>
      <c r="N124" s="50"/>
      <c r="O124" s="13">
        <f t="shared" si="117"/>
        <v>-6</v>
      </c>
    </row>
    <row r="125" spans="1:15" s="3" customFormat="1" x14ac:dyDescent="0.25">
      <c r="A125" s="104">
        <v>43280</v>
      </c>
      <c r="B125" s="50"/>
      <c r="C125" s="50"/>
      <c r="D125" s="50"/>
      <c r="E125" s="50"/>
      <c r="F125" s="50"/>
      <c r="G125" s="50"/>
      <c r="H125" s="18"/>
      <c r="I125" s="50">
        <f>TotalAppsTimeSeriesData!K128-TotalAppsTimeSeriesData_CCG!I125</f>
        <v>3</v>
      </c>
      <c r="J125" s="50">
        <f>TotalAppsTimeSeriesData!L128-TotalAppsTimeSeriesData_CCG!J125</f>
        <v>16</v>
      </c>
      <c r="K125" s="50">
        <f>TotalAppsTimeSeriesData!M128-TotalAppsTimeSeriesData_CCG!K125</f>
        <v>10</v>
      </c>
      <c r="L125" s="50">
        <f>TotalAppsTimeSeriesData!N128-TotalAppsTimeSeriesData_CCG!L125</f>
        <v>19</v>
      </c>
      <c r="M125" s="50">
        <f t="shared" si="130"/>
        <v>-16</v>
      </c>
      <c r="N125" s="50"/>
      <c r="O125" s="13">
        <f t="shared" si="117"/>
        <v>-6</v>
      </c>
    </row>
    <row r="126" spans="1:15" s="3" customFormat="1" x14ac:dyDescent="0.25">
      <c r="A126" s="104">
        <v>43273</v>
      </c>
      <c r="B126" s="50"/>
      <c r="C126" s="50"/>
      <c r="D126" s="50"/>
      <c r="E126" s="50"/>
      <c r="F126" s="50"/>
      <c r="G126" s="50"/>
      <c r="H126" s="18"/>
      <c r="I126" s="50"/>
      <c r="J126" s="50">
        <v>0</v>
      </c>
      <c r="K126" s="50">
        <v>0</v>
      </c>
      <c r="L126" s="50"/>
      <c r="M126" s="50">
        <f t="shared" si="130"/>
        <v>0</v>
      </c>
      <c r="N126" s="50"/>
      <c r="O126" s="13">
        <f t="shared" ref="O126:O157" si="131">K126-J126</f>
        <v>0</v>
      </c>
    </row>
    <row r="127" spans="1:15" s="3" customFormat="1" x14ac:dyDescent="0.25">
      <c r="A127" s="104">
        <v>43266</v>
      </c>
      <c r="B127" s="50"/>
      <c r="C127" s="50"/>
      <c r="D127" s="50"/>
      <c r="E127" s="50"/>
      <c r="F127" s="50"/>
      <c r="G127" s="50"/>
      <c r="H127" s="18"/>
      <c r="I127" s="50"/>
      <c r="J127" s="50">
        <v>0</v>
      </c>
      <c r="K127" s="50">
        <v>0</v>
      </c>
      <c r="L127" s="50"/>
      <c r="M127" s="50">
        <f t="shared" si="130"/>
        <v>0</v>
      </c>
      <c r="N127" s="50"/>
      <c r="O127" s="13">
        <f t="shared" si="131"/>
        <v>0</v>
      </c>
    </row>
    <row r="128" spans="1:15" s="3" customFormat="1" x14ac:dyDescent="0.25">
      <c r="A128" s="104">
        <v>43259</v>
      </c>
      <c r="B128" s="50"/>
      <c r="C128" s="50"/>
      <c r="D128" s="50"/>
      <c r="E128" s="50"/>
      <c r="F128" s="50"/>
      <c r="G128" s="50"/>
      <c r="H128" s="18"/>
      <c r="I128" s="50"/>
      <c r="J128" s="50">
        <v>0</v>
      </c>
      <c r="K128" s="50">
        <v>0</v>
      </c>
      <c r="L128" s="50"/>
      <c r="M128" s="50">
        <f t="shared" si="130"/>
        <v>0</v>
      </c>
      <c r="N128" s="50"/>
      <c r="O128" s="13">
        <f t="shared" si="131"/>
        <v>0</v>
      </c>
    </row>
    <row r="129" spans="1:15" s="3" customFormat="1" x14ac:dyDescent="0.25">
      <c r="A129" s="104">
        <v>43252</v>
      </c>
      <c r="B129" s="50"/>
      <c r="C129" s="50"/>
      <c r="D129" s="50"/>
      <c r="E129" s="50"/>
      <c r="F129" s="50"/>
      <c r="G129" s="50"/>
      <c r="H129" s="18"/>
      <c r="I129" s="50"/>
      <c r="J129" s="50">
        <v>0</v>
      </c>
      <c r="K129" s="50">
        <v>0</v>
      </c>
      <c r="L129" s="50"/>
      <c r="M129" s="50">
        <f t="shared" si="130"/>
        <v>0</v>
      </c>
      <c r="N129" s="50"/>
      <c r="O129" s="13">
        <f t="shared" si="131"/>
        <v>0</v>
      </c>
    </row>
    <row r="130" spans="1:15" s="3" customFormat="1" x14ac:dyDescent="0.25">
      <c r="A130" s="104">
        <v>43245</v>
      </c>
      <c r="B130" s="50"/>
      <c r="C130" s="50"/>
      <c r="D130" s="50"/>
      <c r="E130" s="50"/>
      <c r="F130" s="50"/>
      <c r="G130" s="50"/>
      <c r="H130" s="18"/>
      <c r="I130" s="50"/>
      <c r="J130" s="50">
        <v>0</v>
      </c>
      <c r="K130" s="50">
        <v>0</v>
      </c>
      <c r="L130" s="50"/>
      <c r="M130" s="50">
        <f t="shared" si="130"/>
        <v>0</v>
      </c>
      <c r="N130" s="50"/>
      <c r="O130" s="13">
        <f t="shared" si="131"/>
        <v>0</v>
      </c>
    </row>
    <row r="131" spans="1:15" s="3" customFormat="1" x14ac:dyDescent="0.25">
      <c r="A131" s="104">
        <v>43238</v>
      </c>
      <c r="B131" s="50"/>
      <c r="C131" s="50"/>
      <c r="D131" s="50"/>
      <c r="E131" s="50"/>
      <c r="F131" s="50"/>
      <c r="G131" s="50"/>
      <c r="H131" s="18"/>
      <c r="I131" s="50"/>
      <c r="J131" s="50">
        <v>0</v>
      </c>
      <c r="K131" s="50">
        <v>0</v>
      </c>
      <c r="L131" s="50"/>
      <c r="M131" s="50">
        <f t="shared" si="130"/>
        <v>0</v>
      </c>
      <c r="N131" s="50"/>
      <c r="O131" s="13">
        <f t="shared" si="131"/>
        <v>0</v>
      </c>
    </row>
    <row r="132" spans="1:15" s="3" customFormat="1" x14ac:dyDescent="0.25">
      <c r="A132" s="104">
        <v>43231</v>
      </c>
      <c r="B132" s="50"/>
      <c r="C132" s="50"/>
      <c r="D132" s="50"/>
      <c r="E132" s="50"/>
      <c r="F132" s="50"/>
      <c r="G132" s="50"/>
      <c r="H132" s="18"/>
      <c r="I132" s="50"/>
      <c r="J132" s="50">
        <v>0</v>
      </c>
      <c r="K132" s="50">
        <v>0</v>
      </c>
      <c r="L132" s="50"/>
      <c r="M132" s="50">
        <f t="shared" si="130"/>
        <v>0</v>
      </c>
      <c r="N132" s="50"/>
      <c r="O132" s="13">
        <f t="shared" si="131"/>
        <v>0</v>
      </c>
    </row>
    <row r="133" spans="1:15" s="3" customFormat="1" x14ac:dyDescent="0.25">
      <c r="A133" s="104">
        <v>43224</v>
      </c>
      <c r="B133" s="50"/>
      <c r="C133" s="50"/>
      <c r="D133" s="50"/>
      <c r="E133" s="50"/>
      <c r="F133" s="50"/>
      <c r="G133" s="50"/>
      <c r="H133" s="18"/>
      <c r="I133" s="50"/>
      <c r="J133" s="50">
        <v>0</v>
      </c>
      <c r="K133" s="50">
        <v>0</v>
      </c>
      <c r="L133" s="50"/>
      <c r="M133" s="50">
        <f t="shared" si="130"/>
        <v>0</v>
      </c>
      <c r="N133" s="50"/>
      <c r="O133" s="13">
        <f t="shared" si="131"/>
        <v>0</v>
      </c>
    </row>
    <row r="134" spans="1:15" s="3" customFormat="1" x14ac:dyDescent="0.25">
      <c r="A134" s="104">
        <v>43217</v>
      </c>
      <c r="B134" s="50"/>
      <c r="C134" s="50"/>
      <c r="D134" s="50"/>
      <c r="E134" s="50"/>
      <c r="F134" s="50"/>
      <c r="G134" s="50"/>
      <c r="H134" s="18"/>
      <c r="I134" s="50"/>
      <c r="J134" s="50">
        <v>0</v>
      </c>
      <c r="K134" s="50">
        <v>0</v>
      </c>
      <c r="L134" s="50"/>
      <c r="M134" s="50">
        <f t="shared" si="130"/>
        <v>0</v>
      </c>
      <c r="N134" s="50"/>
      <c r="O134" s="13">
        <f t="shared" si="131"/>
        <v>0</v>
      </c>
    </row>
    <row r="135" spans="1:15" s="3" customFormat="1" x14ac:dyDescent="0.25">
      <c r="A135" s="104">
        <v>43210</v>
      </c>
      <c r="B135" s="50"/>
      <c r="C135" s="50"/>
      <c r="D135" s="50"/>
      <c r="E135" s="50"/>
      <c r="F135" s="50"/>
      <c r="G135" s="50"/>
      <c r="H135" s="18"/>
      <c r="I135" s="50"/>
      <c r="J135" s="50">
        <v>0</v>
      </c>
      <c r="K135" s="50">
        <v>0</v>
      </c>
      <c r="L135" s="50"/>
      <c r="M135" s="50">
        <f t="shared" si="130"/>
        <v>0</v>
      </c>
      <c r="N135" s="50"/>
      <c r="O135" s="13">
        <f t="shared" si="131"/>
        <v>0</v>
      </c>
    </row>
    <row r="136" spans="1:15" s="3" customFormat="1" x14ac:dyDescent="0.25">
      <c r="A136" s="104">
        <v>43203</v>
      </c>
      <c r="B136" s="50"/>
      <c r="C136" s="50"/>
      <c r="D136" s="50"/>
      <c r="E136" s="50"/>
      <c r="F136" s="50"/>
      <c r="G136" s="50"/>
      <c r="H136" s="71"/>
      <c r="I136" s="50"/>
      <c r="J136" s="50">
        <v>0</v>
      </c>
      <c r="K136" s="50">
        <v>0</v>
      </c>
      <c r="L136" s="50"/>
      <c r="M136" s="50">
        <f t="shared" si="130"/>
        <v>0</v>
      </c>
      <c r="N136" s="50"/>
      <c r="O136" s="13">
        <f t="shared" si="131"/>
        <v>0</v>
      </c>
    </row>
    <row r="137" spans="1:15" s="3" customFormat="1" x14ac:dyDescent="0.25">
      <c r="A137" s="104">
        <v>43196</v>
      </c>
      <c r="B137" s="50"/>
      <c r="C137" s="50"/>
      <c r="D137" s="50"/>
      <c r="E137" s="50"/>
      <c r="F137" s="50"/>
      <c r="G137" s="50"/>
      <c r="H137" s="18"/>
      <c r="I137" s="50"/>
      <c r="J137" s="50">
        <v>0</v>
      </c>
      <c r="K137" s="50">
        <v>0</v>
      </c>
      <c r="L137" s="50"/>
      <c r="M137" s="50">
        <f t="shared" si="130"/>
        <v>0</v>
      </c>
      <c r="N137" s="50"/>
      <c r="O137" s="13">
        <f t="shared" si="131"/>
        <v>0</v>
      </c>
    </row>
    <row r="138" spans="1:15" s="3" customFormat="1" x14ac:dyDescent="0.25">
      <c r="A138" s="104">
        <v>43189</v>
      </c>
      <c r="B138" s="50"/>
      <c r="C138" s="50"/>
      <c r="D138" s="50"/>
      <c r="E138" s="50"/>
      <c r="F138" s="50"/>
      <c r="G138" s="50"/>
      <c r="H138" s="18"/>
      <c r="I138" s="50"/>
      <c r="J138" s="50">
        <v>0</v>
      </c>
      <c r="K138" s="50">
        <v>0</v>
      </c>
      <c r="L138" s="50"/>
      <c r="M138" s="50">
        <f t="shared" si="130"/>
        <v>0</v>
      </c>
      <c r="N138" s="50"/>
      <c r="O138" s="13">
        <f t="shared" si="131"/>
        <v>0</v>
      </c>
    </row>
    <row r="139" spans="1:15" s="3" customFormat="1" x14ac:dyDescent="0.25">
      <c r="A139" s="104">
        <v>43182</v>
      </c>
      <c r="B139" s="50"/>
      <c r="C139" s="50"/>
      <c r="D139" s="50"/>
      <c r="E139" s="50"/>
      <c r="F139" s="50"/>
      <c r="G139" s="50"/>
      <c r="H139" s="18"/>
      <c r="I139" s="50"/>
      <c r="J139" s="50">
        <v>0</v>
      </c>
      <c r="K139" s="50">
        <v>0</v>
      </c>
      <c r="L139" s="50"/>
      <c r="M139" s="50">
        <f t="shared" si="130"/>
        <v>0</v>
      </c>
      <c r="N139" s="50"/>
      <c r="O139" s="13">
        <f t="shared" si="131"/>
        <v>0</v>
      </c>
    </row>
    <row r="140" spans="1:15" s="3" customFormat="1" x14ac:dyDescent="0.25">
      <c r="A140" s="104">
        <v>43175</v>
      </c>
      <c r="B140" s="50"/>
      <c r="C140" s="50"/>
      <c r="D140" s="50"/>
      <c r="E140" s="50"/>
      <c r="F140" s="50"/>
      <c r="G140" s="50"/>
      <c r="H140" s="18"/>
      <c r="I140" s="50"/>
      <c r="J140" s="50">
        <v>0</v>
      </c>
      <c r="K140" s="50">
        <v>0</v>
      </c>
      <c r="L140" s="50"/>
      <c r="M140" s="50">
        <f t="shared" si="130"/>
        <v>0</v>
      </c>
      <c r="N140" s="50"/>
      <c r="O140" s="13">
        <f t="shared" si="131"/>
        <v>0</v>
      </c>
    </row>
    <row r="141" spans="1:15" s="3" customFormat="1" x14ac:dyDescent="0.25">
      <c r="A141" s="104">
        <v>43168</v>
      </c>
      <c r="B141" s="50"/>
      <c r="C141" s="50"/>
      <c r="D141" s="50"/>
      <c r="E141" s="50"/>
      <c r="F141" s="50"/>
      <c r="G141" s="50"/>
      <c r="H141" s="18"/>
      <c r="I141" s="50"/>
      <c r="J141" s="50">
        <v>0</v>
      </c>
      <c r="K141" s="50">
        <v>0</v>
      </c>
      <c r="L141" s="50"/>
      <c r="M141" s="50">
        <f t="shared" si="130"/>
        <v>0</v>
      </c>
      <c r="N141" s="50"/>
      <c r="O141" s="13">
        <f t="shared" si="131"/>
        <v>0</v>
      </c>
    </row>
    <row r="142" spans="1:15" s="3" customFormat="1" x14ac:dyDescent="0.25">
      <c r="A142" s="104">
        <v>43161</v>
      </c>
      <c r="B142" s="50"/>
      <c r="C142" s="50"/>
      <c r="D142" s="50"/>
      <c r="E142" s="50"/>
      <c r="F142" s="50"/>
      <c r="G142" s="50"/>
      <c r="H142" s="18"/>
      <c r="I142" s="50"/>
      <c r="J142" s="50">
        <v>0</v>
      </c>
      <c r="K142" s="50">
        <v>0</v>
      </c>
      <c r="L142" s="50"/>
      <c r="M142" s="50">
        <f t="shared" si="130"/>
        <v>0</v>
      </c>
      <c r="N142" s="50"/>
      <c r="O142" s="13">
        <f t="shared" si="131"/>
        <v>0</v>
      </c>
    </row>
    <row r="143" spans="1:15" s="3" customFormat="1" x14ac:dyDescent="0.25">
      <c r="A143" s="104">
        <v>43154</v>
      </c>
      <c r="B143" s="50"/>
      <c r="C143" s="50"/>
      <c r="D143" s="50"/>
      <c r="E143" s="50"/>
      <c r="F143" s="50"/>
      <c r="G143" s="50"/>
      <c r="H143" s="18"/>
      <c r="I143" s="50"/>
      <c r="J143" s="50">
        <v>0</v>
      </c>
      <c r="K143" s="50">
        <v>0</v>
      </c>
      <c r="L143" s="50"/>
      <c r="M143" s="50">
        <f t="shared" si="130"/>
        <v>0</v>
      </c>
      <c r="N143" s="50"/>
      <c r="O143" s="13">
        <f t="shared" si="131"/>
        <v>0</v>
      </c>
    </row>
    <row r="144" spans="1:15" s="3" customFormat="1" x14ac:dyDescent="0.25">
      <c r="A144" s="104">
        <v>43147</v>
      </c>
      <c r="B144" s="50"/>
      <c r="C144" s="50"/>
      <c r="D144" s="50"/>
      <c r="E144" s="50"/>
      <c r="F144" s="50"/>
      <c r="G144" s="50"/>
      <c r="H144" s="18"/>
      <c r="I144" s="50"/>
      <c r="J144" s="50">
        <v>0</v>
      </c>
      <c r="K144" s="50">
        <v>0</v>
      </c>
      <c r="L144" s="50"/>
      <c r="M144" s="50">
        <f t="shared" si="130"/>
        <v>0</v>
      </c>
      <c r="N144" s="50"/>
      <c r="O144" s="13">
        <f t="shared" si="131"/>
        <v>0</v>
      </c>
    </row>
    <row r="145" spans="1:15" s="3" customFormat="1" x14ac:dyDescent="0.25">
      <c r="A145" s="104">
        <v>43140</v>
      </c>
      <c r="B145" s="50"/>
      <c r="C145" s="50"/>
      <c r="D145" s="50"/>
      <c r="E145" s="50"/>
      <c r="F145" s="50"/>
      <c r="G145" s="50"/>
      <c r="H145" s="18"/>
      <c r="I145" s="50"/>
      <c r="J145" s="50">
        <v>0</v>
      </c>
      <c r="K145" s="50">
        <v>0</v>
      </c>
      <c r="L145" s="50"/>
      <c r="M145" s="50">
        <f t="shared" si="130"/>
        <v>0</v>
      </c>
      <c r="N145" s="50"/>
      <c r="O145" s="13">
        <f t="shared" si="131"/>
        <v>0</v>
      </c>
    </row>
    <row r="146" spans="1:15" s="3" customFormat="1" x14ac:dyDescent="0.25">
      <c r="A146" s="104">
        <v>43133</v>
      </c>
      <c r="B146" s="50"/>
      <c r="C146" s="50"/>
      <c r="D146" s="50"/>
      <c r="E146" s="50"/>
      <c r="F146" s="50"/>
      <c r="G146" s="50"/>
      <c r="H146" s="18"/>
      <c r="I146" s="50"/>
      <c r="J146" s="50">
        <v>0</v>
      </c>
      <c r="K146" s="50">
        <v>0</v>
      </c>
      <c r="L146" s="50"/>
      <c r="M146" s="50">
        <f t="shared" si="130"/>
        <v>0</v>
      </c>
      <c r="N146" s="50"/>
      <c r="O146" s="13">
        <f t="shared" si="131"/>
        <v>0</v>
      </c>
    </row>
    <row r="147" spans="1:15" s="3" customFormat="1" x14ac:dyDescent="0.25">
      <c r="A147" s="104">
        <v>43126</v>
      </c>
      <c r="B147" s="50"/>
      <c r="C147" s="50"/>
      <c r="D147" s="50"/>
      <c r="E147" s="50"/>
      <c r="F147" s="50"/>
      <c r="G147" s="50"/>
      <c r="H147" s="18"/>
      <c r="I147" s="50"/>
      <c r="J147" s="50">
        <v>0</v>
      </c>
      <c r="K147" s="50">
        <v>0</v>
      </c>
      <c r="L147" s="50"/>
      <c r="M147" s="50">
        <f t="shared" si="130"/>
        <v>0</v>
      </c>
      <c r="N147" s="50"/>
      <c r="O147" s="13">
        <f t="shared" si="131"/>
        <v>0</v>
      </c>
    </row>
    <row r="148" spans="1:15" s="3" customFormat="1" x14ac:dyDescent="0.25">
      <c r="A148" s="104">
        <v>43119</v>
      </c>
      <c r="B148" s="50"/>
      <c r="C148" s="50"/>
      <c r="D148" s="50"/>
      <c r="E148" s="50"/>
      <c r="F148" s="50"/>
      <c r="G148" s="50"/>
      <c r="H148" s="18"/>
      <c r="I148" s="50"/>
      <c r="J148" s="50">
        <v>0</v>
      </c>
      <c r="K148" s="50">
        <v>0</v>
      </c>
      <c r="L148" s="50"/>
      <c r="M148" s="50">
        <f t="shared" si="130"/>
        <v>0</v>
      </c>
      <c r="N148" s="50"/>
      <c r="O148" s="13">
        <f t="shared" si="131"/>
        <v>0</v>
      </c>
    </row>
    <row r="149" spans="1:15" s="3" customFormat="1" x14ac:dyDescent="0.25">
      <c r="A149" s="104">
        <v>43112</v>
      </c>
      <c r="B149" s="50"/>
      <c r="C149" s="50"/>
      <c r="D149" s="50"/>
      <c r="E149" s="50"/>
      <c r="F149" s="50"/>
      <c r="G149" s="50"/>
      <c r="H149" s="18"/>
      <c r="I149" s="50"/>
      <c r="J149" s="50">
        <v>0</v>
      </c>
      <c r="K149" s="50">
        <v>0</v>
      </c>
      <c r="L149" s="50"/>
      <c r="M149" s="50">
        <f t="shared" si="130"/>
        <v>0</v>
      </c>
      <c r="N149" s="50"/>
      <c r="O149" s="13">
        <f t="shared" si="131"/>
        <v>0</v>
      </c>
    </row>
    <row r="150" spans="1:15" s="3" customFormat="1" x14ac:dyDescent="0.25">
      <c r="A150" s="104">
        <v>43105</v>
      </c>
      <c r="B150" s="50"/>
      <c r="C150" s="50"/>
      <c r="D150" s="50"/>
      <c r="E150" s="50"/>
      <c r="F150" s="50"/>
      <c r="G150" s="50"/>
      <c r="H150" s="18"/>
      <c r="I150" s="50"/>
      <c r="J150" s="50">
        <v>0</v>
      </c>
      <c r="K150" s="50">
        <v>0</v>
      </c>
      <c r="L150" s="50"/>
      <c r="M150" s="50">
        <f t="shared" si="130"/>
        <v>0</v>
      </c>
      <c r="N150" s="50"/>
      <c r="O150" s="13">
        <f t="shared" si="131"/>
        <v>0</v>
      </c>
    </row>
    <row r="151" spans="1:15" s="3" customFormat="1" x14ac:dyDescent="0.25">
      <c r="A151" s="104">
        <v>43098</v>
      </c>
      <c r="B151" s="50"/>
      <c r="C151" s="50"/>
      <c r="D151" s="50"/>
      <c r="E151" s="50"/>
      <c r="F151" s="50"/>
      <c r="G151" s="50"/>
      <c r="H151" s="18"/>
      <c r="I151" s="50"/>
      <c r="J151" s="50">
        <v>0</v>
      </c>
      <c r="K151" s="50">
        <v>0</v>
      </c>
      <c r="L151" s="50"/>
      <c r="M151" s="50">
        <f t="shared" si="130"/>
        <v>0</v>
      </c>
      <c r="N151" s="50"/>
      <c r="O151" s="13">
        <f t="shared" si="131"/>
        <v>0</v>
      </c>
    </row>
    <row r="152" spans="1:15" s="3" customFormat="1" x14ac:dyDescent="0.25">
      <c r="A152" s="104">
        <v>43091</v>
      </c>
      <c r="B152" s="50"/>
      <c r="C152" s="50"/>
      <c r="D152" s="50"/>
      <c r="E152" s="50"/>
      <c r="F152" s="50"/>
      <c r="G152" s="50"/>
      <c r="H152" s="18"/>
      <c r="I152" s="50"/>
      <c r="J152" s="50">
        <v>0</v>
      </c>
      <c r="K152" s="50">
        <v>0</v>
      </c>
      <c r="L152" s="50"/>
      <c r="M152" s="50">
        <f t="shared" si="130"/>
        <v>0</v>
      </c>
      <c r="N152" s="50"/>
      <c r="O152" s="13">
        <f t="shared" si="131"/>
        <v>0</v>
      </c>
    </row>
    <row r="153" spans="1:15" s="3" customFormat="1" x14ac:dyDescent="0.25">
      <c r="A153" s="104">
        <v>43084</v>
      </c>
      <c r="B153" s="50"/>
      <c r="C153" s="50"/>
      <c r="D153" s="50"/>
      <c r="E153" s="50"/>
      <c r="F153" s="50"/>
      <c r="G153" s="50"/>
      <c r="H153" s="18"/>
      <c r="I153" s="50"/>
      <c r="J153" s="50">
        <v>0</v>
      </c>
      <c r="K153" s="50">
        <v>0</v>
      </c>
      <c r="L153" s="50"/>
      <c r="M153" s="50">
        <f t="shared" si="130"/>
        <v>0</v>
      </c>
      <c r="N153" s="50"/>
      <c r="O153" s="13">
        <f t="shared" si="131"/>
        <v>0</v>
      </c>
    </row>
    <row r="154" spans="1:15" s="3" customFormat="1" x14ac:dyDescent="0.25">
      <c r="A154" s="104">
        <v>43077</v>
      </c>
      <c r="B154" s="50"/>
      <c r="C154" s="50"/>
      <c r="D154" s="50"/>
      <c r="E154" s="50"/>
      <c r="F154" s="50"/>
      <c r="G154" s="50"/>
      <c r="H154" s="18"/>
      <c r="I154" s="50"/>
      <c r="J154" s="50">
        <v>0</v>
      </c>
      <c r="K154" s="50">
        <v>0</v>
      </c>
      <c r="L154" s="50"/>
      <c r="M154" s="50">
        <f t="shared" si="130"/>
        <v>0</v>
      </c>
      <c r="N154" s="50"/>
      <c r="O154" s="13">
        <f t="shared" si="131"/>
        <v>0</v>
      </c>
    </row>
    <row r="155" spans="1:15" s="3" customFormat="1" x14ac:dyDescent="0.25">
      <c r="A155" s="104">
        <v>43070</v>
      </c>
      <c r="B155" s="50"/>
      <c r="C155" s="50"/>
      <c r="D155" s="50"/>
      <c r="E155" s="50"/>
      <c r="F155" s="50"/>
      <c r="G155" s="50"/>
      <c r="H155" s="18"/>
      <c r="I155" s="50"/>
      <c r="J155" s="50">
        <v>0</v>
      </c>
      <c r="K155" s="50">
        <v>0</v>
      </c>
      <c r="L155" s="50"/>
      <c r="M155" s="50">
        <f t="shared" si="130"/>
        <v>0</v>
      </c>
      <c r="N155" s="50"/>
      <c r="O155" s="13">
        <f t="shared" si="131"/>
        <v>0</v>
      </c>
    </row>
    <row r="156" spans="1:15" s="3" customFormat="1" x14ac:dyDescent="0.25">
      <c r="A156" s="104">
        <v>43063</v>
      </c>
      <c r="B156" s="50"/>
      <c r="C156" s="50"/>
      <c r="D156" s="50"/>
      <c r="E156" s="50"/>
      <c r="F156" s="50"/>
      <c r="G156" s="50"/>
      <c r="H156" s="18"/>
      <c r="I156" s="50"/>
      <c r="J156" s="50">
        <v>0</v>
      </c>
      <c r="K156" s="50">
        <v>0</v>
      </c>
      <c r="L156" s="50"/>
      <c r="M156" s="50">
        <f t="shared" si="130"/>
        <v>0</v>
      </c>
      <c r="N156" s="50"/>
      <c r="O156" s="13">
        <f t="shared" si="131"/>
        <v>0</v>
      </c>
    </row>
    <row r="157" spans="1:15" s="3" customFormat="1" x14ac:dyDescent="0.25">
      <c r="A157" s="104">
        <v>43056</v>
      </c>
      <c r="B157" s="50"/>
      <c r="C157" s="50"/>
      <c r="D157" s="50"/>
      <c r="E157" s="50"/>
      <c r="F157" s="50"/>
      <c r="G157" s="50"/>
      <c r="H157" s="18"/>
      <c r="I157" s="50"/>
      <c r="J157" s="50">
        <v>0</v>
      </c>
      <c r="K157" s="50">
        <v>0</v>
      </c>
      <c r="L157" s="50"/>
      <c r="M157" s="50">
        <f t="shared" si="130"/>
        <v>0</v>
      </c>
      <c r="N157" s="50"/>
      <c r="O157" s="13">
        <f t="shared" si="131"/>
        <v>0</v>
      </c>
    </row>
    <row r="158" spans="1:15" s="3" customFormat="1" x14ac:dyDescent="0.25">
      <c r="A158" s="104">
        <v>43049</v>
      </c>
      <c r="B158" s="50"/>
      <c r="C158" s="50"/>
      <c r="D158" s="50"/>
      <c r="E158" s="50"/>
      <c r="F158" s="50"/>
      <c r="G158" s="50"/>
      <c r="H158" s="18"/>
      <c r="I158" s="50"/>
      <c r="J158" s="50">
        <v>0</v>
      </c>
      <c r="K158" s="50">
        <v>0</v>
      </c>
      <c r="L158" s="50"/>
      <c r="M158" s="50">
        <f t="shared" si="130"/>
        <v>0</v>
      </c>
      <c r="N158" s="50"/>
      <c r="O158" s="13">
        <f t="shared" ref="O158:O189" si="132">K158-J158</f>
        <v>0</v>
      </c>
    </row>
    <row r="159" spans="1:15" s="3" customFormat="1" x14ac:dyDescent="0.25">
      <c r="A159" s="104">
        <v>43042</v>
      </c>
      <c r="B159" s="50"/>
      <c r="C159" s="50"/>
      <c r="D159" s="50"/>
      <c r="E159" s="50"/>
      <c r="F159" s="50"/>
      <c r="G159" s="50"/>
      <c r="H159" s="18"/>
      <c r="I159" s="50"/>
      <c r="J159" s="50">
        <v>0</v>
      </c>
      <c r="K159" s="50">
        <v>0</v>
      </c>
      <c r="L159" s="50"/>
      <c r="M159" s="50">
        <f t="shared" si="130"/>
        <v>0</v>
      </c>
      <c r="N159" s="50"/>
      <c r="O159" s="13">
        <f t="shared" si="132"/>
        <v>0</v>
      </c>
    </row>
    <row r="160" spans="1:15" s="3" customFormat="1" x14ac:dyDescent="0.25">
      <c r="A160" s="104">
        <v>43035</v>
      </c>
      <c r="B160" s="50"/>
      <c r="C160" s="50"/>
      <c r="D160" s="50"/>
      <c r="E160" s="50"/>
      <c r="F160" s="50"/>
      <c r="G160" s="50"/>
      <c r="H160" s="18"/>
      <c r="I160" s="50"/>
      <c r="J160" s="50">
        <v>0</v>
      </c>
      <c r="K160" s="50">
        <v>0</v>
      </c>
      <c r="L160" s="50"/>
      <c r="M160" s="50">
        <f t="shared" si="130"/>
        <v>0</v>
      </c>
      <c r="N160" s="50"/>
      <c r="O160" s="13">
        <f t="shared" si="132"/>
        <v>0</v>
      </c>
    </row>
    <row r="161" spans="1:15" s="3" customFormat="1" x14ac:dyDescent="0.25">
      <c r="A161" s="104">
        <v>43028</v>
      </c>
      <c r="B161" s="50"/>
      <c r="C161" s="50"/>
      <c r="D161" s="50"/>
      <c r="E161" s="50"/>
      <c r="F161" s="50"/>
      <c r="G161" s="50"/>
      <c r="H161" s="18"/>
      <c r="I161" s="50"/>
      <c r="J161" s="50">
        <v>0</v>
      </c>
      <c r="K161" s="50">
        <v>0</v>
      </c>
      <c r="L161" s="50"/>
      <c r="M161" s="50">
        <f t="shared" si="130"/>
        <v>0</v>
      </c>
      <c r="N161" s="50"/>
      <c r="O161" s="13">
        <f t="shared" si="132"/>
        <v>0</v>
      </c>
    </row>
    <row r="162" spans="1:15" s="3" customFormat="1" x14ac:dyDescent="0.25">
      <c r="A162" s="104">
        <v>43021</v>
      </c>
      <c r="B162" s="50"/>
      <c r="C162" s="50"/>
      <c r="D162" s="50"/>
      <c r="E162" s="50"/>
      <c r="F162" s="50"/>
      <c r="G162" s="50"/>
      <c r="H162" s="18"/>
      <c r="I162" s="50"/>
      <c r="J162" s="50">
        <v>0</v>
      </c>
      <c r="K162" s="50">
        <v>0</v>
      </c>
      <c r="L162" s="50"/>
      <c r="M162" s="50">
        <f t="shared" si="130"/>
        <v>0</v>
      </c>
      <c r="N162" s="50"/>
      <c r="O162" s="13">
        <f t="shared" si="132"/>
        <v>0</v>
      </c>
    </row>
    <row r="163" spans="1:15" s="3" customFormat="1" x14ac:dyDescent="0.25">
      <c r="A163" s="104">
        <v>43014</v>
      </c>
      <c r="B163" s="50"/>
      <c r="C163" s="50"/>
      <c r="D163" s="50"/>
      <c r="E163" s="50"/>
      <c r="F163" s="50"/>
      <c r="G163" s="50"/>
      <c r="H163" s="18"/>
      <c r="I163" s="50"/>
      <c r="J163" s="50">
        <v>0</v>
      </c>
      <c r="K163" s="50">
        <v>0</v>
      </c>
      <c r="L163" s="50"/>
      <c r="M163" s="50">
        <f t="shared" si="130"/>
        <v>0</v>
      </c>
      <c r="N163" s="50"/>
      <c r="O163" s="13">
        <f t="shared" si="132"/>
        <v>0</v>
      </c>
    </row>
    <row r="164" spans="1:15" s="3" customFormat="1" x14ac:dyDescent="0.25">
      <c r="A164" s="104">
        <v>43007</v>
      </c>
      <c r="B164" s="50"/>
      <c r="C164" s="50"/>
      <c r="D164" s="50"/>
      <c r="E164" s="50"/>
      <c r="F164" s="50"/>
      <c r="G164" s="50"/>
      <c r="H164" s="18"/>
      <c r="I164" s="50"/>
      <c r="J164" s="50">
        <v>0</v>
      </c>
      <c r="K164" s="50">
        <v>0</v>
      </c>
      <c r="L164" s="50"/>
      <c r="M164" s="50">
        <f t="shared" si="130"/>
        <v>0</v>
      </c>
      <c r="N164" s="50"/>
      <c r="O164" s="13">
        <f t="shared" si="132"/>
        <v>0</v>
      </c>
    </row>
    <row r="165" spans="1:15" s="3" customFormat="1" x14ac:dyDescent="0.25">
      <c r="A165" s="104">
        <v>43000</v>
      </c>
      <c r="B165" s="50"/>
      <c r="C165" s="50"/>
      <c r="D165" s="50"/>
      <c r="E165" s="50"/>
      <c r="F165" s="50"/>
      <c r="G165" s="50"/>
      <c r="H165" s="18"/>
      <c r="I165" s="50"/>
      <c r="J165" s="50">
        <v>0</v>
      </c>
      <c r="K165" s="50">
        <v>0</v>
      </c>
      <c r="L165" s="50"/>
      <c r="M165" s="50">
        <f t="shared" si="130"/>
        <v>0</v>
      </c>
      <c r="N165" s="50"/>
      <c r="O165" s="13">
        <f t="shared" si="132"/>
        <v>0</v>
      </c>
    </row>
    <row r="166" spans="1:15" s="3" customFormat="1" x14ac:dyDescent="0.25">
      <c r="A166" s="104">
        <v>42993</v>
      </c>
      <c r="B166" s="50"/>
      <c r="C166" s="50"/>
      <c r="D166" s="50"/>
      <c r="E166" s="50"/>
      <c r="F166" s="50"/>
      <c r="G166" s="50"/>
      <c r="H166" s="18"/>
      <c r="I166" s="50"/>
      <c r="J166" s="50">
        <v>0</v>
      </c>
      <c r="K166" s="50">
        <v>0</v>
      </c>
      <c r="L166" s="50"/>
      <c r="M166" s="50">
        <f t="shared" si="130"/>
        <v>0</v>
      </c>
      <c r="N166" s="50"/>
      <c r="O166" s="13">
        <f t="shared" si="132"/>
        <v>0</v>
      </c>
    </row>
    <row r="167" spans="1:15" s="3" customFormat="1" x14ac:dyDescent="0.25">
      <c r="A167" s="104">
        <v>42986</v>
      </c>
      <c r="B167" s="50"/>
      <c r="C167" s="50"/>
      <c r="D167" s="50"/>
      <c r="E167" s="50"/>
      <c r="F167" s="50"/>
      <c r="G167" s="50"/>
      <c r="H167" s="18"/>
      <c r="I167" s="50"/>
      <c r="J167" s="50">
        <v>0</v>
      </c>
      <c r="K167" s="50">
        <v>0</v>
      </c>
      <c r="L167" s="50"/>
      <c r="M167" s="50">
        <f t="shared" si="130"/>
        <v>0</v>
      </c>
      <c r="N167" s="50"/>
      <c r="O167" s="13">
        <f t="shared" si="132"/>
        <v>0</v>
      </c>
    </row>
    <row r="168" spans="1:15" s="3" customFormat="1" x14ac:dyDescent="0.25">
      <c r="A168" s="104">
        <v>42979</v>
      </c>
      <c r="B168" s="50"/>
      <c r="C168" s="50"/>
      <c r="D168" s="50"/>
      <c r="E168" s="50"/>
      <c r="F168" s="50"/>
      <c r="G168" s="50"/>
      <c r="H168" s="18"/>
      <c r="I168" s="50"/>
      <c r="J168" s="50">
        <v>0</v>
      </c>
      <c r="K168" s="50">
        <v>0</v>
      </c>
      <c r="L168" s="50"/>
      <c r="M168" s="50">
        <f t="shared" si="130"/>
        <v>0</v>
      </c>
      <c r="N168" s="50"/>
      <c r="O168" s="13">
        <f t="shared" si="132"/>
        <v>0</v>
      </c>
    </row>
    <row r="169" spans="1:15" s="3" customFormat="1" x14ac:dyDescent="0.25">
      <c r="A169" s="104">
        <v>42972</v>
      </c>
      <c r="B169" s="50"/>
      <c r="C169" s="50"/>
      <c r="D169" s="50"/>
      <c r="E169" s="50"/>
      <c r="F169" s="50"/>
      <c r="G169" s="50"/>
      <c r="H169" s="18"/>
      <c r="I169" s="50"/>
      <c r="J169" s="50">
        <v>0</v>
      </c>
      <c r="K169" s="50">
        <v>0</v>
      </c>
      <c r="L169" s="50"/>
      <c r="M169" s="50">
        <f t="shared" si="130"/>
        <v>0</v>
      </c>
      <c r="N169" s="50"/>
      <c r="O169" s="13">
        <f t="shared" si="132"/>
        <v>0</v>
      </c>
    </row>
    <row r="170" spans="1:15" s="3" customFormat="1" x14ac:dyDescent="0.25">
      <c r="A170" s="104">
        <v>42965</v>
      </c>
      <c r="B170" s="50"/>
      <c r="C170" s="50"/>
      <c r="D170" s="50"/>
      <c r="E170" s="50"/>
      <c r="F170" s="50"/>
      <c r="G170" s="50"/>
      <c r="H170" s="18"/>
      <c r="I170" s="50"/>
      <c r="J170" s="50">
        <v>0</v>
      </c>
      <c r="K170" s="50">
        <v>0</v>
      </c>
      <c r="L170" s="50"/>
      <c r="M170" s="50">
        <f t="shared" si="130"/>
        <v>0</v>
      </c>
      <c r="N170" s="50"/>
      <c r="O170" s="13">
        <f t="shared" si="132"/>
        <v>0</v>
      </c>
    </row>
    <row r="171" spans="1:15" s="3" customFormat="1" x14ac:dyDescent="0.25">
      <c r="A171" s="104">
        <v>42958</v>
      </c>
      <c r="B171" s="51"/>
      <c r="C171" s="51"/>
      <c r="D171" s="51"/>
      <c r="E171" s="51"/>
      <c r="F171" s="51"/>
      <c r="G171" s="51"/>
      <c r="H171" s="18"/>
      <c r="I171" s="51"/>
      <c r="J171" s="51">
        <v>0</v>
      </c>
      <c r="K171" s="51">
        <v>0</v>
      </c>
      <c r="L171" s="51"/>
      <c r="M171" s="51">
        <f t="shared" si="130"/>
        <v>0</v>
      </c>
      <c r="N171" s="51"/>
      <c r="O171">
        <f t="shared" si="132"/>
        <v>0</v>
      </c>
    </row>
    <row r="172" spans="1:15" s="3" customFormat="1" x14ac:dyDescent="0.25">
      <c r="A172" s="104">
        <v>42951</v>
      </c>
      <c r="B172" s="51"/>
      <c r="C172" s="51"/>
      <c r="D172" s="51"/>
      <c r="E172" s="51"/>
      <c r="F172" s="51"/>
      <c r="G172" s="51"/>
      <c r="H172" s="18"/>
      <c r="I172" s="51"/>
      <c r="J172" s="51">
        <v>0</v>
      </c>
      <c r="K172" s="51">
        <v>0</v>
      </c>
      <c r="L172" s="51"/>
      <c r="M172" s="51">
        <f t="shared" si="130"/>
        <v>0</v>
      </c>
      <c r="N172" s="51"/>
      <c r="O172">
        <f t="shared" si="132"/>
        <v>0</v>
      </c>
    </row>
    <row r="173" spans="1:15" s="3" customFormat="1" x14ac:dyDescent="0.25">
      <c r="A173" s="104">
        <v>42944</v>
      </c>
      <c r="B173" s="51"/>
      <c r="C173" s="51"/>
      <c r="D173" s="51"/>
      <c r="E173" s="51"/>
      <c r="F173" s="51"/>
      <c r="G173" s="51"/>
      <c r="H173" s="18"/>
      <c r="I173" s="51"/>
      <c r="J173" s="51">
        <v>0</v>
      </c>
      <c r="K173" s="51">
        <v>0</v>
      </c>
      <c r="L173" s="51"/>
      <c r="M173" s="51">
        <f t="shared" si="130"/>
        <v>0</v>
      </c>
      <c r="N173" s="51"/>
      <c r="O173">
        <f t="shared" si="132"/>
        <v>0</v>
      </c>
    </row>
    <row r="174" spans="1:15" s="3" customFormat="1" x14ac:dyDescent="0.25">
      <c r="A174" s="104">
        <v>42937</v>
      </c>
      <c r="B174" s="51"/>
      <c r="C174" s="51"/>
      <c r="D174" s="51"/>
      <c r="E174" s="51"/>
      <c r="F174" s="51"/>
      <c r="G174" s="51"/>
      <c r="H174" s="18"/>
      <c r="I174" s="51"/>
      <c r="J174" s="51">
        <v>0</v>
      </c>
      <c r="K174" s="51">
        <v>0</v>
      </c>
      <c r="L174" s="51"/>
      <c r="M174" s="51">
        <f t="shared" si="130"/>
        <v>0</v>
      </c>
      <c r="N174" s="51"/>
      <c r="O174">
        <f t="shared" si="132"/>
        <v>0</v>
      </c>
    </row>
    <row r="175" spans="1:15" s="3" customFormat="1" x14ac:dyDescent="0.25">
      <c r="A175" s="104">
        <v>42930</v>
      </c>
      <c r="B175" s="51"/>
      <c r="C175" s="51"/>
      <c r="D175" s="51"/>
      <c r="E175" s="51"/>
      <c r="F175" s="51"/>
      <c r="G175" s="51"/>
      <c r="H175" s="18"/>
      <c r="I175" s="51"/>
      <c r="J175" s="51">
        <v>0</v>
      </c>
      <c r="K175" s="51">
        <v>0</v>
      </c>
      <c r="L175" s="51"/>
      <c r="M175" s="51">
        <f t="shared" si="130"/>
        <v>0</v>
      </c>
      <c r="N175" s="51"/>
      <c r="O175">
        <f t="shared" si="132"/>
        <v>0</v>
      </c>
    </row>
    <row r="176" spans="1:15" s="3" customFormat="1" x14ac:dyDescent="0.25">
      <c r="A176" s="104">
        <v>42923</v>
      </c>
      <c r="B176" s="51"/>
      <c r="C176" s="51"/>
      <c r="D176" s="51"/>
      <c r="E176" s="51"/>
      <c r="F176" s="51"/>
      <c r="G176" s="51"/>
      <c r="H176" s="18"/>
      <c r="I176" s="51"/>
      <c r="J176" s="51">
        <v>0</v>
      </c>
      <c r="K176" s="51">
        <v>0</v>
      </c>
      <c r="L176" s="51"/>
      <c r="M176" s="51">
        <f t="shared" si="130"/>
        <v>0</v>
      </c>
      <c r="N176" s="51"/>
      <c r="O176">
        <f t="shared" si="132"/>
        <v>0</v>
      </c>
    </row>
    <row r="177" spans="1:15" s="3" customFormat="1" x14ac:dyDescent="0.25">
      <c r="A177" s="104">
        <v>42916</v>
      </c>
      <c r="B177" s="51"/>
      <c r="C177" s="51"/>
      <c r="D177" s="51"/>
      <c r="E177" s="51"/>
      <c r="F177" s="51"/>
      <c r="G177" s="51"/>
      <c r="H177" s="18"/>
      <c r="I177" s="51"/>
      <c r="J177" s="51">
        <v>0</v>
      </c>
      <c r="K177" s="51">
        <v>0</v>
      </c>
      <c r="L177" s="51"/>
      <c r="M177" s="51">
        <f t="shared" si="130"/>
        <v>0</v>
      </c>
      <c r="N177" s="51"/>
      <c r="O177">
        <f t="shared" si="132"/>
        <v>0</v>
      </c>
    </row>
    <row r="178" spans="1:15" s="3" customFormat="1" x14ac:dyDescent="0.25">
      <c r="A178" s="104">
        <v>42909</v>
      </c>
      <c r="B178" s="51"/>
      <c r="C178" s="51"/>
      <c r="D178" s="51"/>
      <c r="E178" s="51"/>
      <c r="F178" s="51"/>
      <c r="G178" s="51"/>
      <c r="H178" s="18"/>
      <c r="I178" s="51"/>
      <c r="J178" s="51">
        <v>0</v>
      </c>
      <c r="K178" s="51">
        <v>0</v>
      </c>
      <c r="L178" s="51"/>
      <c r="M178" s="51">
        <f t="shared" si="130"/>
        <v>0</v>
      </c>
      <c r="N178" s="51"/>
      <c r="O178">
        <f t="shared" si="132"/>
        <v>0</v>
      </c>
    </row>
    <row r="179" spans="1:15" s="3" customFormat="1" x14ac:dyDescent="0.25">
      <c r="A179" s="104">
        <v>42902</v>
      </c>
      <c r="B179" s="51"/>
      <c r="C179" s="51"/>
      <c r="D179" s="51"/>
      <c r="E179" s="51"/>
      <c r="F179" s="51"/>
      <c r="G179" s="51"/>
      <c r="H179" s="18"/>
      <c r="I179" s="51"/>
      <c r="J179" s="51">
        <v>0</v>
      </c>
      <c r="K179" s="51">
        <v>0</v>
      </c>
      <c r="L179" s="51"/>
      <c r="M179" s="51">
        <f t="shared" si="130"/>
        <v>0</v>
      </c>
      <c r="N179" s="51"/>
      <c r="O179">
        <f t="shared" si="132"/>
        <v>0</v>
      </c>
    </row>
    <row r="180" spans="1:15" s="3" customFormat="1" x14ac:dyDescent="0.25">
      <c r="A180" s="104">
        <v>42895</v>
      </c>
      <c r="B180" s="51"/>
      <c r="C180" s="51"/>
      <c r="D180" s="51"/>
      <c r="E180" s="51"/>
      <c r="F180" s="51"/>
      <c r="G180" s="51"/>
      <c r="H180" s="18"/>
      <c r="I180" s="51"/>
      <c r="J180" s="51">
        <v>0</v>
      </c>
      <c r="K180" s="51">
        <v>0</v>
      </c>
      <c r="L180" s="51"/>
      <c r="M180" s="51">
        <f t="shared" si="130"/>
        <v>0</v>
      </c>
      <c r="N180" s="51"/>
      <c r="O180">
        <f t="shared" si="132"/>
        <v>0</v>
      </c>
    </row>
    <row r="181" spans="1:15" s="3" customFormat="1" x14ac:dyDescent="0.25">
      <c r="A181" s="104">
        <v>42888</v>
      </c>
      <c r="B181" s="51"/>
      <c r="C181" s="51"/>
      <c r="D181" s="51"/>
      <c r="E181" s="51"/>
      <c r="F181" s="51"/>
      <c r="G181" s="51"/>
      <c r="H181" s="18"/>
      <c r="I181" s="51"/>
      <c r="J181" s="51">
        <v>0</v>
      </c>
      <c r="K181" s="51">
        <v>0</v>
      </c>
      <c r="L181" s="51"/>
      <c r="M181" s="51">
        <f t="shared" si="130"/>
        <v>0</v>
      </c>
      <c r="N181" s="51"/>
      <c r="O181">
        <f t="shared" si="132"/>
        <v>0</v>
      </c>
    </row>
    <row r="182" spans="1:15" s="3" customFormat="1" x14ac:dyDescent="0.25">
      <c r="A182" s="104">
        <v>42881</v>
      </c>
      <c r="B182" s="51"/>
      <c r="C182" s="51"/>
      <c r="D182" s="51"/>
      <c r="E182" s="51"/>
      <c r="F182" s="51"/>
      <c r="G182" s="51"/>
      <c r="H182" s="18"/>
      <c r="I182" s="51"/>
      <c r="J182" s="51">
        <v>0</v>
      </c>
      <c r="K182" s="51">
        <v>0</v>
      </c>
      <c r="L182" s="51"/>
      <c r="M182" s="51">
        <f t="shared" si="130"/>
        <v>0</v>
      </c>
      <c r="N182" s="51"/>
      <c r="O182">
        <f t="shared" si="132"/>
        <v>0</v>
      </c>
    </row>
    <row r="183" spans="1:15" s="3" customFormat="1" x14ac:dyDescent="0.25">
      <c r="A183" s="104">
        <v>42874</v>
      </c>
      <c r="B183" s="51"/>
      <c r="C183" s="51"/>
      <c r="D183" s="51"/>
      <c r="E183" s="51"/>
      <c r="F183" s="51"/>
      <c r="G183" s="51"/>
      <c r="H183" s="18"/>
      <c r="I183" s="51"/>
      <c r="J183" s="51">
        <v>0</v>
      </c>
      <c r="K183" s="51">
        <v>0</v>
      </c>
      <c r="L183" s="51"/>
      <c r="M183" s="51">
        <f t="shared" si="130"/>
        <v>0</v>
      </c>
      <c r="N183" s="51"/>
      <c r="O183">
        <f t="shared" si="132"/>
        <v>0</v>
      </c>
    </row>
    <row r="184" spans="1:15" s="3" customFormat="1" x14ac:dyDescent="0.25">
      <c r="A184" s="104">
        <v>42867</v>
      </c>
      <c r="B184" s="51"/>
      <c r="C184" s="51"/>
      <c r="D184" s="51"/>
      <c r="E184" s="51"/>
      <c r="F184" s="51"/>
      <c r="G184" s="51"/>
      <c r="H184" s="18"/>
      <c r="I184" s="51"/>
      <c r="J184" s="51">
        <v>0</v>
      </c>
      <c r="K184" s="51">
        <v>0</v>
      </c>
      <c r="L184" s="51"/>
      <c r="M184" s="51">
        <f t="shared" si="130"/>
        <v>0</v>
      </c>
      <c r="N184" s="51"/>
      <c r="O184">
        <f t="shared" si="132"/>
        <v>0</v>
      </c>
    </row>
    <row r="185" spans="1:15" s="3" customFormat="1" x14ac:dyDescent="0.25">
      <c r="A185" s="104">
        <v>42860</v>
      </c>
      <c r="B185" s="51"/>
      <c r="C185" s="51"/>
      <c r="D185" s="51"/>
      <c r="E185" s="51"/>
      <c r="F185" s="51"/>
      <c r="G185" s="51"/>
      <c r="H185" s="18"/>
      <c r="I185" s="51"/>
      <c r="J185" s="51">
        <v>0</v>
      </c>
      <c r="K185" s="51">
        <v>0</v>
      </c>
      <c r="L185" s="51"/>
      <c r="M185" s="51">
        <f t="shared" ref="M185:M225" si="133">J185*-1</f>
        <v>0</v>
      </c>
      <c r="N185" s="51"/>
      <c r="O185">
        <f t="shared" si="132"/>
        <v>0</v>
      </c>
    </row>
    <row r="186" spans="1:15" s="3" customFormat="1" x14ac:dyDescent="0.25">
      <c r="A186" s="104">
        <v>42853</v>
      </c>
      <c r="B186" s="51"/>
      <c r="C186" s="51"/>
      <c r="D186" s="51"/>
      <c r="E186" s="51"/>
      <c r="F186" s="51"/>
      <c r="G186" s="51"/>
      <c r="H186" s="18"/>
      <c r="I186" s="51"/>
      <c r="J186" s="51">
        <v>0</v>
      </c>
      <c r="K186" s="51">
        <v>0</v>
      </c>
      <c r="L186" s="51"/>
      <c r="M186" s="51">
        <f t="shared" si="133"/>
        <v>0</v>
      </c>
      <c r="N186" s="51"/>
      <c r="O186">
        <f t="shared" si="132"/>
        <v>0</v>
      </c>
    </row>
    <row r="187" spans="1:15" s="3" customFormat="1" x14ac:dyDescent="0.25">
      <c r="A187" s="104">
        <v>42846</v>
      </c>
      <c r="B187" s="51"/>
      <c r="C187" s="51"/>
      <c r="D187" s="51"/>
      <c r="E187" s="51"/>
      <c r="F187" s="51"/>
      <c r="G187" s="51"/>
      <c r="H187" s="18"/>
      <c r="I187" s="51"/>
      <c r="J187" s="51">
        <v>0</v>
      </c>
      <c r="K187" s="51">
        <v>0</v>
      </c>
      <c r="L187" s="51"/>
      <c r="M187" s="51">
        <f t="shared" si="133"/>
        <v>0</v>
      </c>
      <c r="N187" s="51"/>
      <c r="O187">
        <f t="shared" si="132"/>
        <v>0</v>
      </c>
    </row>
    <row r="188" spans="1:15" s="3" customFormat="1" x14ac:dyDescent="0.25">
      <c r="A188" s="104">
        <v>42839</v>
      </c>
      <c r="B188" s="51"/>
      <c r="C188" s="51"/>
      <c r="D188" s="51"/>
      <c r="E188" s="51"/>
      <c r="F188" s="51"/>
      <c r="G188" s="51"/>
      <c r="H188" s="18"/>
      <c r="I188" s="51"/>
      <c r="J188" s="51">
        <v>0</v>
      </c>
      <c r="K188" s="51">
        <v>0</v>
      </c>
      <c r="L188" s="51"/>
      <c r="M188" s="51">
        <f t="shared" si="133"/>
        <v>0</v>
      </c>
      <c r="N188" s="51"/>
      <c r="O188">
        <f t="shared" si="132"/>
        <v>0</v>
      </c>
    </row>
    <row r="189" spans="1:15" s="3" customFormat="1" x14ac:dyDescent="0.25">
      <c r="A189" s="104">
        <v>42832</v>
      </c>
      <c r="B189" s="51"/>
      <c r="C189" s="51"/>
      <c r="D189" s="51"/>
      <c r="E189" s="51"/>
      <c r="F189" s="51"/>
      <c r="G189" s="51"/>
      <c r="H189" s="18"/>
      <c r="I189" s="51"/>
      <c r="J189" s="51">
        <v>0</v>
      </c>
      <c r="K189" s="51">
        <v>0</v>
      </c>
      <c r="L189" s="51"/>
      <c r="M189" s="51">
        <f t="shared" si="133"/>
        <v>0</v>
      </c>
      <c r="N189" s="51"/>
      <c r="O189">
        <f t="shared" si="132"/>
        <v>0</v>
      </c>
    </row>
    <row r="190" spans="1:15" s="3" customFormat="1" x14ac:dyDescent="0.25">
      <c r="A190" s="104">
        <v>42825</v>
      </c>
      <c r="B190" s="51"/>
      <c r="C190" s="51"/>
      <c r="D190" s="51"/>
      <c r="E190" s="51"/>
      <c r="F190" s="51"/>
      <c r="G190" s="51"/>
      <c r="H190" s="18"/>
      <c r="I190" s="51"/>
      <c r="J190" s="51">
        <v>0</v>
      </c>
      <c r="K190" s="51">
        <v>0</v>
      </c>
      <c r="L190" s="51"/>
      <c r="M190" s="51">
        <f t="shared" si="133"/>
        <v>0</v>
      </c>
      <c r="N190" s="51"/>
      <c r="O190">
        <f t="shared" ref="O190:O225" si="134">K190-J190</f>
        <v>0</v>
      </c>
    </row>
    <row r="191" spans="1:15" s="3" customFormat="1" x14ac:dyDescent="0.25">
      <c r="A191" s="104">
        <v>42818</v>
      </c>
      <c r="B191" s="51"/>
      <c r="C191" s="51"/>
      <c r="D191" s="51"/>
      <c r="E191" s="51"/>
      <c r="F191" s="51"/>
      <c r="G191" s="51"/>
      <c r="H191" s="18"/>
      <c r="I191" s="51"/>
      <c r="J191" s="51">
        <v>0</v>
      </c>
      <c r="K191" s="51">
        <v>0</v>
      </c>
      <c r="L191" s="51"/>
      <c r="M191" s="51">
        <f t="shared" si="133"/>
        <v>0</v>
      </c>
      <c r="N191" s="51"/>
      <c r="O191">
        <f t="shared" si="134"/>
        <v>0</v>
      </c>
    </row>
    <row r="192" spans="1:15" s="3" customFormat="1" x14ac:dyDescent="0.25">
      <c r="A192" s="104">
        <v>42811</v>
      </c>
      <c r="B192" s="51"/>
      <c r="C192" s="51"/>
      <c r="D192" s="51"/>
      <c r="E192" s="51"/>
      <c r="F192" s="51"/>
      <c r="G192" s="51"/>
      <c r="H192" s="18"/>
      <c r="I192" s="51"/>
      <c r="J192" s="51">
        <v>0</v>
      </c>
      <c r="K192" s="51">
        <v>0</v>
      </c>
      <c r="L192" s="51"/>
      <c r="M192" s="51">
        <f t="shared" si="133"/>
        <v>0</v>
      </c>
      <c r="N192" s="51"/>
      <c r="O192">
        <f t="shared" si="134"/>
        <v>0</v>
      </c>
    </row>
    <row r="193" spans="1:15" s="3" customFormat="1" x14ac:dyDescent="0.25">
      <c r="A193" s="104">
        <v>42804</v>
      </c>
      <c r="B193" s="51"/>
      <c r="C193" s="51"/>
      <c r="D193" s="51"/>
      <c r="E193" s="51"/>
      <c r="F193" s="51"/>
      <c r="G193" s="51"/>
      <c r="H193" s="18"/>
      <c r="I193" s="51"/>
      <c r="J193" s="51">
        <v>0</v>
      </c>
      <c r="K193" s="51">
        <v>0</v>
      </c>
      <c r="L193" s="51"/>
      <c r="M193" s="51">
        <f t="shared" si="133"/>
        <v>0</v>
      </c>
      <c r="N193" s="51"/>
      <c r="O193">
        <f t="shared" si="134"/>
        <v>0</v>
      </c>
    </row>
    <row r="194" spans="1:15" s="3" customFormat="1" x14ac:dyDescent="0.25">
      <c r="A194" s="104">
        <v>42797</v>
      </c>
      <c r="B194" s="51"/>
      <c r="C194" s="51"/>
      <c r="D194" s="51"/>
      <c r="E194" s="51"/>
      <c r="F194" s="51"/>
      <c r="G194" s="51"/>
      <c r="H194" s="18"/>
      <c r="I194" s="51"/>
      <c r="J194" s="51">
        <v>0</v>
      </c>
      <c r="K194" s="51">
        <v>0</v>
      </c>
      <c r="L194" s="51"/>
      <c r="M194" s="51">
        <f t="shared" si="133"/>
        <v>0</v>
      </c>
      <c r="N194" s="51"/>
      <c r="O194">
        <f t="shared" si="134"/>
        <v>0</v>
      </c>
    </row>
    <row r="195" spans="1:15" s="3" customFormat="1" x14ac:dyDescent="0.25">
      <c r="A195" s="104">
        <v>42790</v>
      </c>
      <c r="B195" s="51"/>
      <c r="C195" s="51"/>
      <c r="D195" s="51"/>
      <c r="E195" s="51"/>
      <c r="F195" s="51"/>
      <c r="G195" s="51"/>
      <c r="H195" s="18"/>
      <c r="I195" s="51"/>
      <c r="J195" s="51">
        <v>0</v>
      </c>
      <c r="K195" s="51">
        <v>0</v>
      </c>
      <c r="L195" s="51"/>
      <c r="M195" s="51">
        <f t="shared" si="133"/>
        <v>0</v>
      </c>
      <c r="N195" s="51"/>
      <c r="O195">
        <f t="shared" si="134"/>
        <v>0</v>
      </c>
    </row>
    <row r="196" spans="1:15" s="3" customFormat="1" x14ac:dyDescent="0.25">
      <c r="A196" s="104">
        <v>42783</v>
      </c>
      <c r="B196" s="51"/>
      <c r="C196" s="51"/>
      <c r="D196" s="51"/>
      <c r="E196" s="51"/>
      <c r="F196" s="51"/>
      <c r="G196" s="51"/>
      <c r="H196" s="18"/>
      <c r="I196" s="51"/>
      <c r="J196" s="51">
        <v>0</v>
      </c>
      <c r="K196" s="51">
        <v>0</v>
      </c>
      <c r="L196" s="51"/>
      <c r="M196" s="51">
        <f t="shared" si="133"/>
        <v>0</v>
      </c>
      <c r="N196" s="51"/>
      <c r="O196">
        <f t="shared" si="134"/>
        <v>0</v>
      </c>
    </row>
    <row r="197" spans="1:15" s="3" customFormat="1" x14ac:dyDescent="0.25">
      <c r="A197" s="104">
        <v>42776</v>
      </c>
      <c r="B197" s="51"/>
      <c r="C197" s="51"/>
      <c r="D197" s="51"/>
      <c r="E197" s="51"/>
      <c r="F197" s="51"/>
      <c r="G197" s="51"/>
      <c r="H197" s="18"/>
      <c r="I197" s="51"/>
      <c r="J197" s="51">
        <v>0</v>
      </c>
      <c r="K197" s="51">
        <v>0</v>
      </c>
      <c r="L197" s="51"/>
      <c r="M197" s="51">
        <f t="shared" si="133"/>
        <v>0</v>
      </c>
      <c r="N197" s="51"/>
      <c r="O197">
        <f t="shared" si="134"/>
        <v>0</v>
      </c>
    </row>
    <row r="198" spans="1:15" s="3" customFormat="1" x14ac:dyDescent="0.25">
      <c r="A198" s="104">
        <v>42769</v>
      </c>
      <c r="B198" s="51"/>
      <c r="C198" s="51"/>
      <c r="D198" s="51"/>
      <c r="E198" s="51"/>
      <c r="F198" s="51"/>
      <c r="G198" s="51"/>
      <c r="H198" s="18"/>
      <c r="I198" s="51"/>
      <c r="J198" s="51">
        <v>0</v>
      </c>
      <c r="K198" s="51">
        <v>0</v>
      </c>
      <c r="L198" s="51"/>
      <c r="M198" s="51">
        <f t="shared" si="133"/>
        <v>0</v>
      </c>
      <c r="N198" s="51"/>
      <c r="O198">
        <f t="shared" si="134"/>
        <v>0</v>
      </c>
    </row>
    <row r="199" spans="1:15" s="3" customFormat="1" x14ac:dyDescent="0.25">
      <c r="A199" s="104">
        <v>42762</v>
      </c>
      <c r="B199" s="51"/>
      <c r="C199" s="51"/>
      <c r="D199" s="51"/>
      <c r="E199" s="51"/>
      <c r="F199" s="51"/>
      <c r="G199" s="51"/>
      <c r="H199" s="18"/>
      <c r="I199" s="51"/>
      <c r="J199" s="51">
        <v>0</v>
      </c>
      <c r="K199" s="51">
        <v>0</v>
      </c>
      <c r="L199" s="51"/>
      <c r="M199" s="51">
        <f t="shared" si="133"/>
        <v>0</v>
      </c>
      <c r="N199" s="51"/>
      <c r="O199">
        <f t="shared" si="134"/>
        <v>0</v>
      </c>
    </row>
    <row r="200" spans="1:15" s="3" customFormat="1" x14ac:dyDescent="0.25">
      <c r="A200" s="104">
        <v>42755</v>
      </c>
      <c r="B200" s="51"/>
      <c r="C200" s="51"/>
      <c r="D200" s="51"/>
      <c r="E200" s="51"/>
      <c r="F200" s="51"/>
      <c r="G200" s="51"/>
      <c r="H200" s="18"/>
      <c r="I200" s="51"/>
      <c r="J200" s="51">
        <v>0</v>
      </c>
      <c r="K200" s="51">
        <v>0</v>
      </c>
      <c r="L200" s="51"/>
      <c r="M200" s="51">
        <f t="shared" si="133"/>
        <v>0</v>
      </c>
      <c r="N200" s="51"/>
      <c r="O200">
        <f t="shared" si="134"/>
        <v>0</v>
      </c>
    </row>
    <row r="201" spans="1:15" s="3" customFormat="1" x14ac:dyDescent="0.25">
      <c r="A201" s="104">
        <v>42748</v>
      </c>
      <c r="B201" s="51"/>
      <c r="C201" s="51"/>
      <c r="D201" s="51"/>
      <c r="E201" s="51"/>
      <c r="F201" s="51"/>
      <c r="G201" s="51"/>
      <c r="H201" s="18"/>
      <c r="I201" s="51"/>
      <c r="J201" s="51">
        <v>0</v>
      </c>
      <c r="K201" s="51">
        <v>0</v>
      </c>
      <c r="L201" s="51"/>
      <c r="M201" s="51">
        <f t="shared" si="133"/>
        <v>0</v>
      </c>
      <c r="N201" s="51"/>
      <c r="O201">
        <f t="shared" si="134"/>
        <v>0</v>
      </c>
    </row>
    <row r="202" spans="1:15" s="3" customFormat="1" x14ac:dyDescent="0.25">
      <c r="A202" s="104">
        <v>42741</v>
      </c>
      <c r="B202" s="51"/>
      <c r="C202" s="51"/>
      <c r="D202" s="51"/>
      <c r="E202" s="51"/>
      <c r="F202" s="51"/>
      <c r="G202" s="51"/>
      <c r="H202" s="18"/>
      <c r="I202" s="51"/>
      <c r="J202" s="51">
        <v>0</v>
      </c>
      <c r="K202" s="51">
        <v>0</v>
      </c>
      <c r="L202" s="51"/>
      <c r="M202" s="51">
        <f t="shared" si="133"/>
        <v>0</v>
      </c>
      <c r="N202" s="51"/>
      <c r="O202">
        <f t="shared" si="134"/>
        <v>0</v>
      </c>
    </row>
    <row r="203" spans="1:15" s="3" customFormat="1" x14ac:dyDescent="0.25">
      <c r="A203" s="104">
        <v>42734</v>
      </c>
      <c r="B203" s="51"/>
      <c r="C203" s="51"/>
      <c r="D203" s="51"/>
      <c r="E203" s="51"/>
      <c r="F203" s="51"/>
      <c r="G203" s="51"/>
      <c r="H203" s="18"/>
      <c r="I203" s="51"/>
      <c r="J203" s="51">
        <v>0</v>
      </c>
      <c r="K203" s="51">
        <v>0</v>
      </c>
      <c r="L203" s="51"/>
      <c r="M203" s="51">
        <f t="shared" si="133"/>
        <v>0</v>
      </c>
      <c r="N203" s="51"/>
      <c r="O203">
        <f t="shared" si="134"/>
        <v>0</v>
      </c>
    </row>
    <row r="204" spans="1:15" s="3" customFormat="1" x14ac:dyDescent="0.25">
      <c r="A204" s="104">
        <v>42727</v>
      </c>
      <c r="B204" s="51"/>
      <c r="C204" s="51"/>
      <c r="D204" s="51"/>
      <c r="E204" s="51"/>
      <c r="F204" s="51"/>
      <c r="G204" s="51"/>
      <c r="H204" s="18"/>
      <c r="I204" s="51"/>
      <c r="J204" s="51">
        <v>0</v>
      </c>
      <c r="K204" s="51">
        <v>0</v>
      </c>
      <c r="L204" s="51"/>
      <c r="M204" s="51">
        <f t="shared" si="133"/>
        <v>0</v>
      </c>
      <c r="N204" s="51"/>
      <c r="O204">
        <f t="shared" si="134"/>
        <v>0</v>
      </c>
    </row>
    <row r="205" spans="1:15" s="3" customFormat="1" x14ac:dyDescent="0.25">
      <c r="A205" s="104">
        <v>42720</v>
      </c>
      <c r="B205" s="51"/>
      <c r="C205" s="51"/>
      <c r="D205" s="51"/>
      <c r="E205" s="51"/>
      <c r="F205" s="51"/>
      <c r="G205" s="51"/>
      <c r="H205" s="18"/>
      <c r="I205" s="51"/>
      <c r="J205" s="51">
        <v>0</v>
      </c>
      <c r="K205" s="51">
        <v>0</v>
      </c>
      <c r="L205" s="51"/>
      <c r="M205" s="51">
        <f t="shared" si="133"/>
        <v>0</v>
      </c>
      <c r="N205" s="51"/>
      <c r="O205">
        <f t="shared" si="134"/>
        <v>0</v>
      </c>
    </row>
    <row r="206" spans="1:15" s="3" customFormat="1" x14ac:dyDescent="0.25">
      <c r="A206" s="104">
        <v>42713</v>
      </c>
      <c r="B206" s="51"/>
      <c r="C206" s="51"/>
      <c r="D206" s="51"/>
      <c r="E206" s="51"/>
      <c r="F206" s="51"/>
      <c r="G206" s="51"/>
      <c r="H206" s="18"/>
      <c r="I206" s="51"/>
      <c r="J206" s="51">
        <v>0</v>
      </c>
      <c r="K206" s="51">
        <v>0</v>
      </c>
      <c r="L206" s="51"/>
      <c r="M206" s="51">
        <f t="shared" si="133"/>
        <v>0</v>
      </c>
      <c r="N206" s="51"/>
      <c r="O206">
        <f t="shared" si="134"/>
        <v>0</v>
      </c>
    </row>
    <row r="207" spans="1:15" s="3" customFormat="1" x14ac:dyDescent="0.25">
      <c r="A207" s="104">
        <v>42706</v>
      </c>
      <c r="B207" s="51"/>
      <c r="C207" s="51"/>
      <c r="D207" s="51"/>
      <c r="E207" s="51"/>
      <c r="F207" s="51"/>
      <c r="G207" s="51"/>
      <c r="H207" s="18"/>
      <c r="I207" s="51"/>
      <c r="J207" s="51">
        <v>0</v>
      </c>
      <c r="K207" s="51">
        <v>0</v>
      </c>
      <c r="L207" s="51"/>
      <c r="M207" s="51">
        <f t="shared" si="133"/>
        <v>0</v>
      </c>
      <c r="N207" s="51"/>
      <c r="O207">
        <f t="shared" si="134"/>
        <v>0</v>
      </c>
    </row>
    <row r="208" spans="1:15" s="3" customFormat="1" x14ac:dyDescent="0.25">
      <c r="A208" s="104">
        <v>42699</v>
      </c>
      <c r="B208" s="51"/>
      <c r="C208" s="51"/>
      <c r="D208" s="51"/>
      <c r="E208" s="51"/>
      <c r="F208" s="51"/>
      <c r="G208" s="51"/>
      <c r="H208" s="18"/>
      <c r="I208" s="51"/>
      <c r="J208" s="51">
        <v>0</v>
      </c>
      <c r="K208" s="51">
        <v>0</v>
      </c>
      <c r="L208" s="51"/>
      <c r="M208" s="51">
        <f t="shared" si="133"/>
        <v>0</v>
      </c>
      <c r="N208" s="51"/>
      <c r="O208">
        <f t="shared" si="134"/>
        <v>0</v>
      </c>
    </row>
    <row r="209" spans="1:15" s="3" customFormat="1" x14ac:dyDescent="0.25">
      <c r="A209" s="104">
        <v>42692</v>
      </c>
      <c r="B209" s="51"/>
      <c r="C209" s="51"/>
      <c r="D209" s="51"/>
      <c r="E209" s="51"/>
      <c r="F209" s="51"/>
      <c r="G209" s="51"/>
      <c r="H209" s="18"/>
      <c r="I209" s="51"/>
      <c r="J209" s="51">
        <v>0</v>
      </c>
      <c r="K209" s="51">
        <v>0</v>
      </c>
      <c r="L209" s="51"/>
      <c r="M209" s="51">
        <f t="shared" si="133"/>
        <v>0</v>
      </c>
      <c r="N209" s="51"/>
      <c r="O209">
        <f t="shared" si="134"/>
        <v>0</v>
      </c>
    </row>
    <row r="210" spans="1:15" s="3" customFormat="1" x14ac:dyDescent="0.25">
      <c r="A210" s="104">
        <v>42685</v>
      </c>
      <c r="B210" s="51"/>
      <c r="C210" s="51"/>
      <c r="D210" s="51"/>
      <c r="E210" s="51"/>
      <c r="F210" s="51"/>
      <c r="G210" s="51"/>
      <c r="H210" s="18"/>
      <c r="I210" s="51"/>
      <c r="J210" s="51">
        <v>0</v>
      </c>
      <c r="K210" s="51">
        <v>0</v>
      </c>
      <c r="L210" s="51"/>
      <c r="M210" s="51">
        <f t="shared" si="133"/>
        <v>0</v>
      </c>
      <c r="N210" s="51"/>
      <c r="O210">
        <f t="shared" si="134"/>
        <v>0</v>
      </c>
    </row>
    <row r="211" spans="1:15" s="3" customFormat="1" x14ac:dyDescent="0.25">
      <c r="A211" s="104">
        <v>42678</v>
      </c>
      <c r="B211" s="51"/>
      <c r="C211" s="51"/>
      <c r="D211" s="51"/>
      <c r="E211" s="51"/>
      <c r="F211" s="51"/>
      <c r="G211" s="51"/>
      <c r="H211" s="18"/>
      <c r="I211" s="51"/>
      <c r="J211" s="51">
        <v>0</v>
      </c>
      <c r="K211" s="51">
        <v>0</v>
      </c>
      <c r="L211" s="51"/>
      <c r="M211" s="51">
        <f t="shared" si="133"/>
        <v>0</v>
      </c>
      <c r="N211" s="51"/>
      <c r="O211">
        <f t="shared" si="134"/>
        <v>0</v>
      </c>
    </row>
    <row r="212" spans="1:15" s="3" customFormat="1" x14ac:dyDescent="0.25">
      <c r="A212" s="104">
        <v>42671</v>
      </c>
      <c r="B212" s="51"/>
      <c r="C212" s="51"/>
      <c r="D212" s="51"/>
      <c r="E212" s="51"/>
      <c r="F212" s="51"/>
      <c r="G212" s="51"/>
      <c r="H212" s="18"/>
      <c r="I212" s="51"/>
      <c r="J212" s="51">
        <v>0</v>
      </c>
      <c r="K212" s="51">
        <v>0</v>
      </c>
      <c r="L212" s="51"/>
      <c r="M212" s="51">
        <f t="shared" si="133"/>
        <v>0</v>
      </c>
      <c r="N212" s="51"/>
      <c r="O212">
        <f t="shared" si="134"/>
        <v>0</v>
      </c>
    </row>
    <row r="213" spans="1:15" s="3" customFormat="1" x14ac:dyDescent="0.25">
      <c r="A213" s="104">
        <v>42664</v>
      </c>
      <c r="B213" s="51"/>
      <c r="C213" s="51"/>
      <c r="D213" s="51"/>
      <c r="E213" s="51"/>
      <c r="F213" s="51"/>
      <c r="G213" s="51"/>
      <c r="H213" s="18"/>
      <c r="I213" s="51"/>
      <c r="J213" s="51">
        <v>0</v>
      </c>
      <c r="K213" s="51">
        <v>0</v>
      </c>
      <c r="L213" s="51"/>
      <c r="M213" s="51">
        <f t="shared" si="133"/>
        <v>0</v>
      </c>
      <c r="N213" s="51"/>
      <c r="O213">
        <f t="shared" si="134"/>
        <v>0</v>
      </c>
    </row>
    <row r="214" spans="1:15" s="3" customFormat="1" x14ac:dyDescent="0.25">
      <c r="A214" s="104">
        <v>42657</v>
      </c>
      <c r="B214" s="51"/>
      <c r="C214" s="51"/>
      <c r="D214" s="51"/>
      <c r="E214" s="51"/>
      <c r="F214" s="51"/>
      <c r="G214" s="51"/>
      <c r="H214" s="18"/>
      <c r="I214" s="51"/>
      <c r="J214" s="51">
        <v>0</v>
      </c>
      <c r="K214" s="51">
        <v>0</v>
      </c>
      <c r="L214" s="51"/>
      <c r="M214" s="51">
        <f t="shared" si="133"/>
        <v>0</v>
      </c>
      <c r="N214" s="51"/>
      <c r="O214">
        <f t="shared" si="134"/>
        <v>0</v>
      </c>
    </row>
    <row r="215" spans="1:15" s="3" customFormat="1" x14ac:dyDescent="0.25">
      <c r="A215" s="104">
        <v>42650</v>
      </c>
      <c r="B215" s="51"/>
      <c r="C215" s="51"/>
      <c r="D215" s="51"/>
      <c r="E215" s="51"/>
      <c r="F215" s="51"/>
      <c r="G215" s="51"/>
      <c r="H215" s="18"/>
      <c r="I215" s="51"/>
      <c r="J215" s="51">
        <v>0</v>
      </c>
      <c r="K215" s="51">
        <v>0</v>
      </c>
      <c r="L215" s="51"/>
      <c r="M215" s="51">
        <f t="shared" si="133"/>
        <v>0</v>
      </c>
      <c r="N215" s="51"/>
      <c r="O215">
        <f t="shared" si="134"/>
        <v>0</v>
      </c>
    </row>
    <row r="216" spans="1:15" s="3" customFormat="1" x14ac:dyDescent="0.25">
      <c r="A216" s="104">
        <v>42643</v>
      </c>
      <c r="B216" s="51"/>
      <c r="C216" s="51"/>
      <c r="D216" s="51"/>
      <c r="E216" s="51"/>
      <c r="F216" s="51"/>
      <c r="G216" s="51"/>
      <c r="H216" s="18"/>
      <c r="I216" s="51"/>
      <c r="J216" s="51">
        <v>0</v>
      </c>
      <c r="K216" s="51">
        <v>0</v>
      </c>
      <c r="L216" s="51"/>
      <c r="M216" s="51">
        <f t="shared" si="133"/>
        <v>0</v>
      </c>
      <c r="N216" s="51"/>
      <c r="O216">
        <f t="shared" si="134"/>
        <v>0</v>
      </c>
    </row>
    <row r="217" spans="1:15" s="6" customFormat="1" x14ac:dyDescent="0.25">
      <c r="A217" s="104">
        <v>42636</v>
      </c>
      <c r="B217" s="51"/>
      <c r="C217" s="51"/>
      <c r="D217" s="51"/>
      <c r="E217" s="51"/>
      <c r="F217" s="51"/>
      <c r="G217" s="51"/>
      <c r="H217" s="18"/>
      <c r="I217" s="51"/>
      <c r="J217" s="51">
        <v>0</v>
      </c>
      <c r="K217" s="51">
        <v>0</v>
      </c>
      <c r="L217" s="51"/>
      <c r="M217" s="51">
        <f t="shared" si="133"/>
        <v>0</v>
      </c>
      <c r="N217" s="51"/>
      <c r="O217">
        <f t="shared" si="134"/>
        <v>0</v>
      </c>
    </row>
    <row r="218" spans="1:15" x14ac:dyDescent="0.25">
      <c r="A218" s="104">
        <v>42629</v>
      </c>
      <c r="B218" s="51"/>
      <c r="C218" s="51"/>
      <c r="D218" s="51"/>
      <c r="E218" s="51"/>
      <c r="F218" s="51"/>
      <c r="G218" s="51"/>
      <c r="I218" s="51"/>
      <c r="J218" s="51">
        <v>0</v>
      </c>
      <c r="K218" s="51">
        <v>0</v>
      </c>
      <c r="L218" s="51"/>
      <c r="M218" s="51">
        <f t="shared" si="133"/>
        <v>0</v>
      </c>
      <c r="N218" s="51"/>
      <c r="O218">
        <f t="shared" si="134"/>
        <v>0</v>
      </c>
    </row>
    <row r="219" spans="1:15" x14ac:dyDescent="0.25">
      <c r="A219" s="104">
        <v>42622</v>
      </c>
      <c r="B219" s="51"/>
      <c r="C219" s="51"/>
      <c r="D219" s="51"/>
      <c r="E219" s="51"/>
      <c r="F219" s="51"/>
      <c r="G219" s="51"/>
      <c r="I219" s="51"/>
      <c r="J219" s="51">
        <v>0</v>
      </c>
      <c r="K219" s="51">
        <v>0</v>
      </c>
      <c r="L219" s="51"/>
      <c r="M219" s="51">
        <f t="shared" si="133"/>
        <v>0</v>
      </c>
      <c r="N219" s="51"/>
      <c r="O219">
        <f t="shared" si="134"/>
        <v>0</v>
      </c>
    </row>
    <row r="220" spans="1:15" x14ac:dyDescent="0.25">
      <c r="A220" s="104">
        <v>42615</v>
      </c>
      <c r="B220" s="51"/>
      <c r="C220" s="51"/>
      <c r="D220" s="51"/>
      <c r="E220" s="51"/>
      <c r="F220" s="51"/>
      <c r="G220" s="51"/>
      <c r="I220" s="51"/>
      <c r="J220" s="51">
        <v>0</v>
      </c>
      <c r="K220" s="51">
        <v>0</v>
      </c>
      <c r="L220" s="51"/>
      <c r="M220" s="51">
        <f t="shared" si="133"/>
        <v>0</v>
      </c>
      <c r="N220" s="51"/>
      <c r="O220">
        <f t="shared" si="134"/>
        <v>0</v>
      </c>
    </row>
    <row r="221" spans="1:15" x14ac:dyDescent="0.25">
      <c r="A221" s="104">
        <v>42608</v>
      </c>
      <c r="B221" s="51"/>
      <c r="C221" s="51"/>
      <c r="D221" s="51"/>
      <c r="E221" s="51"/>
      <c r="F221" s="51"/>
      <c r="G221" s="51"/>
      <c r="I221" s="51"/>
      <c r="J221" s="51">
        <v>0</v>
      </c>
      <c r="K221" s="51">
        <v>0</v>
      </c>
      <c r="L221" s="51"/>
      <c r="M221" s="51">
        <f t="shared" si="133"/>
        <v>0</v>
      </c>
      <c r="N221" s="51"/>
      <c r="O221">
        <f t="shared" si="134"/>
        <v>0</v>
      </c>
    </row>
    <row r="222" spans="1:15" x14ac:dyDescent="0.25">
      <c r="A222" s="104">
        <v>42601</v>
      </c>
      <c r="B222" s="51"/>
      <c r="C222" s="51"/>
      <c r="D222" s="51"/>
      <c r="E222" s="51"/>
      <c r="F222" s="51"/>
      <c r="G222" s="51"/>
      <c r="I222" s="51"/>
      <c r="J222" s="51">
        <v>0</v>
      </c>
      <c r="K222" s="51">
        <v>0</v>
      </c>
      <c r="L222" s="51"/>
      <c r="M222" s="51">
        <f t="shared" si="133"/>
        <v>0</v>
      </c>
      <c r="N222" s="51"/>
      <c r="O222">
        <f t="shared" si="134"/>
        <v>0</v>
      </c>
    </row>
    <row r="223" spans="1:15" s="4" customFormat="1" x14ac:dyDescent="0.25">
      <c r="A223" s="104">
        <v>42594</v>
      </c>
      <c r="B223" s="51"/>
      <c r="C223" s="51"/>
      <c r="D223" s="51"/>
      <c r="E223" s="51"/>
      <c r="F223" s="51"/>
      <c r="G223" s="51"/>
      <c r="H223" s="18"/>
      <c r="I223" s="51"/>
      <c r="J223" s="51">
        <v>0</v>
      </c>
      <c r="K223" s="51">
        <v>0</v>
      </c>
      <c r="L223" s="51"/>
      <c r="M223" s="51">
        <f t="shared" si="133"/>
        <v>0</v>
      </c>
      <c r="N223" s="51"/>
      <c r="O223">
        <f t="shared" si="134"/>
        <v>0</v>
      </c>
    </row>
    <row r="224" spans="1:15" x14ac:dyDescent="0.25">
      <c r="A224" s="104">
        <v>42587</v>
      </c>
      <c r="B224" s="51"/>
      <c r="C224" s="51"/>
      <c r="D224" s="51"/>
      <c r="E224" s="51"/>
      <c r="F224" s="51"/>
      <c r="G224" s="51"/>
      <c r="I224" s="51"/>
      <c r="J224" s="51">
        <v>0</v>
      </c>
      <c r="K224" s="51">
        <v>0</v>
      </c>
      <c r="L224" s="51"/>
      <c r="M224" s="51">
        <f t="shared" si="133"/>
        <v>0</v>
      </c>
      <c r="N224" s="51"/>
      <c r="O224">
        <f t="shared" si="134"/>
        <v>0</v>
      </c>
    </row>
    <row r="225" spans="1:15" x14ac:dyDescent="0.25">
      <c r="A225" s="104">
        <v>42580</v>
      </c>
      <c r="B225" s="51"/>
      <c r="C225" s="51"/>
      <c r="D225" s="51"/>
      <c r="E225" s="51"/>
      <c r="F225" s="51"/>
      <c r="G225" s="51"/>
      <c r="I225" s="51"/>
      <c r="J225" s="51">
        <v>0</v>
      </c>
      <c r="K225" s="51">
        <v>0</v>
      </c>
      <c r="L225" s="51"/>
      <c r="M225" s="51">
        <f t="shared" si="133"/>
        <v>0</v>
      </c>
      <c r="N225" s="51"/>
      <c r="O225">
        <f t="shared" si="134"/>
        <v>0</v>
      </c>
    </row>
    <row r="226" spans="1:15" x14ac:dyDescent="0.25">
      <c r="A226" s="104">
        <v>42573</v>
      </c>
      <c r="B226" s="52"/>
      <c r="C226" s="52"/>
      <c r="D226" s="52"/>
      <c r="E226" s="52"/>
      <c r="F226" s="52"/>
      <c r="G226" s="52"/>
      <c r="I226" s="52"/>
      <c r="J226" s="52">
        <v>0</v>
      </c>
      <c r="K226" s="52">
        <v>0</v>
      </c>
      <c r="L226" s="52"/>
      <c r="M226" s="52"/>
      <c r="N226" s="52"/>
    </row>
    <row r="227" spans="1:15" x14ac:dyDescent="0.25">
      <c r="A227" s="104">
        <v>42566</v>
      </c>
      <c r="B227" s="52"/>
      <c r="C227" s="52"/>
      <c r="D227" s="52"/>
      <c r="E227" s="52"/>
      <c r="F227" s="52"/>
      <c r="G227" s="52"/>
      <c r="I227" s="52"/>
      <c r="J227" s="52">
        <v>0</v>
      </c>
      <c r="K227" s="52">
        <v>0</v>
      </c>
      <c r="L227" s="52"/>
      <c r="M227" s="52"/>
      <c r="N227" s="52"/>
    </row>
    <row r="228" spans="1:15" x14ac:dyDescent="0.25">
      <c r="A228" s="104">
        <v>42559</v>
      </c>
      <c r="B228" s="52"/>
      <c r="C228" s="52"/>
      <c r="D228" s="52"/>
      <c r="E228" s="52"/>
      <c r="F228" s="52"/>
      <c r="G228" s="52"/>
      <c r="I228" s="52"/>
      <c r="J228" s="52">
        <v>0</v>
      </c>
      <c r="K228" s="52">
        <v>0</v>
      </c>
      <c r="L228" s="52"/>
      <c r="M228" s="52"/>
      <c r="N228" s="52"/>
    </row>
    <row r="229" spans="1:15" x14ac:dyDescent="0.25">
      <c r="A229" s="104">
        <v>42552</v>
      </c>
      <c r="B229" s="52"/>
      <c r="C229" s="52"/>
      <c r="D229" s="52"/>
      <c r="E229" s="52"/>
      <c r="F229" s="52"/>
      <c r="G229" s="52"/>
      <c r="I229" s="52"/>
      <c r="J229" s="52">
        <v>0</v>
      </c>
      <c r="K229" s="52">
        <v>0</v>
      </c>
      <c r="L229" s="52"/>
      <c r="M229" s="52"/>
      <c r="N229" s="52"/>
    </row>
    <row r="230" spans="1:15" x14ac:dyDescent="0.25">
      <c r="A230" s="104">
        <v>42545</v>
      </c>
      <c r="B230" s="52"/>
      <c r="C230" s="52"/>
      <c r="D230" s="52"/>
      <c r="E230" s="52"/>
      <c r="F230" s="52"/>
      <c r="G230" s="52"/>
      <c r="I230" s="52"/>
      <c r="J230" s="52">
        <v>0</v>
      </c>
      <c r="K230" s="52">
        <v>0</v>
      </c>
      <c r="L230" s="52"/>
      <c r="M230" s="52"/>
      <c r="N230" s="52"/>
    </row>
    <row r="231" spans="1:15" x14ac:dyDescent="0.25">
      <c r="A231" s="104">
        <v>42538</v>
      </c>
      <c r="B231" s="52"/>
      <c r="C231" s="52"/>
      <c r="D231" s="52"/>
      <c r="E231" s="52"/>
      <c r="F231" s="52"/>
      <c r="G231" s="52"/>
      <c r="I231" s="52"/>
      <c r="J231" s="52">
        <v>0</v>
      </c>
      <c r="K231" s="52">
        <v>0</v>
      </c>
      <c r="L231" s="52"/>
      <c r="M231" s="52"/>
      <c r="N231" s="52"/>
    </row>
    <row r="232" spans="1:15" x14ac:dyDescent="0.25">
      <c r="A232" s="104">
        <v>42531</v>
      </c>
      <c r="B232" s="52"/>
      <c r="C232" s="52"/>
      <c r="D232" s="52"/>
      <c r="E232" s="52"/>
      <c r="F232" s="52"/>
      <c r="G232" s="52"/>
      <c r="I232" s="52"/>
      <c r="J232" s="52">
        <v>0</v>
      </c>
      <c r="K232" s="52">
        <v>0</v>
      </c>
      <c r="L232" s="52"/>
      <c r="M232" s="52"/>
      <c r="N232" s="52"/>
    </row>
    <row r="233" spans="1:15" x14ac:dyDescent="0.25">
      <c r="A233" s="104">
        <v>42524</v>
      </c>
      <c r="B233" s="52"/>
      <c r="C233" s="52"/>
      <c r="D233" s="52"/>
      <c r="E233" s="52"/>
      <c r="F233" s="52"/>
      <c r="G233" s="52"/>
      <c r="I233" s="52"/>
      <c r="J233" s="52">
        <v>0</v>
      </c>
      <c r="K233" s="52">
        <v>0</v>
      </c>
      <c r="L233" s="52"/>
      <c r="M233" s="52"/>
      <c r="N233" s="52"/>
    </row>
    <row r="234" spans="1:15" x14ac:dyDescent="0.25">
      <c r="A234" s="104">
        <v>42517</v>
      </c>
      <c r="B234" s="52"/>
      <c r="C234" s="52"/>
      <c r="D234" s="52"/>
      <c r="E234" s="52"/>
      <c r="F234" s="52"/>
      <c r="G234" s="52"/>
      <c r="I234" s="52"/>
      <c r="J234" s="52">
        <v>0</v>
      </c>
      <c r="K234" s="52">
        <v>0</v>
      </c>
      <c r="L234" s="52"/>
      <c r="M234" s="52"/>
      <c r="N234" s="52"/>
    </row>
    <row r="235" spans="1:15" x14ac:dyDescent="0.25">
      <c r="A235" s="104">
        <v>42510</v>
      </c>
      <c r="B235" s="52"/>
      <c r="C235" s="52"/>
      <c r="D235" s="52"/>
      <c r="E235" s="52"/>
      <c r="F235" s="52"/>
      <c r="G235" s="52"/>
      <c r="I235" s="52"/>
      <c r="J235" s="52">
        <v>0</v>
      </c>
      <c r="K235" s="52">
        <v>0</v>
      </c>
      <c r="L235" s="52"/>
      <c r="M235" s="52"/>
      <c r="N235" s="52"/>
    </row>
    <row r="236" spans="1:15" x14ac:dyDescent="0.25">
      <c r="A236" s="104">
        <v>42503</v>
      </c>
      <c r="B236" s="52"/>
      <c r="C236" s="52"/>
      <c r="D236" s="52"/>
      <c r="E236" s="52"/>
      <c r="F236" s="52"/>
      <c r="G236" s="52"/>
      <c r="I236" s="52"/>
      <c r="J236" s="52">
        <v>0</v>
      </c>
      <c r="K236" s="52">
        <v>0</v>
      </c>
      <c r="L236" s="52"/>
      <c r="M236" s="52"/>
      <c r="N236" s="52"/>
    </row>
    <row r="237" spans="1:15" x14ac:dyDescent="0.25">
      <c r="A237" s="104">
        <v>42496</v>
      </c>
      <c r="B237" s="52"/>
      <c r="C237" s="52"/>
      <c r="D237" s="52"/>
      <c r="E237" s="52"/>
      <c r="F237" s="52"/>
      <c r="G237" s="52"/>
      <c r="I237" s="52"/>
      <c r="J237" s="52">
        <v>0</v>
      </c>
      <c r="K237" s="52">
        <v>0</v>
      </c>
      <c r="L237" s="52"/>
      <c r="M237" s="52"/>
      <c r="N237" s="52"/>
    </row>
    <row r="238" spans="1:15" x14ac:dyDescent="0.25">
      <c r="A238" s="104">
        <v>42489</v>
      </c>
      <c r="B238" s="52"/>
      <c r="C238" s="52"/>
      <c r="D238" s="52"/>
      <c r="E238" s="52"/>
      <c r="F238" s="52"/>
      <c r="G238" s="52"/>
      <c r="I238" s="52"/>
      <c r="J238" s="52">
        <v>0</v>
      </c>
      <c r="K238" s="52">
        <v>0</v>
      </c>
      <c r="L238" s="52"/>
      <c r="M238" s="52"/>
      <c r="N238" s="52"/>
    </row>
    <row r="239" spans="1:15" x14ac:dyDescent="0.25">
      <c r="A239" s="104">
        <v>42482</v>
      </c>
      <c r="B239" s="52"/>
      <c r="C239" s="52"/>
      <c r="D239" s="52"/>
      <c r="E239" s="52"/>
      <c r="F239" s="52"/>
      <c r="G239" s="52"/>
      <c r="I239" s="52"/>
      <c r="J239" s="52">
        <v>0</v>
      </c>
      <c r="K239" s="52">
        <v>0</v>
      </c>
      <c r="L239" s="52"/>
      <c r="M239" s="52"/>
      <c r="N239" s="52"/>
    </row>
    <row r="240" spans="1:15" x14ac:dyDescent="0.25">
      <c r="A240" s="104">
        <v>42475</v>
      </c>
      <c r="B240" s="52"/>
      <c r="C240" s="52"/>
      <c r="D240" s="52"/>
      <c r="E240" s="52"/>
      <c r="F240" s="52"/>
      <c r="G240" s="52"/>
      <c r="I240" s="52"/>
      <c r="J240" s="52">
        <v>0</v>
      </c>
      <c r="K240" s="52">
        <v>0</v>
      </c>
      <c r="L240" s="52"/>
      <c r="M240" s="52"/>
      <c r="N240" s="52"/>
    </row>
    <row r="241" spans="1:14" ht="15.75" thickBot="1" x14ac:dyDescent="0.3">
      <c r="A241" s="104">
        <v>42468</v>
      </c>
      <c r="B241" s="53"/>
      <c r="C241" s="53"/>
      <c r="D241" s="53"/>
      <c r="E241" s="53"/>
      <c r="F241" s="53"/>
      <c r="G241" s="53"/>
      <c r="H241" s="26"/>
      <c r="I241" s="53"/>
      <c r="J241" s="53">
        <v>0</v>
      </c>
      <c r="K241" s="53">
        <v>0</v>
      </c>
      <c r="L241" s="53"/>
      <c r="M241" s="53"/>
      <c r="N241" s="53"/>
    </row>
    <row r="242" spans="1:14" x14ac:dyDescent="0.25">
      <c r="J242" s="2">
        <v>0</v>
      </c>
      <c r="K242" s="2">
        <v>0</v>
      </c>
    </row>
    <row r="243" spans="1:14" x14ac:dyDescent="0.25">
      <c r="J243" s="2">
        <v>0</v>
      </c>
      <c r="K243" s="2">
        <v>0</v>
      </c>
    </row>
    <row r="244" spans="1:14" x14ac:dyDescent="0.25">
      <c r="J244" s="2">
        <v>0</v>
      </c>
    </row>
    <row r="245" spans="1:14" x14ac:dyDescent="0.25">
      <c r="J245" s="2">
        <v>0</v>
      </c>
    </row>
    <row r="246" spans="1:14" x14ac:dyDescent="0.25">
      <c r="J246" s="2">
        <v>0</v>
      </c>
    </row>
    <row r="247" spans="1:14" x14ac:dyDescent="0.25">
      <c r="J247" s="2">
        <v>0</v>
      </c>
    </row>
    <row r="248" spans="1:14" x14ac:dyDescent="0.25">
      <c r="J248" s="2">
        <v>0</v>
      </c>
    </row>
    <row r="249" spans="1:14" x14ac:dyDescent="0.25">
      <c r="J249" s="2">
        <v>0</v>
      </c>
    </row>
    <row r="250" spans="1:14" x14ac:dyDescent="0.25">
      <c r="J250" s="2">
        <v>0</v>
      </c>
    </row>
    <row r="251" spans="1:14" x14ac:dyDescent="0.25">
      <c r="J251" s="2">
        <v>0</v>
      </c>
    </row>
    <row r="252" spans="1:14" x14ac:dyDescent="0.25">
      <c r="J252" s="2">
        <v>0</v>
      </c>
    </row>
    <row r="253" spans="1:14" x14ac:dyDescent="0.25">
      <c r="J253" s="2">
        <v>0</v>
      </c>
    </row>
    <row r="254" spans="1:14" x14ac:dyDescent="0.25">
      <c r="J254" s="2">
        <v>0</v>
      </c>
    </row>
    <row r="255" spans="1:14" x14ac:dyDescent="0.25">
      <c r="J255" s="2">
        <v>0</v>
      </c>
    </row>
    <row r="256" spans="1:14" x14ac:dyDescent="0.25">
      <c r="J256" s="2">
        <v>0</v>
      </c>
    </row>
    <row r="257" spans="10:10" x14ac:dyDescent="0.25">
      <c r="J257" s="2">
        <v>0</v>
      </c>
    </row>
    <row r="258" spans="10:10" x14ac:dyDescent="0.25">
      <c r="J258" s="2">
        <v>0</v>
      </c>
    </row>
    <row r="259" spans="10:10" x14ac:dyDescent="0.25">
      <c r="J259" s="2">
        <v>0</v>
      </c>
    </row>
    <row r="260" spans="10:10" x14ac:dyDescent="0.25">
      <c r="J260" s="2">
        <v>0</v>
      </c>
    </row>
    <row r="261" spans="10:10" x14ac:dyDescent="0.25">
      <c r="J261" s="2">
        <v>0</v>
      </c>
    </row>
    <row r="262" spans="10:10" x14ac:dyDescent="0.25">
      <c r="J262" s="2">
        <v>0</v>
      </c>
    </row>
    <row r="263" spans="10:10" x14ac:dyDescent="0.25">
      <c r="J263" s="2">
        <v>0</v>
      </c>
    </row>
    <row r="264" spans="10:10" x14ac:dyDescent="0.25">
      <c r="J264" s="2">
        <v>0</v>
      </c>
    </row>
    <row r="265" spans="10:10" x14ac:dyDescent="0.25">
      <c r="J265" s="2">
        <v>0</v>
      </c>
    </row>
    <row r="266" spans="10:10" x14ac:dyDescent="0.25">
      <c r="J266" s="2">
        <v>0</v>
      </c>
    </row>
    <row r="267" spans="10:10" x14ac:dyDescent="0.25">
      <c r="J267" s="2">
        <v>0</v>
      </c>
    </row>
    <row r="268" spans="10:10" x14ac:dyDescent="0.25">
      <c r="J268" s="2">
        <v>0</v>
      </c>
    </row>
    <row r="269" spans="10:10" x14ac:dyDescent="0.25">
      <c r="J269" s="2">
        <v>0</v>
      </c>
    </row>
    <row r="310" spans="8:8" x14ac:dyDescent="0.25">
      <c r="H310" s="2"/>
    </row>
    <row r="311" spans="8:8" x14ac:dyDescent="0.25">
      <c r="H311" s="2"/>
    </row>
    <row r="312" spans="8:8" x14ac:dyDescent="0.25">
      <c r="H312" s="2"/>
    </row>
    <row r="313" spans="8:8" x14ac:dyDescent="0.25">
      <c r="H313" s="2"/>
    </row>
    <row r="314" spans="8:8" x14ac:dyDescent="0.25">
      <c r="H314" s="2"/>
    </row>
    <row r="315" spans="8:8" x14ac:dyDescent="0.25">
      <c r="H315" s="2"/>
    </row>
    <row r="316" spans="8:8" x14ac:dyDescent="0.25">
      <c r="H316" s="2"/>
    </row>
    <row r="317" spans="8:8" x14ac:dyDescent="0.25">
      <c r="H317" s="2"/>
    </row>
    <row r="318" spans="8:8" x14ac:dyDescent="0.25">
      <c r="H318" s="2"/>
    </row>
    <row r="319" spans="8:8" x14ac:dyDescent="0.25">
      <c r="H319" s="2"/>
    </row>
    <row r="320" spans="8:8" x14ac:dyDescent="0.25">
      <c r="H320" s="2"/>
    </row>
    <row r="321" spans="8:8" x14ac:dyDescent="0.25">
      <c r="H321" s="2"/>
    </row>
    <row r="322" spans="8:8" x14ac:dyDescent="0.25">
      <c r="H322" s="2"/>
    </row>
    <row r="323" spans="8:8" x14ac:dyDescent="0.25">
      <c r="H323" s="2"/>
    </row>
    <row r="324" spans="8:8" x14ac:dyDescent="0.25">
      <c r="H324" s="2"/>
    </row>
    <row r="325" spans="8:8" x14ac:dyDescent="0.25">
      <c r="H325" s="2"/>
    </row>
    <row r="326" spans="8:8" x14ac:dyDescent="0.25">
      <c r="H326" s="2"/>
    </row>
    <row r="327" spans="8:8" x14ac:dyDescent="0.25">
      <c r="H327" s="2"/>
    </row>
    <row r="328" spans="8:8" x14ac:dyDescent="0.25">
      <c r="H328" s="2"/>
    </row>
    <row r="329" spans="8:8" x14ac:dyDescent="0.25">
      <c r="H329" s="2"/>
    </row>
    <row r="330" spans="8:8" x14ac:dyDescent="0.25">
      <c r="H330" s="2"/>
    </row>
    <row r="331" spans="8:8" x14ac:dyDescent="0.25">
      <c r="H331" s="2"/>
    </row>
    <row r="332" spans="8:8" x14ac:dyDescent="0.25">
      <c r="H332" s="2"/>
    </row>
    <row r="333" spans="8:8" x14ac:dyDescent="0.25">
      <c r="H333" s="2"/>
    </row>
    <row r="334" spans="8:8" x14ac:dyDescent="0.25">
      <c r="H334" s="2"/>
    </row>
    <row r="335" spans="8:8" x14ac:dyDescent="0.25">
      <c r="H335" s="2"/>
    </row>
    <row r="336" spans="8:8" x14ac:dyDescent="0.25">
      <c r="H336" s="2"/>
    </row>
    <row r="337" spans="8:8" x14ac:dyDescent="0.25">
      <c r="H337" s="2"/>
    </row>
    <row r="338" spans="8:8" x14ac:dyDescent="0.25">
      <c r="H338" s="2"/>
    </row>
    <row r="339" spans="8:8" x14ac:dyDescent="0.25">
      <c r="H339" s="2"/>
    </row>
    <row r="340" spans="8:8" x14ac:dyDescent="0.25">
      <c r="H340" s="2"/>
    </row>
    <row r="341" spans="8:8" x14ac:dyDescent="0.25">
      <c r="H341" s="2"/>
    </row>
    <row r="342" spans="8:8" x14ac:dyDescent="0.25">
      <c r="H342" s="2"/>
    </row>
    <row r="343" spans="8:8" x14ac:dyDescent="0.25">
      <c r="H343" s="2"/>
    </row>
    <row r="344" spans="8:8" x14ac:dyDescent="0.25">
      <c r="H344" s="2"/>
    </row>
    <row r="345" spans="8:8" x14ac:dyDescent="0.25">
      <c r="H345" s="2"/>
    </row>
    <row r="346" spans="8:8" x14ac:dyDescent="0.25">
      <c r="H346" s="2"/>
    </row>
    <row r="347" spans="8:8" x14ac:dyDescent="0.25">
      <c r="H347" s="2"/>
    </row>
    <row r="348" spans="8:8" x14ac:dyDescent="0.25">
      <c r="H348" s="2"/>
    </row>
    <row r="349" spans="8:8" x14ac:dyDescent="0.25">
      <c r="H349" s="2"/>
    </row>
    <row r="350" spans="8:8" x14ac:dyDescent="0.25">
      <c r="H350" s="2"/>
    </row>
    <row r="351" spans="8:8" x14ac:dyDescent="0.25">
      <c r="H351" s="2"/>
    </row>
    <row r="352" spans="8:8" x14ac:dyDescent="0.25">
      <c r="H352" s="2"/>
    </row>
    <row r="353" spans="8:8" x14ac:dyDescent="0.25">
      <c r="H353" s="2"/>
    </row>
    <row r="354" spans="8:8" x14ac:dyDescent="0.25">
      <c r="H354" s="2"/>
    </row>
    <row r="355" spans="8:8" x14ac:dyDescent="0.25">
      <c r="H355" s="2"/>
    </row>
    <row r="356" spans="8:8" x14ac:dyDescent="0.25">
      <c r="H356" s="2"/>
    </row>
    <row r="357" spans="8:8" x14ac:dyDescent="0.25">
      <c r="H357" s="2"/>
    </row>
    <row r="358" spans="8:8" x14ac:dyDescent="0.25">
      <c r="H358" s="2"/>
    </row>
    <row r="359" spans="8:8" x14ac:dyDescent="0.25">
      <c r="H359" s="2"/>
    </row>
    <row r="360" spans="8:8" x14ac:dyDescent="0.25">
      <c r="H360" s="2"/>
    </row>
    <row r="361" spans="8:8" x14ac:dyDescent="0.25">
      <c r="H361" s="2"/>
    </row>
    <row r="362" spans="8:8" x14ac:dyDescent="0.25">
      <c r="H362" s="2"/>
    </row>
    <row r="363" spans="8:8" x14ac:dyDescent="0.25">
      <c r="H363" s="2"/>
    </row>
    <row r="364" spans="8:8" x14ac:dyDescent="0.25">
      <c r="H364" s="2"/>
    </row>
    <row r="365" spans="8:8" x14ac:dyDescent="0.25">
      <c r="H365" s="2"/>
    </row>
    <row r="366" spans="8:8" x14ac:dyDescent="0.25">
      <c r="H366" s="2"/>
    </row>
    <row r="367" spans="8:8" x14ac:dyDescent="0.25">
      <c r="H367" s="2"/>
    </row>
    <row r="368" spans="8:8" x14ac:dyDescent="0.25">
      <c r="H368" s="2"/>
    </row>
    <row r="369" spans="8:8" x14ac:dyDescent="0.25">
      <c r="H369" s="2"/>
    </row>
    <row r="370" spans="8:8" x14ac:dyDescent="0.25">
      <c r="H370" s="2"/>
    </row>
    <row r="371" spans="8:8" x14ac:dyDescent="0.25">
      <c r="H371" s="2"/>
    </row>
    <row r="372" spans="8:8" x14ac:dyDescent="0.25">
      <c r="H372" s="2"/>
    </row>
    <row r="373" spans="8:8" x14ac:dyDescent="0.25">
      <c r="H373" s="2"/>
    </row>
    <row r="374" spans="8:8" x14ac:dyDescent="0.25">
      <c r="H374" s="2"/>
    </row>
    <row r="375" spans="8:8" x14ac:dyDescent="0.25">
      <c r="H375" s="2"/>
    </row>
    <row r="376" spans="8:8" x14ac:dyDescent="0.25">
      <c r="H376" s="2"/>
    </row>
    <row r="377" spans="8:8" x14ac:dyDescent="0.25">
      <c r="H377" s="2"/>
    </row>
    <row r="378" spans="8:8" x14ac:dyDescent="0.25">
      <c r="H378" s="2"/>
    </row>
    <row r="379" spans="8:8" x14ac:dyDescent="0.25">
      <c r="H379" s="2"/>
    </row>
    <row r="380" spans="8:8" x14ac:dyDescent="0.25">
      <c r="H380" s="2"/>
    </row>
    <row r="381" spans="8:8" x14ac:dyDescent="0.25">
      <c r="H381" s="2"/>
    </row>
    <row r="382" spans="8:8" x14ac:dyDescent="0.25">
      <c r="H382" s="2"/>
    </row>
    <row r="383" spans="8:8" x14ac:dyDescent="0.25">
      <c r="H383" s="2"/>
    </row>
    <row r="384" spans="8:8" x14ac:dyDescent="0.25">
      <c r="H384" s="2"/>
    </row>
    <row r="385" spans="8:8" x14ac:dyDescent="0.25">
      <c r="H385" s="2"/>
    </row>
    <row r="386" spans="8:8" x14ac:dyDescent="0.25">
      <c r="H386" s="2"/>
    </row>
    <row r="387" spans="8:8" x14ac:dyDescent="0.25">
      <c r="H387" s="2"/>
    </row>
    <row r="388" spans="8:8" x14ac:dyDescent="0.25">
      <c r="H388" s="2"/>
    </row>
    <row r="389" spans="8:8" x14ac:dyDescent="0.25">
      <c r="H389" s="2"/>
    </row>
    <row r="390" spans="8:8" x14ac:dyDescent="0.25">
      <c r="H390" s="2"/>
    </row>
    <row r="391" spans="8:8" x14ac:dyDescent="0.25">
      <c r="H391" s="2"/>
    </row>
    <row r="392" spans="8:8" x14ac:dyDescent="0.25">
      <c r="H392" s="2"/>
    </row>
    <row r="393" spans="8:8" x14ac:dyDescent="0.25">
      <c r="H393" s="2"/>
    </row>
    <row r="394" spans="8:8" x14ac:dyDescent="0.25">
      <c r="H394" s="2"/>
    </row>
    <row r="395" spans="8:8" x14ac:dyDescent="0.25">
      <c r="H395" s="2"/>
    </row>
    <row r="396" spans="8:8" x14ac:dyDescent="0.25">
      <c r="H396" s="2"/>
    </row>
    <row r="397" spans="8:8" x14ac:dyDescent="0.25">
      <c r="H397" s="2"/>
    </row>
    <row r="398" spans="8:8" x14ac:dyDescent="0.25">
      <c r="H398" s="2"/>
    </row>
    <row r="399" spans="8:8" x14ac:dyDescent="0.25">
      <c r="H399" s="2"/>
    </row>
    <row r="400" spans="8:8" x14ac:dyDescent="0.25">
      <c r="H400" s="2"/>
    </row>
    <row r="401" spans="8:8" x14ac:dyDescent="0.25">
      <c r="H401" s="2"/>
    </row>
    <row r="402" spans="8:8" x14ac:dyDescent="0.25">
      <c r="H402" s="2"/>
    </row>
    <row r="403" spans="8:8" x14ac:dyDescent="0.25">
      <c r="H403" s="2"/>
    </row>
    <row r="404" spans="8:8" x14ac:dyDescent="0.25">
      <c r="H404" s="2"/>
    </row>
    <row r="405" spans="8:8" x14ac:dyDescent="0.25">
      <c r="H405" s="2"/>
    </row>
    <row r="406" spans="8:8" x14ac:dyDescent="0.25">
      <c r="H406" s="2"/>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758D6-58BD-4EA5-86D0-CD792355DC4D}">
  <sheetPr codeName="Sheet21"/>
  <dimension ref="A1:M837"/>
  <sheetViews>
    <sheetView topLeftCell="D1" zoomScale="80" zoomScaleNormal="80" workbookViewId="0">
      <selection activeCell="G14" sqref="G14"/>
    </sheetView>
  </sheetViews>
  <sheetFormatPr defaultRowHeight="15" x14ac:dyDescent="0.25"/>
  <cols>
    <col min="1" max="1" width="30.5703125" style="69" customWidth="1"/>
    <col min="2" max="3" width="18.28515625" style="69" customWidth="1"/>
    <col min="4" max="4" width="30" style="69" customWidth="1"/>
    <col min="5" max="5" width="37.5703125" style="7" customWidth="1"/>
    <col min="6" max="6" width="14.5703125" style="7" customWidth="1"/>
    <col min="7" max="7" width="20" style="7" customWidth="1"/>
    <col min="8" max="8" width="17.85546875" style="7" customWidth="1"/>
    <col min="9" max="10" width="30.140625" style="7" customWidth="1"/>
    <col min="11" max="12" width="18.5703125" style="7" customWidth="1"/>
    <col min="13" max="13" width="24.42578125" style="7" customWidth="1"/>
  </cols>
  <sheetData>
    <row r="1" spans="1:13" x14ac:dyDescent="0.25">
      <c r="A1" s="18"/>
      <c r="B1" s="18"/>
      <c r="C1" s="18"/>
      <c r="D1" s="18"/>
      <c r="E1" s="18"/>
      <c r="F1" s="18"/>
      <c r="G1" s="18"/>
      <c r="H1" s="18"/>
      <c r="I1" s="18"/>
      <c r="J1" s="18"/>
      <c r="K1" s="18"/>
      <c r="L1" s="18"/>
      <c r="M1" s="18"/>
    </row>
    <row r="2" spans="1:13" ht="15.75" thickBot="1" x14ac:dyDescent="0.3">
      <c r="A2" s="18"/>
      <c r="B2" s="18"/>
      <c r="C2" s="18"/>
      <c r="D2" s="18"/>
      <c r="E2" s="18"/>
      <c r="F2" s="18"/>
      <c r="G2" s="18"/>
      <c r="H2" s="18"/>
      <c r="I2" s="18"/>
      <c r="J2" s="18"/>
      <c r="K2" s="18"/>
      <c r="L2" s="18"/>
      <c r="M2" s="18"/>
    </row>
    <row r="3" spans="1:13" ht="23.25" x14ac:dyDescent="0.35">
      <c r="A3" s="173" t="s">
        <v>184</v>
      </c>
      <c r="B3" s="173"/>
      <c r="C3" s="173"/>
      <c r="D3" s="178"/>
      <c r="E3" s="54" t="s">
        <v>186</v>
      </c>
      <c r="F3" s="30"/>
      <c r="G3" s="30"/>
      <c r="H3" s="30"/>
      <c r="I3" s="30"/>
      <c r="J3" s="30"/>
      <c r="K3" s="30"/>
      <c r="L3" s="30"/>
      <c r="M3" s="154"/>
    </row>
    <row r="4" spans="1:13" ht="24" thickBot="1" x14ac:dyDescent="0.4">
      <c r="A4" s="174" t="s">
        <v>187</v>
      </c>
      <c r="B4" s="176"/>
      <c r="C4" s="176"/>
      <c r="D4" s="176"/>
      <c r="E4" s="171"/>
      <c r="F4" s="172"/>
      <c r="G4" s="172"/>
      <c r="H4" s="172"/>
      <c r="I4" s="172"/>
      <c r="J4" s="172"/>
      <c r="K4" s="172"/>
      <c r="L4" s="172"/>
      <c r="M4" s="152"/>
    </row>
    <row r="5" spans="1:13" ht="62.25" customHeight="1" x14ac:dyDescent="0.25">
      <c r="A5" s="175" t="s">
        <v>185</v>
      </c>
      <c r="B5" s="211" t="s">
        <v>191</v>
      </c>
      <c r="C5" s="318" t="s">
        <v>421</v>
      </c>
      <c r="D5" s="212" t="s">
        <v>201</v>
      </c>
      <c r="E5" s="212" t="s">
        <v>201</v>
      </c>
      <c r="F5" s="429" t="s">
        <v>202</v>
      </c>
      <c r="G5" s="429"/>
      <c r="H5" s="429"/>
      <c r="I5" s="429"/>
      <c r="J5" s="429"/>
      <c r="K5" s="430"/>
      <c r="L5" s="322" t="s">
        <v>420</v>
      </c>
      <c r="M5" s="210" t="s">
        <v>191</v>
      </c>
    </row>
    <row r="6" spans="1:13" ht="28.5" customHeight="1" x14ac:dyDescent="0.25">
      <c r="A6" s="55" t="s">
        <v>203</v>
      </c>
      <c r="B6" s="189"/>
      <c r="C6" s="319"/>
      <c r="D6" s="250" t="s">
        <v>209</v>
      </c>
      <c r="E6" s="250" t="s">
        <v>209</v>
      </c>
      <c r="F6" s="200"/>
      <c r="G6" s="200"/>
      <c r="H6" s="200"/>
      <c r="I6" s="200"/>
      <c r="J6" s="200"/>
      <c r="K6" s="200"/>
      <c r="L6" s="323"/>
      <c r="M6" s="193"/>
    </row>
    <row r="7" spans="1:13" x14ac:dyDescent="0.25">
      <c r="A7" s="176"/>
      <c r="B7" s="189"/>
      <c r="C7" s="319"/>
      <c r="D7" s="194" t="s">
        <v>210</v>
      </c>
      <c r="E7" s="194" t="s">
        <v>358</v>
      </c>
      <c r="F7" s="200"/>
      <c r="G7" s="200"/>
      <c r="H7" s="200"/>
      <c r="I7" s="200"/>
      <c r="J7" s="200"/>
      <c r="K7" s="200"/>
      <c r="L7" s="323"/>
      <c r="M7" s="193"/>
    </row>
    <row r="8" spans="1:13" ht="15.75" thickBot="1" x14ac:dyDescent="0.3">
      <c r="A8" s="176"/>
      <c r="B8" s="189"/>
      <c r="C8" s="319"/>
      <c r="D8" s="194" t="s">
        <v>211</v>
      </c>
      <c r="E8" s="197" t="s">
        <v>459</v>
      </c>
      <c r="F8" s="201"/>
      <c r="G8" s="201"/>
      <c r="H8" s="201"/>
      <c r="I8" s="201"/>
      <c r="J8" s="201"/>
      <c r="K8" s="201"/>
      <c r="L8" s="323"/>
      <c r="M8" s="193"/>
    </row>
    <row r="9" spans="1:13" ht="30" x14ac:dyDescent="0.25">
      <c r="A9" s="176"/>
      <c r="B9" s="189"/>
      <c r="C9" s="319"/>
      <c r="D9" s="194" t="s">
        <v>212</v>
      </c>
      <c r="E9" s="205" t="s">
        <v>417</v>
      </c>
      <c r="F9" s="202" t="s">
        <v>189</v>
      </c>
      <c r="G9" s="328" t="s">
        <v>418</v>
      </c>
      <c r="H9" s="203" t="s">
        <v>419</v>
      </c>
      <c r="I9" s="202" t="s">
        <v>190</v>
      </c>
      <c r="J9" s="203" t="s">
        <v>492</v>
      </c>
      <c r="K9" s="203" t="s">
        <v>200</v>
      </c>
      <c r="L9" s="324" t="s">
        <v>187</v>
      </c>
      <c r="M9" s="209" t="s">
        <v>188</v>
      </c>
    </row>
    <row r="10" spans="1:13" ht="15.75" thickBot="1" x14ac:dyDescent="0.3">
      <c r="A10" s="176"/>
      <c r="B10" s="189"/>
      <c r="C10" s="319"/>
      <c r="D10" s="215"/>
      <c r="E10" s="292">
        <f>H17</f>
        <v>7227</v>
      </c>
      <c r="F10" s="204">
        <f ca="1">OFFSET(TotalAppsTimeSeriesData!A1,15,0)</f>
        <v>44099</v>
      </c>
      <c r="G10" s="206">
        <f ca="1">F10-E11</f>
        <v>177</v>
      </c>
      <c r="H10" s="207">
        <f ca="1">E12-F10</f>
        <v>187</v>
      </c>
      <c r="I10" s="207">
        <f ca="1">E10/G10</f>
        <v>40.83050847457627</v>
      </c>
      <c r="J10" s="208">
        <f ca="1">E10+(H10*I10)</f>
        <v>14862.305084745763</v>
      </c>
      <c r="K10" s="242">
        <f ca="1">J10/M10-100%</f>
        <v>0.35075025763389656</v>
      </c>
      <c r="L10" s="325">
        <v>12604</v>
      </c>
      <c r="M10" s="192">
        <v>11003</v>
      </c>
    </row>
    <row r="11" spans="1:13" x14ac:dyDescent="0.25">
      <c r="A11" s="176"/>
      <c r="B11" s="190" t="s">
        <v>188</v>
      </c>
      <c r="C11" s="320" t="s">
        <v>187</v>
      </c>
      <c r="D11" s="196" t="s">
        <v>416</v>
      </c>
      <c r="E11" s="198">
        <v>43922</v>
      </c>
      <c r="F11" s="152"/>
      <c r="G11" s="152"/>
      <c r="H11" s="152"/>
      <c r="I11" s="270"/>
      <c r="J11" s="270"/>
      <c r="K11" s="271"/>
      <c r="L11" s="326">
        <v>43556</v>
      </c>
      <c r="M11" s="199">
        <v>43191</v>
      </c>
    </row>
    <row r="12" spans="1:13" x14ac:dyDescent="0.25">
      <c r="A12" s="176"/>
      <c r="B12" s="189"/>
      <c r="C12" s="319"/>
      <c r="D12" s="195"/>
      <c r="E12" s="198">
        <v>44286</v>
      </c>
      <c r="F12" s="152"/>
      <c r="G12" s="152"/>
      <c r="H12" s="152"/>
      <c r="I12" s="152"/>
      <c r="J12" s="152"/>
      <c r="K12" s="152"/>
      <c r="L12" s="326">
        <v>43921</v>
      </c>
      <c r="M12" s="199">
        <v>43555</v>
      </c>
    </row>
    <row r="13" spans="1:13" ht="15.75" thickBot="1" x14ac:dyDescent="0.3">
      <c r="A13" s="177" t="s">
        <v>490</v>
      </c>
      <c r="B13" s="191">
        <v>1288</v>
      </c>
      <c r="C13" s="321">
        <v>1076</v>
      </c>
      <c r="D13" s="213">
        <v>583</v>
      </c>
      <c r="E13" s="152"/>
      <c r="F13" s="152"/>
      <c r="G13" s="152"/>
      <c r="H13" s="152"/>
      <c r="I13" s="152"/>
      <c r="J13" s="152"/>
      <c r="K13" s="152"/>
      <c r="L13" s="152"/>
      <c r="M13" s="152"/>
    </row>
    <row r="14" spans="1:13" ht="15.75" thickBot="1" x14ac:dyDescent="0.3">
      <c r="A14" s="177" t="s">
        <v>491</v>
      </c>
      <c r="B14" s="191">
        <v>269</v>
      </c>
      <c r="C14" s="321">
        <v>132</v>
      </c>
      <c r="D14" s="213">
        <v>103</v>
      </c>
      <c r="E14" s="152"/>
      <c r="F14" s="218" t="s">
        <v>204</v>
      </c>
      <c r="G14" s="152"/>
      <c r="H14" s="152"/>
      <c r="I14" s="152"/>
      <c r="J14" s="152"/>
      <c r="K14" s="152"/>
      <c r="L14" s="152"/>
      <c r="M14" s="152"/>
    </row>
    <row r="15" spans="1:13" ht="15.75" thickBot="1" x14ac:dyDescent="0.3">
      <c r="A15" s="214" t="s">
        <v>489</v>
      </c>
      <c r="B15" s="191">
        <v>465</v>
      </c>
      <c r="C15" s="321">
        <v>442</v>
      </c>
      <c r="D15" s="213">
        <v>335</v>
      </c>
      <c r="E15" s="152"/>
      <c r="F15" s="219" t="str">
        <f>M9</f>
        <v>18/19</v>
      </c>
      <c r="G15" s="219" t="str">
        <f>L9</f>
        <v>19/20</v>
      </c>
      <c r="H15" s="219" t="str">
        <f>E9</f>
        <v>20/21 Actual</v>
      </c>
      <c r="I15" s="219" t="str">
        <f>J9</f>
        <v>20/21 Forecast (Based off actual)</v>
      </c>
      <c r="J15" s="152"/>
      <c r="K15" s="152"/>
      <c r="L15" s="152"/>
      <c r="M15" s="152"/>
    </row>
    <row r="16" spans="1:13" x14ac:dyDescent="0.25">
      <c r="A16" s="152"/>
      <c r="B16" s="152"/>
      <c r="C16" s="152"/>
      <c r="D16" s="152"/>
      <c r="E16" s="152"/>
      <c r="F16" s="216">
        <f>M10</f>
        <v>11003</v>
      </c>
      <c r="G16" s="217">
        <f>L10</f>
        <v>12604</v>
      </c>
      <c r="H16" s="217">
        <f>E10</f>
        <v>7227</v>
      </c>
      <c r="I16" s="217">
        <f ca="1">J10</f>
        <v>14862.305084745763</v>
      </c>
      <c r="J16" s="152"/>
      <c r="K16" s="152"/>
      <c r="L16" s="152"/>
      <c r="M16" s="152"/>
    </row>
    <row r="17" spans="1:13" ht="57" thickBot="1" x14ac:dyDescent="0.3">
      <c r="A17" s="152"/>
      <c r="B17" s="152"/>
      <c r="C17" s="152"/>
      <c r="D17" s="152"/>
      <c r="E17" s="152"/>
      <c r="F17" s="152"/>
      <c r="G17" s="212" t="s">
        <v>201</v>
      </c>
      <c r="H17" s="213">
        <v>7227</v>
      </c>
      <c r="I17" s="152"/>
      <c r="J17" s="152"/>
      <c r="K17" s="152"/>
      <c r="L17" s="152"/>
      <c r="M17" s="152"/>
    </row>
    <row r="18" spans="1:13" x14ac:dyDescent="0.25">
      <c r="A18" s="152"/>
      <c r="B18" s="152"/>
      <c r="C18" s="152"/>
      <c r="D18" s="152"/>
      <c r="E18" s="152"/>
      <c r="F18" s="152"/>
      <c r="G18" s="152"/>
      <c r="H18" s="152"/>
      <c r="I18" s="152"/>
      <c r="J18" s="152"/>
      <c r="K18" s="152"/>
      <c r="L18" s="152"/>
      <c r="M18" s="152"/>
    </row>
    <row r="19" spans="1:13" x14ac:dyDescent="0.25">
      <c r="A19" s="152"/>
      <c r="B19" s="152"/>
      <c r="C19" s="152"/>
      <c r="D19" s="152"/>
      <c r="E19" s="152"/>
      <c r="F19" s="152"/>
      <c r="G19" s="152"/>
      <c r="H19" s="152"/>
      <c r="I19" s="152"/>
      <c r="J19" s="152"/>
      <c r="K19" s="152"/>
      <c r="L19" s="152"/>
      <c r="M19" s="152"/>
    </row>
    <row r="20" spans="1:13" x14ac:dyDescent="0.25">
      <c r="A20" s="152"/>
      <c r="B20" s="152"/>
      <c r="C20" s="152"/>
      <c r="D20" s="152"/>
      <c r="E20" s="152"/>
      <c r="F20" s="152"/>
      <c r="G20" s="152"/>
      <c r="H20" s="152"/>
      <c r="I20" s="152"/>
      <c r="J20" s="152"/>
      <c r="K20" s="152"/>
      <c r="L20" s="152"/>
      <c r="M20" s="152"/>
    </row>
    <row r="21" spans="1:13" x14ac:dyDescent="0.25">
      <c r="A21" s="152"/>
      <c r="B21" s="152"/>
      <c r="C21" s="152"/>
      <c r="D21" s="152"/>
      <c r="E21" s="152"/>
      <c r="F21" s="152"/>
      <c r="G21" s="152"/>
      <c r="H21" s="152"/>
      <c r="I21" s="152"/>
      <c r="J21" s="152"/>
      <c r="K21" s="152"/>
      <c r="L21" s="152"/>
      <c r="M21" s="152"/>
    </row>
    <row r="22" spans="1:13" x14ac:dyDescent="0.25">
      <c r="A22" s="152"/>
      <c r="B22" s="152"/>
      <c r="C22" s="152"/>
      <c r="D22" s="152"/>
      <c r="E22" s="152"/>
      <c r="F22" s="152"/>
      <c r="G22" s="152"/>
      <c r="H22" s="152"/>
      <c r="I22" s="152"/>
      <c r="J22" s="152"/>
      <c r="K22" s="152"/>
      <c r="L22" s="152"/>
      <c r="M22" s="152"/>
    </row>
    <row r="23" spans="1:13" x14ac:dyDescent="0.25">
      <c r="A23" s="152"/>
      <c r="B23" s="152"/>
      <c r="C23" s="152"/>
      <c r="D23" s="152"/>
      <c r="E23" s="152"/>
      <c r="F23" s="152"/>
      <c r="G23" s="152"/>
      <c r="H23" s="152"/>
      <c r="I23" s="152"/>
      <c r="J23" s="152"/>
      <c r="K23" s="152"/>
      <c r="L23" s="152"/>
      <c r="M23" s="152"/>
    </row>
    <row r="24" spans="1:13" x14ac:dyDescent="0.25">
      <c r="A24" s="152"/>
      <c r="B24" s="152"/>
      <c r="C24" s="152"/>
      <c r="D24" s="152"/>
      <c r="E24" s="152"/>
      <c r="F24" s="152"/>
      <c r="G24" s="152"/>
      <c r="H24" s="152"/>
      <c r="I24" s="152"/>
      <c r="J24" s="152"/>
      <c r="K24" s="152"/>
      <c r="L24" s="152"/>
      <c r="M24" s="152"/>
    </row>
    <row r="25" spans="1:13" x14ac:dyDescent="0.25">
      <c r="A25" s="152"/>
      <c r="B25" s="152"/>
      <c r="C25" s="152"/>
      <c r="D25" s="152"/>
      <c r="E25" s="152"/>
      <c r="F25" s="152"/>
      <c r="G25" s="152"/>
      <c r="H25" s="152"/>
      <c r="I25" s="152"/>
      <c r="J25" s="152"/>
      <c r="K25" s="152"/>
      <c r="L25" s="152"/>
      <c r="M25" s="152"/>
    </row>
    <row r="26" spans="1:13" x14ac:dyDescent="0.25">
      <c r="A26" s="152"/>
      <c r="B26" s="152"/>
      <c r="C26" s="152"/>
      <c r="D26" s="152"/>
      <c r="E26" s="152"/>
      <c r="F26" s="152"/>
      <c r="G26" s="152"/>
      <c r="H26" s="152"/>
      <c r="I26" s="152"/>
      <c r="J26" s="152"/>
      <c r="K26" s="152"/>
      <c r="L26" s="152"/>
      <c r="M26" s="152"/>
    </row>
    <row r="27" spans="1:13" x14ac:dyDescent="0.25">
      <c r="A27" s="18"/>
      <c r="B27" s="18"/>
      <c r="C27" s="18"/>
      <c r="D27" s="18"/>
      <c r="E27" s="18"/>
      <c r="F27" s="18"/>
      <c r="G27" s="18"/>
      <c r="H27" s="18"/>
      <c r="I27" s="18"/>
      <c r="J27" s="18"/>
      <c r="K27" s="18"/>
      <c r="L27" s="18"/>
      <c r="M27" s="18"/>
    </row>
    <row r="28" spans="1:13" x14ac:dyDescent="0.25">
      <c r="A28" s="18"/>
      <c r="B28" s="18"/>
      <c r="C28" s="18"/>
      <c r="D28" s="18"/>
      <c r="E28" s="18"/>
      <c r="F28" s="18"/>
      <c r="G28" s="18"/>
      <c r="H28" s="18"/>
      <c r="I28" s="18"/>
      <c r="J28" s="18"/>
      <c r="K28" s="18"/>
      <c r="L28" s="18"/>
      <c r="M28" s="18"/>
    </row>
    <row r="29" spans="1:13" x14ac:dyDescent="0.25">
      <c r="A29" s="18"/>
      <c r="B29" s="18"/>
      <c r="C29" s="18"/>
      <c r="D29" s="18"/>
      <c r="E29" s="18"/>
      <c r="F29" s="18"/>
      <c r="G29" s="18"/>
      <c r="H29" s="18"/>
      <c r="I29" s="18"/>
      <c r="J29" s="18"/>
      <c r="K29" s="18"/>
      <c r="L29" s="18"/>
      <c r="M29" s="18"/>
    </row>
    <row r="30" spans="1:13" x14ac:dyDescent="0.25">
      <c r="A30" s="18"/>
      <c r="B30" s="18"/>
      <c r="C30" s="18"/>
      <c r="D30" s="18"/>
      <c r="E30" s="18"/>
      <c r="F30" s="18"/>
      <c r="G30" s="18"/>
      <c r="H30" s="18"/>
      <c r="I30" s="18"/>
      <c r="J30" s="18"/>
      <c r="K30" s="18"/>
      <c r="L30" s="18"/>
      <c r="M30" s="18"/>
    </row>
    <row r="31" spans="1:13" x14ac:dyDescent="0.25">
      <c r="A31" s="18"/>
      <c r="B31" s="18"/>
      <c r="C31" s="18"/>
      <c r="D31" s="18"/>
      <c r="E31" s="18"/>
      <c r="F31" s="18"/>
      <c r="G31" s="18"/>
      <c r="H31" s="18"/>
      <c r="I31" s="18"/>
      <c r="J31" s="18"/>
      <c r="K31" s="18"/>
      <c r="L31" s="18"/>
      <c r="M31" s="18"/>
    </row>
    <row r="32" spans="1:13" x14ac:dyDescent="0.25">
      <c r="A32" s="18"/>
      <c r="B32" s="18"/>
      <c r="C32" s="18"/>
      <c r="D32" s="18"/>
      <c r="E32" s="18"/>
      <c r="F32" s="18"/>
      <c r="G32" s="18"/>
      <c r="H32" s="18"/>
      <c r="I32" s="18"/>
      <c r="J32" s="18"/>
      <c r="K32" s="18"/>
      <c r="L32" s="18"/>
      <c r="M32" s="18"/>
    </row>
    <row r="33" spans="1:13" x14ac:dyDescent="0.25">
      <c r="A33" s="18"/>
      <c r="B33" s="18"/>
      <c r="C33" s="18"/>
      <c r="D33" s="18"/>
      <c r="E33" s="18"/>
      <c r="F33" s="18"/>
      <c r="G33" s="18"/>
      <c r="H33" s="18"/>
      <c r="I33" s="18"/>
      <c r="J33" s="18"/>
      <c r="K33" s="18"/>
      <c r="L33" s="18"/>
      <c r="M33" s="18"/>
    </row>
    <row r="34" spans="1:13" x14ac:dyDescent="0.25">
      <c r="A34" s="18"/>
      <c r="B34" s="18"/>
      <c r="C34" s="18"/>
      <c r="D34" s="18"/>
      <c r="E34" s="18"/>
      <c r="F34" s="18"/>
      <c r="G34" s="18"/>
      <c r="H34" s="18"/>
      <c r="I34" s="18"/>
      <c r="J34" s="18"/>
      <c r="K34" s="18"/>
      <c r="L34" s="18"/>
      <c r="M34" s="18"/>
    </row>
    <row r="35" spans="1:13" x14ac:dyDescent="0.25">
      <c r="A35" s="18"/>
      <c r="B35" s="18"/>
      <c r="C35" s="18"/>
      <c r="D35" s="18"/>
      <c r="E35" s="18"/>
      <c r="F35" s="18"/>
      <c r="G35" s="18"/>
      <c r="H35" s="18"/>
      <c r="I35" s="18"/>
      <c r="J35" s="18"/>
      <c r="K35" s="18"/>
      <c r="L35" s="18"/>
      <c r="M35" s="18"/>
    </row>
    <row r="36" spans="1:13" x14ac:dyDescent="0.25">
      <c r="A36" s="18"/>
      <c r="B36" s="18"/>
      <c r="C36" s="18"/>
      <c r="D36" s="18"/>
      <c r="E36" s="18"/>
      <c r="F36" s="18"/>
      <c r="G36" s="18"/>
      <c r="H36" s="18"/>
      <c r="I36" s="18"/>
      <c r="J36" s="18"/>
      <c r="K36" s="18"/>
      <c r="L36" s="18"/>
      <c r="M36" s="18"/>
    </row>
    <row r="37" spans="1:13" x14ac:dyDescent="0.25">
      <c r="A37" s="18"/>
      <c r="B37" s="18"/>
      <c r="C37" s="18"/>
      <c r="D37" s="18"/>
      <c r="E37" s="18"/>
      <c r="F37" s="18"/>
      <c r="G37" s="18"/>
      <c r="H37" s="18"/>
      <c r="I37" s="18"/>
      <c r="J37" s="18"/>
      <c r="K37" s="18"/>
      <c r="L37" s="18"/>
      <c r="M37" s="18"/>
    </row>
    <row r="38" spans="1:13" x14ac:dyDescent="0.25">
      <c r="A38" s="18"/>
      <c r="B38" s="18"/>
      <c r="C38" s="18"/>
      <c r="D38" s="18"/>
      <c r="E38" s="18"/>
      <c r="F38" s="18"/>
      <c r="G38" s="18"/>
      <c r="H38" s="18"/>
      <c r="I38" s="18"/>
      <c r="J38" s="18"/>
      <c r="K38" s="18"/>
      <c r="L38" s="18"/>
      <c r="M38" s="18"/>
    </row>
    <row r="39" spans="1:13" x14ac:dyDescent="0.25">
      <c r="A39" s="18"/>
      <c r="B39" s="18"/>
      <c r="C39" s="18"/>
      <c r="D39" s="18"/>
      <c r="E39" s="18"/>
      <c r="F39" s="18"/>
      <c r="G39" s="18"/>
      <c r="H39" s="18"/>
      <c r="I39" s="18"/>
      <c r="J39" s="18"/>
      <c r="K39" s="18"/>
      <c r="L39" s="18"/>
      <c r="M39" s="18"/>
    </row>
    <row r="40" spans="1:13" x14ac:dyDescent="0.25">
      <c r="A40" s="18"/>
      <c r="B40" s="18"/>
      <c r="C40" s="18"/>
      <c r="D40" s="18"/>
      <c r="E40" s="18"/>
      <c r="F40" s="18"/>
      <c r="G40" s="18"/>
      <c r="H40" s="18"/>
      <c r="I40" s="18"/>
      <c r="J40" s="18"/>
      <c r="K40" s="18"/>
      <c r="L40" s="18"/>
      <c r="M40" s="18"/>
    </row>
    <row r="41" spans="1:13" x14ac:dyDescent="0.25">
      <c r="A41" s="18"/>
      <c r="B41" s="18"/>
      <c r="C41" s="18"/>
      <c r="D41" s="18"/>
      <c r="E41" s="18"/>
      <c r="F41" s="18"/>
      <c r="G41" s="18"/>
      <c r="H41" s="18"/>
      <c r="I41" s="18"/>
      <c r="J41" s="18"/>
      <c r="K41" s="18"/>
      <c r="L41" s="18"/>
      <c r="M41" s="18"/>
    </row>
    <row r="42" spans="1:13" x14ac:dyDescent="0.25">
      <c r="A42" s="18"/>
      <c r="B42" s="18"/>
      <c r="C42" s="18"/>
      <c r="D42" s="18"/>
      <c r="E42" s="18"/>
      <c r="F42" s="18"/>
      <c r="G42" s="18"/>
      <c r="H42" s="18"/>
      <c r="I42" s="18"/>
      <c r="J42" s="18"/>
      <c r="K42" s="18"/>
      <c r="L42" s="18"/>
      <c r="M42" s="18"/>
    </row>
    <row r="43" spans="1:13" x14ac:dyDescent="0.25">
      <c r="A43" s="18"/>
      <c r="B43" s="18"/>
      <c r="C43" s="18"/>
      <c r="D43" s="18"/>
      <c r="E43" s="18"/>
      <c r="F43" s="18"/>
      <c r="G43" s="18"/>
      <c r="H43" s="18"/>
      <c r="I43" s="18"/>
      <c r="J43" s="18"/>
      <c r="K43" s="18"/>
      <c r="L43" s="18"/>
      <c r="M43" s="18"/>
    </row>
    <row r="44" spans="1:13" x14ac:dyDescent="0.25">
      <c r="A44" s="18"/>
      <c r="B44" s="18"/>
      <c r="C44" s="18"/>
      <c r="D44" s="18"/>
      <c r="E44" s="18"/>
      <c r="F44" s="18"/>
      <c r="G44" s="18"/>
      <c r="H44" s="18"/>
      <c r="I44" s="18"/>
      <c r="J44" s="18"/>
      <c r="K44" s="18"/>
      <c r="L44" s="18"/>
      <c r="M44" s="18"/>
    </row>
    <row r="45" spans="1:13" x14ac:dyDescent="0.25">
      <c r="A45" s="18"/>
      <c r="B45" s="18"/>
      <c r="C45" s="18"/>
      <c r="D45" s="18"/>
      <c r="E45" s="18"/>
      <c r="F45" s="18"/>
      <c r="G45" s="18"/>
      <c r="H45" s="18"/>
      <c r="I45" s="18"/>
      <c r="J45" s="18"/>
      <c r="K45" s="18"/>
      <c r="L45" s="18"/>
      <c r="M45" s="18"/>
    </row>
    <row r="46" spans="1:13" x14ac:dyDescent="0.25">
      <c r="A46" s="18"/>
      <c r="B46" s="18"/>
      <c r="C46" s="18"/>
      <c r="D46" s="18"/>
      <c r="E46" s="18"/>
      <c r="F46" s="18"/>
      <c r="G46" s="18"/>
      <c r="H46" s="18"/>
      <c r="I46" s="18"/>
      <c r="J46" s="18"/>
      <c r="K46" s="18"/>
      <c r="L46" s="18"/>
      <c r="M46" s="18"/>
    </row>
    <row r="47" spans="1:13" x14ac:dyDescent="0.25">
      <c r="A47" s="18"/>
      <c r="B47" s="18"/>
      <c r="C47" s="18"/>
      <c r="D47" s="18"/>
      <c r="E47" s="18"/>
      <c r="F47" s="18"/>
      <c r="G47" s="18"/>
      <c r="H47" s="18"/>
      <c r="I47" s="18"/>
      <c r="J47" s="18"/>
      <c r="K47" s="18"/>
      <c r="L47" s="18"/>
      <c r="M47" s="18"/>
    </row>
    <row r="48" spans="1:13" x14ac:dyDescent="0.25">
      <c r="A48" s="18"/>
      <c r="B48" s="18"/>
      <c r="C48" s="18"/>
      <c r="D48" s="18"/>
      <c r="E48" s="18"/>
      <c r="F48" s="18"/>
      <c r="G48" s="18"/>
      <c r="H48" s="18"/>
      <c r="I48" s="18"/>
      <c r="J48" s="18"/>
      <c r="K48" s="18"/>
      <c r="L48" s="18"/>
      <c r="M48" s="18"/>
    </row>
    <row r="49" spans="1:13" x14ac:dyDescent="0.25">
      <c r="A49" s="18"/>
      <c r="B49" s="18"/>
      <c r="C49" s="18"/>
      <c r="D49" s="18"/>
      <c r="E49" s="18"/>
      <c r="F49" s="18"/>
      <c r="G49" s="18"/>
      <c r="H49" s="18"/>
      <c r="I49" s="18"/>
      <c r="J49" s="18"/>
      <c r="K49" s="18"/>
      <c r="L49" s="18"/>
      <c r="M49" s="18"/>
    </row>
    <row r="50" spans="1:13" x14ac:dyDescent="0.25">
      <c r="A50" s="18"/>
      <c r="B50" s="18"/>
      <c r="C50" s="18"/>
      <c r="D50" s="18"/>
      <c r="E50" s="18"/>
      <c r="F50" s="18"/>
      <c r="G50" s="18"/>
      <c r="H50" s="18"/>
      <c r="I50" s="18"/>
      <c r="J50" s="18"/>
      <c r="K50" s="18"/>
      <c r="L50" s="18"/>
      <c r="M50" s="18"/>
    </row>
    <row r="51" spans="1:13" x14ac:dyDescent="0.25">
      <c r="A51" s="18"/>
      <c r="B51" s="18"/>
      <c r="C51" s="18"/>
      <c r="D51" s="18"/>
      <c r="E51" s="18"/>
      <c r="F51" s="18"/>
      <c r="G51" s="18"/>
      <c r="H51" s="18"/>
      <c r="I51" s="18"/>
      <c r="J51" s="18"/>
      <c r="K51" s="18"/>
      <c r="L51" s="18"/>
      <c r="M51" s="18"/>
    </row>
    <row r="52" spans="1:13" x14ac:dyDescent="0.25">
      <c r="A52" s="18"/>
      <c r="B52" s="18"/>
      <c r="C52" s="18"/>
      <c r="D52" s="18"/>
      <c r="E52" s="18"/>
      <c r="F52" s="18"/>
      <c r="G52" s="18"/>
      <c r="H52" s="18"/>
      <c r="I52" s="18"/>
      <c r="J52" s="18"/>
      <c r="K52" s="18"/>
      <c r="L52" s="18"/>
      <c r="M52" s="18"/>
    </row>
    <row r="53" spans="1:13" x14ac:dyDescent="0.25">
      <c r="A53" s="18"/>
      <c r="B53" s="18"/>
      <c r="C53" s="18"/>
      <c r="D53" s="18"/>
      <c r="E53" s="18"/>
      <c r="F53" s="18"/>
      <c r="G53" s="18"/>
      <c r="H53" s="18"/>
      <c r="I53" s="18"/>
      <c r="J53" s="18"/>
      <c r="K53" s="18"/>
      <c r="L53" s="18"/>
      <c r="M53" s="18"/>
    </row>
    <row r="54" spans="1:13" x14ac:dyDescent="0.25">
      <c r="A54" s="18"/>
      <c r="B54" s="18"/>
      <c r="C54" s="18"/>
      <c r="D54" s="18"/>
      <c r="E54" s="18"/>
      <c r="F54" s="18"/>
      <c r="G54" s="18"/>
      <c r="H54" s="18"/>
      <c r="I54" s="18"/>
      <c r="J54" s="18"/>
      <c r="K54" s="18"/>
      <c r="L54" s="18"/>
      <c r="M54" s="18"/>
    </row>
    <row r="55" spans="1:13" x14ac:dyDescent="0.25">
      <c r="A55" s="18"/>
      <c r="B55" s="18"/>
      <c r="C55" s="18"/>
      <c r="D55" s="18"/>
      <c r="E55" s="18"/>
      <c r="F55" s="18"/>
      <c r="G55" s="18"/>
      <c r="H55" s="18"/>
      <c r="I55" s="18"/>
      <c r="J55" s="18"/>
      <c r="K55" s="18"/>
      <c r="L55" s="18"/>
      <c r="M55" s="18"/>
    </row>
    <row r="56" spans="1:13" x14ac:dyDescent="0.25">
      <c r="A56" s="18"/>
      <c r="B56" s="18"/>
      <c r="C56" s="18"/>
      <c r="D56" s="18"/>
      <c r="E56" s="18"/>
      <c r="F56" s="18"/>
      <c r="G56" s="18"/>
      <c r="H56" s="18"/>
      <c r="I56" s="18"/>
      <c r="J56" s="18"/>
      <c r="K56" s="18"/>
      <c r="L56" s="18"/>
      <c r="M56" s="18"/>
    </row>
    <row r="57" spans="1:13" x14ac:dyDescent="0.25">
      <c r="A57" s="18"/>
      <c r="B57" s="18"/>
      <c r="C57" s="18"/>
      <c r="D57" s="18"/>
      <c r="E57" s="18"/>
      <c r="F57" s="18"/>
      <c r="G57" s="18"/>
      <c r="H57" s="18"/>
      <c r="I57" s="18"/>
      <c r="J57" s="18"/>
      <c r="K57" s="18"/>
      <c r="L57" s="18"/>
      <c r="M57" s="18"/>
    </row>
    <row r="58" spans="1:13" x14ac:dyDescent="0.25">
      <c r="A58" s="18"/>
      <c r="B58" s="18"/>
      <c r="C58" s="18"/>
      <c r="D58" s="18"/>
      <c r="E58" s="18"/>
      <c r="F58" s="18"/>
      <c r="G58" s="18"/>
      <c r="H58" s="18"/>
      <c r="I58" s="18"/>
      <c r="J58" s="18"/>
      <c r="K58" s="18"/>
      <c r="L58" s="18"/>
      <c r="M58" s="18"/>
    </row>
    <row r="59" spans="1:13" x14ac:dyDescent="0.25">
      <c r="A59" s="18"/>
      <c r="B59" s="18"/>
      <c r="C59" s="18"/>
      <c r="D59" s="18"/>
      <c r="E59" s="18"/>
      <c r="F59" s="18"/>
      <c r="G59" s="18"/>
      <c r="H59" s="18"/>
      <c r="I59" s="18"/>
      <c r="J59" s="18"/>
      <c r="K59" s="18"/>
      <c r="L59" s="18"/>
      <c r="M59" s="18"/>
    </row>
    <row r="60" spans="1:13" x14ac:dyDescent="0.25">
      <c r="A60" s="18"/>
      <c r="B60" s="18"/>
      <c r="C60" s="18"/>
      <c r="D60" s="18"/>
      <c r="E60" s="18"/>
      <c r="F60" s="18"/>
      <c r="G60" s="18"/>
      <c r="H60" s="18"/>
      <c r="I60" s="18"/>
      <c r="J60" s="18"/>
      <c r="K60" s="18"/>
      <c r="L60" s="18"/>
      <c r="M60" s="18"/>
    </row>
    <row r="61" spans="1:13" x14ac:dyDescent="0.25">
      <c r="A61" s="18"/>
      <c r="B61" s="18"/>
      <c r="C61" s="18"/>
      <c r="D61" s="18"/>
      <c r="E61" s="18"/>
      <c r="F61" s="18"/>
      <c r="G61" s="18"/>
      <c r="H61" s="18"/>
      <c r="I61" s="18"/>
      <c r="J61" s="18"/>
      <c r="K61" s="18"/>
      <c r="L61" s="18"/>
      <c r="M61" s="18"/>
    </row>
    <row r="62" spans="1:13" x14ac:dyDescent="0.25">
      <c r="A62" s="18"/>
      <c r="B62" s="18"/>
      <c r="C62" s="18"/>
      <c r="D62" s="18"/>
      <c r="E62" s="18"/>
      <c r="F62" s="18"/>
      <c r="G62" s="18"/>
      <c r="H62" s="18"/>
      <c r="I62" s="18"/>
      <c r="J62" s="18"/>
      <c r="K62" s="18"/>
      <c r="L62" s="18"/>
      <c r="M62" s="18"/>
    </row>
    <row r="63" spans="1:13" x14ac:dyDescent="0.25">
      <c r="A63" s="18"/>
      <c r="B63" s="18"/>
      <c r="C63" s="18"/>
      <c r="D63" s="18"/>
      <c r="E63" s="18"/>
      <c r="F63" s="18"/>
      <c r="G63" s="18"/>
      <c r="H63" s="18"/>
      <c r="I63" s="18"/>
      <c r="J63" s="18"/>
      <c r="K63" s="18"/>
      <c r="L63" s="18"/>
      <c r="M63" s="18"/>
    </row>
    <row r="64" spans="1:13" x14ac:dyDescent="0.25">
      <c r="A64" s="18"/>
      <c r="B64" s="18"/>
      <c r="C64" s="18"/>
      <c r="D64" s="18"/>
      <c r="E64" s="18"/>
      <c r="F64" s="18"/>
      <c r="G64" s="18"/>
      <c r="H64" s="18"/>
      <c r="I64" s="18"/>
      <c r="J64" s="18"/>
      <c r="K64" s="18"/>
      <c r="L64" s="18"/>
      <c r="M64" s="18"/>
    </row>
    <row r="65" spans="1:13" x14ac:dyDescent="0.25">
      <c r="A65" s="18"/>
      <c r="B65" s="18"/>
      <c r="C65" s="18"/>
      <c r="D65" s="18"/>
      <c r="E65" s="18"/>
      <c r="F65" s="18"/>
      <c r="G65" s="18"/>
      <c r="H65" s="18"/>
      <c r="I65" s="18"/>
      <c r="J65" s="18"/>
      <c r="K65" s="18"/>
      <c r="L65" s="18"/>
      <c r="M65" s="18"/>
    </row>
    <row r="66" spans="1:13" x14ac:dyDescent="0.25">
      <c r="A66" s="18"/>
      <c r="B66" s="18"/>
      <c r="C66" s="18"/>
      <c r="D66" s="18"/>
      <c r="E66" s="18"/>
      <c r="F66" s="18"/>
      <c r="G66" s="18"/>
      <c r="H66" s="18"/>
      <c r="I66" s="18"/>
      <c r="J66" s="18"/>
      <c r="K66" s="18"/>
      <c r="L66" s="18"/>
      <c r="M66" s="18"/>
    </row>
    <row r="67" spans="1:13" x14ac:dyDescent="0.25">
      <c r="A67" s="18"/>
      <c r="B67" s="18"/>
      <c r="C67" s="18"/>
      <c r="D67" s="18"/>
      <c r="E67" s="18"/>
      <c r="F67" s="18"/>
      <c r="G67" s="18"/>
      <c r="H67" s="18"/>
      <c r="I67" s="18"/>
      <c r="J67" s="18"/>
      <c r="K67" s="18"/>
      <c r="L67" s="18"/>
      <c r="M67" s="18"/>
    </row>
    <row r="68" spans="1:13" x14ac:dyDescent="0.25">
      <c r="A68" s="18"/>
      <c r="B68" s="18"/>
      <c r="C68" s="18"/>
      <c r="D68" s="18"/>
      <c r="E68" s="18"/>
      <c r="F68" s="18"/>
      <c r="G68" s="18"/>
      <c r="H68" s="18"/>
      <c r="I68" s="18"/>
      <c r="J68" s="18"/>
      <c r="K68" s="18"/>
      <c r="L68" s="18"/>
      <c r="M68" s="18"/>
    </row>
    <row r="69" spans="1:13" x14ac:dyDescent="0.25">
      <c r="A69" s="18"/>
      <c r="B69" s="18"/>
      <c r="C69" s="18"/>
      <c r="D69" s="18"/>
      <c r="E69" s="18"/>
      <c r="F69" s="18"/>
      <c r="G69" s="18"/>
      <c r="H69" s="18"/>
      <c r="I69" s="18"/>
      <c r="J69" s="18"/>
      <c r="K69" s="18"/>
      <c r="L69" s="18"/>
      <c r="M69" s="18"/>
    </row>
    <row r="70" spans="1:13" x14ac:dyDescent="0.25">
      <c r="A70" s="18"/>
      <c r="B70" s="18"/>
      <c r="C70" s="18"/>
      <c r="D70" s="18"/>
      <c r="E70" s="18"/>
      <c r="F70" s="18"/>
      <c r="G70" s="18"/>
      <c r="H70" s="18"/>
      <c r="I70" s="18"/>
      <c r="J70" s="18"/>
      <c r="K70" s="18"/>
      <c r="L70" s="18"/>
      <c r="M70" s="18"/>
    </row>
    <row r="71" spans="1:13" x14ac:dyDescent="0.25">
      <c r="A71" s="18"/>
      <c r="B71" s="18"/>
      <c r="C71" s="18"/>
      <c r="D71" s="18"/>
      <c r="E71" s="18"/>
      <c r="F71" s="18"/>
      <c r="G71" s="18"/>
      <c r="H71" s="18"/>
      <c r="I71" s="18"/>
      <c r="J71" s="18"/>
      <c r="K71" s="18"/>
      <c r="L71" s="18"/>
      <c r="M71" s="18"/>
    </row>
    <row r="72" spans="1:13" x14ac:dyDescent="0.25">
      <c r="A72" s="18"/>
      <c r="B72" s="18"/>
      <c r="C72" s="18"/>
      <c r="D72" s="18"/>
      <c r="E72" s="18"/>
      <c r="F72" s="18"/>
      <c r="G72" s="18"/>
      <c r="H72" s="18"/>
      <c r="I72" s="18"/>
      <c r="J72" s="18"/>
      <c r="K72" s="18"/>
      <c r="L72" s="18"/>
      <c r="M72" s="18"/>
    </row>
    <row r="73" spans="1:13" x14ac:dyDescent="0.25">
      <c r="A73" s="18"/>
      <c r="B73" s="18"/>
      <c r="C73" s="18"/>
      <c r="D73" s="18"/>
      <c r="E73" s="18"/>
      <c r="F73" s="18"/>
      <c r="G73" s="18"/>
      <c r="H73" s="18"/>
      <c r="I73" s="18"/>
      <c r="J73" s="18"/>
      <c r="K73" s="18"/>
      <c r="L73" s="18"/>
      <c r="M73" s="18"/>
    </row>
    <row r="74" spans="1:13" x14ac:dyDescent="0.25">
      <c r="A74" s="18"/>
      <c r="B74" s="18"/>
      <c r="C74" s="18"/>
      <c r="D74" s="18"/>
      <c r="E74" s="18"/>
      <c r="F74" s="18"/>
      <c r="G74" s="18"/>
      <c r="H74" s="18"/>
      <c r="I74" s="18"/>
      <c r="J74" s="18"/>
      <c r="K74" s="18"/>
      <c r="L74" s="18"/>
      <c r="M74" s="18"/>
    </row>
    <row r="75" spans="1:13" x14ac:dyDescent="0.25">
      <c r="A75" s="18">
        <f>TotalAppsTimeSeriesData!B144-TotalAppsTimeSeriesData!G144</f>
        <v>214</v>
      </c>
      <c r="B75" s="18"/>
      <c r="C75" s="18"/>
      <c r="D75" s="18">
        <f>A75/TotalAppsTimeSeriesData!B144</f>
        <v>0.74825174825174823</v>
      </c>
      <c r="E75" s="18"/>
      <c r="F75" s="18"/>
      <c r="G75" s="18"/>
      <c r="H75" s="18"/>
      <c r="I75" s="18"/>
      <c r="J75" s="18"/>
      <c r="K75" s="18"/>
      <c r="L75" s="18"/>
      <c r="M75" s="18"/>
    </row>
    <row r="76" spans="1:13" x14ac:dyDescent="0.25">
      <c r="A76" s="18">
        <f>TotalAppsTimeSeriesData!B145-TotalAppsTimeSeriesData!G145</f>
        <v>219</v>
      </c>
      <c r="B76" s="18"/>
      <c r="C76" s="18"/>
      <c r="D76" s="18">
        <f>A76/TotalAppsTimeSeriesData!B145</f>
        <v>0.75778546712802763</v>
      </c>
      <c r="E76" s="18"/>
      <c r="F76" s="18"/>
      <c r="G76" s="18"/>
      <c r="H76" s="18"/>
      <c r="I76" s="18"/>
      <c r="J76" s="18"/>
      <c r="K76" s="18"/>
      <c r="L76" s="18"/>
      <c r="M76" s="18"/>
    </row>
    <row r="77" spans="1:13" x14ac:dyDescent="0.25">
      <c r="A77" s="18">
        <f>TotalAppsTimeSeriesData!B146-TotalAppsTimeSeriesData!G146</f>
        <v>188</v>
      </c>
      <c r="B77" s="18"/>
      <c r="C77" s="18"/>
      <c r="D77" s="18">
        <f>A77/TotalAppsTimeSeriesData!B146</f>
        <v>0.734375</v>
      </c>
      <c r="E77" s="18"/>
      <c r="F77" s="18"/>
      <c r="G77" s="18"/>
      <c r="H77" s="18"/>
      <c r="I77" s="18"/>
      <c r="J77" s="18"/>
      <c r="K77" s="18"/>
      <c r="L77" s="18"/>
      <c r="M77" s="18"/>
    </row>
    <row r="78" spans="1:13" x14ac:dyDescent="0.25">
      <c r="A78" s="18">
        <f>TotalAppsTimeSeriesData!B147-TotalAppsTimeSeriesData!G147</f>
        <v>169</v>
      </c>
      <c r="B78" s="18"/>
      <c r="C78" s="18"/>
      <c r="D78" s="18">
        <f>A78/TotalAppsTimeSeriesData!B147</f>
        <v>0.72532188841201717</v>
      </c>
      <c r="E78" s="18"/>
      <c r="F78" s="18"/>
      <c r="G78" s="18"/>
      <c r="H78" s="18"/>
      <c r="I78" s="18"/>
      <c r="J78" s="18"/>
      <c r="K78" s="18"/>
      <c r="L78" s="18"/>
      <c r="M78" s="18"/>
    </row>
    <row r="79" spans="1:13" x14ac:dyDescent="0.25">
      <c r="A79" s="18">
        <f>TotalAppsTimeSeriesData!B148-TotalAppsTimeSeriesData!G148</f>
        <v>148</v>
      </c>
      <c r="B79" s="18"/>
      <c r="C79" s="18"/>
      <c r="D79" s="18">
        <f>A79/TotalAppsTimeSeriesData!B148</f>
        <v>0.70142180094786732</v>
      </c>
      <c r="E79" s="18"/>
      <c r="F79" s="18"/>
      <c r="G79" s="18"/>
      <c r="H79" s="18"/>
      <c r="I79" s="18"/>
      <c r="J79" s="18"/>
      <c r="K79" s="18"/>
      <c r="L79" s="18"/>
      <c r="M79" s="18"/>
    </row>
    <row r="80" spans="1:13" x14ac:dyDescent="0.25">
      <c r="A80" s="18">
        <f>TotalAppsTimeSeriesData!B149-TotalAppsTimeSeriesData!G149</f>
        <v>139</v>
      </c>
      <c r="B80" s="18"/>
      <c r="C80" s="18"/>
      <c r="D80" s="18">
        <f>A80/TotalAppsTimeSeriesData!B149</f>
        <v>0.69499999999999995</v>
      </c>
      <c r="E80" s="18"/>
      <c r="F80" s="18"/>
      <c r="G80" s="18"/>
      <c r="H80" s="18"/>
      <c r="I80" s="18"/>
      <c r="J80" s="18"/>
      <c r="K80" s="18"/>
      <c r="L80" s="18"/>
      <c r="M80" s="18"/>
    </row>
    <row r="81" spans="1:13" x14ac:dyDescent="0.25">
      <c r="A81" s="18">
        <f>TotalAppsTimeSeriesData!B150-TotalAppsTimeSeriesData!G150</f>
        <v>126</v>
      </c>
      <c r="B81" s="18"/>
      <c r="C81" s="18"/>
      <c r="D81" s="18">
        <f>A81/TotalAppsTimeSeriesData!B150</f>
        <v>0.65968586387434558</v>
      </c>
      <c r="E81" s="18"/>
      <c r="F81" s="18"/>
      <c r="G81" s="18"/>
      <c r="H81" s="18"/>
      <c r="I81" s="18"/>
      <c r="J81" s="18"/>
      <c r="K81" s="18"/>
      <c r="L81" s="18"/>
      <c r="M81" s="18"/>
    </row>
    <row r="82" spans="1:13" x14ac:dyDescent="0.25">
      <c r="A82" s="18">
        <f>TotalAppsTimeSeriesData!B151-TotalAppsTimeSeriesData!G151</f>
        <v>125</v>
      </c>
      <c r="B82" s="18"/>
      <c r="C82" s="18"/>
      <c r="D82" s="18">
        <f>A82/TotalAppsTimeSeriesData!B151</f>
        <v>0.67204301075268813</v>
      </c>
      <c r="E82" s="18"/>
      <c r="F82" s="18"/>
      <c r="G82" s="18"/>
      <c r="H82" s="18"/>
      <c r="I82" s="18"/>
      <c r="J82" s="18"/>
      <c r="K82" s="18"/>
      <c r="L82" s="18"/>
      <c r="M82" s="18"/>
    </row>
    <row r="83" spans="1:13" x14ac:dyDescent="0.25">
      <c r="A83" s="18">
        <f>TotalAppsTimeSeriesData!B152-TotalAppsTimeSeriesData!G152</f>
        <v>118</v>
      </c>
      <c r="B83" s="18"/>
      <c r="C83" s="18"/>
      <c r="D83" s="18">
        <f>A83/TotalAppsTimeSeriesData!B152</f>
        <v>0.64835164835164838</v>
      </c>
      <c r="E83" s="18"/>
      <c r="F83" s="18"/>
      <c r="G83" s="18"/>
      <c r="H83" s="18"/>
      <c r="I83" s="18"/>
      <c r="J83" s="18"/>
      <c r="K83" s="18"/>
      <c r="L83" s="18"/>
      <c r="M83" s="18"/>
    </row>
    <row r="84" spans="1:13" x14ac:dyDescent="0.25">
      <c r="A84" s="18">
        <f>TotalAppsTimeSeriesData!B153-TotalAppsTimeSeriesData!G153</f>
        <v>122</v>
      </c>
      <c r="B84" s="18"/>
      <c r="C84" s="18"/>
      <c r="D84" s="18">
        <f>A84/TotalAppsTimeSeriesData!B153</f>
        <v>0.67032967032967028</v>
      </c>
      <c r="E84" s="18"/>
      <c r="F84" s="18"/>
      <c r="G84" s="18"/>
      <c r="H84" s="18"/>
      <c r="I84" s="18"/>
      <c r="J84" s="18"/>
      <c r="K84" s="18"/>
      <c r="L84" s="18"/>
      <c r="M84" s="18"/>
    </row>
    <row r="85" spans="1:13" x14ac:dyDescent="0.25">
      <c r="A85" s="18">
        <f>TotalAppsTimeSeriesData!B154-TotalAppsTimeSeriesData!G154</f>
        <v>130</v>
      </c>
      <c r="B85" s="18"/>
      <c r="C85" s="18"/>
      <c r="D85" s="18">
        <f>A85/TotalAppsTimeSeriesData!B154</f>
        <v>0.67708333333333337</v>
      </c>
      <c r="E85" s="18"/>
      <c r="F85" s="18"/>
      <c r="G85" s="18"/>
      <c r="H85" s="18"/>
      <c r="I85" s="18"/>
      <c r="J85" s="18"/>
      <c r="K85" s="18"/>
      <c r="L85" s="18"/>
      <c r="M85" s="18"/>
    </row>
    <row r="86" spans="1:13" x14ac:dyDescent="0.25">
      <c r="A86" s="18">
        <f>TotalAppsTimeSeriesData!B155-TotalAppsTimeSeriesData!G155</f>
        <v>130</v>
      </c>
      <c r="B86" s="18"/>
      <c r="C86" s="18"/>
      <c r="D86" s="18">
        <f>A86/TotalAppsTimeSeriesData!B155</f>
        <v>0.68062827225130895</v>
      </c>
      <c r="E86" s="18"/>
      <c r="F86" s="18"/>
      <c r="G86" s="18"/>
      <c r="H86" s="18"/>
      <c r="I86" s="18"/>
      <c r="J86" s="18"/>
      <c r="K86" s="18"/>
      <c r="L86" s="18"/>
      <c r="M86" s="18"/>
    </row>
    <row r="87" spans="1:13" x14ac:dyDescent="0.25">
      <c r="A87" s="18">
        <f>TotalAppsTimeSeriesData!B156-TotalAppsTimeSeriesData!G156</f>
        <v>128</v>
      </c>
      <c r="B87" s="18"/>
      <c r="C87" s="18"/>
      <c r="D87" s="18">
        <f>A87/TotalAppsTimeSeriesData!B156</f>
        <v>0.65641025641025641</v>
      </c>
      <c r="E87" s="18"/>
      <c r="F87" s="18"/>
      <c r="G87" s="18"/>
      <c r="H87" s="18"/>
      <c r="I87" s="18"/>
      <c r="J87" s="18"/>
      <c r="K87" s="18"/>
      <c r="L87" s="18"/>
      <c r="M87" s="18"/>
    </row>
    <row r="88" spans="1:13" x14ac:dyDescent="0.25">
      <c r="A88" s="18">
        <f>TotalAppsTimeSeriesData!B157-TotalAppsTimeSeriesData!G157</f>
        <v>134</v>
      </c>
      <c r="B88" s="18"/>
      <c r="C88" s="18"/>
      <c r="D88" s="18">
        <f>A88/TotalAppsTimeSeriesData!B157</f>
        <v>0.68020304568527923</v>
      </c>
      <c r="E88" s="18"/>
      <c r="F88" s="18"/>
      <c r="G88" s="18"/>
      <c r="H88" s="18"/>
      <c r="I88" s="18"/>
      <c r="J88" s="18"/>
      <c r="K88" s="18"/>
      <c r="L88" s="18"/>
      <c r="M88" s="18"/>
    </row>
    <row r="89" spans="1:13" x14ac:dyDescent="0.25">
      <c r="A89" s="18">
        <f>TotalAppsTimeSeriesData!B158-TotalAppsTimeSeriesData!G158</f>
        <v>132</v>
      </c>
      <c r="B89" s="18"/>
      <c r="C89" s="18"/>
      <c r="D89" s="18">
        <f>A89/TotalAppsTimeSeriesData!B158</f>
        <v>0.67692307692307696</v>
      </c>
      <c r="E89" s="18"/>
      <c r="F89" s="18"/>
      <c r="G89" s="18"/>
      <c r="H89" s="18"/>
      <c r="I89" s="18"/>
      <c r="J89" s="18"/>
      <c r="K89" s="18"/>
      <c r="L89" s="18"/>
      <c r="M89" s="18"/>
    </row>
    <row r="90" spans="1:13" x14ac:dyDescent="0.25">
      <c r="A90" s="18">
        <f>TotalAppsTimeSeriesData!B159-TotalAppsTimeSeriesData!G159</f>
        <v>133</v>
      </c>
      <c r="B90" s="18"/>
      <c r="C90" s="18"/>
      <c r="D90" s="18">
        <f>A90/TotalAppsTimeSeriesData!B159</f>
        <v>0.68911917098445596</v>
      </c>
      <c r="E90" s="18"/>
      <c r="F90" s="18"/>
      <c r="G90" s="18"/>
      <c r="H90" s="18"/>
      <c r="I90" s="18"/>
      <c r="J90" s="18"/>
      <c r="K90" s="18"/>
      <c r="L90" s="18"/>
      <c r="M90" s="18"/>
    </row>
    <row r="91" spans="1:13" x14ac:dyDescent="0.25">
      <c r="A91" s="18">
        <f>TotalAppsTimeSeriesData!B160-TotalAppsTimeSeriesData!G160</f>
        <v>140</v>
      </c>
      <c r="B91" s="18"/>
      <c r="C91" s="18"/>
      <c r="D91" s="18">
        <f>A91/TotalAppsTimeSeriesData!B160</f>
        <v>0.68627450980392157</v>
      </c>
      <c r="E91" s="18"/>
      <c r="F91" s="18"/>
      <c r="G91" s="18"/>
      <c r="H91" s="18"/>
      <c r="I91" s="18"/>
      <c r="J91" s="18"/>
      <c r="K91" s="18"/>
      <c r="L91" s="18"/>
      <c r="M91" s="18"/>
    </row>
    <row r="92" spans="1:13" x14ac:dyDescent="0.25">
      <c r="A92" s="18">
        <f>TotalAppsTimeSeriesData!B161-TotalAppsTimeSeriesData!G161</f>
        <v>144</v>
      </c>
      <c r="B92" s="18"/>
      <c r="C92" s="18"/>
      <c r="D92" s="18">
        <f>A92/TotalAppsTimeSeriesData!B161</f>
        <v>0.68571428571428572</v>
      </c>
      <c r="E92" s="18"/>
      <c r="F92" s="18"/>
      <c r="G92" s="18"/>
      <c r="H92" s="18"/>
      <c r="I92" s="18"/>
      <c r="J92" s="18"/>
      <c r="K92" s="18"/>
      <c r="L92" s="18"/>
      <c r="M92" s="18"/>
    </row>
    <row r="93" spans="1:13" x14ac:dyDescent="0.25">
      <c r="A93" s="18">
        <f>TotalAppsTimeSeriesData!B162-TotalAppsTimeSeriesData!G162</f>
        <v>142</v>
      </c>
      <c r="B93" s="18"/>
      <c r="C93" s="18"/>
      <c r="D93" s="18">
        <f>A93/TotalAppsTimeSeriesData!B162</f>
        <v>0.69607843137254899</v>
      </c>
      <c r="E93" s="18"/>
      <c r="F93" s="18"/>
      <c r="G93" s="18"/>
      <c r="H93" s="18"/>
      <c r="I93" s="18"/>
      <c r="J93" s="18"/>
      <c r="K93" s="18"/>
      <c r="L93" s="18"/>
      <c r="M93" s="18"/>
    </row>
    <row r="94" spans="1:13" x14ac:dyDescent="0.25">
      <c r="A94" s="18">
        <f>TotalAppsTimeSeriesData!B163-TotalAppsTimeSeriesData!G163</f>
        <v>133</v>
      </c>
      <c r="B94" s="18"/>
      <c r="C94" s="18"/>
      <c r="D94" s="18">
        <f>A94/TotalAppsTimeSeriesData!B163</f>
        <v>0.69270833333333337</v>
      </c>
      <c r="E94" s="18"/>
      <c r="F94" s="18"/>
      <c r="G94" s="18"/>
      <c r="H94" s="18"/>
      <c r="I94" s="18"/>
      <c r="J94" s="18"/>
      <c r="K94" s="18"/>
      <c r="L94" s="18"/>
      <c r="M94" s="18"/>
    </row>
    <row r="95" spans="1:13" x14ac:dyDescent="0.25">
      <c r="A95" s="18">
        <f>TotalAppsTimeSeriesData!B164-TotalAppsTimeSeriesData!G164</f>
        <v>140</v>
      </c>
      <c r="B95" s="18"/>
      <c r="C95" s="18"/>
      <c r="D95" s="18">
        <f>A95/TotalAppsTimeSeriesData!B164</f>
        <v>0.68627450980392157</v>
      </c>
      <c r="E95" s="18"/>
      <c r="F95" s="18"/>
      <c r="G95" s="18"/>
      <c r="H95" s="18"/>
      <c r="I95" s="18"/>
      <c r="J95" s="18"/>
      <c r="K95" s="18"/>
      <c r="L95" s="18"/>
      <c r="M95" s="18"/>
    </row>
    <row r="96" spans="1:13" x14ac:dyDescent="0.25">
      <c r="A96" s="18">
        <f>TotalAppsTimeSeriesData!B165-TotalAppsTimeSeriesData!G165</f>
        <v>143</v>
      </c>
      <c r="B96" s="18"/>
      <c r="C96" s="18"/>
      <c r="D96" s="18">
        <f>A96/TotalAppsTimeSeriesData!B165</f>
        <v>0.68095238095238098</v>
      </c>
      <c r="E96" s="18"/>
      <c r="F96" s="18"/>
      <c r="G96" s="18"/>
      <c r="H96" s="18"/>
      <c r="I96" s="18"/>
      <c r="J96" s="18"/>
      <c r="K96" s="18"/>
      <c r="L96" s="18"/>
      <c r="M96" s="18"/>
    </row>
    <row r="97" spans="1:13" x14ac:dyDescent="0.25">
      <c r="A97" s="18">
        <f>TotalAppsTimeSeriesData!B166-TotalAppsTimeSeriesData!G166</f>
        <v>134</v>
      </c>
      <c r="B97" s="18"/>
      <c r="C97" s="18"/>
      <c r="D97" s="18">
        <f>A97/TotalAppsTimeSeriesData!B166</f>
        <v>0.65048543689320393</v>
      </c>
      <c r="E97" s="18"/>
      <c r="F97" s="18"/>
      <c r="G97" s="18"/>
      <c r="H97" s="18"/>
      <c r="I97" s="18"/>
      <c r="J97" s="18"/>
      <c r="K97" s="18"/>
      <c r="L97" s="18"/>
      <c r="M97" s="18"/>
    </row>
    <row r="98" spans="1:13" x14ac:dyDescent="0.25">
      <c r="A98" s="18">
        <f>TotalAppsTimeSeriesData!B167-TotalAppsTimeSeriesData!G167</f>
        <v>141</v>
      </c>
      <c r="B98" s="18"/>
      <c r="C98" s="18"/>
      <c r="D98" s="18">
        <f>A98/TotalAppsTimeSeriesData!B167</f>
        <v>0.67464114832535882</v>
      </c>
      <c r="E98" s="18"/>
      <c r="F98" s="18"/>
      <c r="G98" s="18"/>
      <c r="H98" s="18"/>
      <c r="I98" s="18"/>
      <c r="J98" s="18"/>
      <c r="K98" s="18"/>
      <c r="L98" s="18"/>
      <c r="M98" s="18"/>
    </row>
    <row r="99" spans="1:13" x14ac:dyDescent="0.25">
      <c r="A99" s="18">
        <f>TotalAppsTimeSeriesData!B168-TotalAppsTimeSeriesData!G168</f>
        <v>136</v>
      </c>
      <c r="B99" s="18"/>
      <c r="C99" s="18"/>
      <c r="D99" s="18">
        <f>A99/TotalAppsTimeSeriesData!B168</f>
        <v>0.6766169154228856</v>
      </c>
      <c r="E99" s="18"/>
      <c r="F99" s="18"/>
      <c r="G99" s="18"/>
      <c r="H99" s="18"/>
      <c r="I99" s="18"/>
      <c r="J99" s="18"/>
      <c r="K99" s="18"/>
      <c r="L99" s="18"/>
      <c r="M99" s="18"/>
    </row>
    <row r="100" spans="1:13" x14ac:dyDescent="0.25">
      <c r="A100" s="18">
        <f>TotalAppsTimeSeriesData!B169-TotalAppsTimeSeriesData!G169</f>
        <v>151</v>
      </c>
      <c r="B100" s="18"/>
      <c r="C100" s="18"/>
      <c r="D100" s="18">
        <f>A100/TotalAppsTimeSeriesData!B169</f>
        <v>0.72248803827751196</v>
      </c>
      <c r="E100" s="18"/>
      <c r="F100" s="18"/>
      <c r="G100" s="18"/>
      <c r="H100" s="18"/>
      <c r="I100" s="18"/>
      <c r="J100" s="18"/>
      <c r="K100" s="18"/>
      <c r="L100" s="18"/>
      <c r="M100" s="18"/>
    </row>
    <row r="101" spans="1:13" x14ac:dyDescent="0.25">
      <c r="A101" s="18">
        <f>TotalAppsTimeSeriesData!B170-TotalAppsTimeSeriesData!G170</f>
        <v>157</v>
      </c>
      <c r="B101" s="18"/>
      <c r="C101" s="18"/>
      <c r="D101" s="18">
        <f>A101/TotalAppsTimeSeriesData!B170</f>
        <v>0.73364485981308414</v>
      </c>
      <c r="E101" s="18"/>
      <c r="F101" s="18"/>
      <c r="G101" s="18"/>
      <c r="H101" s="18"/>
      <c r="I101" s="18"/>
      <c r="J101" s="18"/>
      <c r="K101" s="18"/>
      <c r="L101" s="18"/>
      <c r="M101" s="18"/>
    </row>
    <row r="102" spans="1:13" x14ac:dyDescent="0.25">
      <c r="A102" s="18">
        <f>TotalAppsTimeSeriesData!B171-TotalAppsTimeSeriesData!G171</f>
        <v>166</v>
      </c>
      <c r="B102" s="18"/>
      <c r="C102" s="18"/>
      <c r="D102" s="18">
        <f>A102/TotalAppsTimeSeriesData!B171</f>
        <v>0.75454545454545452</v>
      </c>
      <c r="E102" s="18"/>
      <c r="F102" s="18"/>
      <c r="G102" s="18"/>
      <c r="H102" s="18"/>
      <c r="I102" s="18"/>
      <c r="J102" s="18"/>
      <c r="K102" s="18"/>
      <c r="L102" s="18"/>
      <c r="M102" s="18"/>
    </row>
    <row r="103" spans="1:13" x14ac:dyDescent="0.25">
      <c r="A103" s="18">
        <f>TotalAppsTimeSeriesData!B172-TotalAppsTimeSeriesData!G172</f>
        <v>159</v>
      </c>
      <c r="B103" s="18"/>
      <c r="C103" s="18"/>
      <c r="D103" s="18">
        <f>A103/TotalAppsTimeSeriesData!B172</f>
        <v>0.75714285714285712</v>
      </c>
      <c r="E103" s="18"/>
      <c r="F103" s="18"/>
      <c r="G103" s="18"/>
      <c r="H103" s="18"/>
      <c r="I103" s="18"/>
      <c r="J103" s="18"/>
      <c r="K103" s="18"/>
      <c r="L103" s="18"/>
      <c r="M103" s="18"/>
    </row>
    <row r="104" spans="1:13" x14ac:dyDescent="0.25">
      <c r="A104" s="18">
        <f>TotalAppsTimeSeriesData!B173-TotalAppsTimeSeriesData!G173</f>
        <v>151</v>
      </c>
      <c r="B104" s="18"/>
      <c r="C104" s="18"/>
      <c r="D104" s="18">
        <f>A104/TotalAppsTimeSeriesData!B173</f>
        <v>0.74019607843137258</v>
      </c>
      <c r="E104" s="18"/>
      <c r="F104" s="18"/>
      <c r="G104" s="18"/>
      <c r="H104" s="18"/>
      <c r="I104" s="18"/>
      <c r="J104" s="18"/>
      <c r="K104" s="18"/>
      <c r="L104" s="18"/>
      <c r="M104" s="18"/>
    </row>
    <row r="105" spans="1:13" x14ac:dyDescent="0.25">
      <c r="A105" s="18">
        <f>TotalAppsTimeSeriesData!B174-TotalAppsTimeSeriesData!G174</f>
        <v>146</v>
      </c>
      <c r="B105" s="18"/>
      <c r="C105" s="18"/>
      <c r="D105" s="18">
        <f>A105/TotalAppsTimeSeriesData!B174</f>
        <v>0.71568627450980393</v>
      </c>
      <c r="E105" s="18"/>
      <c r="F105" s="18"/>
      <c r="G105" s="18"/>
      <c r="H105" s="18"/>
      <c r="I105" s="18"/>
      <c r="J105" s="18"/>
      <c r="K105" s="18"/>
      <c r="L105" s="18"/>
      <c r="M105" s="18"/>
    </row>
    <row r="106" spans="1:13" x14ac:dyDescent="0.25">
      <c r="A106" s="18">
        <f>TotalAppsTimeSeriesData!B175-TotalAppsTimeSeriesData!G175</f>
        <v>151</v>
      </c>
      <c r="B106" s="18"/>
      <c r="C106" s="18"/>
      <c r="D106" s="18">
        <f>A106/TotalAppsTimeSeriesData!B175</f>
        <v>0.71226415094339623</v>
      </c>
      <c r="E106" s="18"/>
      <c r="F106" s="18"/>
      <c r="G106" s="18"/>
      <c r="H106" s="18"/>
      <c r="I106" s="18"/>
      <c r="J106" s="18"/>
      <c r="K106" s="18"/>
      <c r="L106" s="18"/>
      <c r="M106" s="18"/>
    </row>
    <row r="107" spans="1:13" x14ac:dyDescent="0.25">
      <c r="A107" s="18">
        <f>TotalAppsTimeSeriesData!B176-TotalAppsTimeSeriesData!G176</f>
        <v>162</v>
      </c>
      <c r="B107" s="18"/>
      <c r="C107" s="18"/>
      <c r="D107" s="18">
        <f>A107/TotalAppsTimeSeriesData!B176</f>
        <v>0.726457399103139</v>
      </c>
      <c r="E107" s="18"/>
      <c r="F107" s="18"/>
      <c r="G107" s="18"/>
      <c r="H107" s="18"/>
      <c r="I107" s="18"/>
      <c r="J107" s="18"/>
      <c r="K107" s="18"/>
      <c r="L107" s="18"/>
      <c r="M107" s="18"/>
    </row>
    <row r="108" spans="1:13" x14ac:dyDescent="0.25">
      <c r="A108" s="18">
        <f>TotalAppsTimeSeriesData!B177-TotalAppsTimeSeriesData!G177</f>
        <v>190</v>
      </c>
      <c r="B108" s="18"/>
      <c r="C108" s="18"/>
      <c r="D108" s="18">
        <f>A108/TotalAppsTimeSeriesData!B177</f>
        <v>0.74509803921568629</v>
      </c>
      <c r="E108" s="18"/>
      <c r="F108" s="18"/>
      <c r="G108" s="18"/>
      <c r="H108" s="18"/>
      <c r="I108" s="18"/>
      <c r="J108" s="18"/>
      <c r="K108" s="18"/>
      <c r="L108" s="18"/>
      <c r="M108" s="18"/>
    </row>
    <row r="109" spans="1:13" x14ac:dyDescent="0.25">
      <c r="A109" s="18">
        <f>TotalAppsTimeSeriesData!B178-TotalAppsTimeSeriesData!G178</f>
        <v>198</v>
      </c>
      <c r="B109" s="18"/>
      <c r="C109" s="18"/>
      <c r="D109" s="18">
        <f>A109/TotalAppsTimeSeriesData!B178</f>
        <v>0.7734375</v>
      </c>
      <c r="E109" s="18"/>
      <c r="F109" s="18"/>
      <c r="G109" s="18"/>
      <c r="H109" s="18"/>
      <c r="I109" s="18"/>
      <c r="J109" s="18"/>
      <c r="K109" s="18"/>
      <c r="L109" s="18"/>
      <c r="M109" s="18"/>
    </row>
    <row r="110" spans="1:13" x14ac:dyDescent="0.25">
      <c r="A110" s="18">
        <f>TotalAppsTimeSeriesData!B179-TotalAppsTimeSeriesData!G179</f>
        <v>198</v>
      </c>
      <c r="B110" s="18"/>
      <c r="C110" s="18"/>
      <c r="D110" s="18">
        <f>A110/TotalAppsTimeSeriesData!B179</f>
        <v>0.77042801556420237</v>
      </c>
      <c r="E110" s="18"/>
      <c r="F110" s="18"/>
      <c r="G110" s="18"/>
      <c r="H110" s="18"/>
      <c r="I110" s="18"/>
      <c r="J110" s="18"/>
      <c r="K110" s="18"/>
      <c r="L110" s="18"/>
      <c r="M110" s="18"/>
    </row>
    <row r="111" spans="1:13" x14ac:dyDescent="0.25">
      <c r="A111" s="18">
        <f>TotalAppsTimeSeriesData!B180-TotalAppsTimeSeriesData!G180</f>
        <v>201</v>
      </c>
      <c r="B111" s="18"/>
      <c r="C111" s="18"/>
      <c r="D111" s="18">
        <f>A111/TotalAppsTimeSeriesData!B180</f>
        <v>0.78210116731517509</v>
      </c>
      <c r="E111" s="18"/>
      <c r="F111" s="18"/>
      <c r="G111" s="18"/>
      <c r="H111" s="18"/>
      <c r="I111" s="18"/>
      <c r="J111" s="18"/>
      <c r="K111" s="18"/>
      <c r="L111" s="18"/>
      <c r="M111" s="18"/>
    </row>
    <row r="112" spans="1:13" x14ac:dyDescent="0.25">
      <c r="A112" s="18">
        <f>TotalAppsTimeSeriesData!B181-TotalAppsTimeSeriesData!G181</f>
        <v>204</v>
      </c>
      <c r="B112" s="18"/>
      <c r="C112" s="18"/>
      <c r="D112" s="18">
        <f>A112/TotalAppsTimeSeriesData!B181</f>
        <v>0.80314960629921262</v>
      </c>
      <c r="E112" s="18"/>
      <c r="F112" s="18"/>
      <c r="G112" s="18"/>
      <c r="H112" s="18"/>
      <c r="I112" s="18"/>
      <c r="J112" s="18"/>
      <c r="K112" s="18"/>
      <c r="L112" s="18"/>
      <c r="M112" s="18"/>
    </row>
    <row r="113" spans="1:13" x14ac:dyDescent="0.25">
      <c r="A113" s="18">
        <f>TotalAppsTimeSeriesData!B182-TotalAppsTimeSeriesData!G182</f>
        <v>212</v>
      </c>
      <c r="B113" s="18"/>
      <c r="C113" s="18"/>
      <c r="D113" s="18">
        <f>A113/TotalAppsTimeSeriesData!B182</f>
        <v>0.80608365019011408</v>
      </c>
      <c r="E113" s="18"/>
      <c r="F113" s="18"/>
      <c r="G113" s="18"/>
      <c r="H113" s="18"/>
      <c r="I113" s="18"/>
      <c r="J113" s="18"/>
      <c r="K113" s="18"/>
      <c r="L113" s="18"/>
      <c r="M113" s="18"/>
    </row>
    <row r="114" spans="1:13" x14ac:dyDescent="0.25">
      <c r="A114" s="18">
        <f>TotalAppsTimeSeriesData!B183-TotalAppsTimeSeriesData!G183</f>
        <v>210</v>
      </c>
      <c r="B114" s="18"/>
      <c r="C114" s="18"/>
      <c r="D114" s="18">
        <f>A114/TotalAppsTimeSeriesData!B183</f>
        <v>0.8203125</v>
      </c>
      <c r="E114" s="18"/>
      <c r="F114" s="18"/>
      <c r="G114" s="18"/>
      <c r="H114" s="18"/>
      <c r="I114" s="18"/>
      <c r="J114" s="18"/>
      <c r="K114" s="18"/>
      <c r="L114" s="18"/>
      <c r="M114" s="18"/>
    </row>
    <row r="115" spans="1:13" x14ac:dyDescent="0.25">
      <c r="A115" s="18">
        <f>TotalAppsTimeSeriesData!B184-TotalAppsTimeSeriesData!G184</f>
        <v>205</v>
      </c>
      <c r="B115" s="18"/>
      <c r="C115" s="18"/>
      <c r="D115" s="18">
        <f>A115/TotalAppsTimeSeriesData!B184</f>
        <v>0.81673306772908372</v>
      </c>
      <c r="E115" s="18"/>
      <c r="F115" s="18"/>
      <c r="G115" s="18"/>
      <c r="H115" s="18"/>
      <c r="I115" s="18"/>
      <c r="J115" s="18"/>
      <c r="K115" s="18"/>
      <c r="L115" s="18"/>
      <c r="M115" s="18"/>
    </row>
    <row r="116" spans="1:13" x14ac:dyDescent="0.25">
      <c r="A116" s="18">
        <f>TotalAppsTimeSeriesData!B185-TotalAppsTimeSeriesData!G185</f>
        <v>201</v>
      </c>
      <c r="B116" s="18"/>
      <c r="C116" s="18"/>
      <c r="D116" s="18">
        <f>A116/TotalAppsTimeSeriesData!B185</f>
        <v>0.82040816326530608</v>
      </c>
      <c r="E116" s="18"/>
      <c r="F116" s="18"/>
      <c r="G116" s="18"/>
      <c r="H116" s="18"/>
      <c r="I116" s="18"/>
      <c r="J116" s="18"/>
      <c r="K116" s="18"/>
      <c r="L116" s="18"/>
      <c r="M116" s="18"/>
    </row>
    <row r="117" spans="1:13" x14ac:dyDescent="0.25">
      <c r="A117" s="18">
        <f>TotalAppsTimeSeriesData!B186-TotalAppsTimeSeriesData!G186</f>
        <v>211</v>
      </c>
      <c r="B117" s="18"/>
      <c r="C117" s="18"/>
      <c r="D117" s="18">
        <f>A117/TotalAppsTimeSeriesData!B186</f>
        <v>0.81153846153846154</v>
      </c>
      <c r="E117" s="18"/>
      <c r="F117" s="18"/>
      <c r="G117" s="18"/>
      <c r="H117" s="18"/>
      <c r="I117" s="18"/>
      <c r="J117" s="18"/>
      <c r="K117" s="18"/>
      <c r="L117" s="18"/>
      <c r="M117" s="18"/>
    </row>
    <row r="118" spans="1:13" x14ac:dyDescent="0.25">
      <c r="A118" s="18">
        <f>TotalAppsTimeSeriesData!B187-TotalAppsTimeSeriesData!G187</f>
        <v>218</v>
      </c>
      <c r="B118" s="18"/>
      <c r="C118" s="18"/>
      <c r="D118" s="18">
        <f>A118/TotalAppsTimeSeriesData!B187</f>
        <v>0.8226415094339623</v>
      </c>
      <c r="E118" s="18"/>
      <c r="F118" s="18"/>
      <c r="G118" s="18"/>
      <c r="H118" s="18"/>
      <c r="I118" s="18"/>
      <c r="J118" s="18"/>
      <c r="K118" s="18"/>
      <c r="L118" s="18"/>
      <c r="M118" s="18"/>
    </row>
    <row r="119" spans="1:13" x14ac:dyDescent="0.25">
      <c r="A119" s="18">
        <f>TotalAppsTimeSeriesData!B188-TotalAppsTimeSeriesData!G188</f>
        <v>224</v>
      </c>
      <c r="B119" s="18"/>
      <c r="C119" s="18"/>
      <c r="D119" s="18">
        <f>A119/TotalAppsTimeSeriesData!B188</f>
        <v>0.82352941176470584</v>
      </c>
      <c r="E119" s="18"/>
      <c r="F119" s="18"/>
      <c r="G119" s="18"/>
      <c r="H119" s="18"/>
      <c r="I119" s="18"/>
      <c r="J119" s="18"/>
      <c r="K119" s="18"/>
      <c r="L119" s="18"/>
      <c r="M119" s="18"/>
    </row>
    <row r="120" spans="1:13" x14ac:dyDescent="0.25">
      <c r="A120" s="18">
        <f>TotalAppsTimeSeriesData!B189-TotalAppsTimeSeriesData!G189</f>
        <v>235</v>
      </c>
      <c r="B120" s="18"/>
      <c r="C120" s="18"/>
      <c r="D120" s="18">
        <f>A120/TotalAppsTimeSeriesData!B189</f>
        <v>0.83038869257950532</v>
      </c>
      <c r="E120" s="18"/>
      <c r="F120" s="18"/>
      <c r="G120" s="18"/>
      <c r="H120" s="18"/>
      <c r="I120" s="18"/>
      <c r="J120" s="18"/>
      <c r="K120" s="18"/>
      <c r="L120" s="18"/>
      <c r="M120" s="18"/>
    </row>
    <row r="121" spans="1:13" x14ac:dyDescent="0.25">
      <c r="A121" s="18">
        <f>TotalAppsTimeSeriesData!B190-TotalAppsTimeSeriesData!G190</f>
        <v>234</v>
      </c>
      <c r="B121" s="18"/>
      <c r="C121" s="18"/>
      <c r="D121" s="18">
        <f>A121/TotalAppsTimeSeriesData!B190</f>
        <v>0.81818181818181823</v>
      </c>
      <c r="E121" s="18"/>
      <c r="F121" s="18"/>
      <c r="G121" s="18"/>
      <c r="H121" s="18"/>
      <c r="I121" s="18"/>
      <c r="J121" s="18"/>
      <c r="K121" s="18"/>
      <c r="L121" s="18"/>
      <c r="M121" s="18"/>
    </row>
    <row r="122" spans="1:13" x14ac:dyDescent="0.25">
      <c r="A122" s="18">
        <f>TotalAppsTimeSeriesData!B191-TotalAppsTimeSeriesData!G191</f>
        <v>224</v>
      </c>
      <c r="B122" s="18"/>
      <c r="C122" s="18"/>
      <c r="D122" s="18">
        <f>A122/TotalAppsTimeSeriesData!B191</f>
        <v>0.8</v>
      </c>
      <c r="E122" s="18"/>
      <c r="F122" s="18"/>
      <c r="G122" s="18"/>
      <c r="H122" s="18"/>
      <c r="I122" s="18"/>
      <c r="J122" s="18"/>
      <c r="K122" s="18"/>
      <c r="L122" s="18"/>
      <c r="M122" s="18"/>
    </row>
    <row r="123" spans="1:13" x14ac:dyDescent="0.25">
      <c r="A123" s="18">
        <f>TotalAppsTimeSeriesData!B192-TotalAppsTimeSeriesData!G192</f>
        <v>215</v>
      </c>
      <c r="B123" s="18"/>
      <c r="C123" s="18"/>
      <c r="D123" s="18">
        <f>A123/TotalAppsTimeSeriesData!B192</f>
        <v>0.80223880597014929</v>
      </c>
      <c r="E123" s="18"/>
      <c r="F123" s="18"/>
      <c r="G123" s="18"/>
      <c r="H123" s="18"/>
      <c r="I123" s="18"/>
      <c r="J123" s="18"/>
      <c r="K123" s="18"/>
      <c r="L123" s="18"/>
      <c r="M123" s="18"/>
    </row>
    <row r="124" spans="1:13" x14ac:dyDescent="0.25">
      <c r="A124" s="18">
        <f>TotalAppsTimeSeriesData!B193-TotalAppsTimeSeriesData!G193</f>
        <v>196</v>
      </c>
      <c r="B124" s="18"/>
      <c r="C124" s="18"/>
      <c r="D124" s="18">
        <f>A124/TotalAppsTimeSeriesData!B193</f>
        <v>0.7967479674796748</v>
      </c>
      <c r="E124" s="18"/>
      <c r="F124" s="18"/>
      <c r="G124" s="18"/>
      <c r="H124" s="18"/>
      <c r="I124" s="18"/>
      <c r="J124" s="18"/>
      <c r="K124" s="18"/>
      <c r="L124" s="18"/>
      <c r="M124" s="18"/>
    </row>
    <row r="125" spans="1:13" x14ac:dyDescent="0.25">
      <c r="A125" s="18">
        <f>TotalAppsTimeSeriesData!B194-TotalAppsTimeSeriesData!G194</f>
        <v>198</v>
      </c>
      <c r="B125" s="18"/>
      <c r="C125" s="18"/>
      <c r="D125" s="18">
        <f>A125/TotalAppsTimeSeriesData!B194</f>
        <v>0.81147540983606559</v>
      </c>
      <c r="E125" s="18"/>
      <c r="F125" s="18"/>
      <c r="G125" s="18"/>
      <c r="H125" s="18"/>
      <c r="I125" s="18"/>
      <c r="J125" s="18"/>
      <c r="K125" s="18"/>
      <c r="L125" s="18"/>
      <c r="M125" s="18"/>
    </row>
    <row r="126" spans="1:13" x14ac:dyDescent="0.25">
      <c r="A126" s="18">
        <f>TotalAppsTimeSeriesData!B195-TotalAppsTimeSeriesData!G195</f>
        <v>201</v>
      </c>
      <c r="B126" s="18"/>
      <c r="C126" s="18"/>
      <c r="D126" s="18">
        <f>A126/TotalAppsTimeSeriesData!B195</f>
        <v>0.82040816326530608</v>
      </c>
      <c r="E126" s="18"/>
      <c r="F126" s="18"/>
      <c r="G126" s="18"/>
      <c r="H126" s="18"/>
      <c r="I126" s="18"/>
      <c r="J126" s="18"/>
      <c r="K126" s="18"/>
      <c r="L126" s="18"/>
      <c r="M126" s="18"/>
    </row>
    <row r="127" spans="1:13" x14ac:dyDescent="0.25">
      <c r="A127" s="18">
        <f>TotalAppsTimeSeriesData!B196-TotalAppsTimeSeriesData!G196</f>
        <v>190</v>
      </c>
      <c r="B127" s="18"/>
      <c r="C127" s="18"/>
      <c r="D127" s="18">
        <f>A127/TotalAppsTimeSeriesData!B196</f>
        <v>0.80851063829787229</v>
      </c>
      <c r="E127" s="18"/>
      <c r="F127" s="18"/>
      <c r="G127" s="18"/>
      <c r="H127" s="18"/>
      <c r="I127" s="18"/>
      <c r="J127" s="18"/>
      <c r="K127" s="18"/>
      <c r="L127" s="18"/>
      <c r="M127" s="18"/>
    </row>
    <row r="128" spans="1:13" x14ac:dyDescent="0.25">
      <c r="A128" s="18">
        <f>TotalAppsTimeSeriesData!B197-TotalAppsTimeSeriesData!G197</f>
        <v>196</v>
      </c>
      <c r="B128" s="18"/>
      <c r="C128" s="18"/>
      <c r="D128" s="18">
        <f>A128/TotalAppsTimeSeriesData!B197</f>
        <v>0.81327800829875518</v>
      </c>
      <c r="E128" s="18"/>
      <c r="F128" s="18"/>
      <c r="G128" s="18"/>
      <c r="H128" s="18"/>
      <c r="I128" s="18"/>
      <c r="J128" s="18"/>
      <c r="K128" s="18"/>
      <c r="L128" s="18"/>
      <c r="M128" s="18"/>
    </row>
    <row r="129" spans="1:13" x14ac:dyDescent="0.25">
      <c r="A129" s="18">
        <f>TotalAppsTimeSeriesData!B198-TotalAppsTimeSeriesData!G198</f>
        <v>195</v>
      </c>
      <c r="B129" s="18"/>
      <c r="C129" s="18"/>
      <c r="D129" s="18">
        <f>A129/TotalAppsTimeSeriesData!B198</f>
        <v>0.8125</v>
      </c>
      <c r="E129" s="18"/>
      <c r="F129" s="18"/>
      <c r="G129" s="18"/>
      <c r="H129" s="18"/>
      <c r="I129" s="18"/>
      <c r="J129" s="18"/>
      <c r="K129" s="18"/>
      <c r="L129" s="18"/>
      <c r="M129" s="18"/>
    </row>
    <row r="130" spans="1:13" x14ac:dyDescent="0.25">
      <c r="A130" s="18">
        <f>TotalAppsTimeSeriesData!B199-TotalAppsTimeSeriesData!G199</f>
        <v>200</v>
      </c>
      <c r="B130" s="18"/>
      <c r="C130" s="18"/>
      <c r="D130" s="18">
        <f>A130/TotalAppsTimeSeriesData!B199</f>
        <v>0.82644628099173556</v>
      </c>
      <c r="E130" s="18"/>
      <c r="F130" s="18"/>
      <c r="G130" s="18"/>
      <c r="H130" s="18"/>
      <c r="I130" s="18"/>
      <c r="J130" s="18"/>
      <c r="K130" s="18"/>
      <c r="L130" s="18"/>
      <c r="M130" s="18"/>
    </row>
    <row r="131" spans="1:13" x14ac:dyDescent="0.25">
      <c r="A131" s="18">
        <f>TotalAppsTimeSeriesData!B200-TotalAppsTimeSeriesData!G200</f>
        <v>200</v>
      </c>
      <c r="B131" s="18"/>
      <c r="C131" s="18"/>
      <c r="D131" s="18">
        <f>A131/TotalAppsTimeSeriesData!B200</f>
        <v>0.82644628099173556</v>
      </c>
      <c r="E131" s="18"/>
      <c r="F131" s="18"/>
      <c r="G131" s="18"/>
      <c r="H131" s="18"/>
      <c r="I131" s="18"/>
      <c r="J131" s="18"/>
      <c r="K131" s="18"/>
      <c r="L131" s="18"/>
      <c r="M131" s="18"/>
    </row>
    <row r="132" spans="1:13" x14ac:dyDescent="0.25">
      <c r="A132" s="18">
        <f>TotalAppsTimeSeriesData!B201-TotalAppsTimeSeriesData!G201</f>
        <v>206</v>
      </c>
      <c r="B132" s="18"/>
      <c r="C132" s="18"/>
      <c r="D132" s="18">
        <f>A132/TotalAppsTimeSeriesData!B201</f>
        <v>0.83400809716599189</v>
      </c>
      <c r="E132" s="18"/>
      <c r="F132" s="18"/>
      <c r="G132" s="18"/>
      <c r="H132" s="18"/>
      <c r="I132" s="18"/>
      <c r="J132" s="18"/>
      <c r="K132" s="18"/>
      <c r="L132" s="18"/>
      <c r="M132" s="18"/>
    </row>
    <row r="133" spans="1:13" x14ac:dyDescent="0.25">
      <c r="A133" s="18">
        <f>TotalAppsTimeSeriesData!B202-TotalAppsTimeSeriesData!G202</f>
        <v>216</v>
      </c>
      <c r="B133" s="18"/>
      <c r="C133" s="18"/>
      <c r="D133" s="18">
        <f>A133/TotalAppsTimeSeriesData!B202</f>
        <v>0.83397683397683398</v>
      </c>
      <c r="E133" s="18"/>
      <c r="F133" s="18"/>
      <c r="G133" s="18"/>
      <c r="H133" s="18"/>
      <c r="I133" s="18"/>
      <c r="J133" s="18"/>
      <c r="K133" s="18"/>
      <c r="L133" s="18"/>
      <c r="M133" s="18"/>
    </row>
    <row r="134" spans="1:13" x14ac:dyDescent="0.25">
      <c r="A134" s="18">
        <f>TotalAppsTimeSeriesData!B203-TotalAppsTimeSeriesData!G203</f>
        <v>207</v>
      </c>
      <c r="B134" s="18"/>
      <c r="C134" s="18"/>
      <c r="D134" s="18">
        <f>A134/TotalAppsTimeSeriesData!B203</f>
        <v>0.84146341463414631</v>
      </c>
      <c r="E134" s="18"/>
      <c r="F134" s="18"/>
      <c r="G134" s="18"/>
      <c r="H134" s="18"/>
      <c r="I134" s="18"/>
      <c r="J134" s="18"/>
      <c r="K134" s="18"/>
      <c r="L134" s="18"/>
      <c r="M134" s="18"/>
    </row>
    <row r="135" spans="1:13" x14ac:dyDescent="0.25">
      <c r="A135" s="18">
        <f>TotalAppsTimeSeriesData!B204-TotalAppsTimeSeriesData!G204</f>
        <v>204</v>
      </c>
      <c r="B135" s="18"/>
      <c r="C135" s="18"/>
      <c r="D135" s="18">
        <f>A135/TotalAppsTimeSeriesData!B204</f>
        <v>0.84297520661157022</v>
      </c>
      <c r="E135" s="18"/>
      <c r="F135" s="18"/>
      <c r="G135" s="18"/>
      <c r="H135" s="18"/>
      <c r="I135" s="18"/>
      <c r="J135" s="18"/>
      <c r="K135" s="18"/>
      <c r="L135" s="18"/>
      <c r="M135" s="18"/>
    </row>
    <row r="136" spans="1:13" x14ac:dyDescent="0.25">
      <c r="A136" s="18">
        <f>TotalAppsTimeSeriesData!B205-TotalAppsTimeSeriesData!G205</f>
        <v>116</v>
      </c>
      <c r="B136" s="18"/>
      <c r="C136" s="18"/>
      <c r="D136" s="18">
        <f>A136/TotalAppsTimeSeriesData!B205</f>
        <v>0.76315789473684215</v>
      </c>
      <c r="E136" s="18"/>
      <c r="F136" s="18"/>
      <c r="G136" s="18"/>
      <c r="H136" s="18"/>
      <c r="I136" s="18"/>
      <c r="J136" s="18"/>
      <c r="K136" s="18"/>
      <c r="L136" s="18"/>
      <c r="M136" s="18"/>
    </row>
    <row r="137" spans="1:13" x14ac:dyDescent="0.25">
      <c r="A137" s="18">
        <f>TotalAppsTimeSeriesData!B206-TotalAppsTimeSeriesData!G206</f>
        <v>113</v>
      </c>
      <c r="B137" s="18"/>
      <c r="C137" s="18"/>
      <c r="D137" s="18">
        <f>A137/TotalAppsTimeSeriesData!B206</f>
        <v>0.76870748299319724</v>
      </c>
      <c r="E137" s="18"/>
      <c r="F137" s="18"/>
      <c r="G137" s="18"/>
      <c r="H137" s="18"/>
      <c r="I137" s="18"/>
      <c r="J137" s="18"/>
      <c r="K137" s="18"/>
      <c r="L137" s="18"/>
      <c r="M137" s="18"/>
    </row>
    <row r="138" spans="1:13" x14ac:dyDescent="0.25">
      <c r="A138" s="18">
        <f>TotalAppsTimeSeriesData!B207-TotalAppsTimeSeriesData!G207</f>
        <v>119</v>
      </c>
      <c r="B138" s="18"/>
      <c r="C138" s="18"/>
      <c r="D138" s="18">
        <f>A138/TotalAppsTimeSeriesData!B207</f>
        <v>0.78807947019867552</v>
      </c>
      <c r="E138" s="18"/>
      <c r="F138" s="18"/>
      <c r="G138" s="18"/>
      <c r="H138" s="18"/>
      <c r="I138" s="18"/>
      <c r="J138" s="18"/>
      <c r="K138" s="18"/>
      <c r="L138" s="18"/>
      <c r="M138" s="18"/>
    </row>
    <row r="139" spans="1:13" x14ac:dyDescent="0.25">
      <c r="A139" s="18">
        <f>TotalAppsTimeSeriesData!B208-TotalAppsTimeSeriesData!G208</f>
        <v>119</v>
      </c>
      <c r="B139" s="18"/>
      <c r="C139" s="18"/>
      <c r="D139" s="18">
        <f>A139/TotalAppsTimeSeriesData!B208</f>
        <v>0.78289473684210531</v>
      </c>
      <c r="E139" s="18"/>
      <c r="F139" s="18"/>
      <c r="G139" s="18"/>
      <c r="H139" s="18"/>
      <c r="I139" s="18"/>
      <c r="J139" s="18"/>
      <c r="K139" s="18"/>
      <c r="L139" s="18"/>
      <c r="M139" s="18"/>
    </row>
    <row r="140" spans="1:13" x14ac:dyDescent="0.25">
      <c r="A140" s="18">
        <f>TotalAppsTimeSeriesData!B209-TotalAppsTimeSeriesData!G209</f>
        <v>108</v>
      </c>
      <c r="B140" s="18"/>
      <c r="C140" s="18"/>
      <c r="D140" s="18">
        <f>A140/TotalAppsTimeSeriesData!B209</f>
        <v>0.75524475524475521</v>
      </c>
      <c r="E140" s="18"/>
      <c r="F140" s="18"/>
      <c r="G140" s="18"/>
      <c r="H140" s="18"/>
      <c r="I140" s="18"/>
      <c r="J140" s="18"/>
      <c r="K140" s="18"/>
      <c r="L140" s="18"/>
      <c r="M140" s="18"/>
    </row>
    <row r="141" spans="1:13" x14ac:dyDescent="0.25">
      <c r="A141" s="18">
        <f>TotalAppsTimeSeriesData!B210-TotalAppsTimeSeriesData!G210</f>
        <v>105</v>
      </c>
      <c r="B141" s="18"/>
      <c r="C141" s="18"/>
      <c r="D141" s="18">
        <f>A141/TotalAppsTimeSeriesData!B210</f>
        <v>0.74468085106382975</v>
      </c>
      <c r="E141" s="18"/>
      <c r="F141" s="18"/>
      <c r="G141" s="18"/>
      <c r="H141" s="18"/>
      <c r="I141" s="18"/>
      <c r="J141" s="18"/>
      <c r="K141" s="18"/>
      <c r="L141" s="18"/>
      <c r="M141" s="18"/>
    </row>
    <row r="142" spans="1:13" x14ac:dyDescent="0.25">
      <c r="A142" s="18">
        <f>TotalAppsTimeSeriesData!B211-TotalAppsTimeSeriesData!G211</f>
        <v>101</v>
      </c>
      <c r="B142" s="18"/>
      <c r="C142" s="18"/>
      <c r="D142" s="18">
        <f>A142/TotalAppsTimeSeriesData!B211</f>
        <v>0.75373134328358204</v>
      </c>
      <c r="E142" s="18"/>
      <c r="F142" s="18"/>
      <c r="G142" s="18"/>
      <c r="H142" s="18"/>
      <c r="I142" s="18"/>
      <c r="J142" s="18"/>
      <c r="K142" s="18"/>
      <c r="L142" s="18"/>
      <c r="M142" s="18"/>
    </row>
    <row r="143" spans="1:13" x14ac:dyDescent="0.25">
      <c r="A143" s="18">
        <f>TotalAppsTimeSeriesData!B212-TotalAppsTimeSeriesData!G212</f>
        <v>99</v>
      </c>
      <c r="B143" s="18"/>
      <c r="C143" s="18"/>
      <c r="D143" s="18">
        <f>A143/TotalAppsTimeSeriesData!B212</f>
        <v>0.7615384615384615</v>
      </c>
      <c r="E143" s="18"/>
      <c r="F143" s="18"/>
      <c r="G143" s="18"/>
      <c r="H143" s="18"/>
      <c r="I143" s="18"/>
      <c r="J143" s="18"/>
      <c r="K143" s="18"/>
      <c r="L143" s="18"/>
      <c r="M143" s="18"/>
    </row>
    <row r="144" spans="1:13" x14ac:dyDescent="0.25">
      <c r="A144" s="18">
        <f>TotalAppsTimeSeriesData!B213-TotalAppsTimeSeriesData!G213</f>
        <v>97</v>
      </c>
      <c r="B144" s="18"/>
      <c r="C144" s="18"/>
      <c r="D144" s="18">
        <f>A144/TotalAppsTimeSeriesData!B213</f>
        <v>0.76984126984126988</v>
      </c>
      <c r="E144" s="18"/>
      <c r="F144" s="18"/>
      <c r="G144" s="18"/>
      <c r="H144" s="18"/>
      <c r="I144" s="18"/>
      <c r="J144" s="18"/>
      <c r="K144" s="18"/>
      <c r="L144" s="18"/>
      <c r="M144" s="18"/>
    </row>
    <row r="145" spans="1:13" x14ac:dyDescent="0.25">
      <c r="A145" s="18">
        <f>TotalAppsTimeSeriesData!B214-TotalAppsTimeSeriesData!G214</f>
        <v>77</v>
      </c>
      <c r="B145" s="18"/>
      <c r="C145" s="18"/>
      <c r="D145" s="18">
        <f>A145/TotalAppsTimeSeriesData!B214</f>
        <v>0.71296296296296291</v>
      </c>
      <c r="E145" s="18"/>
      <c r="F145" s="18"/>
      <c r="G145" s="18"/>
      <c r="H145" s="18"/>
      <c r="I145" s="18"/>
      <c r="J145" s="18"/>
      <c r="K145" s="18"/>
      <c r="L145" s="18"/>
      <c r="M145" s="18"/>
    </row>
    <row r="146" spans="1:13" x14ac:dyDescent="0.25">
      <c r="A146" s="18">
        <f>TotalAppsTimeSeriesData!B215-TotalAppsTimeSeriesData!G215</f>
        <v>77</v>
      </c>
      <c r="B146" s="18"/>
      <c r="C146" s="18"/>
      <c r="D146" s="18">
        <f>A146/TotalAppsTimeSeriesData!B215</f>
        <v>0.71296296296296291</v>
      </c>
      <c r="E146" s="18"/>
      <c r="F146" s="18"/>
      <c r="G146" s="18"/>
      <c r="H146" s="18"/>
      <c r="I146" s="18"/>
      <c r="J146" s="18"/>
      <c r="K146" s="18"/>
      <c r="L146" s="18"/>
      <c r="M146" s="18"/>
    </row>
    <row r="147" spans="1:13" x14ac:dyDescent="0.25">
      <c r="A147" s="18">
        <f>TotalAppsTimeSeriesData!B216-TotalAppsTimeSeriesData!G216</f>
        <v>74</v>
      </c>
      <c r="B147" s="18"/>
      <c r="C147" s="18"/>
      <c r="D147" s="18">
        <f>A147/TotalAppsTimeSeriesData!B216</f>
        <v>0.70476190476190481</v>
      </c>
      <c r="E147" s="18"/>
      <c r="F147" s="18"/>
      <c r="G147" s="18"/>
      <c r="H147" s="18"/>
      <c r="I147" s="18"/>
      <c r="J147" s="18"/>
      <c r="K147" s="18"/>
      <c r="L147" s="18"/>
      <c r="M147" s="18"/>
    </row>
    <row r="148" spans="1:13" x14ac:dyDescent="0.25">
      <c r="A148" s="18">
        <f>TotalAppsTimeSeriesData!B217-TotalAppsTimeSeriesData!G217</f>
        <v>70</v>
      </c>
      <c r="B148" s="18"/>
      <c r="C148" s="18"/>
      <c r="D148" s="18">
        <f>A148/TotalAppsTimeSeriesData!B217</f>
        <v>0.67961165048543692</v>
      </c>
      <c r="E148" s="18">
        <v>103</v>
      </c>
      <c r="F148" s="18"/>
      <c r="G148" s="18"/>
      <c r="H148" s="18"/>
      <c r="I148" s="18"/>
      <c r="J148" s="18"/>
      <c r="K148" s="18"/>
      <c r="L148" s="18"/>
      <c r="M148" s="18">
        <v>103</v>
      </c>
    </row>
    <row r="149" spans="1:13" x14ac:dyDescent="0.25">
      <c r="A149" s="18">
        <f>TotalAppsTimeSeriesData!B218-TotalAppsTimeSeriesData!G218</f>
        <v>76</v>
      </c>
      <c r="B149" s="18"/>
      <c r="C149" s="18"/>
      <c r="D149" s="18">
        <f>A149/TotalAppsTimeSeriesData!B218</f>
        <v>0.71698113207547165</v>
      </c>
      <c r="E149" s="18">
        <v>97</v>
      </c>
      <c r="F149" s="18"/>
      <c r="G149" s="18"/>
      <c r="H149" s="18"/>
      <c r="I149" s="18"/>
      <c r="J149" s="18"/>
      <c r="K149" s="18"/>
      <c r="L149" s="18"/>
      <c r="M149" s="18">
        <v>97</v>
      </c>
    </row>
    <row r="150" spans="1:13" x14ac:dyDescent="0.25">
      <c r="A150" s="18">
        <f>TotalAppsTimeSeriesData!B219-TotalAppsTimeSeriesData!G219</f>
        <v>70</v>
      </c>
      <c r="B150" s="18"/>
      <c r="C150" s="18"/>
      <c r="D150" s="18">
        <f>A150/TotalAppsTimeSeriesData!B219</f>
        <v>0.68627450980392157</v>
      </c>
      <c r="E150" s="18">
        <v>88</v>
      </c>
      <c r="F150" s="18"/>
      <c r="G150" s="18"/>
      <c r="H150" s="18"/>
      <c r="I150" s="18"/>
      <c r="J150" s="18"/>
      <c r="K150" s="18"/>
      <c r="L150" s="18"/>
      <c r="M150" s="18">
        <v>88</v>
      </c>
    </row>
    <row r="151" spans="1:13" x14ac:dyDescent="0.25">
      <c r="A151" s="18">
        <f>TotalAppsTimeSeriesData!B220-TotalAppsTimeSeriesData!G220</f>
        <v>66</v>
      </c>
      <c r="B151" s="18"/>
      <c r="C151" s="18"/>
      <c r="D151" s="18">
        <f>A151/TotalAppsTimeSeriesData!B220</f>
        <v>0.68041237113402064</v>
      </c>
      <c r="E151" s="18">
        <v>99</v>
      </c>
      <c r="F151" s="18"/>
      <c r="G151" s="18"/>
      <c r="H151" s="18"/>
      <c r="I151" s="18"/>
      <c r="J151" s="18"/>
      <c r="K151" s="18"/>
      <c r="L151" s="18"/>
      <c r="M151" s="18">
        <v>99</v>
      </c>
    </row>
    <row r="152" spans="1:13" x14ac:dyDescent="0.25">
      <c r="A152" s="18">
        <f>TotalAppsTimeSeriesData!B221-TotalAppsTimeSeriesData!G221</f>
        <v>80</v>
      </c>
      <c r="B152" s="18"/>
      <c r="C152" s="18"/>
      <c r="D152" s="18">
        <f>A152/TotalAppsTimeSeriesData!B221</f>
        <v>0.72727272727272729</v>
      </c>
      <c r="E152" s="18">
        <v>105</v>
      </c>
      <c r="F152" s="18"/>
      <c r="G152" s="18"/>
      <c r="H152" s="18"/>
      <c r="I152" s="18"/>
      <c r="J152" s="18"/>
      <c r="K152" s="18"/>
      <c r="L152" s="18"/>
      <c r="M152" s="18">
        <v>105</v>
      </c>
    </row>
    <row r="153" spans="1:13" x14ac:dyDescent="0.25">
      <c r="A153" s="18">
        <f>TotalAppsTimeSeriesData!B222-TotalAppsTimeSeriesData!G222</f>
        <v>88</v>
      </c>
      <c r="B153" s="18"/>
      <c r="C153" s="18"/>
      <c r="D153" s="18">
        <f>A153/TotalAppsTimeSeriesData!B222</f>
        <v>0.75862068965517238</v>
      </c>
      <c r="E153" s="18">
        <v>111</v>
      </c>
      <c r="F153" s="18"/>
      <c r="G153" s="18"/>
      <c r="H153" s="18"/>
      <c r="I153" s="18"/>
      <c r="J153" s="18"/>
      <c r="K153" s="18"/>
      <c r="L153" s="18"/>
      <c r="M153" s="18">
        <v>111</v>
      </c>
    </row>
    <row r="154" spans="1:13" x14ac:dyDescent="0.25">
      <c r="A154" s="18">
        <f>TotalAppsTimeSeriesData!B223-TotalAppsTimeSeriesData!G223</f>
        <v>91</v>
      </c>
      <c r="B154" s="18"/>
      <c r="C154" s="18"/>
      <c r="D154" s="18">
        <f>A154/TotalAppsTimeSeriesData!B223</f>
        <v>0.73983739837398377</v>
      </c>
      <c r="E154" s="18">
        <v>110</v>
      </c>
      <c r="F154" s="18"/>
      <c r="G154" s="18"/>
      <c r="H154" s="18"/>
      <c r="I154" s="18"/>
      <c r="J154" s="18"/>
      <c r="K154" s="18"/>
      <c r="L154" s="18"/>
      <c r="M154" s="18">
        <v>110</v>
      </c>
    </row>
    <row r="155" spans="1:13" x14ac:dyDescent="0.25">
      <c r="A155" s="18">
        <f>TotalAppsTimeSeriesData!B224-TotalAppsTimeSeriesData!G224</f>
        <v>50</v>
      </c>
      <c r="B155" s="18"/>
      <c r="C155" s="18"/>
      <c r="D155" s="18">
        <f>A155/TotalAppsTimeSeriesData!B224</f>
        <v>0.63291139240506333</v>
      </c>
      <c r="E155" s="18">
        <v>117</v>
      </c>
      <c r="F155" s="18"/>
      <c r="G155" s="18"/>
      <c r="H155" s="18"/>
      <c r="I155" s="18"/>
      <c r="J155" s="18"/>
      <c r="K155" s="18"/>
      <c r="L155" s="18"/>
      <c r="M155" s="18">
        <v>117</v>
      </c>
    </row>
    <row r="156" spans="1:13" x14ac:dyDescent="0.25">
      <c r="A156" s="18">
        <f>TotalAppsTimeSeriesData!B225-TotalAppsTimeSeriesData!G225</f>
        <v>144</v>
      </c>
      <c r="B156" s="18"/>
      <c r="C156" s="18"/>
      <c r="D156" s="18">
        <f>A156/TotalAppsTimeSeriesData!B225</f>
        <v>0.82285714285714284</v>
      </c>
      <c r="E156" s="18">
        <v>73</v>
      </c>
      <c r="F156" s="18"/>
      <c r="G156" s="18"/>
      <c r="H156" s="18"/>
      <c r="I156" s="18"/>
      <c r="J156" s="18"/>
      <c r="K156" s="18"/>
      <c r="L156" s="18"/>
      <c r="M156" s="18">
        <v>73</v>
      </c>
    </row>
    <row r="157" spans="1:13" x14ac:dyDescent="0.25">
      <c r="A157" s="18">
        <f>TotalAppsTimeSeriesData!B226-TotalAppsTimeSeriesData!G226</f>
        <v>148</v>
      </c>
      <c r="B157" s="18"/>
      <c r="C157" s="18"/>
      <c r="D157" s="18">
        <f>A157/TotalAppsTimeSeriesData!B226</f>
        <v>0.82681564245810057</v>
      </c>
      <c r="E157" s="18">
        <v>75</v>
      </c>
      <c r="F157" s="18"/>
      <c r="G157" s="18"/>
      <c r="H157" s="18"/>
      <c r="I157" s="18"/>
      <c r="J157" s="18"/>
      <c r="K157" s="18"/>
      <c r="L157" s="18"/>
      <c r="M157" s="18">
        <v>75</v>
      </c>
    </row>
    <row r="158" spans="1:13" x14ac:dyDescent="0.25">
      <c r="A158" s="18">
        <f>TotalAppsTimeSeriesData!B227-TotalAppsTimeSeriesData!G227</f>
        <v>138</v>
      </c>
      <c r="B158" s="18"/>
      <c r="C158" s="18"/>
      <c r="D158" s="18">
        <f>A158/TotalAppsTimeSeriesData!B227</f>
        <v>0.81176470588235294</v>
      </c>
      <c r="E158" s="18">
        <v>76</v>
      </c>
      <c r="F158" s="18"/>
      <c r="G158" s="18"/>
      <c r="H158" s="18"/>
      <c r="I158" s="18"/>
      <c r="J158" s="18"/>
      <c r="K158" s="18"/>
      <c r="L158" s="18"/>
      <c r="M158" s="18">
        <v>76</v>
      </c>
    </row>
    <row r="159" spans="1:13" x14ac:dyDescent="0.25">
      <c r="A159" s="18">
        <f>TotalAppsTimeSeriesData!B228-TotalAppsTimeSeriesData!G228</f>
        <v>141</v>
      </c>
      <c r="B159" s="18"/>
      <c r="C159" s="18"/>
      <c r="D159" s="18">
        <f>A159/TotalAppsTimeSeriesData!B228</f>
        <v>0.78770949720670391</v>
      </c>
      <c r="E159" s="18">
        <v>77</v>
      </c>
      <c r="F159" s="18"/>
      <c r="G159" s="18"/>
      <c r="H159" s="18"/>
      <c r="I159" s="18"/>
      <c r="J159" s="18"/>
      <c r="K159" s="18"/>
      <c r="L159" s="18"/>
      <c r="M159" s="18">
        <v>77</v>
      </c>
    </row>
    <row r="160" spans="1:13" x14ac:dyDescent="0.25">
      <c r="A160" s="18">
        <f>TotalAppsTimeSeriesData!B229-TotalAppsTimeSeriesData!G229</f>
        <v>138</v>
      </c>
      <c r="B160" s="18"/>
      <c r="C160" s="18"/>
      <c r="D160" s="18">
        <f>A160/TotalAppsTimeSeriesData!B229</f>
        <v>0.78409090909090906</v>
      </c>
      <c r="E160" s="18">
        <v>82</v>
      </c>
      <c r="F160" s="18"/>
      <c r="G160" s="18"/>
      <c r="H160" s="18"/>
      <c r="I160" s="18"/>
      <c r="J160" s="18"/>
      <c r="K160" s="18"/>
      <c r="L160" s="18"/>
      <c r="M160" s="18">
        <v>82</v>
      </c>
    </row>
    <row r="161" spans="1:13" x14ac:dyDescent="0.25">
      <c r="A161" s="18">
        <f>TotalAppsTimeSeriesData!B230-TotalAppsTimeSeriesData!G230</f>
        <v>132</v>
      </c>
      <c r="B161" s="18"/>
      <c r="C161" s="18"/>
      <c r="D161" s="18">
        <f>A161/TotalAppsTimeSeriesData!B230</f>
        <v>0.77647058823529413</v>
      </c>
      <c r="E161" s="18">
        <v>78</v>
      </c>
      <c r="F161" s="18"/>
      <c r="G161" s="18"/>
      <c r="H161" s="18"/>
      <c r="I161" s="18"/>
      <c r="J161" s="18"/>
      <c r="K161" s="18"/>
      <c r="L161" s="18"/>
      <c r="M161" s="18">
        <v>78</v>
      </c>
    </row>
    <row r="162" spans="1:13" x14ac:dyDescent="0.25">
      <c r="A162" s="18">
        <f>TotalAppsTimeSeriesData!B231-TotalAppsTimeSeriesData!G231</f>
        <v>148</v>
      </c>
      <c r="B162" s="18"/>
      <c r="C162" s="18"/>
      <c r="D162" s="18">
        <f>A162/TotalAppsTimeSeriesData!B231</f>
        <v>0.79569892473118276</v>
      </c>
      <c r="E162" s="18">
        <v>76</v>
      </c>
      <c r="F162" s="18"/>
      <c r="G162" s="18"/>
      <c r="H162" s="18"/>
      <c r="I162" s="18"/>
      <c r="J162" s="18"/>
      <c r="K162" s="18"/>
      <c r="L162" s="18"/>
      <c r="M162" s="18">
        <v>76</v>
      </c>
    </row>
    <row r="163" spans="1:13" x14ac:dyDescent="0.25">
      <c r="A163" s="18">
        <f>TotalAppsTimeSeriesData!B232-TotalAppsTimeSeriesData!G232</f>
        <v>161</v>
      </c>
      <c r="B163" s="18"/>
      <c r="C163" s="18"/>
      <c r="D163" s="18">
        <f>A163/TotalAppsTimeSeriesData!B232</f>
        <v>0.80099502487562191</v>
      </c>
      <c r="E163" s="18">
        <v>80</v>
      </c>
      <c r="F163" s="18"/>
      <c r="G163" s="18"/>
      <c r="H163" s="18"/>
      <c r="I163" s="18"/>
      <c r="J163" s="18"/>
      <c r="K163" s="18"/>
      <c r="L163" s="18"/>
      <c r="M163" s="18">
        <v>80</v>
      </c>
    </row>
    <row r="164" spans="1:13" x14ac:dyDescent="0.25">
      <c r="A164" s="18">
        <f>TotalAppsTimeSeriesData!B233-TotalAppsTimeSeriesData!G233</f>
        <v>170</v>
      </c>
      <c r="B164" s="18"/>
      <c r="C164" s="18"/>
      <c r="D164" s="18">
        <f>A164/TotalAppsTimeSeriesData!B233</f>
        <v>0.82125603864734298</v>
      </c>
      <c r="E164" s="18">
        <v>74</v>
      </c>
      <c r="F164" s="18"/>
      <c r="G164" s="18"/>
      <c r="H164" s="18"/>
      <c r="I164" s="18"/>
      <c r="J164" s="18"/>
      <c r="K164" s="18"/>
      <c r="L164" s="18"/>
      <c r="M164" s="18">
        <v>74</v>
      </c>
    </row>
    <row r="165" spans="1:13" x14ac:dyDescent="0.25">
      <c r="A165" s="18">
        <f>TotalAppsTimeSeriesData!B234-TotalAppsTimeSeriesData!G234</f>
        <v>175</v>
      </c>
      <c r="B165" s="18"/>
      <c r="C165" s="18"/>
      <c r="D165" s="18">
        <f>A165/TotalAppsTimeSeriesData!B234</f>
        <v>0.82938388625592419</v>
      </c>
      <c r="E165" s="18">
        <v>74</v>
      </c>
      <c r="F165" s="18"/>
      <c r="G165" s="18"/>
      <c r="H165" s="18"/>
      <c r="I165" s="18"/>
      <c r="J165" s="18"/>
      <c r="K165" s="18"/>
      <c r="L165" s="18"/>
      <c r="M165" s="18">
        <v>74</v>
      </c>
    </row>
    <row r="166" spans="1:13" x14ac:dyDescent="0.25">
      <c r="A166" s="18">
        <f>TotalAppsTimeSeriesData!B235-TotalAppsTimeSeriesData!G235</f>
        <v>165</v>
      </c>
      <c r="B166" s="18"/>
      <c r="C166" s="18"/>
      <c r="D166" s="18">
        <f>A166/TotalAppsTimeSeriesData!B235</f>
        <v>0.82499999999999996</v>
      </c>
      <c r="E166" s="18">
        <v>71</v>
      </c>
      <c r="F166" s="18"/>
      <c r="G166" s="18"/>
      <c r="H166" s="18"/>
      <c r="I166" s="18"/>
      <c r="J166" s="18"/>
      <c r="K166" s="18"/>
      <c r="L166" s="18"/>
      <c r="M166" s="18">
        <v>71</v>
      </c>
    </row>
    <row r="167" spans="1:13" x14ac:dyDescent="0.25">
      <c r="A167" s="18">
        <f>TotalAppsTimeSeriesData!B236-TotalAppsTimeSeriesData!G236</f>
        <v>161</v>
      </c>
      <c r="B167" s="18"/>
      <c r="C167" s="18"/>
      <c r="D167" s="18">
        <f>A167/TotalAppsTimeSeriesData!B236</f>
        <v>0.8214285714285714</v>
      </c>
      <c r="E167" s="18">
        <v>71</v>
      </c>
      <c r="F167" s="18"/>
      <c r="G167" s="18"/>
      <c r="H167" s="18"/>
      <c r="I167" s="18"/>
      <c r="J167" s="18"/>
      <c r="K167" s="18"/>
      <c r="L167" s="18"/>
      <c r="M167" s="18">
        <v>71</v>
      </c>
    </row>
    <row r="168" spans="1:13" x14ac:dyDescent="0.25">
      <c r="A168" s="18">
        <f>TotalAppsTimeSeriesData!B237-TotalAppsTimeSeriesData!G237</f>
        <v>154</v>
      </c>
      <c r="B168" s="18"/>
      <c r="C168" s="18"/>
      <c r="D168" s="18">
        <f>A168/TotalAppsTimeSeriesData!B237</f>
        <v>0.81914893617021278</v>
      </c>
      <c r="E168" s="18">
        <v>57</v>
      </c>
      <c r="F168" s="18"/>
      <c r="G168" s="18"/>
      <c r="H168" s="18"/>
      <c r="I168" s="18"/>
      <c r="J168" s="18"/>
      <c r="K168" s="18"/>
      <c r="L168" s="18"/>
      <c r="M168" s="18">
        <v>57</v>
      </c>
    </row>
    <row r="169" spans="1:13" x14ac:dyDescent="0.25">
      <c r="A169" s="18">
        <f>TotalAppsTimeSeriesData!B238-TotalAppsTimeSeriesData!G238</f>
        <v>148</v>
      </c>
      <c r="B169" s="18"/>
      <c r="C169" s="18"/>
      <c r="D169" s="18">
        <f>A169/TotalAppsTimeSeriesData!B238</f>
        <v>0.78723404255319152</v>
      </c>
      <c r="E169" s="18">
        <v>56</v>
      </c>
      <c r="F169" s="18"/>
      <c r="G169" s="18"/>
      <c r="H169" s="18"/>
      <c r="I169" s="18"/>
      <c r="J169" s="18"/>
      <c r="K169" s="18"/>
      <c r="L169" s="18"/>
      <c r="M169" s="18">
        <v>56</v>
      </c>
    </row>
    <row r="170" spans="1:13" x14ac:dyDescent="0.25">
      <c r="A170" s="18">
        <f>TotalAppsTimeSeriesData!B239-TotalAppsTimeSeriesData!G239</f>
        <v>149</v>
      </c>
      <c r="B170" s="18"/>
      <c r="C170" s="18"/>
      <c r="D170" s="18"/>
      <c r="E170" s="18">
        <v>55</v>
      </c>
      <c r="F170" s="18"/>
      <c r="G170" s="18"/>
      <c r="H170" s="18"/>
      <c r="I170" s="18"/>
      <c r="J170" s="18"/>
      <c r="K170" s="18"/>
      <c r="L170" s="18"/>
      <c r="M170" s="18">
        <v>55</v>
      </c>
    </row>
    <row r="171" spans="1:13" x14ac:dyDescent="0.25">
      <c r="A171" s="18">
        <f>TotalAppsTimeSeriesData!B240-TotalAppsTimeSeriesData!G240</f>
        <v>133</v>
      </c>
      <c r="B171" s="18"/>
      <c r="C171" s="18"/>
      <c r="D171" s="18"/>
      <c r="E171" s="18">
        <v>52</v>
      </c>
      <c r="F171" s="18"/>
      <c r="G171" s="18"/>
      <c r="H171" s="18"/>
      <c r="I171" s="18"/>
      <c r="J171" s="18"/>
      <c r="K171" s="18"/>
      <c r="L171" s="18"/>
      <c r="M171" s="18">
        <v>52</v>
      </c>
    </row>
    <row r="172" spans="1:13" x14ac:dyDescent="0.25">
      <c r="A172" s="18">
        <f>TotalAppsTimeSeriesData!B241-TotalAppsTimeSeriesData!G241</f>
        <v>131</v>
      </c>
      <c r="B172" s="18"/>
      <c r="C172" s="18"/>
      <c r="D172" s="18"/>
      <c r="E172" s="18">
        <v>56</v>
      </c>
      <c r="F172" s="18"/>
      <c r="G172" s="18"/>
      <c r="H172" s="18"/>
      <c r="I172" s="18"/>
      <c r="J172" s="18"/>
      <c r="K172" s="18"/>
      <c r="L172" s="18"/>
      <c r="M172" s="18">
        <v>56</v>
      </c>
    </row>
    <row r="173" spans="1:13" x14ac:dyDescent="0.25">
      <c r="A173" s="18">
        <f>TotalAppsTimeSeriesData!B242-TotalAppsTimeSeriesData!G242</f>
        <v>136</v>
      </c>
      <c r="B173" s="18"/>
      <c r="C173" s="18"/>
      <c r="D173" s="18"/>
      <c r="E173" s="18">
        <v>66</v>
      </c>
      <c r="F173" s="18"/>
      <c r="G173" s="18"/>
      <c r="H173" s="18"/>
      <c r="I173" s="18"/>
      <c r="J173" s="18"/>
      <c r="K173" s="18"/>
      <c r="L173" s="18"/>
      <c r="M173" s="18">
        <v>66</v>
      </c>
    </row>
    <row r="174" spans="1:13" x14ac:dyDescent="0.25">
      <c r="A174" s="18">
        <f>TotalAppsTimeSeriesData!B243-TotalAppsTimeSeriesData!G243</f>
        <v>135</v>
      </c>
      <c r="B174" s="18"/>
      <c r="C174" s="18"/>
      <c r="D174" s="18"/>
      <c r="E174" s="18">
        <v>80</v>
      </c>
      <c r="F174" s="18"/>
      <c r="G174" s="18"/>
      <c r="H174" s="18"/>
      <c r="I174" s="18"/>
      <c r="J174" s="18"/>
      <c r="K174" s="18"/>
      <c r="L174" s="18"/>
      <c r="M174" s="18">
        <v>80</v>
      </c>
    </row>
    <row r="175" spans="1:13" x14ac:dyDescent="0.25">
      <c r="A175" s="18">
        <f>TotalAppsTimeSeriesData!B244-TotalAppsTimeSeriesData!G244</f>
        <v>140</v>
      </c>
      <c r="B175" s="18"/>
      <c r="C175" s="18"/>
      <c r="D175" s="18"/>
      <c r="E175" s="18">
        <v>89</v>
      </c>
      <c r="F175" s="18"/>
      <c r="G175" s="18"/>
      <c r="H175" s="18"/>
      <c r="I175" s="18"/>
      <c r="J175" s="18"/>
      <c r="K175" s="18"/>
      <c r="L175" s="18"/>
      <c r="M175" s="18">
        <v>89</v>
      </c>
    </row>
    <row r="176" spans="1:13" x14ac:dyDescent="0.25">
      <c r="A176" s="18"/>
      <c r="B176" s="18"/>
      <c r="C176" s="18"/>
      <c r="D176" s="18"/>
      <c r="E176" s="18"/>
      <c r="F176" s="18"/>
      <c r="G176" s="18"/>
      <c r="H176" s="18"/>
      <c r="I176" s="18"/>
      <c r="J176" s="18"/>
      <c r="K176" s="18"/>
      <c r="L176" s="18"/>
      <c r="M176" s="18"/>
    </row>
    <row r="177" spans="1:13" x14ac:dyDescent="0.25">
      <c r="A177" s="18"/>
      <c r="B177" s="18"/>
      <c r="C177" s="18"/>
      <c r="D177" s="18"/>
      <c r="E177" s="18"/>
      <c r="F177" s="18"/>
      <c r="G177" s="18"/>
      <c r="H177" s="18"/>
      <c r="I177" s="18"/>
      <c r="J177" s="18"/>
      <c r="K177" s="18"/>
      <c r="L177" s="18"/>
      <c r="M177" s="18"/>
    </row>
    <row r="178" spans="1:13" x14ac:dyDescent="0.25">
      <c r="A178" s="18"/>
      <c r="B178" s="18"/>
      <c r="C178" s="18"/>
      <c r="D178" s="18"/>
      <c r="E178" s="18"/>
      <c r="F178" s="18"/>
      <c r="G178" s="18"/>
      <c r="H178" s="18"/>
      <c r="I178" s="18"/>
      <c r="J178" s="18"/>
      <c r="K178" s="18"/>
      <c r="L178" s="18"/>
      <c r="M178" s="18"/>
    </row>
    <row r="179" spans="1:13" x14ac:dyDescent="0.25">
      <c r="A179" s="18"/>
      <c r="B179" s="18"/>
      <c r="C179" s="18"/>
      <c r="D179" s="18"/>
      <c r="E179" s="18"/>
      <c r="F179" s="18"/>
      <c r="G179" s="18"/>
      <c r="H179" s="18"/>
      <c r="I179" s="18"/>
      <c r="J179" s="18"/>
      <c r="K179" s="18"/>
      <c r="L179" s="18"/>
      <c r="M179" s="18"/>
    </row>
    <row r="180" spans="1:13" x14ac:dyDescent="0.25">
      <c r="A180" s="18"/>
      <c r="B180" s="18"/>
      <c r="C180" s="18"/>
      <c r="D180" s="18"/>
      <c r="E180" s="18"/>
      <c r="F180" s="18"/>
      <c r="G180" s="18"/>
      <c r="H180" s="18"/>
      <c r="I180" s="18"/>
      <c r="J180" s="18"/>
      <c r="K180" s="18"/>
      <c r="L180" s="18"/>
      <c r="M180" s="18"/>
    </row>
    <row r="181" spans="1:13" x14ac:dyDescent="0.25">
      <c r="A181" s="18"/>
      <c r="B181" s="18"/>
      <c r="C181" s="18"/>
      <c r="D181" s="18"/>
      <c r="E181" s="18"/>
      <c r="F181" s="18"/>
      <c r="G181" s="18"/>
      <c r="H181" s="18"/>
      <c r="I181" s="18"/>
      <c r="J181" s="18"/>
      <c r="K181" s="18"/>
      <c r="L181" s="18"/>
      <c r="M181" s="18"/>
    </row>
    <row r="182" spans="1:13" x14ac:dyDescent="0.25">
      <c r="A182" s="18"/>
      <c r="B182" s="18"/>
      <c r="C182" s="18"/>
      <c r="D182" s="18"/>
      <c r="E182" s="18"/>
      <c r="F182" s="18"/>
      <c r="G182" s="18"/>
      <c r="H182" s="18"/>
      <c r="I182" s="18"/>
      <c r="J182" s="18"/>
      <c r="K182" s="18"/>
      <c r="L182" s="18"/>
      <c r="M182" s="18"/>
    </row>
    <row r="183" spans="1:13" x14ac:dyDescent="0.25">
      <c r="A183" s="18"/>
      <c r="B183" s="18"/>
      <c r="C183" s="18"/>
      <c r="D183" s="18"/>
      <c r="E183" s="18"/>
      <c r="F183" s="18"/>
      <c r="G183" s="18"/>
      <c r="H183" s="18"/>
      <c r="I183" s="18"/>
      <c r="J183" s="18"/>
      <c r="K183" s="18"/>
      <c r="L183" s="18"/>
      <c r="M183" s="18"/>
    </row>
    <row r="184" spans="1:13" x14ac:dyDescent="0.25">
      <c r="A184" s="18"/>
      <c r="B184" s="18"/>
      <c r="C184" s="18"/>
      <c r="D184" s="18"/>
      <c r="E184" s="18"/>
      <c r="F184" s="18"/>
      <c r="G184" s="18"/>
      <c r="H184" s="18"/>
      <c r="I184" s="18"/>
      <c r="J184" s="18"/>
      <c r="K184" s="18"/>
      <c r="L184" s="18"/>
      <c r="M184" s="18"/>
    </row>
    <row r="185" spans="1:13" x14ac:dyDescent="0.25">
      <c r="A185" s="18"/>
      <c r="B185" s="18"/>
      <c r="C185" s="18"/>
      <c r="D185" s="18"/>
      <c r="E185" s="18"/>
      <c r="F185" s="18"/>
      <c r="G185" s="18"/>
      <c r="H185" s="18"/>
      <c r="I185" s="18"/>
      <c r="J185" s="18"/>
      <c r="K185" s="18"/>
      <c r="L185" s="18"/>
      <c r="M185" s="18"/>
    </row>
    <row r="186" spans="1:13" x14ac:dyDescent="0.25">
      <c r="A186" s="18"/>
      <c r="B186" s="18"/>
      <c r="C186" s="18"/>
      <c r="D186" s="18"/>
      <c r="E186" s="18"/>
      <c r="F186" s="18"/>
      <c r="G186" s="18"/>
      <c r="H186" s="18"/>
      <c r="I186" s="18"/>
      <c r="J186" s="18"/>
      <c r="K186" s="18"/>
      <c r="L186" s="18"/>
      <c r="M186" s="18"/>
    </row>
    <row r="187" spans="1:13" x14ac:dyDescent="0.25">
      <c r="A187" s="18"/>
      <c r="B187" s="18"/>
      <c r="C187" s="18"/>
      <c r="D187" s="18"/>
      <c r="E187" s="18"/>
      <c r="F187" s="18"/>
      <c r="G187" s="18"/>
      <c r="H187" s="18"/>
      <c r="I187" s="18"/>
      <c r="J187" s="18"/>
      <c r="K187" s="18"/>
      <c r="L187" s="18"/>
      <c r="M187" s="18"/>
    </row>
    <row r="188" spans="1:13" x14ac:dyDescent="0.25">
      <c r="A188" s="18"/>
      <c r="B188" s="18"/>
      <c r="C188" s="18"/>
      <c r="D188" s="18"/>
      <c r="E188" s="18"/>
      <c r="F188" s="18"/>
      <c r="G188" s="18"/>
      <c r="H188" s="18"/>
      <c r="I188" s="18"/>
      <c r="J188" s="18"/>
      <c r="K188" s="18"/>
      <c r="L188" s="18"/>
      <c r="M188" s="18"/>
    </row>
    <row r="189" spans="1:13" x14ac:dyDescent="0.25">
      <c r="A189" s="18"/>
      <c r="B189" s="18"/>
      <c r="C189" s="18"/>
      <c r="D189" s="18"/>
      <c r="E189" s="18"/>
      <c r="F189" s="18"/>
      <c r="G189" s="18"/>
      <c r="H189" s="18"/>
      <c r="I189" s="18"/>
      <c r="J189" s="18"/>
      <c r="K189" s="18"/>
      <c r="L189" s="18"/>
      <c r="M189" s="18"/>
    </row>
    <row r="190" spans="1:13" x14ac:dyDescent="0.25">
      <c r="A190" s="18"/>
      <c r="B190" s="18"/>
      <c r="C190" s="18"/>
      <c r="D190" s="18"/>
      <c r="E190" s="18"/>
      <c r="F190" s="18"/>
      <c r="G190" s="18"/>
      <c r="H190" s="18"/>
      <c r="I190" s="18"/>
      <c r="J190" s="18"/>
      <c r="K190" s="18"/>
      <c r="L190" s="18"/>
      <c r="M190" s="18"/>
    </row>
    <row r="191" spans="1:13" x14ac:dyDescent="0.25">
      <c r="A191" s="18"/>
      <c r="B191" s="18"/>
      <c r="C191" s="18"/>
      <c r="D191" s="18"/>
      <c r="E191" s="18"/>
      <c r="F191" s="18"/>
      <c r="G191" s="18"/>
      <c r="H191" s="18"/>
      <c r="I191" s="18"/>
      <c r="J191" s="18"/>
      <c r="K191" s="18"/>
      <c r="L191" s="18"/>
      <c r="M191" s="18"/>
    </row>
    <row r="192" spans="1:13" x14ac:dyDescent="0.25">
      <c r="A192" s="18"/>
      <c r="B192" s="18"/>
      <c r="C192" s="18"/>
      <c r="D192" s="18"/>
      <c r="E192" s="18"/>
      <c r="F192" s="18"/>
      <c r="G192" s="18"/>
      <c r="H192" s="18"/>
      <c r="I192" s="18"/>
      <c r="J192" s="18"/>
      <c r="K192" s="18"/>
      <c r="L192" s="18"/>
      <c r="M192" s="18"/>
    </row>
    <row r="193" spans="1:13" x14ac:dyDescent="0.25">
      <c r="A193" s="18"/>
      <c r="B193" s="18"/>
      <c r="C193" s="18"/>
      <c r="D193" s="18"/>
      <c r="E193" s="18"/>
      <c r="F193" s="18"/>
      <c r="G193" s="18"/>
      <c r="H193" s="18"/>
      <c r="I193" s="18"/>
      <c r="J193" s="18"/>
      <c r="K193" s="18"/>
      <c r="L193" s="18"/>
      <c r="M193" s="18"/>
    </row>
    <row r="194" spans="1:13" x14ac:dyDescent="0.25">
      <c r="A194" s="18"/>
      <c r="B194" s="18"/>
      <c r="C194" s="18"/>
      <c r="D194" s="18"/>
      <c r="E194" s="18"/>
      <c r="F194" s="18"/>
      <c r="G194" s="18"/>
      <c r="H194" s="18"/>
      <c r="I194" s="18"/>
      <c r="J194" s="18"/>
      <c r="K194" s="18"/>
      <c r="L194" s="18"/>
      <c r="M194" s="18"/>
    </row>
    <row r="195" spans="1:13" x14ac:dyDescent="0.25">
      <c r="A195" s="18"/>
      <c r="B195" s="18"/>
      <c r="C195" s="18"/>
      <c r="D195" s="18"/>
      <c r="E195" s="18"/>
      <c r="F195" s="18"/>
      <c r="G195" s="18"/>
      <c r="H195" s="18"/>
      <c r="I195" s="18"/>
      <c r="J195" s="18"/>
      <c r="K195" s="18"/>
      <c r="L195" s="18"/>
      <c r="M195" s="18"/>
    </row>
    <row r="196" spans="1:13" x14ac:dyDescent="0.25">
      <c r="A196" s="18"/>
      <c r="B196" s="18"/>
      <c r="C196" s="18"/>
      <c r="D196" s="18"/>
      <c r="E196" s="18"/>
      <c r="F196" s="18"/>
      <c r="G196" s="18"/>
      <c r="H196" s="18"/>
      <c r="I196" s="18"/>
      <c r="J196" s="18"/>
      <c r="K196" s="18"/>
      <c r="L196" s="18"/>
      <c r="M196" s="18"/>
    </row>
    <row r="197" spans="1:13" x14ac:dyDescent="0.25">
      <c r="A197" s="18"/>
      <c r="B197" s="18"/>
      <c r="C197" s="18"/>
      <c r="D197" s="18"/>
      <c r="E197" s="18"/>
      <c r="F197" s="18"/>
      <c r="G197" s="18"/>
      <c r="H197" s="18"/>
      <c r="I197" s="18"/>
      <c r="J197" s="18"/>
      <c r="K197" s="18"/>
      <c r="L197" s="18"/>
      <c r="M197" s="18"/>
    </row>
    <row r="198" spans="1:13" x14ac:dyDescent="0.25">
      <c r="A198" s="18"/>
      <c r="B198" s="18"/>
      <c r="C198" s="18"/>
      <c r="D198" s="18"/>
      <c r="E198" s="18"/>
      <c r="F198" s="18"/>
      <c r="G198" s="18"/>
      <c r="H198" s="18"/>
      <c r="I198" s="18"/>
      <c r="J198" s="18"/>
      <c r="K198" s="18"/>
      <c r="L198" s="18"/>
      <c r="M198" s="18"/>
    </row>
    <row r="199" spans="1:13" x14ac:dyDescent="0.25">
      <c r="A199" s="18"/>
      <c r="B199" s="18"/>
      <c r="C199" s="18"/>
      <c r="D199" s="18"/>
      <c r="E199" s="18"/>
      <c r="F199" s="18"/>
      <c r="G199" s="18"/>
      <c r="H199" s="18"/>
      <c r="I199" s="18"/>
      <c r="J199" s="18"/>
      <c r="K199" s="18"/>
      <c r="L199" s="18"/>
      <c r="M199" s="18"/>
    </row>
    <row r="200" spans="1:13" x14ac:dyDescent="0.25">
      <c r="A200" s="18"/>
      <c r="B200" s="18"/>
      <c r="C200" s="18"/>
      <c r="D200" s="18"/>
      <c r="E200" s="18"/>
      <c r="F200" s="18"/>
      <c r="G200" s="18"/>
      <c r="H200" s="18"/>
      <c r="I200" s="18"/>
      <c r="J200" s="18"/>
      <c r="K200" s="18"/>
      <c r="L200" s="18"/>
      <c r="M200" s="18"/>
    </row>
    <row r="201" spans="1:13" x14ac:dyDescent="0.25">
      <c r="A201" s="18"/>
      <c r="B201" s="18"/>
      <c r="C201" s="18"/>
      <c r="D201" s="18"/>
      <c r="E201" s="18"/>
      <c r="F201" s="18"/>
      <c r="G201" s="18"/>
      <c r="H201" s="18"/>
      <c r="I201" s="18"/>
      <c r="J201" s="18"/>
      <c r="K201" s="18"/>
      <c r="L201" s="18"/>
      <c r="M201" s="18"/>
    </row>
    <row r="202" spans="1:13" x14ac:dyDescent="0.25">
      <c r="A202" s="18"/>
      <c r="B202" s="18"/>
      <c r="C202" s="18"/>
      <c r="D202" s="18"/>
      <c r="E202" s="18"/>
      <c r="F202" s="18"/>
      <c r="G202" s="18"/>
      <c r="H202" s="18"/>
      <c r="I202" s="18"/>
      <c r="J202" s="18"/>
      <c r="K202" s="18"/>
      <c r="L202" s="18"/>
      <c r="M202" s="18"/>
    </row>
    <row r="203" spans="1:13" x14ac:dyDescent="0.25">
      <c r="A203" s="18"/>
      <c r="B203" s="18"/>
      <c r="C203" s="18"/>
      <c r="D203" s="18"/>
      <c r="E203" s="18"/>
      <c r="F203" s="18"/>
      <c r="G203" s="18"/>
      <c r="H203" s="18"/>
      <c r="I203" s="18"/>
      <c r="J203" s="18"/>
      <c r="K203" s="18"/>
      <c r="L203" s="18"/>
      <c r="M203" s="18"/>
    </row>
    <row r="204" spans="1:13" x14ac:dyDescent="0.25">
      <c r="A204" s="18"/>
      <c r="B204" s="18"/>
      <c r="C204" s="18"/>
      <c r="D204" s="18"/>
      <c r="E204" s="18"/>
      <c r="F204" s="18"/>
      <c r="G204" s="18"/>
      <c r="H204" s="18"/>
      <c r="I204" s="18"/>
      <c r="J204" s="18"/>
      <c r="K204" s="18"/>
      <c r="L204" s="18"/>
      <c r="M204" s="18"/>
    </row>
    <row r="205" spans="1:13" x14ac:dyDescent="0.25">
      <c r="A205" s="18"/>
      <c r="B205" s="18"/>
      <c r="C205" s="18"/>
      <c r="D205" s="18"/>
      <c r="E205" s="18"/>
      <c r="F205" s="18"/>
      <c r="G205" s="18"/>
      <c r="H205" s="18"/>
      <c r="I205" s="18"/>
      <c r="J205" s="18"/>
      <c r="K205" s="18"/>
      <c r="L205" s="18"/>
      <c r="M205" s="18"/>
    </row>
    <row r="206" spans="1:13" x14ac:dyDescent="0.25">
      <c r="A206" s="18"/>
      <c r="B206" s="18"/>
      <c r="C206" s="18"/>
      <c r="D206" s="18"/>
      <c r="E206" s="18"/>
      <c r="F206" s="18"/>
      <c r="G206" s="18"/>
      <c r="H206" s="18"/>
      <c r="I206" s="18"/>
      <c r="J206" s="18"/>
      <c r="K206" s="18"/>
      <c r="L206" s="18"/>
      <c r="M206" s="18"/>
    </row>
    <row r="207" spans="1:13" x14ac:dyDescent="0.25">
      <c r="A207" s="18"/>
      <c r="B207" s="18"/>
      <c r="C207" s="18"/>
      <c r="D207" s="18"/>
      <c r="E207" s="18"/>
      <c r="F207" s="18"/>
      <c r="G207" s="18"/>
      <c r="H207" s="18"/>
      <c r="I207" s="18"/>
      <c r="J207" s="18"/>
      <c r="K207" s="18"/>
      <c r="L207" s="18"/>
      <c r="M207" s="18"/>
    </row>
    <row r="208" spans="1:13" x14ac:dyDescent="0.25">
      <c r="A208" s="18"/>
      <c r="B208" s="18"/>
      <c r="C208" s="18"/>
      <c r="D208" s="18"/>
      <c r="E208" s="18"/>
      <c r="F208" s="18"/>
      <c r="G208" s="18"/>
      <c r="H208" s="18"/>
      <c r="I208" s="18"/>
      <c r="J208" s="18"/>
      <c r="K208" s="18"/>
      <c r="L208" s="18"/>
      <c r="M208" s="18"/>
    </row>
    <row r="209" spans="1:13" x14ac:dyDescent="0.25">
      <c r="A209" s="18"/>
      <c r="B209" s="18"/>
      <c r="C209" s="18"/>
      <c r="D209" s="18"/>
      <c r="E209" s="18"/>
      <c r="F209" s="18"/>
      <c r="G209" s="18"/>
      <c r="H209" s="18"/>
      <c r="I209" s="18"/>
      <c r="J209" s="18"/>
      <c r="K209" s="18"/>
      <c r="L209" s="18"/>
      <c r="M209" s="18"/>
    </row>
    <row r="210" spans="1:13" x14ac:dyDescent="0.25">
      <c r="A210" s="18"/>
      <c r="B210" s="18"/>
      <c r="C210" s="18"/>
      <c r="D210" s="18"/>
      <c r="E210" s="18"/>
      <c r="F210" s="18"/>
      <c r="G210" s="18"/>
      <c r="H210" s="18"/>
      <c r="I210" s="18"/>
      <c r="J210" s="18"/>
      <c r="K210" s="18"/>
      <c r="L210" s="18"/>
      <c r="M210" s="18"/>
    </row>
    <row r="211" spans="1:13" x14ac:dyDescent="0.25">
      <c r="A211" s="18"/>
      <c r="B211" s="18"/>
      <c r="C211" s="18"/>
      <c r="D211" s="18"/>
      <c r="E211" s="18"/>
      <c r="F211" s="18"/>
      <c r="G211" s="18"/>
      <c r="H211" s="18"/>
      <c r="I211" s="18"/>
      <c r="J211" s="18"/>
      <c r="K211" s="18"/>
      <c r="L211" s="18"/>
      <c r="M211" s="18"/>
    </row>
    <row r="212" spans="1:13" x14ac:dyDescent="0.25">
      <c r="A212" s="18"/>
      <c r="B212" s="18"/>
      <c r="C212" s="18"/>
      <c r="D212" s="18"/>
      <c r="E212" s="18"/>
      <c r="F212" s="18"/>
      <c r="G212" s="18"/>
      <c r="H212" s="18"/>
      <c r="I212" s="18"/>
      <c r="J212" s="18"/>
      <c r="K212" s="18"/>
      <c r="L212" s="18"/>
      <c r="M212" s="18"/>
    </row>
    <row r="213" spans="1:13" x14ac:dyDescent="0.25">
      <c r="A213" s="18"/>
      <c r="B213" s="18"/>
      <c r="C213" s="18"/>
      <c r="D213" s="18"/>
      <c r="E213" s="18"/>
      <c r="F213" s="18"/>
      <c r="G213" s="18"/>
      <c r="H213" s="18"/>
      <c r="I213" s="18"/>
      <c r="J213" s="18"/>
      <c r="K213" s="18"/>
      <c r="L213" s="18"/>
      <c r="M213" s="18"/>
    </row>
    <row r="214" spans="1:13" x14ac:dyDescent="0.25">
      <c r="A214" s="18"/>
      <c r="B214" s="18"/>
      <c r="C214" s="18"/>
      <c r="D214" s="18"/>
      <c r="E214" s="18"/>
      <c r="F214" s="18"/>
      <c r="G214" s="18"/>
      <c r="H214" s="18"/>
      <c r="I214" s="18"/>
      <c r="J214" s="18"/>
      <c r="K214" s="18"/>
      <c r="L214" s="18"/>
      <c r="M214" s="18"/>
    </row>
    <row r="215" spans="1:13" x14ac:dyDescent="0.25">
      <c r="A215" s="18"/>
      <c r="B215" s="18"/>
      <c r="C215" s="18"/>
      <c r="D215" s="18"/>
      <c r="E215" s="18"/>
      <c r="F215" s="18"/>
      <c r="G215" s="18"/>
      <c r="H215" s="18"/>
      <c r="I215" s="18"/>
      <c r="J215" s="18"/>
      <c r="K215" s="18"/>
      <c r="L215" s="18"/>
      <c r="M215" s="18"/>
    </row>
    <row r="216" spans="1:13" x14ac:dyDescent="0.25">
      <c r="A216" s="18"/>
      <c r="B216" s="18"/>
      <c r="C216" s="18"/>
      <c r="D216" s="18"/>
      <c r="E216" s="18"/>
      <c r="F216" s="18"/>
      <c r="G216" s="18"/>
      <c r="H216" s="18"/>
      <c r="I216" s="18"/>
      <c r="J216" s="18"/>
      <c r="K216" s="18"/>
      <c r="L216" s="18"/>
      <c r="M216" s="18"/>
    </row>
    <row r="217" spans="1:13" x14ac:dyDescent="0.25">
      <c r="A217" s="18"/>
      <c r="B217" s="18"/>
      <c r="C217" s="18"/>
      <c r="D217" s="18"/>
      <c r="E217" s="18"/>
      <c r="F217" s="18"/>
      <c r="G217" s="18"/>
      <c r="H217" s="18"/>
      <c r="I217" s="18"/>
      <c r="J217" s="18"/>
      <c r="K217" s="18"/>
      <c r="L217" s="18"/>
      <c r="M217" s="18"/>
    </row>
    <row r="218" spans="1:13" x14ac:dyDescent="0.25">
      <c r="A218" s="18"/>
      <c r="B218" s="18"/>
      <c r="C218" s="18"/>
      <c r="D218" s="18"/>
      <c r="E218" s="18"/>
      <c r="F218" s="18"/>
      <c r="G218" s="18"/>
      <c r="H218" s="18"/>
      <c r="I218" s="18"/>
      <c r="J218" s="18"/>
      <c r="K218" s="18"/>
      <c r="L218" s="18"/>
      <c r="M218" s="18"/>
    </row>
    <row r="219" spans="1:13" x14ac:dyDescent="0.25">
      <c r="A219" s="18"/>
      <c r="B219" s="18"/>
      <c r="C219" s="18"/>
      <c r="D219" s="18"/>
      <c r="E219" s="18"/>
      <c r="F219" s="18"/>
      <c r="G219" s="18"/>
      <c r="H219" s="18"/>
      <c r="I219" s="18"/>
      <c r="J219" s="18"/>
      <c r="K219" s="18"/>
      <c r="L219" s="18"/>
      <c r="M219" s="18"/>
    </row>
    <row r="220" spans="1:13" x14ac:dyDescent="0.25">
      <c r="A220" s="18"/>
      <c r="B220" s="18"/>
      <c r="C220" s="18"/>
      <c r="D220" s="18"/>
      <c r="E220" s="18"/>
      <c r="F220" s="18"/>
      <c r="G220" s="18"/>
      <c r="H220" s="18"/>
      <c r="I220" s="18"/>
      <c r="J220" s="18"/>
      <c r="K220" s="18"/>
      <c r="L220" s="18"/>
      <c r="M220" s="18"/>
    </row>
    <row r="221" spans="1:13" x14ac:dyDescent="0.25">
      <c r="A221" s="18"/>
      <c r="B221" s="18"/>
      <c r="C221" s="18"/>
      <c r="D221" s="18"/>
      <c r="E221" s="18"/>
      <c r="F221" s="18"/>
      <c r="G221" s="18"/>
      <c r="H221" s="18"/>
      <c r="I221" s="18"/>
      <c r="J221" s="18"/>
      <c r="K221" s="18"/>
      <c r="L221" s="18"/>
      <c r="M221" s="18"/>
    </row>
    <row r="222" spans="1:13" x14ac:dyDescent="0.25">
      <c r="A222" s="18"/>
      <c r="B222" s="18"/>
      <c r="C222" s="18"/>
      <c r="D222" s="18"/>
      <c r="E222" s="18"/>
      <c r="F222" s="18"/>
      <c r="G222" s="18"/>
      <c r="H222" s="18"/>
      <c r="I222" s="18"/>
      <c r="J222" s="18"/>
      <c r="K222" s="18"/>
      <c r="L222" s="18"/>
      <c r="M222" s="18"/>
    </row>
    <row r="223" spans="1:13" x14ac:dyDescent="0.25">
      <c r="A223" s="18"/>
      <c r="B223" s="18"/>
      <c r="C223" s="18"/>
      <c r="D223" s="18"/>
      <c r="E223" s="18"/>
      <c r="F223" s="18"/>
      <c r="G223" s="18"/>
      <c r="H223" s="18"/>
      <c r="I223" s="18"/>
      <c r="J223" s="18"/>
      <c r="K223" s="18"/>
      <c r="L223" s="18"/>
      <c r="M223" s="18"/>
    </row>
    <row r="224" spans="1:13" x14ac:dyDescent="0.25">
      <c r="A224" s="18"/>
      <c r="B224" s="18"/>
      <c r="C224" s="18"/>
      <c r="D224" s="18"/>
      <c r="E224" s="18"/>
      <c r="F224" s="18"/>
      <c r="G224" s="18"/>
      <c r="H224" s="18"/>
      <c r="I224" s="18"/>
      <c r="J224" s="18"/>
      <c r="K224" s="18"/>
      <c r="L224" s="18"/>
      <c r="M224" s="18"/>
    </row>
    <row r="225" spans="1:13" x14ac:dyDescent="0.25">
      <c r="A225" s="18"/>
      <c r="B225" s="18"/>
      <c r="C225" s="18"/>
      <c r="D225" s="18"/>
      <c r="E225" s="18"/>
      <c r="F225" s="18"/>
      <c r="G225" s="18"/>
      <c r="H225" s="18"/>
      <c r="I225" s="18"/>
      <c r="J225" s="18"/>
      <c r="K225" s="18"/>
      <c r="L225" s="18"/>
      <c r="M225" s="18"/>
    </row>
    <row r="226" spans="1:13" x14ac:dyDescent="0.25">
      <c r="A226" s="18"/>
      <c r="B226" s="18"/>
      <c r="C226" s="18"/>
      <c r="D226" s="18"/>
      <c r="E226" s="18"/>
      <c r="F226" s="18"/>
      <c r="G226" s="18"/>
      <c r="H226" s="18"/>
      <c r="I226" s="18"/>
      <c r="J226" s="18"/>
      <c r="K226" s="18"/>
      <c r="L226" s="18"/>
      <c r="M226" s="18"/>
    </row>
    <row r="227" spans="1:13" x14ac:dyDescent="0.25">
      <c r="A227" s="18"/>
      <c r="B227" s="18"/>
      <c r="C227" s="18"/>
      <c r="D227" s="18"/>
      <c r="E227" s="18"/>
      <c r="F227" s="18"/>
      <c r="G227" s="18"/>
      <c r="H227" s="18"/>
      <c r="I227" s="18"/>
      <c r="J227" s="18"/>
      <c r="K227" s="18"/>
      <c r="L227" s="18"/>
      <c r="M227" s="18"/>
    </row>
    <row r="228" spans="1:13" x14ac:dyDescent="0.25">
      <c r="A228" s="18"/>
      <c r="B228" s="18"/>
      <c r="C228" s="18"/>
      <c r="D228" s="18"/>
      <c r="E228" s="18"/>
      <c r="F228" s="18"/>
      <c r="G228" s="18"/>
      <c r="H228" s="18"/>
      <c r="I228" s="18"/>
      <c r="J228" s="18"/>
      <c r="K228" s="18"/>
      <c r="L228" s="18"/>
      <c r="M228" s="18"/>
    </row>
    <row r="229" spans="1:13" x14ac:dyDescent="0.25">
      <c r="A229" s="18"/>
      <c r="B229" s="18"/>
      <c r="C229" s="18"/>
      <c r="D229" s="18"/>
      <c r="E229" s="18"/>
      <c r="F229" s="18"/>
      <c r="G229" s="18"/>
      <c r="H229" s="18"/>
      <c r="I229" s="18"/>
      <c r="J229" s="18"/>
      <c r="K229" s="18"/>
      <c r="L229" s="18"/>
      <c r="M229" s="18"/>
    </row>
    <row r="230" spans="1:13" x14ac:dyDescent="0.25">
      <c r="A230" s="18"/>
      <c r="B230" s="18"/>
      <c r="C230" s="18"/>
      <c r="D230" s="18"/>
      <c r="E230" s="18"/>
      <c r="F230" s="18"/>
      <c r="G230" s="18"/>
      <c r="H230" s="18"/>
      <c r="I230" s="18"/>
      <c r="J230" s="18"/>
      <c r="K230" s="18"/>
      <c r="L230" s="18"/>
      <c r="M230" s="18"/>
    </row>
    <row r="231" spans="1:13" x14ac:dyDescent="0.25">
      <c r="A231" s="18"/>
      <c r="B231" s="18"/>
      <c r="C231" s="18"/>
      <c r="D231" s="18"/>
      <c r="E231" s="18"/>
      <c r="F231" s="18"/>
      <c r="G231" s="18"/>
      <c r="H231" s="18"/>
      <c r="I231" s="18"/>
      <c r="J231" s="18"/>
      <c r="K231" s="18"/>
      <c r="L231" s="18"/>
      <c r="M231" s="18"/>
    </row>
    <row r="232" spans="1:13" x14ac:dyDescent="0.25">
      <c r="A232" s="18"/>
      <c r="B232" s="18"/>
      <c r="C232" s="18"/>
      <c r="D232" s="18"/>
      <c r="E232" s="18"/>
      <c r="F232" s="18"/>
      <c r="G232" s="18"/>
      <c r="H232" s="18"/>
      <c r="I232" s="18"/>
      <c r="J232" s="18"/>
      <c r="K232" s="18"/>
      <c r="L232" s="18"/>
      <c r="M232" s="18"/>
    </row>
    <row r="233" spans="1:13" x14ac:dyDescent="0.25">
      <c r="A233" s="18"/>
      <c r="B233" s="18"/>
      <c r="C233" s="18"/>
      <c r="D233" s="18"/>
      <c r="E233" s="18"/>
      <c r="F233" s="18"/>
      <c r="G233" s="18"/>
      <c r="H233" s="18"/>
      <c r="I233" s="18"/>
      <c r="J233" s="18"/>
      <c r="K233" s="18"/>
      <c r="L233" s="18"/>
      <c r="M233" s="18"/>
    </row>
    <row r="234" spans="1:13" x14ac:dyDescent="0.25">
      <c r="A234" s="18"/>
      <c r="B234" s="18"/>
      <c r="C234" s="18"/>
      <c r="D234" s="18"/>
      <c r="E234" s="18"/>
      <c r="F234" s="18"/>
      <c r="G234" s="18"/>
      <c r="H234" s="18"/>
      <c r="I234" s="18"/>
      <c r="J234" s="18"/>
      <c r="K234" s="18"/>
      <c r="L234" s="18"/>
      <c r="M234" s="18"/>
    </row>
    <row r="235" spans="1:13" x14ac:dyDescent="0.25">
      <c r="A235" s="18"/>
      <c r="B235" s="18"/>
      <c r="C235" s="18"/>
      <c r="D235" s="18"/>
      <c r="E235" s="18"/>
      <c r="F235" s="18"/>
      <c r="G235" s="18"/>
      <c r="H235" s="18"/>
      <c r="I235" s="18"/>
      <c r="J235" s="18"/>
      <c r="K235" s="18"/>
      <c r="L235" s="18"/>
      <c r="M235" s="18"/>
    </row>
    <row r="236" spans="1:13" x14ac:dyDescent="0.25">
      <c r="A236" s="18"/>
      <c r="B236" s="18"/>
      <c r="C236" s="18"/>
      <c r="D236" s="18"/>
      <c r="E236" s="18"/>
      <c r="F236" s="18"/>
      <c r="G236" s="18"/>
      <c r="H236" s="18"/>
      <c r="I236" s="18"/>
      <c r="J236" s="18"/>
      <c r="K236" s="18"/>
      <c r="L236" s="18"/>
      <c r="M236" s="18"/>
    </row>
    <row r="237" spans="1:13" x14ac:dyDescent="0.25">
      <c r="A237" s="18"/>
      <c r="B237" s="18"/>
      <c r="C237" s="18"/>
      <c r="D237" s="18"/>
      <c r="E237" s="18"/>
      <c r="F237" s="18"/>
      <c r="G237" s="18"/>
      <c r="H237" s="18"/>
      <c r="I237" s="18"/>
      <c r="J237" s="18"/>
      <c r="K237" s="18"/>
      <c r="L237" s="18"/>
      <c r="M237" s="18"/>
    </row>
    <row r="238" spans="1:13" x14ac:dyDescent="0.25">
      <c r="A238" s="18"/>
      <c r="B238" s="18"/>
      <c r="C238" s="18"/>
      <c r="D238" s="18"/>
      <c r="E238" s="18"/>
      <c r="F238" s="18"/>
      <c r="G238" s="18"/>
      <c r="H238" s="18"/>
      <c r="I238" s="18"/>
      <c r="J238" s="18"/>
      <c r="K238" s="18"/>
      <c r="L238" s="18"/>
      <c r="M238" s="18"/>
    </row>
    <row r="239" spans="1:13" x14ac:dyDescent="0.25">
      <c r="A239" s="18"/>
      <c r="B239" s="18"/>
      <c r="C239" s="18"/>
      <c r="D239" s="18"/>
      <c r="E239" s="18"/>
      <c r="F239" s="18"/>
      <c r="G239" s="18"/>
      <c r="H239" s="18"/>
      <c r="I239" s="18"/>
      <c r="J239" s="18"/>
      <c r="K239" s="18"/>
      <c r="L239" s="18"/>
      <c r="M239" s="18"/>
    </row>
    <row r="240" spans="1:13" x14ac:dyDescent="0.25">
      <c r="A240" s="18"/>
      <c r="B240" s="18"/>
      <c r="C240" s="18"/>
      <c r="D240" s="18"/>
      <c r="E240" s="18"/>
      <c r="F240" s="18"/>
      <c r="G240" s="18"/>
      <c r="H240" s="18"/>
      <c r="I240" s="18"/>
      <c r="J240" s="18"/>
      <c r="K240" s="18"/>
      <c r="L240" s="18"/>
      <c r="M240" s="18"/>
    </row>
    <row r="241" spans="1:13" x14ac:dyDescent="0.25">
      <c r="A241" s="18"/>
      <c r="B241" s="18"/>
      <c r="C241" s="18"/>
      <c r="D241" s="18"/>
      <c r="E241" s="18"/>
      <c r="F241" s="18"/>
      <c r="G241" s="18"/>
      <c r="H241" s="18"/>
      <c r="I241" s="18"/>
      <c r="J241" s="18"/>
      <c r="K241" s="18"/>
      <c r="L241" s="18"/>
      <c r="M241" s="18"/>
    </row>
    <row r="242" spans="1:13" x14ac:dyDescent="0.25">
      <c r="A242" s="18"/>
      <c r="B242" s="18"/>
      <c r="C242" s="18"/>
      <c r="D242" s="18"/>
      <c r="E242" s="18"/>
      <c r="F242" s="18"/>
      <c r="G242" s="18"/>
      <c r="H242" s="18"/>
      <c r="I242" s="18"/>
      <c r="J242" s="18"/>
      <c r="K242" s="18"/>
      <c r="L242" s="18"/>
      <c r="M242" s="18"/>
    </row>
    <row r="243" spans="1:13" x14ac:dyDescent="0.25">
      <c r="A243" s="18"/>
      <c r="B243" s="18"/>
      <c r="C243" s="18"/>
      <c r="D243" s="18"/>
      <c r="E243" s="18"/>
      <c r="F243" s="18"/>
      <c r="G243" s="18"/>
      <c r="H243" s="18"/>
      <c r="I243" s="18"/>
      <c r="J243" s="18"/>
      <c r="K243" s="18"/>
      <c r="L243" s="18"/>
      <c r="M243" s="18"/>
    </row>
    <row r="244" spans="1:13" x14ac:dyDescent="0.25">
      <c r="A244" s="18"/>
      <c r="B244" s="18"/>
      <c r="C244" s="18"/>
      <c r="D244" s="18"/>
      <c r="E244" s="18"/>
      <c r="F244" s="18"/>
      <c r="G244" s="18"/>
      <c r="H244" s="18"/>
      <c r="I244" s="18"/>
      <c r="J244" s="18"/>
      <c r="K244" s="18"/>
      <c r="L244" s="18"/>
      <c r="M244" s="18"/>
    </row>
    <row r="245" spans="1:13" x14ac:dyDescent="0.25">
      <c r="A245" s="18"/>
      <c r="B245" s="18"/>
      <c r="C245" s="18"/>
      <c r="D245" s="18"/>
      <c r="E245" s="18"/>
      <c r="F245" s="18"/>
      <c r="G245" s="18"/>
      <c r="H245" s="18"/>
      <c r="I245" s="18"/>
      <c r="J245" s="18"/>
      <c r="K245" s="18"/>
      <c r="L245" s="18"/>
      <c r="M245" s="18"/>
    </row>
    <row r="246" spans="1:13" x14ac:dyDescent="0.25">
      <c r="A246" s="18"/>
      <c r="B246" s="18"/>
      <c r="C246" s="18"/>
      <c r="D246" s="18"/>
      <c r="E246" s="18"/>
      <c r="F246" s="18"/>
      <c r="G246" s="18"/>
      <c r="H246" s="18"/>
      <c r="I246" s="18"/>
      <c r="J246" s="18"/>
      <c r="K246" s="18"/>
      <c r="L246" s="18"/>
      <c r="M246" s="18"/>
    </row>
    <row r="247" spans="1:13" x14ac:dyDescent="0.25">
      <c r="A247" s="18"/>
      <c r="B247" s="18"/>
      <c r="C247" s="18"/>
      <c r="D247" s="18"/>
      <c r="E247" s="18"/>
      <c r="F247" s="18"/>
      <c r="G247" s="18"/>
      <c r="H247" s="18"/>
      <c r="I247" s="18"/>
      <c r="J247" s="18"/>
      <c r="K247" s="18"/>
      <c r="L247" s="18"/>
      <c r="M247" s="18"/>
    </row>
    <row r="248" spans="1:13" x14ac:dyDescent="0.25">
      <c r="A248" s="18"/>
      <c r="B248" s="18"/>
      <c r="C248" s="18"/>
      <c r="D248" s="18"/>
      <c r="E248" s="18"/>
      <c r="F248" s="18"/>
      <c r="G248" s="18"/>
      <c r="H248" s="18"/>
      <c r="I248" s="18"/>
      <c r="J248" s="18"/>
      <c r="K248" s="18"/>
      <c r="L248" s="18"/>
      <c r="M248" s="18"/>
    </row>
    <row r="249" spans="1:13" x14ac:dyDescent="0.25">
      <c r="A249" s="18"/>
      <c r="B249" s="18"/>
      <c r="C249" s="18"/>
      <c r="D249" s="18"/>
      <c r="E249" s="18"/>
      <c r="F249" s="18"/>
      <c r="G249" s="18"/>
      <c r="H249" s="18"/>
      <c r="I249" s="18"/>
      <c r="J249" s="18"/>
      <c r="K249" s="18"/>
      <c r="L249" s="18"/>
      <c r="M249" s="18"/>
    </row>
    <row r="250" spans="1:13" x14ac:dyDescent="0.25">
      <c r="A250" s="18"/>
      <c r="B250" s="18"/>
      <c r="C250" s="18"/>
      <c r="D250" s="18"/>
      <c r="E250" s="18"/>
      <c r="F250" s="18"/>
      <c r="G250" s="18"/>
      <c r="H250" s="18"/>
      <c r="I250" s="18"/>
      <c r="J250" s="18"/>
      <c r="K250" s="18"/>
      <c r="L250" s="18"/>
      <c r="M250" s="18"/>
    </row>
    <row r="251" spans="1:13" x14ac:dyDescent="0.25">
      <c r="A251" s="18"/>
      <c r="B251" s="18"/>
      <c r="C251" s="18"/>
      <c r="D251" s="18"/>
      <c r="E251" s="18"/>
      <c r="F251" s="18"/>
      <c r="G251" s="18"/>
      <c r="H251" s="18"/>
      <c r="I251" s="18"/>
      <c r="J251" s="18"/>
      <c r="K251" s="18"/>
      <c r="L251" s="18"/>
      <c r="M251" s="18"/>
    </row>
    <row r="252" spans="1:13" x14ac:dyDescent="0.25">
      <c r="A252" s="18"/>
      <c r="B252" s="18"/>
      <c r="C252" s="18"/>
      <c r="D252" s="18"/>
      <c r="E252" s="18"/>
      <c r="F252" s="18"/>
      <c r="G252" s="18"/>
      <c r="H252" s="18"/>
      <c r="I252" s="18"/>
      <c r="J252" s="18"/>
      <c r="K252" s="18"/>
      <c r="L252" s="18"/>
      <c r="M252" s="18"/>
    </row>
    <row r="253" spans="1:13" x14ac:dyDescent="0.25">
      <c r="A253" s="18"/>
      <c r="B253" s="18"/>
      <c r="C253" s="18"/>
      <c r="D253" s="18"/>
      <c r="E253" s="18"/>
      <c r="F253" s="18"/>
      <c r="G253" s="18"/>
      <c r="H253" s="18"/>
      <c r="I253" s="18"/>
      <c r="J253" s="18"/>
      <c r="K253" s="18"/>
      <c r="L253" s="18"/>
      <c r="M253" s="18"/>
    </row>
    <row r="254" spans="1:13" x14ac:dyDescent="0.25">
      <c r="A254" s="18"/>
      <c r="B254" s="18"/>
      <c r="C254" s="18"/>
      <c r="D254" s="18"/>
      <c r="E254" s="18"/>
      <c r="F254" s="18"/>
      <c r="G254" s="18"/>
      <c r="H254" s="18"/>
      <c r="I254" s="18"/>
      <c r="J254" s="18"/>
      <c r="K254" s="18"/>
      <c r="L254" s="18"/>
      <c r="M254" s="18"/>
    </row>
    <row r="255" spans="1:13" x14ac:dyDescent="0.25">
      <c r="A255" s="18"/>
      <c r="B255" s="18"/>
      <c r="C255" s="18"/>
      <c r="D255" s="18"/>
      <c r="E255" s="18"/>
      <c r="F255" s="18"/>
      <c r="G255" s="18"/>
      <c r="H255" s="18"/>
      <c r="I255" s="18"/>
      <c r="J255" s="18"/>
      <c r="K255" s="18"/>
      <c r="L255" s="18"/>
      <c r="M255" s="18"/>
    </row>
    <row r="256" spans="1:13" x14ac:dyDescent="0.25">
      <c r="A256" s="18"/>
      <c r="B256" s="18"/>
      <c r="C256" s="18"/>
      <c r="D256" s="18"/>
      <c r="E256" s="18"/>
      <c r="F256" s="18"/>
      <c r="G256" s="18"/>
      <c r="H256" s="18"/>
      <c r="I256" s="18"/>
      <c r="J256" s="18"/>
      <c r="K256" s="18"/>
      <c r="L256" s="18"/>
      <c r="M256" s="18"/>
    </row>
    <row r="257" spans="1:13" x14ac:dyDescent="0.25">
      <c r="A257" s="18"/>
      <c r="B257" s="18"/>
      <c r="C257" s="18"/>
      <c r="D257" s="18"/>
      <c r="E257" s="18"/>
      <c r="F257" s="18"/>
      <c r="G257" s="18"/>
      <c r="H257" s="18"/>
      <c r="I257" s="18"/>
      <c r="J257" s="18"/>
      <c r="K257" s="18"/>
      <c r="L257" s="18"/>
      <c r="M257" s="18"/>
    </row>
    <row r="258" spans="1:13" x14ac:dyDescent="0.25">
      <c r="A258" s="18"/>
      <c r="B258" s="18"/>
      <c r="C258" s="18"/>
      <c r="D258" s="18"/>
      <c r="E258" s="18"/>
      <c r="F258" s="18"/>
      <c r="G258" s="18"/>
      <c r="H258" s="18"/>
      <c r="I258" s="18"/>
      <c r="J258" s="18"/>
      <c r="K258" s="18"/>
      <c r="L258" s="18"/>
      <c r="M258" s="18"/>
    </row>
    <row r="259" spans="1:13" x14ac:dyDescent="0.25">
      <c r="A259" s="18"/>
      <c r="B259" s="18"/>
      <c r="C259" s="18"/>
      <c r="D259" s="18"/>
      <c r="E259" s="18"/>
      <c r="F259" s="18"/>
      <c r="G259" s="18"/>
      <c r="H259" s="18"/>
      <c r="I259" s="18"/>
      <c r="J259" s="18"/>
      <c r="K259" s="18"/>
      <c r="L259" s="18"/>
      <c r="M259" s="18"/>
    </row>
    <row r="260" spans="1:13" x14ac:dyDescent="0.25">
      <c r="A260" s="18"/>
      <c r="B260" s="18"/>
      <c r="C260" s="18"/>
      <c r="D260" s="18"/>
      <c r="E260" s="18"/>
      <c r="F260" s="18"/>
      <c r="G260" s="18"/>
      <c r="H260" s="18"/>
      <c r="I260" s="18"/>
      <c r="J260" s="18"/>
      <c r="K260" s="18"/>
      <c r="L260" s="18"/>
      <c r="M260" s="18"/>
    </row>
    <row r="261" spans="1:13" x14ac:dyDescent="0.25">
      <c r="A261" s="18"/>
      <c r="B261" s="18"/>
      <c r="C261" s="18"/>
      <c r="D261" s="18"/>
      <c r="E261" s="18"/>
      <c r="F261" s="18"/>
      <c r="G261" s="18"/>
      <c r="H261" s="18"/>
      <c r="I261" s="18"/>
      <c r="J261" s="18"/>
      <c r="K261" s="18"/>
      <c r="L261" s="18"/>
      <c r="M261" s="18"/>
    </row>
    <row r="262" spans="1:13" x14ac:dyDescent="0.25">
      <c r="A262" s="18"/>
      <c r="B262" s="18"/>
      <c r="C262" s="18"/>
      <c r="D262" s="18"/>
      <c r="E262" s="18"/>
      <c r="F262" s="18"/>
      <c r="G262" s="18"/>
      <c r="H262" s="18"/>
      <c r="I262" s="18"/>
      <c r="J262" s="18"/>
      <c r="K262" s="18"/>
      <c r="L262" s="18"/>
      <c r="M262" s="18"/>
    </row>
    <row r="263" spans="1:13" x14ac:dyDescent="0.25">
      <c r="A263" s="18"/>
      <c r="B263" s="18"/>
      <c r="C263" s="18"/>
      <c r="D263" s="18"/>
      <c r="E263" s="18"/>
      <c r="F263" s="18"/>
      <c r="G263" s="18"/>
      <c r="H263" s="18"/>
      <c r="I263" s="18"/>
      <c r="J263" s="18"/>
      <c r="K263" s="18"/>
      <c r="L263" s="18"/>
      <c r="M263" s="18"/>
    </row>
    <row r="264" spans="1:13" x14ac:dyDescent="0.25">
      <c r="A264" s="18"/>
      <c r="B264" s="18"/>
      <c r="C264" s="18"/>
      <c r="D264" s="18"/>
      <c r="E264" s="18"/>
      <c r="F264" s="18"/>
      <c r="G264" s="18"/>
      <c r="H264" s="18"/>
      <c r="I264" s="18"/>
      <c r="J264" s="18"/>
      <c r="K264" s="18"/>
      <c r="L264" s="18"/>
      <c r="M264" s="18"/>
    </row>
    <row r="265" spans="1:13" x14ac:dyDescent="0.25">
      <c r="A265" s="18"/>
      <c r="B265" s="18"/>
      <c r="C265" s="18"/>
      <c r="D265" s="18"/>
      <c r="E265" s="18"/>
      <c r="F265" s="18"/>
      <c r="G265" s="18"/>
      <c r="H265" s="18"/>
      <c r="I265" s="18"/>
      <c r="J265" s="18"/>
      <c r="K265" s="18"/>
      <c r="L265" s="18"/>
      <c r="M265" s="18"/>
    </row>
    <row r="266" spans="1:13" x14ac:dyDescent="0.25">
      <c r="A266" s="18"/>
      <c r="B266" s="18"/>
      <c r="C266" s="18"/>
      <c r="D266" s="18"/>
      <c r="E266" s="18"/>
      <c r="F266" s="18"/>
      <c r="G266" s="18"/>
      <c r="H266" s="18"/>
      <c r="I266" s="18"/>
      <c r="J266" s="18"/>
      <c r="K266" s="18"/>
      <c r="L266" s="18"/>
      <c r="M266" s="18"/>
    </row>
    <row r="267" spans="1:13" x14ac:dyDescent="0.25">
      <c r="A267" s="18"/>
      <c r="B267" s="18"/>
      <c r="C267" s="18"/>
      <c r="D267" s="18"/>
      <c r="E267" s="18"/>
      <c r="F267" s="18"/>
      <c r="G267" s="18"/>
      <c r="H267" s="18"/>
      <c r="I267" s="18"/>
      <c r="J267" s="18"/>
      <c r="K267" s="18"/>
      <c r="L267" s="18"/>
      <c r="M267" s="18"/>
    </row>
    <row r="268" spans="1:13" x14ac:dyDescent="0.25">
      <c r="A268" s="18"/>
      <c r="B268" s="18"/>
      <c r="C268" s="18"/>
      <c r="D268" s="18"/>
      <c r="E268" s="18"/>
      <c r="F268" s="18"/>
      <c r="G268" s="18"/>
      <c r="H268" s="18"/>
      <c r="I268" s="18"/>
      <c r="J268" s="18"/>
      <c r="K268" s="18"/>
      <c r="L268" s="18"/>
      <c r="M268" s="18"/>
    </row>
    <row r="269" spans="1:13" x14ac:dyDescent="0.25">
      <c r="A269" s="18"/>
      <c r="B269" s="18"/>
      <c r="C269" s="18"/>
      <c r="D269" s="18"/>
      <c r="E269" s="18"/>
      <c r="F269" s="18"/>
      <c r="G269" s="18"/>
      <c r="H269" s="18"/>
      <c r="I269" s="18"/>
      <c r="J269" s="18"/>
      <c r="K269" s="18"/>
      <c r="L269" s="18"/>
      <c r="M269" s="18"/>
    </row>
    <row r="270" spans="1:13" x14ac:dyDescent="0.25">
      <c r="A270" s="18"/>
      <c r="B270" s="18"/>
      <c r="C270" s="18"/>
      <c r="D270" s="18"/>
      <c r="E270" s="18"/>
      <c r="F270" s="18"/>
      <c r="G270" s="18"/>
      <c r="H270" s="18"/>
      <c r="I270" s="18"/>
      <c r="J270" s="18"/>
      <c r="K270" s="18"/>
      <c r="L270" s="18"/>
      <c r="M270" s="18"/>
    </row>
    <row r="271" spans="1:13" x14ac:dyDescent="0.25">
      <c r="A271" s="18"/>
      <c r="B271" s="18"/>
      <c r="C271" s="18"/>
      <c r="D271" s="18"/>
      <c r="E271" s="18"/>
      <c r="F271" s="18"/>
      <c r="G271" s="18"/>
      <c r="H271" s="18"/>
      <c r="I271" s="18"/>
      <c r="J271" s="18"/>
      <c r="K271" s="18"/>
      <c r="L271" s="18"/>
      <c r="M271" s="18"/>
    </row>
    <row r="272" spans="1:13" x14ac:dyDescent="0.25">
      <c r="A272" s="18"/>
      <c r="B272" s="18"/>
      <c r="C272" s="18"/>
      <c r="D272" s="18"/>
      <c r="E272" s="18"/>
      <c r="F272" s="18"/>
      <c r="G272" s="18"/>
      <c r="H272" s="18"/>
      <c r="I272" s="18"/>
      <c r="J272" s="18"/>
      <c r="K272" s="18"/>
      <c r="L272" s="18"/>
      <c r="M272" s="18"/>
    </row>
    <row r="273" spans="1:13" x14ac:dyDescent="0.25">
      <c r="A273" s="18"/>
      <c r="B273" s="18"/>
      <c r="C273" s="18"/>
      <c r="D273" s="18"/>
      <c r="E273" s="18"/>
      <c r="F273" s="18"/>
      <c r="G273" s="18"/>
      <c r="H273" s="18"/>
      <c r="I273" s="18"/>
      <c r="J273" s="18"/>
      <c r="K273" s="18"/>
      <c r="L273" s="18"/>
      <c r="M273" s="18"/>
    </row>
    <row r="274" spans="1:13" x14ac:dyDescent="0.25">
      <c r="A274" s="18"/>
      <c r="B274" s="18"/>
      <c r="C274" s="18"/>
      <c r="D274" s="18"/>
      <c r="E274" s="18"/>
      <c r="F274" s="18"/>
      <c r="G274" s="18"/>
      <c r="H274" s="18"/>
      <c r="I274" s="18"/>
      <c r="J274" s="18"/>
      <c r="K274" s="18"/>
      <c r="L274" s="18"/>
      <c r="M274" s="18"/>
    </row>
    <row r="275" spans="1:13" x14ac:dyDescent="0.25">
      <c r="A275" s="18"/>
      <c r="B275" s="18"/>
      <c r="C275" s="18"/>
      <c r="D275" s="18"/>
      <c r="E275" s="18"/>
      <c r="F275" s="18"/>
      <c r="G275" s="18"/>
      <c r="H275" s="18"/>
      <c r="I275" s="18"/>
      <c r="J275" s="18"/>
      <c r="K275" s="18"/>
      <c r="L275" s="18"/>
      <c r="M275" s="18"/>
    </row>
    <row r="276" spans="1:13" x14ac:dyDescent="0.25">
      <c r="A276" s="18"/>
      <c r="B276" s="18"/>
      <c r="C276" s="18"/>
      <c r="D276" s="18"/>
      <c r="E276" s="18"/>
      <c r="F276" s="18"/>
      <c r="G276" s="18"/>
      <c r="H276" s="18"/>
      <c r="I276" s="18"/>
      <c r="J276" s="18"/>
      <c r="K276" s="18"/>
      <c r="L276" s="18"/>
      <c r="M276" s="18"/>
    </row>
    <row r="277" spans="1:13" x14ac:dyDescent="0.25">
      <c r="A277" s="18"/>
      <c r="B277" s="18"/>
      <c r="C277" s="18"/>
      <c r="D277" s="18"/>
      <c r="E277" s="18"/>
      <c r="F277" s="18"/>
      <c r="G277" s="18"/>
      <c r="H277" s="18"/>
      <c r="I277" s="18"/>
      <c r="J277" s="18"/>
      <c r="K277" s="18"/>
      <c r="L277" s="18"/>
      <c r="M277" s="18"/>
    </row>
    <row r="278" spans="1:13" x14ac:dyDescent="0.25">
      <c r="A278" s="18"/>
      <c r="B278" s="18"/>
      <c r="C278" s="18"/>
      <c r="D278" s="18"/>
      <c r="E278" s="18"/>
      <c r="F278" s="18"/>
      <c r="G278" s="18"/>
      <c r="H278" s="18"/>
      <c r="I278" s="18"/>
      <c r="J278" s="18"/>
      <c r="K278" s="18"/>
      <c r="L278" s="18"/>
      <c r="M278" s="18"/>
    </row>
    <row r="279" spans="1:13" x14ac:dyDescent="0.25">
      <c r="A279" s="18"/>
      <c r="B279" s="18"/>
      <c r="C279" s="18"/>
      <c r="D279" s="18"/>
      <c r="E279" s="18"/>
      <c r="F279" s="18"/>
      <c r="G279" s="18"/>
      <c r="H279" s="18"/>
      <c r="I279" s="18"/>
      <c r="J279" s="18"/>
      <c r="K279" s="18"/>
      <c r="L279" s="18"/>
      <c r="M279" s="18"/>
    </row>
    <row r="280" spans="1:13" x14ac:dyDescent="0.25">
      <c r="A280" s="18"/>
      <c r="B280" s="18"/>
      <c r="C280" s="18"/>
      <c r="D280" s="18"/>
      <c r="E280" s="18"/>
      <c r="F280" s="18"/>
      <c r="G280" s="18"/>
      <c r="H280" s="18"/>
      <c r="I280" s="18"/>
      <c r="J280" s="18"/>
      <c r="K280" s="18"/>
      <c r="L280" s="18"/>
      <c r="M280" s="18"/>
    </row>
    <row r="281" spans="1:13" x14ac:dyDescent="0.25">
      <c r="A281" s="18"/>
      <c r="B281" s="18"/>
      <c r="C281" s="18"/>
      <c r="D281" s="18"/>
      <c r="E281" s="18"/>
      <c r="F281" s="18"/>
      <c r="G281" s="18"/>
      <c r="H281" s="18"/>
      <c r="I281" s="18"/>
      <c r="J281" s="18"/>
      <c r="K281" s="18"/>
      <c r="L281" s="18"/>
      <c r="M281" s="18"/>
    </row>
    <row r="282" spans="1:13" x14ac:dyDescent="0.25">
      <c r="A282" s="18"/>
      <c r="B282" s="18"/>
      <c r="C282" s="18"/>
      <c r="D282" s="18"/>
      <c r="E282" s="18"/>
      <c r="F282" s="18"/>
      <c r="G282" s="18"/>
      <c r="H282" s="18"/>
      <c r="I282" s="18"/>
      <c r="J282" s="18"/>
      <c r="K282" s="18"/>
      <c r="L282" s="18"/>
      <c r="M282" s="18"/>
    </row>
    <row r="283" spans="1:13" x14ac:dyDescent="0.25">
      <c r="A283" s="18"/>
      <c r="B283" s="18"/>
      <c r="C283" s="18"/>
      <c r="D283" s="18"/>
      <c r="E283" s="18"/>
      <c r="F283" s="18"/>
      <c r="G283" s="18"/>
      <c r="H283" s="18"/>
      <c r="I283" s="18"/>
      <c r="J283" s="18"/>
      <c r="K283" s="18"/>
      <c r="L283" s="18"/>
      <c r="M283" s="18"/>
    </row>
    <row r="284" spans="1:13" x14ac:dyDescent="0.25">
      <c r="A284" s="18"/>
      <c r="B284" s="18"/>
      <c r="C284" s="18"/>
      <c r="D284" s="18"/>
      <c r="E284" s="18"/>
      <c r="F284" s="18"/>
      <c r="G284" s="18"/>
      <c r="H284" s="18"/>
      <c r="I284" s="18"/>
      <c r="J284" s="18"/>
      <c r="K284" s="18"/>
      <c r="L284" s="18"/>
      <c r="M284" s="18"/>
    </row>
    <row r="285" spans="1:13" x14ac:dyDescent="0.25">
      <c r="A285" s="18"/>
      <c r="B285" s="18"/>
      <c r="C285" s="18"/>
      <c r="D285" s="18"/>
      <c r="E285" s="18"/>
      <c r="F285" s="18"/>
      <c r="G285" s="18"/>
      <c r="H285" s="18"/>
      <c r="I285" s="18"/>
      <c r="J285" s="18"/>
      <c r="K285" s="18"/>
      <c r="L285" s="18"/>
      <c r="M285" s="18"/>
    </row>
    <row r="286" spans="1:13" x14ac:dyDescent="0.25">
      <c r="A286" s="18"/>
      <c r="B286" s="18"/>
      <c r="C286" s="18"/>
      <c r="D286" s="18"/>
      <c r="E286" s="18"/>
      <c r="F286" s="18"/>
      <c r="G286" s="18"/>
      <c r="H286" s="18"/>
      <c r="I286" s="18"/>
      <c r="J286" s="18"/>
      <c r="K286" s="18"/>
      <c r="L286" s="18"/>
      <c r="M286" s="18"/>
    </row>
    <row r="287" spans="1:13" x14ac:dyDescent="0.25">
      <c r="A287" s="18"/>
      <c r="B287" s="18"/>
      <c r="C287" s="18"/>
      <c r="D287" s="18"/>
      <c r="E287" s="18"/>
      <c r="F287" s="18"/>
      <c r="G287" s="18"/>
      <c r="H287" s="18"/>
      <c r="I287" s="18"/>
      <c r="J287" s="18"/>
      <c r="K287" s="18"/>
      <c r="L287" s="18"/>
      <c r="M287" s="18"/>
    </row>
    <row r="288" spans="1:13" x14ac:dyDescent="0.25">
      <c r="A288" s="18"/>
      <c r="B288" s="18"/>
      <c r="C288" s="18"/>
      <c r="D288" s="18"/>
      <c r="E288" s="18"/>
      <c r="F288" s="18"/>
      <c r="G288" s="18"/>
      <c r="H288" s="18"/>
      <c r="I288" s="18"/>
      <c r="J288" s="18"/>
      <c r="K288" s="18"/>
      <c r="L288" s="18"/>
      <c r="M288" s="18"/>
    </row>
    <row r="289" spans="1:13" x14ac:dyDescent="0.25">
      <c r="A289" s="18"/>
      <c r="B289" s="18"/>
      <c r="C289" s="18"/>
      <c r="D289" s="18"/>
      <c r="E289" s="18"/>
      <c r="F289" s="18"/>
      <c r="G289" s="18"/>
      <c r="H289" s="18"/>
      <c r="I289" s="18"/>
      <c r="J289" s="18"/>
      <c r="K289" s="18"/>
      <c r="L289" s="18"/>
      <c r="M289" s="18"/>
    </row>
    <row r="290" spans="1:13" x14ac:dyDescent="0.25">
      <c r="A290" s="18"/>
      <c r="B290" s="18"/>
      <c r="C290" s="18"/>
      <c r="D290" s="18"/>
      <c r="E290" s="18"/>
      <c r="F290" s="18"/>
      <c r="G290" s="18"/>
      <c r="H290" s="18"/>
      <c r="I290" s="18"/>
      <c r="J290" s="18"/>
      <c r="K290" s="18"/>
      <c r="L290" s="18"/>
      <c r="M290" s="18"/>
    </row>
    <row r="291" spans="1:13" x14ac:dyDescent="0.25">
      <c r="A291" s="18"/>
      <c r="B291" s="18"/>
      <c r="C291" s="18"/>
      <c r="D291" s="18"/>
      <c r="E291" s="18"/>
      <c r="F291" s="18"/>
      <c r="G291" s="18"/>
      <c r="H291" s="18"/>
      <c r="I291" s="18"/>
      <c r="J291" s="18"/>
      <c r="K291" s="18"/>
      <c r="L291" s="18"/>
      <c r="M291" s="18"/>
    </row>
    <row r="292" spans="1:13" x14ac:dyDescent="0.25">
      <c r="A292" s="18"/>
      <c r="B292" s="18"/>
      <c r="C292" s="18"/>
      <c r="D292" s="18"/>
      <c r="E292" s="18"/>
      <c r="F292" s="18"/>
      <c r="G292" s="18"/>
      <c r="H292" s="18"/>
      <c r="I292" s="18"/>
      <c r="J292" s="18"/>
      <c r="K292" s="18"/>
      <c r="L292" s="18"/>
      <c r="M292" s="18"/>
    </row>
    <row r="293" spans="1:13" x14ac:dyDescent="0.25">
      <c r="A293" s="18"/>
      <c r="B293" s="18"/>
      <c r="C293" s="18"/>
      <c r="D293" s="18"/>
      <c r="E293" s="18"/>
      <c r="F293" s="18"/>
      <c r="G293" s="18"/>
      <c r="H293" s="18"/>
      <c r="I293" s="18"/>
      <c r="J293" s="18"/>
      <c r="K293" s="18"/>
      <c r="L293" s="18"/>
      <c r="M293" s="18"/>
    </row>
    <row r="294" spans="1:13" x14ac:dyDescent="0.25">
      <c r="A294" s="18"/>
      <c r="B294" s="18"/>
      <c r="C294" s="18"/>
      <c r="D294" s="18"/>
      <c r="E294" s="18"/>
      <c r="F294" s="18"/>
      <c r="G294" s="18"/>
      <c r="H294" s="18"/>
      <c r="I294" s="18"/>
      <c r="J294" s="18"/>
      <c r="K294" s="18"/>
      <c r="L294" s="18"/>
      <c r="M294" s="18"/>
    </row>
    <row r="295" spans="1:13" x14ac:dyDescent="0.25">
      <c r="A295" s="18"/>
      <c r="B295" s="18"/>
      <c r="C295" s="18"/>
      <c r="D295" s="18"/>
      <c r="E295" s="18"/>
      <c r="F295" s="18"/>
      <c r="G295" s="18"/>
      <c r="H295" s="18"/>
      <c r="I295" s="18"/>
      <c r="J295" s="18"/>
      <c r="K295" s="18"/>
      <c r="L295" s="18"/>
      <c r="M295" s="18"/>
    </row>
    <row r="296" spans="1:13" x14ac:dyDescent="0.25">
      <c r="A296" s="18"/>
      <c r="B296" s="18"/>
      <c r="C296" s="18"/>
      <c r="D296" s="18"/>
      <c r="E296" s="18"/>
      <c r="F296" s="18"/>
      <c r="G296" s="18"/>
      <c r="H296" s="18"/>
      <c r="I296" s="18"/>
      <c r="J296" s="18"/>
      <c r="K296" s="18"/>
      <c r="L296" s="18"/>
      <c r="M296" s="18"/>
    </row>
    <row r="297" spans="1:13" x14ac:dyDescent="0.25">
      <c r="A297" s="18"/>
      <c r="B297" s="18"/>
      <c r="C297" s="18"/>
      <c r="D297" s="18"/>
      <c r="E297" s="18"/>
      <c r="F297" s="18"/>
      <c r="G297" s="18"/>
      <c r="H297" s="18"/>
      <c r="I297" s="18"/>
      <c r="J297" s="18"/>
      <c r="K297" s="18"/>
      <c r="L297" s="18"/>
      <c r="M297" s="18"/>
    </row>
    <row r="298" spans="1:13" x14ac:dyDescent="0.25">
      <c r="A298" s="18"/>
      <c r="B298" s="18"/>
      <c r="C298" s="18"/>
      <c r="D298" s="18"/>
      <c r="E298" s="18"/>
      <c r="F298" s="18"/>
      <c r="G298" s="18"/>
      <c r="H298" s="18"/>
      <c r="I298" s="18"/>
      <c r="J298" s="18"/>
      <c r="K298" s="18"/>
      <c r="L298" s="18"/>
      <c r="M298" s="18"/>
    </row>
    <row r="299" spans="1:13" x14ac:dyDescent="0.25">
      <c r="A299" s="18"/>
      <c r="B299" s="18"/>
      <c r="C299" s="18"/>
      <c r="D299" s="18"/>
      <c r="E299" s="18"/>
      <c r="F299" s="18"/>
      <c r="G299" s="18"/>
      <c r="H299" s="18"/>
      <c r="I299" s="18"/>
      <c r="J299" s="18"/>
      <c r="K299" s="18"/>
      <c r="L299" s="18"/>
      <c r="M299" s="18"/>
    </row>
    <row r="300" spans="1:13" x14ac:dyDescent="0.25">
      <c r="A300" s="18"/>
      <c r="B300" s="18"/>
      <c r="C300" s="18"/>
      <c r="D300" s="18"/>
      <c r="E300" s="18"/>
      <c r="F300" s="18"/>
      <c r="G300" s="18"/>
      <c r="H300" s="18"/>
      <c r="I300" s="18"/>
      <c r="J300" s="18"/>
      <c r="K300" s="18"/>
      <c r="L300" s="18"/>
      <c r="M300" s="18"/>
    </row>
    <row r="301" spans="1:13" x14ac:dyDescent="0.25">
      <c r="A301" s="18"/>
      <c r="B301" s="18"/>
      <c r="C301" s="18"/>
      <c r="D301" s="18"/>
      <c r="E301" s="18"/>
      <c r="F301" s="18"/>
      <c r="G301" s="18"/>
      <c r="H301" s="18"/>
      <c r="I301" s="18"/>
      <c r="J301" s="18"/>
      <c r="K301" s="18"/>
      <c r="L301" s="18"/>
      <c r="M301" s="18"/>
    </row>
    <row r="302" spans="1:13" x14ac:dyDescent="0.25">
      <c r="A302" s="18"/>
      <c r="B302" s="18"/>
      <c r="C302" s="18"/>
      <c r="D302" s="18"/>
      <c r="E302" s="18"/>
      <c r="F302" s="18"/>
      <c r="G302" s="18"/>
      <c r="H302" s="18"/>
      <c r="I302" s="18"/>
      <c r="J302" s="18"/>
      <c r="K302" s="18"/>
      <c r="L302" s="18"/>
      <c r="M302" s="18"/>
    </row>
    <row r="303" spans="1:13" x14ac:dyDescent="0.25">
      <c r="A303" s="18"/>
      <c r="B303" s="18"/>
      <c r="C303" s="18"/>
      <c r="D303" s="18"/>
      <c r="E303" s="18"/>
      <c r="F303" s="18"/>
      <c r="G303" s="18"/>
      <c r="H303" s="18"/>
      <c r="I303" s="18"/>
      <c r="J303" s="18"/>
      <c r="K303" s="18"/>
      <c r="L303" s="18"/>
      <c r="M303" s="18"/>
    </row>
    <row r="304" spans="1:13" x14ac:dyDescent="0.25">
      <c r="A304" s="18"/>
      <c r="B304" s="18"/>
      <c r="C304" s="18"/>
      <c r="D304" s="18"/>
      <c r="E304" s="18"/>
      <c r="F304" s="18"/>
      <c r="G304" s="18"/>
      <c r="H304" s="18"/>
      <c r="I304" s="18"/>
      <c r="J304" s="18"/>
      <c r="K304" s="18"/>
      <c r="L304" s="18"/>
      <c r="M304" s="18"/>
    </row>
    <row r="305" spans="1:13" x14ac:dyDescent="0.25">
      <c r="A305" s="18"/>
      <c r="B305" s="18"/>
      <c r="C305" s="18"/>
      <c r="D305" s="18"/>
      <c r="E305" s="18"/>
      <c r="F305" s="18"/>
      <c r="G305" s="18"/>
      <c r="H305" s="18"/>
      <c r="I305" s="18"/>
      <c r="J305" s="18"/>
      <c r="K305" s="18"/>
      <c r="L305" s="18"/>
      <c r="M305" s="18"/>
    </row>
    <row r="306" spans="1:13" x14ac:dyDescent="0.25">
      <c r="A306" s="18"/>
      <c r="B306" s="18"/>
      <c r="C306" s="18"/>
      <c r="D306" s="18"/>
      <c r="E306" s="18"/>
      <c r="F306" s="18"/>
      <c r="G306" s="18"/>
      <c r="H306" s="18"/>
      <c r="I306" s="18"/>
      <c r="J306" s="18"/>
      <c r="K306" s="18"/>
      <c r="L306" s="18"/>
      <c r="M306" s="18"/>
    </row>
    <row r="307" spans="1:13" x14ac:dyDescent="0.25">
      <c r="A307" s="18"/>
      <c r="B307" s="18"/>
      <c r="C307" s="18"/>
      <c r="D307" s="18"/>
      <c r="E307" s="18"/>
      <c r="F307" s="18"/>
      <c r="G307" s="18"/>
      <c r="H307" s="18"/>
      <c r="I307" s="18"/>
      <c r="J307" s="18"/>
      <c r="K307" s="18"/>
      <c r="L307" s="18"/>
      <c r="M307" s="18"/>
    </row>
    <row r="308" spans="1:13" x14ac:dyDescent="0.25">
      <c r="A308" s="18"/>
      <c r="B308" s="18"/>
      <c r="C308" s="18"/>
      <c r="D308" s="18"/>
      <c r="E308" s="18"/>
      <c r="F308" s="18"/>
      <c r="G308" s="18"/>
      <c r="H308" s="18"/>
      <c r="I308" s="18"/>
      <c r="J308" s="18"/>
      <c r="K308" s="18"/>
      <c r="L308" s="18"/>
      <c r="M308" s="18"/>
    </row>
    <row r="309" spans="1:13" x14ac:dyDescent="0.25">
      <c r="A309" s="18"/>
      <c r="B309" s="18"/>
      <c r="C309" s="18"/>
      <c r="D309" s="18"/>
      <c r="E309" s="18"/>
      <c r="F309" s="18"/>
      <c r="G309" s="18"/>
      <c r="H309" s="18"/>
      <c r="I309" s="18"/>
      <c r="J309" s="18"/>
      <c r="K309" s="18"/>
      <c r="L309" s="18"/>
      <c r="M309" s="18"/>
    </row>
    <row r="310" spans="1:13" x14ac:dyDescent="0.25">
      <c r="A310" s="18"/>
      <c r="B310" s="18"/>
      <c r="C310" s="18"/>
      <c r="D310" s="18"/>
      <c r="E310" s="18"/>
      <c r="F310" s="18"/>
      <c r="G310" s="18"/>
      <c r="H310" s="18"/>
      <c r="I310" s="18"/>
      <c r="J310" s="18"/>
      <c r="K310" s="18"/>
      <c r="L310" s="18"/>
      <c r="M310" s="18"/>
    </row>
    <row r="311" spans="1:13" x14ac:dyDescent="0.25">
      <c r="A311" s="18"/>
      <c r="B311" s="18"/>
      <c r="C311" s="18"/>
      <c r="D311" s="18"/>
      <c r="E311" s="18"/>
      <c r="F311" s="18"/>
      <c r="G311" s="18"/>
      <c r="H311" s="18"/>
      <c r="I311" s="18"/>
      <c r="J311" s="18"/>
      <c r="K311" s="18"/>
      <c r="L311" s="18"/>
      <c r="M311" s="18"/>
    </row>
    <row r="312" spans="1:13" x14ac:dyDescent="0.25">
      <c r="A312" s="18"/>
      <c r="B312" s="18"/>
      <c r="C312" s="18"/>
      <c r="D312" s="18"/>
      <c r="E312" s="18"/>
      <c r="F312" s="18"/>
      <c r="G312" s="18"/>
      <c r="H312" s="18"/>
      <c r="I312" s="18"/>
      <c r="J312" s="18"/>
      <c r="K312" s="18"/>
      <c r="L312" s="18"/>
      <c r="M312" s="18"/>
    </row>
    <row r="313" spans="1:13" x14ac:dyDescent="0.25">
      <c r="A313" s="18"/>
      <c r="B313" s="18"/>
      <c r="C313" s="18"/>
      <c r="D313" s="18"/>
      <c r="E313" s="18"/>
      <c r="F313" s="18"/>
      <c r="G313" s="18"/>
      <c r="H313" s="18"/>
      <c r="I313" s="18"/>
      <c r="J313" s="18"/>
      <c r="K313" s="18"/>
      <c r="L313" s="18"/>
      <c r="M313" s="18"/>
    </row>
    <row r="314" spans="1:13" x14ac:dyDescent="0.25">
      <c r="A314" s="18"/>
      <c r="B314" s="18"/>
      <c r="C314" s="18"/>
      <c r="D314" s="18"/>
      <c r="E314" s="18"/>
      <c r="F314" s="18"/>
      <c r="G314" s="18"/>
      <c r="H314" s="18"/>
      <c r="I314" s="18"/>
      <c r="J314" s="18"/>
      <c r="K314" s="18"/>
      <c r="L314" s="18"/>
      <c r="M314" s="18"/>
    </row>
    <row r="315" spans="1:13" x14ac:dyDescent="0.25">
      <c r="A315" s="18"/>
      <c r="B315" s="18"/>
      <c r="C315" s="18"/>
      <c r="D315" s="18"/>
      <c r="E315" s="18"/>
      <c r="F315" s="18"/>
      <c r="G315" s="18"/>
      <c r="H315" s="18"/>
      <c r="I315" s="18"/>
      <c r="J315" s="18"/>
      <c r="K315" s="18"/>
      <c r="L315" s="18"/>
      <c r="M315" s="18"/>
    </row>
    <row r="316" spans="1:13" x14ac:dyDescent="0.25">
      <c r="A316" s="18"/>
      <c r="B316" s="18"/>
      <c r="C316" s="18"/>
      <c r="D316" s="18"/>
      <c r="E316" s="18"/>
      <c r="F316" s="18"/>
      <c r="G316" s="18"/>
      <c r="H316" s="18"/>
      <c r="I316" s="18"/>
      <c r="J316" s="18"/>
      <c r="K316" s="18"/>
      <c r="L316" s="18"/>
      <c r="M316" s="18"/>
    </row>
    <row r="317" spans="1:13" x14ac:dyDescent="0.25">
      <c r="A317" s="18"/>
      <c r="B317" s="18"/>
      <c r="C317" s="18"/>
      <c r="D317" s="18"/>
      <c r="E317" s="18"/>
      <c r="F317" s="18"/>
      <c r="G317" s="18"/>
      <c r="H317" s="18"/>
      <c r="I317" s="18"/>
      <c r="J317" s="18"/>
      <c r="K317" s="18"/>
      <c r="L317" s="18"/>
      <c r="M317" s="18"/>
    </row>
    <row r="318" spans="1:13" x14ac:dyDescent="0.25">
      <c r="A318" s="18"/>
      <c r="B318" s="18"/>
      <c r="C318" s="18"/>
      <c r="D318" s="18"/>
      <c r="E318" s="18"/>
      <c r="F318" s="18"/>
      <c r="G318" s="18"/>
      <c r="H318" s="18"/>
      <c r="I318" s="18"/>
      <c r="J318" s="18"/>
      <c r="K318" s="18"/>
      <c r="L318" s="18"/>
      <c r="M318" s="18"/>
    </row>
    <row r="319" spans="1:13" x14ac:dyDescent="0.25">
      <c r="A319" s="18"/>
      <c r="B319" s="18"/>
      <c r="C319" s="18"/>
      <c r="D319" s="18"/>
      <c r="E319" s="18"/>
      <c r="F319" s="18"/>
      <c r="G319" s="18"/>
      <c r="H319" s="18"/>
      <c r="I319" s="18"/>
      <c r="J319" s="18"/>
      <c r="K319" s="18"/>
      <c r="L319" s="18"/>
      <c r="M319" s="18"/>
    </row>
    <row r="320" spans="1:13" x14ac:dyDescent="0.25">
      <c r="A320" s="18"/>
      <c r="B320" s="18"/>
      <c r="C320" s="18"/>
      <c r="D320" s="18"/>
      <c r="E320" s="18"/>
      <c r="F320" s="18"/>
      <c r="G320" s="18"/>
      <c r="H320" s="18"/>
      <c r="I320" s="18"/>
      <c r="J320" s="18"/>
      <c r="K320" s="18"/>
      <c r="L320" s="18"/>
      <c r="M320" s="18"/>
    </row>
    <row r="321" spans="1:13" x14ac:dyDescent="0.25">
      <c r="A321" s="18"/>
      <c r="B321" s="18"/>
      <c r="C321" s="18"/>
      <c r="D321" s="18"/>
      <c r="E321" s="18"/>
      <c r="F321" s="18"/>
      <c r="G321" s="18"/>
      <c r="H321" s="18"/>
      <c r="I321" s="18"/>
      <c r="J321" s="18"/>
      <c r="K321" s="18"/>
      <c r="L321" s="18"/>
      <c r="M321" s="18"/>
    </row>
    <row r="322" spans="1:13" x14ac:dyDescent="0.25">
      <c r="A322" s="18"/>
      <c r="B322" s="18"/>
      <c r="C322" s="18"/>
      <c r="D322" s="18"/>
      <c r="E322" s="18"/>
      <c r="F322" s="18"/>
      <c r="G322" s="18"/>
      <c r="H322" s="18"/>
      <c r="I322" s="18"/>
      <c r="J322" s="18"/>
      <c r="K322" s="18"/>
      <c r="L322" s="18"/>
      <c r="M322" s="18"/>
    </row>
    <row r="323" spans="1:13" x14ac:dyDescent="0.25">
      <c r="A323" s="18"/>
      <c r="B323" s="18"/>
      <c r="C323" s="18"/>
      <c r="D323" s="18"/>
      <c r="E323" s="18"/>
      <c r="F323" s="18"/>
      <c r="G323" s="18"/>
      <c r="H323" s="18"/>
      <c r="I323" s="18"/>
      <c r="J323" s="18"/>
      <c r="K323" s="18"/>
      <c r="L323" s="18"/>
      <c r="M323" s="18"/>
    </row>
    <row r="324" spans="1:13" x14ac:dyDescent="0.25">
      <c r="A324" s="18"/>
      <c r="B324" s="18"/>
      <c r="C324" s="18"/>
      <c r="D324" s="18"/>
      <c r="E324" s="18"/>
      <c r="F324" s="18"/>
      <c r="G324" s="18"/>
      <c r="H324" s="18"/>
      <c r="I324" s="18"/>
      <c r="J324" s="18"/>
      <c r="K324" s="18"/>
      <c r="L324" s="18"/>
      <c r="M324" s="18"/>
    </row>
    <row r="325" spans="1:13" x14ac:dyDescent="0.25">
      <c r="A325" s="18"/>
      <c r="B325" s="18"/>
      <c r="C325" s="18"/>
      <c r="D325" s="18"/>
      <c r="E325" s="18"/>
      <c r="F325" s="18"/>
      <c r="G325" s="18"/>
      <c r="H325" s="18"/>
      <c r="I325" s="18"/>
      <c r="J325" s="18"/>
      <c r="K325" s="18"/>
      <c r="L325" s="18"/>
      <c r="M325" s="18"/>
    </row>
    <row r="326" spans="1:13" x14ac:dyDescent="0.25">
      <c r="A326" s="18"/>
      <c r="B326" s="18"/>
      <c r="C326" s="18"/>
      <c r="D326" s="18"/>
      <c r="E326" s="18"/>
      <c r="F326" s="18"/>
      <c r="G326" s="18"/>
      <c r="H326" s="18"/>
      <c r="I326" s="18"/>
      <c r="J326" s="18"/>
      <c r="K326" s="18"/>
      <c r="L326" s="18"/>
      <c r="M326" s="18"/>
    </row>
    <row r="327" spans="1:13" x14ac:dyDescent="0.25">
      <c r="A327" s="18"/>
      <c r="B327" s="18"/>
      <c r="C327" s="18"/>
      <c r="D327" s="18"/>
      <c r="E327" s="18"/>
      <c r="F327" s="18"/>
      <c r="G327" s="18"/>
      <c r="H327" s="18"/>
      <c r="I327" s="18"/>
      <c r="J327" s="18"/>
      <c r="K327" s="18"/>
      <c r="L327" s="18"/>
      <c r="M327" s="18"/>
    </row>
    <row r="328" spans="1:13" x14ac:dyDescent="0.25">
      <c r="A328" s="18"/>
      <c r="B328" s="18"/>
      <c r="C328" s="18"/>
      <c r="D328" s="18"/>
      <c r="E328" s="18"/>
      <c r="F328" s="18"/>
      <c r="G328" s="18"/>
      <c r="H328" s="18"/>
      <c r="I328" s="18"/>
      <c r="J328" s="18"/>
      <c r="K328" s="18"/>
      <c r="L328" s="18"/>
      <c r="M328" s="18"/>
    </row>
    <row r="329" spans="1:13" x14ac:dyDescent="0.25">
      <c r="A329" s="18"/>
      <c r="B329" s="18"/>
      <c r="C329" s="18"/>
      <c r="D329" s="18"/>
      <c r="E329" s="18"/>
      <c r="F329" s="18"/>
      <c r="G329" s="18"/>
      <c r="H329" s="18"/>
      <c r="I329" s="18"/>
      <c r="J329" s="18"/>
      <c r="K329" s="18"/>
      <c r="L329" s="18"/>
      <c r="M329" s="18"/>
    </row>
    <row r="330" spans="1:13" x14ac:dyDescent="0.25">
      <c r="A330" s="18"/>
      <c r="B330" s="18"/>
      <c r="C330" s="18"/>
      <c r="D330" s="18"/>
      <c r="E330" s="18"/>
      <c r="F330" s="18"/>
      <c r="G330" s="18"/>
      <c r="H330" s="18"/>
      <c r="I330" s="18"/>
      <c r="J330" s="18"/>
      <c r="K330" s="18"/>
      <c r="L330" s="18"/>
      <c r="M330" s="18"/>
    </row>
    <row r="331" spans="1:13" x14ac:dyDescent="0.25">
      <c r="A331" s="18"/>
      <c r="B331" s="18"/>
      <c r="C331" s="18"/>
      <c r="D331" s="18"/>
      <c r="E331" s="18"/>
      <c r="F331" s="18"/>
      <c r="G331" s="18"/>
      <c r="H331" s="18"/>
      <c r="I331" s="18"/>
      <c r="J331" s="18"/>
      <c r="K331" s="18"/>
      <c r="L331" s="18"/>
      <c r="M331" s="18"/>
    </row>
    <row r="332" spans="1:13" x14ac:dyDescent="0.25">
      <c r="A332" s="18"/>
      <c r="B332" s="18"/>
      <c r="C332" s="18"/>
      <c r="D332" s="18"/>
      <c r="E332" s="18"/>
      <c r="F332" s="18"/>
      <c r="G332" s="18"/>
      <c r="H332" s="18"/>
      <c r="I332" s="18"/>
      <c r="J332" s="18"/>
      <c r="K332" s="18"/>
      <c r="L332" s="18"/>
      <c r="M332" s="18"/>
    </row>
    <row r="333" spans="1:13" x14ac:dyDescent="0.25">
      <c r="A333" s="18"/>
      <c r="B333" s="18"/>
      <c r="C333" s="18"/>
      <c r="D333" s="18"/>
      <c r="E333" s="18"/>
      <c r="F333" s="18"/>
      <c r="G333" s="18"/>
      <c r="H333" s="18"/>
      <c r="I333" s="18"/>
      <c r="J333" s="18"/>
      <c r="K333" s="18"/>
      <c r="L333" s="18"/>
      <c r="M333" s="18"/>
    </row>
    <row r="334" spans="1:13" x14ac:dyDescent="0.25">
      <c r="A334" s="18"/>
      <c r="B334" s="18"/>
      <c r="C334" s="18"/>
      <c r="D334" s="18"/>
      <c r="E334" s="18"/>
      <c r="F334" s="18"/>
      <c r="G334" s="18"/>
      <c r="H334" s="18"/>
      <c r="I334" s="18"/>
      <c r="J334" s="18"/>
      <c r="K334" s="18"/>
      <c r="L334" s="18"/>
      <c r="M334" s="18"/>
    </row>
    <row r="335" spans="1:13" x14ac:dyDescent="0.25">
      <c r="A335" s="18"/>
      <c r="B335" s="18"/>
      <c r="C335" s="18"/>
      <c r="D335" s="18"/>
      <c r="E335" s="18"/>
      <c r="F335" s="18"/>
      <c r="G335" s="18"/>
      <c r="H335" s="18"/>
      <c r="I335" s="18"/>
      <c r="J335" s="18"/>
      <c r="K335" s="18"/>
      <c r="L335" s="18"/>
      <c r="M335" s="18"/>
    </row>
    <row r="336" spans="1:13" x14ac:dyDescent="0.25">
      <c r="A336" s="18"/>
      <c r="B336" s="18"/>
      <c r="C336" s="18"/>
      <c r="D336" s="18"/>
      <c r="E336" s="18"/>
      <c r="F336" s="18"/>
      <c r="G336" s="18"/>
      <c r="H336" s="18"/>
      <c r="I336" s="18"/>
      <c r="J336" s="18"/>
      <c r="K336" s="18"/>
      <c r="L336" s="18"/>
      <c r="M336" s="18"/>
    </row>
    <row r="337" spans="1:13" x14ac:dyDescent="0.25">
      <c r="A337" s="18"/>
      <c r="B337" s="18"/>
      <c r="C337" s="18"/>
      <c r="D337" s="18"/>
      <c r="E337" s="18"/>
      <c r="F337" s="18"/>
      <c r="G337" s="18"/>
      <c r="H337" s="18"/>
      <c r="I337" s="18"/>
      <c r="J337" s="18"/>
      <c r="K337" s="18"/>
      <c r="L337" s="18"/>
      <c r="M337" s="18"/>
    </row>
    <row r="338" spans="1:13" x14ac:dyDescent="0.25">
      <c r="A338" s="18"/>
      <c r="B338" s="18"/>
      <c r="C338" s="18"/>
      <c r="D338" s="18"/>
      <c r="E338" s="18"/>
      <c r="F338" s="18"/>
      <c r="G338" s="18"/>
      <c r="H338" s="18"/>
      <c r="I338" s="18"/>
      <c r="J338" s="18"/>
      <c r="K338" s="18"/>
      <c r="L338" s="18"/>
      <c r="M338" s="18"/>
    </row>
    <row r="339" spans="1:13" x14ac:dyDescent="0.25">
      <c r="A339" s="18"/>
      <c r="B339" s="18"/>
      <c r="C339" s="18"/>
      <c r="D339" s="18"/>
      <c r="E339" s="18"/>
      <c r="F339" s="18"/>
      <c r="G339" s="18"/>
      <c r="H339" s="18"/>
      <c r="I339" s="18"/>
      <c r="J339" s="18"/>
      <c r="K339" s="18"/>
      <c r="L339" s="18"/>
      <c r="M339" s="18"/>
    </row>
    <row r="340" spans="1:13" x14ac:dyDescent="0.25">
      <c r="A340" s="18"/>
      <c r="B340" s="18"/>
      <c r="C340" s="18"/>
      <c r="D340" s="18"/>
      <c r="E340" s="18"/>
      <c r="F340" s="18"/>
      <c r="G340" s="18"/>
      <c r="H340" s="18"/>
      <c r="I340" s="18"/>
      <c r="J340" s="18"/>
      <c r="K340" s="18"/>
      <c r="L340" s="18"/>
      <c r="M340" s="18"/>
    </row>
    <row r="341" spans="1:13" x14ac:dyDescent="0.25">
      <c r="A341" s="18"/>
      <c r="B341" s="18"/>
      <c r="C341" s="18"/>
      <c r="D341" s="18"/>
      <c r="E341" s="18"/>
      <c r="F341" s="18"/>
      <c r="G341" s="18"/>
      <c r="H341" s="18"/>
      <c r="I341" s="18"/>
      <c r="J341" s="18"/>
      <c r="K341" s="18"/>
      <c r="L341" s="18"/>
      <c r="M341" s="18"/>
    </row>
    <row r="342" spans="1:13" x14ac:dyDescent="0.25">
      <c r="A342" s="18"/>
      <c r="B342" s="18"/>
      <c r="C342" s="18"/>
      <c r="D342" s="18"/>
      <c r="E342" s="18"/>
      <c r="F342" s="18"/>
      <c r="G342" s="18"/>
      <c r="H342" s="18"/>
      <c r="I342" s="18"/>
      <c r="J342" s="18"/>
      <c r="K342" s="18"/>
      <c r="L342" s="18"/>
      <c r="M342" s="18"/>
    </row>
    <row r="343" spans="1:13" x14ac:dyDescent="0.25">
      <c r="A343" s="18"/>
      <c r="B343" s="18"/>
      <c r="C343" s="18"/>
      <c r="D343" s="18"/>
      <c r="E343" s="18"/>
      <c r="F343" s="18"/>
      <c r="G343" s="18"/>
      <c r="H343" s="18"/>
      <c r="I343" s="18"/>
      <c r="J343" s="18"/>
      <c r="K343" s="18"/>
      <c r="L343" s="18"/>
      <c r="M343" s="18"/>
    </row>
    <row r="344" spans="1:13" x14ac:dyDescent="0.25">
      <c r="A344" s="18"/>
      <c r="B344" s="18"/>
      <c r="C344" s="18"/>
      <c r="D344" s="18"/>
      <c r="E344" s="18"/>
      <c r="F344" s="18"/>
      <c r="G344" s="18"/>
      <c r="H344" s="18"/>
      <c r="I344" s="18"/>
      <c r="J344" s="18"/>
      <c r="K344" s="18"/>
      <c r="L344" s="18"/>
      <c r="M344" s="18"/>
    </row>
    <row r="345" spans="1:13" x14ac:dyDescent="0.25">
      <c r="A345" s="18"/>
      <c r="B345" s="18"/>
      <c r="C345" s="18"/>
      <c r="D345" s="18"/>
      <c r="E345" s="18"/>
      <c r="F345" s="18"/>
      <c r="G345" s="18"/>
      <c r="H345" s="18"/>
      <c r="I345" s="18"/>
      <c r="J345" s="18"/>
      <c r="K345" s="18"/>
      <c r="L345" s="18"/>
      <c r="M345" s="18"/>
    </row>
    <row r="346" spans="1:13" x14ac:dyDescent="0.25">
      <c r="A346" s="18"/>
      <c r="B346" s="18"/>
      <c r="C346" s="18"/>
      <c r="D346" s="18"/>
      <c r="E346" s="18"/>
      <c r="F346" s="18"/>
      <c r="G346" s="18"/>
      <c r="H346" s="18"/>
      <c r="I346" s="18"/>
      <c r="J346" s="18"/>
      <c r="K346" s="18"/>
      <c r="L346" s="18"/>
      <c r="M346" s="18"/>
    </row>
    <row r="347" spans="1:13" x14ac:dyDescent="0.25">
      <c r="A347" s="18"/>
      <c r="B347" s="18"/>
      <c r="C347" s="18"/>
      <c r="D347" s="18"/>
      <c r="E347" s="18"/>
      <c r="F347" s="18"/>
      <c r="G347" s="18"/>
      <c r="H347" s="18"/>
      <c r="I347" s="18"/>
      <c r="J347" s="18"/>
      <c r="K347" s="18"/>
      <c r="L347" s="18"/>
      <c r="M347" s="18"/>
    </row>
    <row r="348" spans="1:13" x14ac:dyDescent="0.25">
      <c r="A348" s="18"/>
      <c r="B348" s="18"/>
      <c r="C348" s="18"/>
      <c r="D348" s="18"/>
      <c r="E348" s="18"/>
      <c r="F348" s="18"/>
      <c r="G348" s="18"/>
      <c r="H348" s="18"/>
      <c r="I348" s="18"/>
      <c r="J348" s="18"/>
      <c r="K348" s="18"/>
      <c r="L348" s="18"/>
      <c r="M348" s="18"/>
    </row>
    <row r="349" spans="1:13" x14ac:dyDescent="0.25">
      <c r="A349" s="18"/>
      <c r="B349" s="18"/>
      <c r="C349" s="18"/>
      <c r="D349" s="18"/>
      <c r="E349" s="18"/>
      <c r="F349" s="18"/>
      <c r="G349" s="18"/>
      <c r="H349" s="18"/>
      <c r="I349" s="18"/>
      <c r="J349" s="18"/>
      <c r="K349" s="18"/>
      <c r="L349" s="18"/>
      <c r="M349" s="18"/>
    </row>
    <row r="350" spans="1:13" x14ac:dyDescent="0.25">
      <c r="A350" s="18"/>
      <c r="B350" s="18"/>
      <c r="C350" s="18"/>
      <c r="D350" s="18"/>
      <c r="E350" s="18"/>
      <c r="F350" s="18"/>
      <c r="G350" s="18"/>
      <c r="H350" s="18"/>
      <c r="I350" s="18"/>
      <c r="J350" s="18"/>
      <c r="K350" s="18"/>
      <c r="L350" s="18"/>
      <c r="M350" s="18"/>
    </row>
    <row r="351" spans="1:13" x14ac:dyDescent="0.25">
      <c r="A351" s="18"/>
      <c r="B351" s="18"/>
      <c r="C351" s="18"/>
      <c r="D351" s="18"/>
      <c r="E351" s="18"/>
      <c r="F351" s="18"/>
      <c r="G351" s="18"/>
      <c r="H351" s="18"/>
      <c r="I351" s="18"/>
      <c r="J351" s="18"/>
      <c r="K351" s="18"/>
      <c r="L351" s="18"/>
      <c r="M351" s="18"/>
    </row>
    <row r="352" spans="1:13" x14ac:dyDescent="0.25">
      <c r="A352" s="18"/>
      <c r="B352" s="18"/>
      <c r="C352" s="18"/>
      <c r="D352" s="18"/>
      <c r="E352" s="18"/>
      <c r="F352" s="18"/>
      <c r="G352" s="18"/>
      <c r="H352" s="18"/>
      <c r="I352" s="18"/>
      <c r="J352" s="18"/>
      <c r="K352" s="18"/>
      <c r="L352" s="18"/>
      <c r="M352" s="18"/>
    </row>
    <row r="353" spans="1:13" x14ac:dyDescent="0.25">
      <c r="A353" s="18"/>
      <c r="B353" s="18"/>
      <c r="C353" s="18"/>
      <c r="D353" s="18"/>
      <c r="E353" s="18"/>
      <c r="F353" s="18"/>
      <c r="G353" s="18"/>
      <c r="H353" s="18"/>
      <c r="I353" s="18"/>
      <c r="J353" s="18"/>
      <c r="K353" s="18"/>
      <c r="L353" s="18"/>
      <c r="M353" s="18"/>
    </row>
    <row r="354" spans="1:13" x14ac:dyDescent="0.25">
      <c r="A354" s="18"/>
      <c r="B354" s="18"/>
      <c r="C354" s="18"/>
      <c r="D354" s="18"/>
      <c r="E354" s="18"/>
      <c r="F354" s="18"/>
      <c r="G354" s="18"/>
      <c r="H354" s="18"/>
      <c r="I354" s="18"/>
      <c r="J354" s="18"/>
      <c r="K354" s="18"/>
      <c r="L354" s="18"/>
      <c r="M354" s="18"/>
    </row>
    <row r="355" spans="1:13" x14ac:dyDescent="0.25">
      <c r="A355" s="18"/>
      <c r="B355" s="18"/>
      <c r="C355" s="18"/>
      <c r="D355" s="18"/>
      <c r="E355" s="18"/>
      <c r="F355" s="18"/>
      <c r="G355" s="18"/>
      <c r="H355" s="18"/>
      <c r="I355" s="18"/>
      <c r="J355" s="18"/>
      <c r="K355" s="18"/>
      <c r="L355" s="18"/>
      <c r="M355" s="18"/>
    </row>
    <row r="356" spans="1:13" x14ac:dyDescent="0.25">
      <c r="A356" s="18"/>
      <c r="B356" s="18"/>
      <c r="C356" s="18"/>
      <c r="D356" s="18"/>
      <c r="E356" s="18"/>
      <c r="F356" s="18"/>
      <c r="G356" s="18"/>
      <c r="H356" s="18"/>
      <c r="I356" s="18"/>
      <c r="J356" s="18"/>
      <c r="K356" s="18"/>
      <c r="L356" s="18"/>
      <c r="M356" s="18"/>
    </row>
    <row r="357" spans="1:13" x14ac:dyDescent="0.25">
      <c r="A357" s="18"/>
      <c r="B357" s="18"/>
      <c r="C357" s="18"/>
      <c r="D357" s="18"/>
      <c r="E357" s="18"/>
      <c r="F357" s="18"/>
      <c r="G357" s="18"/>
      <c r="H357" s="18"/>
      <c r="I357" s="18"/>
      <c r="J357" s="18"/>
      <c r="K357" s="18"/>
      <c r="L357" s="18"/>
      <c r="M357" s="18"/>
    </row>
    <row r="358" spans="1:13" x14ac:dyDescent="0.25">
      <c r="A358" s="18"/>
      <c r="B358" s="18"/>
      <c r="C358" s="18"/>
      <c r="D358" s="18"/>
      <c r="E358" s="18"/>
      <c r="F358" s="18"/>
      <c r="G358" s="18"/>
      <c r="H358" s="18"/>
      <c r="I358" s="18"/>
      <c r="J358" s="18"/>
      <c r="K358" s="18"/>
      <c r="L358" s="18"/>
      <c r="M358" s="18"/>
    </row>
    <row r="359" spans="1:13" x14ac:dyDescent="0.25">
      <c r="A359" s="18"/>
      <c r="B359" s="18"/>
      <c r="C359" s="18"/>
      <c r="D359" s="18"/>
      <c r="E359" s="18"/>
      <c r="F359" s="18"/>
      <c r="G359" s="18"/>
      <c r="H359" s="18"/>
      <c r="I359" s="18"/>
      <c r="J359" s="18"/>
      <c r="K359" s="18"/>
      <c r="L359" s="18"/>
      <c r="M359" s="18"/>
    </row>
    <row r="360" spans="1:13" x14ac:dyDescent="0.25">
      <c r="A360" s="18"/>
      <c r="B360" s="18"/>
      <c r="C360" s="18"/>
      <c r="D360" s="18"/>
      <c r="E360" s="18"/>
      <c r="F360" s="18"/>
      <c r="G360" s="18"/>
      <c r="H360" s="18"/>
      <c r="I360" s="18"/>
      <c r="J360" s="18"/>
      <c r="K360" s="18"/>
      <c r="L360" s="18"/>
      <c r="M360" s="18"/>
    </row>
    <row r="361" spans="1:13" x14ac:dyDescent="0.25">
      <c r="A361" s="18"/>
      <c r="B361" s="18"/>
      <c r="C361" s="18"/>
      <c r="D361" s="18"/>
      <c r="E361" s="18"/>
      <c r="F361" s="18"/>
      <c r="G361" s="18"/>
      <c r="H361" s="18"/>
      <c r="I361" s="18"/>
      <c r="J361" s="18"/>
      <c r="K361" s="18"/>
      <c r="L361" s="18"/>
      <c r="M361" s="18"/>
    </row>
    <row r="362" spans="1:13" x14ac:dyDescent="0.25">
      <c r="A362" s="18"/>
      <c r="B362" s="18"/>
      <c r="C362" s="18"/>
      <c r="D362" s="18"/>
      <c r="E362" s="18"/>
      <c r="F362" s="18"/>
      <c r="G362" s="18"/>
      <c r="H362" s="18"/>
      <c r="I362" s="18"/>
      <c r="J362" s="18"/>
      <c r="K362" s="18"/>
      <c r="L362" s="18"/>
      <c r="M362" s="18"/>
    </row>
    <row r="363" spans="1:13" x14ac:dyDescent="0.25">
      <c r="A363" s="18"/>
      <c r="B363" s="18"/>
      <c r="C363" s="18"/>
      <c r="D363" s="18"/>
      <c r="E363" s="18"/>
      <c r="F363" s="18"/>
      <c r="G363" s="18"/>
      <c r="H363" s="18"/>
      <c r="I363" s="18"/>
      <c r="J363" s="18"/>
      <c r="K363" s="18"/>
      <c r="L363" s="18"/>
      <c r="M363" s="18"/>
    </row>
    <row r="364" spans="1:13" x14ac:dyDescent="0.25">
      <c r="A364" s="18"/>
      <c r="B364" s="18"/>
      <c r="C364" s="18"/>
      <c r="D364" s="18"/>
      <c r="E364" s="18"/>
      <c r="F364" s="18"/>
      <c r="G364" s="18"/>
      <c r="H364" s="18"/>
      <c r="I364" s="18"/>
      <c r="J364" s="18"/>
      <c r="K364" s="18"/>
      <c r="L364" s="18"/>
      <c r="M364" s="18"/>
    </row>
    <row r="365" spans="1:13" x14ac:dyDescent="0.25">
      <c r="A365" s="18"/>
      <c r="B365" s="18"/>
      <c r="C365" s="18"/>
      <c r="D365" s="18"/>
      <c r="E365" s="18"/>
      <c r="F365" s="18"/>
      <c r="G365" s="18"/>
      <c r="H365" s="18"/>
      <c r="I365" s="18"/>
      <c r="J365" s="18"/>
      <c r="K365" s="18"/>
      <c r="L365" s="18"/>
      <c r="M365" s="18"/>
    </row>
    <row r="366" spans="1:13" x14ac:dyDescent="0.25">
      <c r="A366" s="18"/>
      <c r="B366" s="18"/>
      <c r="C366" s="18"/>
      <c r="D366" s="18"/>
      <c r="E366" s="18"/>
      <c r="F366" s="18"/>
      <c r="G366" s="18"/>
      <c r="H366" s="18"/>
      <c r="I366" s="18"/>
      <c r="J366" s="18"/>
      <c r="K366" s="18"/>
      <c r="L366" s="18"/>
      <c r="M366" s="18"/>
    </row>
    <row r="367" spans="1:13" x14ac:dyDescent="0.25">
      <c r="A367" s="18"/>
      <c r="B367" s="18"/>
      <c r="C367" s="18"/>
      <c r="D367" s="18"/>
      <c r="E367" s="18"/>
      <c r="F367" s="18"/>
      <c r="G367" s="18"/>
      <c r="H367" s="18"/>
      <c r="I367" s="18"/>
      <c r="J367" s="18"/>
      <c r="K367" s="18"/>
      <c r="L367" s="18"/>
      <c r="M367" s="18"/>
    </row>
    <row r="368" spans="1:13" x14ac:dyDescent="0.25">
      <c r="A368" s="18"/>
      <c r="B368" s="18"/>
      <c r="C368" s="18"/>
      <c r="D368" s="18"/>
      <c r="E368" s="18"/>
      <c r="F368" s="18"/>
      <c r="G368" s="18"/>
      <c r="H368" s="18"/>
      <c r="I368" s="18"/>
      <c r="J368" s="18"/>
      <c r="K368" s="18"/>
      <c r="L368" s="18"/>
      <c r="M368" s="18"/>
    </row>
    <row r="369" spans="1:13" x14ac:dyDescent="0.25">
      <c r="A369" s="18"/>
      <c r="B369" s="18"/>
      <c r="C369" s="18"/>
      <c r="D369" s="18"/>
      <c r="E369" s="18"/>
      <c r="F369" s="18"/>
      <c r="G369" s="18"/>
      <c r="H369" s="18"/>
      <c r="I369" s="18"/>
      <c r="J369" s="18"/>
      <c r="K369" s="18"/>
      <c r="L369" s="18"/>
      <c r="M369" s="18"/>
    </row>
    <row r="370" spans="1:13" x14ac:dyDescent="0.25">
      <c r="A370" s="18"/>
      <c r="B370" s="18"/>
      <c r="C370" s="18"/>
      <c r="D370" s="18"/>
      <c r="E370" s="18"/>
      <c r="F370" s="18"/>
      <c r="G370" s="18"/>
      <c r="H370" s="18"/>
      <c r="I370" s="18"/>
      <c r="J370" s="18"/>
      <c r="K370" s="18"/>
      <c r="L370" s="18"/>
      <c r="M370" s="18"/>
    </row>
    <row r="371" spans="1:13" x14ac:dyDescent="0.25">
      <c r="A371" s="18"/>
      <c r="B371" s="18"/>
      <c r="C371" s="18"/>
      <c r="D371" s="18"/>
      <c r="E371" s="18"/>
      <c r="F371" s="18"/>
      <c r="G371" s="18"/>
      <c r="H371" s="18"/>
      <c r="I371" s="18"/>
      <c r="J371" s="18"/>
      <c r="K371" s="18"/>
      <c r="L371" s="18"/>
      <c r="M371" s="18"/>
    </row>
    <row r="372" spans="1:13" x14ac:dyDescent="0.25">
      <c r="A372" s="18"/>
      <c r="B372" s="18"/>
      <c r="C372" s="18"/>
      <c r="D372" s="18"/>
      <c r="E372" s="18"/>
      <c r="F372" s="18"/>
      <c r="G372" s="18"/>
      <c r="H372" s="18"/>
      <c r="I372" s="18"/>
      <c r="J372" s="18"/>
      <c r="K372" s="18"/>
      <c r="L372" s="18"/>
      <c r="M372" s="18"/>
    </row>
    <row r="373" spans="1:13" x14ac:dyDescent="0.25">
      <c r="A373" s="18"/>
      <c r="B373" s="18"/>
      <c r="C373" s="18"/>
      <c r="D373" s="18"/>
      <c r="E373" s="18"/>
      <c r="F373" s="18"/>
      <c r="G373" s="18"/>
      <c r="H373" s="18"/>
      <c r="I373" s="18"/>
      <c r="J373" s="18"/>
      <c r="K373" s="18"/>
      <c r="L373" s="18"/>
      <c r="M373" s="18"/>
    </row>
    <row r="374" spans="1:13" x14ac:dyDescent="0.25">
      <c r="A374" s="18"/>
      <c r="B374" s="18"/>
      <c r="C374" s="18"/>
      <c r="D374" s="18"/>
      <c r="E374" s="18"/>
      <c r="F374" s="18"/>
      <c r="G374" s="18"/>
      <c r="H374" s="18"/>
      <c r="I374" s="18"/>
      <c r="J374" s="18"/>
      <c r="K374" s="18"/>
      <c r="L374" s="18"/>
      <c r="M374" s="18"/>
    </row>
    <row r="375" spans="1:13" x14ac:dyDescent="0.25">
      <c r="A375" s="18"/>
      <c r="B375" s="18"/>
      <c r="C375" s="18"/>
      <c r="D375" s="18"/>
      <c r="E375" s="18"/>
      <c r="F375" s="18"/>
      <c r="G375" s="18"/>
      <c r="H375" s="18"/>
      <c r="I375" s="18"/>
      <c r="J375" s="18"/>
      <c r="K375" s="18"/>
      <c r="L375" s="18"/>
      <c r="M375" s="18"/>
    </row>
    <row r="376" spans="1:13" x14ac:dyDescent="0.25">
      <c r="A376" s="18"/>
      <c r="B376" s="18"/>
      <c r="C376" s="18"/>
      <c r="D376" s="18"/>
      <c r="E376" s="18"/>
      <c r="F376" s="18"/>
      <c r="G376" s="18"/>
      <c r="H376" s="18"/>
      <c r="I376" s="18"/>
      <c r="J376" s="18"/>
      <c r="K376" s="18"/>
      <c r="L376" s="18"/>
      <c r="M376" s="18"/>
    </row>
    <row r="377" spans="1:13" x14ac:dyDescent="0.25">
      <c r="A377" s="18"/>
      <c r="B377" s="18"/>
      <c r="C377" s="18"/>
      <c r="D377" s="18"/>
      <c r="E377" s="18"/>
      <c r="F377" s="18"/>
      <c r="G377" s="18"/>
      <c r="H377" s="18"/>
      <c r="I377" s="18"/>
      <c r="J377" s="18"/>
      <c r="K377" s="18"/>
      <c r="L377" s="18"/>
      <c r="M377" s="18"/>
    </row>
    <row r="378" spans="1:13" x14ac:dyDescent="0.25">
      <c r="A378" s="18"/>
      <c r="B378" s="18"/>
      <c r="C378" s="18"/>
      <c r="D378" s="18"/>
      <c r="E378" s="18"/>
      <c r="F378" s="18"/>
      <c r="G378" s="18"/>
      <c r="H378" s="18"/>
      <c r="I378" s="18"/>
      <c r="J378" s="18"/>
      <c r="K378" s="18"/>
      <c r="L378" s="18"/>
      <c r="M378" s="18"/>
    </row>
    <row r="379" spans="1:13" x14ac:dyDescent="0.25">
      <c r="A379" s="18"/>
      <c r="B379" s="18"/>
      <c r="C379" s="18"/>
      <c r="D379" s="18"/>
      <c r="E379" s="18"/>
      <c r="F379" s="18"/>
      <c r="G379" s="18"/>
      <c r="H379" s="18"/>
      <c r="I379" s="18"/>
      <c r="J379" s="18"/>
      <c r="K379" s="18"/>
      <c r="L379" s="18"/>
      <c r="M379" s="18"/>
    </row>
    <row r="380" spans="1:13" x14ac:dyDescent="0.25">
      <c r="A380" s="18"/>
      <c r="B380" s="18"/>
      <c r="C380" s="18"/>
      <c r="D380" s="18"/>
      <c r="E380" s="18"/>
      <c r="F380" s="18"/>
      <c r="G380" s="18"/>
      <c r="H380" s="18"/>
      <c r="I380" s="18"/>
      <c r="J380" s="18"/>
      <c r="K380" s="18"/>
      <c r="L380" s="18"/>
      <c r="M380" s="18"/>
    </row>
    <row r="381" spans="1:13" x14ac:dyDescent="0.25">
      <c r="A381" s="18"/>
      <c r="B381" s="18"/>
      <c r="C381" s="18"/>
      <c r="D381" s="18"/>
      <c r="E381" s="18"/>
      <c r="F381" s="18"/>
      <c r="G381" s="18"/>
      <c r="H381" s="18"/>
      <c r="I381" s="18"/>
      <c r="J381" s="18"/>
      <c r="K381" s="18"/>
      <c r="L381" s="18"/>
      <c r="M381" s="18"/>
    </row>
    <row r="382" spans="1:13" x14ac:dyDescent="0.25">
      <c r="A382" s="18"/>
      <c r="B382" s="18"/>
      <c r="C382" s="18"/>
      <c r="D382" s="18"/>
      <c r="E382" s="18"/>
      <c r="F382" s="18"/>
      <c r="G382" s="18"/>
      <c r="H382" s="18"/>
      <c r="I382" s="18"/>
      <c r="J382" s="18"/>
      <c r="K382" s="18"/>
      <c r="L382" s="18"/>
      <c r="M382" s="18"/>
    </row>
    <row r="383" spans="1:13" x14ac:dyDescent="0.25">
      <c r="A383" s="18"/>
      <c r="B383" s="18"/>
      <c r="C383" s="18"/>
      <c r="D383" s="18"/>
      <c r="E383" s="18"/>
      <c r="F383" s="18"/>
      <c r="G383" s="18"/>
      <c r="H383" s="18"/>
      <c r="I383" s="18"/>
      <c r="J383" s="18"/>
      <c r="K383" s="18"/>
      <c r="L383" s="18"/>
      <c r="M383" s="18"/>
    </row>
    <row r="384" spans="1:13" x14ac:dyDescent="0.25">
      <c r="A384" s="18"/>
      <c r="B384" s="18"/>
      <c r="C384" s="18"/>
      <c r="D384" s="18"/>
      <c r="E384" s="18"/>
      <c r="F384" s="18"/>
      <c r="G384" s="18"/>
      <c r="H384" s="18"/>
      <c r="I384" s="18"/>
      <c r="J384" s="18"/>
      <c r="K384" s="18"/>
      <c r="L384" s="18"/>
      <c r="M384" s="18"/>
    </row>
    <row r="385" spans="1:13" x14ac:dyDescent="0.25">
      <c r="A385" s="18"/>
      <c r="B385" s="18"/>
      <c r="C385" s="18"/>
      <c r="D385" s="18"/>
      <c r="E385" s="18"/>
      <c r="F385" s="18"/>
      <c r="G385" s="18"/>
      <c r="H385" s="18"/>
      <c r="I385" s="18"/>
      <c r="J385" s="18"/>
      <c r="K385" s="18"/>
      <c r="L385" s="18"/>
      <c r="M385" s="18"/>
    </row>
    <row r="386" spans="1:13" x14ac:dyDescent="0.25">
      <c r="A386" s="18"/>
      <c r="B386" s="18"/>
      <c r="C386" s="18"/>
      <c r="D386" s="18"/>
      <c r="E386" s="18"/>
      <c r="F386" s="18"/>
      <c r="G386" s="18"/>
      <c r="H386" s="18"/>
      <c r="I386" s="18"/>
      <c r="J386" s="18"/>
      <c r="K386" s="18"/>
      <c r="L386" s="18"/>
      <c r="M386" s="18"/>
    </row>
    <row r="387" spans="1:13" x14ac:dyDescent="0.25">
      <c r="A387" s="18"/>
      <c r="B387" s="18"/>
      <c r="C387" s="18"/>
      <c r="D387" s="18"/>
      <c r="E387" s="18"/>
      <c r="F387" s="18"/>
      <c r="G387" s="18"/>
      <c r="H387" s="18"/>
      <c r="I387" s="18"/>
      <c r="J387" s="18"/>
      <c r="K387" s="18"/>
      <c r="L387" s="18"/>
      <c r="M387" s="18"/>
    </row>
    <row r="388" spans="1:13" x14ac:dyDescent="0.25">
      <c r="A388" s="18"/>
      <c r="B388" s="18"/>
      <c r="C388" s="18"/>
      <c r="D388" s="18"/>
      <c r="E388" s="18"/>
      <c r="F388" s="18"/>
      <c r="G388" s="18"/>
      <c r="H388" s="18"/>
      <c r="I388" s="18"/>
      <c r="J388" s="18"/>
      <c r="K388" s="18"/>
      <c r="L388" s="18"/>
      <c r="M388" s="18"/>
    </row>
    <row r="389" spans="1:13" x14ac:dyDescent="0.25">
      <c r="A389" s="18"/>
      <c r="B389" s="18"/>
      <c r="C389" s="18"/>
      <c r="D389" s="18"/>
      <c r="E389" s="18"/>
      <c r="F389" s="18"/>
      <c r="G389" s="18"/>
      <c r="H389" s="18"/>
      <c r="I389" s="18"/>
      <c r="J389" s="18"/>
      <c r="K389" s="18"/>
      <c r="L389" s="18"/>
      <c r="M389" s="18"/>
    </row>
    <row r="390" spans="1:13" x14ac:dyDescent="0.25">
      <c r="A390" s="18"/>
      <c r="B390" s="18"/>
      <c r="C390" s="18"/>
      <c r="D390" s="18"/>
      <c r="E390" s="18"/>
      <c r="F390" s="18"/>
      <c r="G390" s="18"/>
      <c r="H390" s="18"/>
      <c r="I390" s="18"/>
      <c r="J390" s="18"/>
      <c r="K390" s="18"/>
      <c r="L390" s="18"/>
      <c r="M390" s="18"/>
    </row>
    <row r="391" spans="1:13" x14ac:dyDescent="0.25">
      <c r="A391" s="18"/>
      <c r="B391" s="18"/>
      <c r="C391" s="18"/>
      <c r="D391" s="18"/>
      <c r="E391" s="18"/>
      <c r="F391" s="18"/>
      <c r="G391" s="18"/>
      <c r="H391" s="18"/>
      <c r="I391" s="18"/>
      <c r="J391" s="18"/>
      <c r="K391" s="18"/>
      <c r="L391" s="18"/>
      <c r="M391" s="18"/>
    </row>
    <row r="392" spans="1:13" x14ac:dyDescent="0.25">
      <c r="A392" s="18"/>
      <c r="B392" s="18"/>
      <c r="C392" s="18"/>
      <c r="D392" s="18"/>
      <c r="E392" s="18"/>
      <c r="F392" s="18"/>
      <c r="G392" s="18"/>
      <c r="H392" s="18"/>
      <c r="I392" s="18"/>
      <c r="J392" s="18"/>
      <c r="K392" s="18"/>
      <c r="L392" s="18"/>
      <c r="M392" s="18"/>
    </row>
    <row r="393" spans="1:13" x14ac:dyDescent="0.25">
      <c r="A393" s="18"/>
      <c r="B393" s="18"/>
      <c r="C393" s="18"/>
      <c r="D393" s="18"/>
      <c r="E393" s="18"/>
      <c r="F393" s="18"/>
      <c r="G393" s="18"/>
      <c r="H393" s="18"/>
      <c r="I393" s="18"/>
      <c r="J393" s="18"/>
      <c r="K393" s="18"/>
      <c r="L393" s="18"/>
      <c r="M393" s="18"/>
    </row>
    <row r="394" spans="1:13" x14ac:dyDescent="0.25">
      <c r="A394" s="18"/>
      <c r="B394" s="18"/>
      <c r="C394" s="18"/>
      <c r="D394" s="18"/>
      <c r="E394" s="18"/>
      <c r="F394" s="18"/>
      <c r="G394" s="18"/>
      <c r="H394" s="18"/>
      <c r="I394" s="18"/>
      <c r="J394" s="18"/>
      <c r="K394" s="18"/>
      <c r="L394" s="18"/>
      <c r="M394" s="18"/>
    </row>
    <row r="395" spans="1:13" x14ac:dyDescent="0.25">
      <c r="A395" s="18"/>
      <c r="B395" s="18"/>
      <c r="C395" s="18"/>
      <c r="D395" s="18"/>
      <c r="E395" s="18"/>
      <c r="F395" s="18"/>
      <c r="G395" s="18"/>
      <c r="H395" s="18"/>
      <c r="I395" s="18"/>
      <c r="J395" s="18"/>
      <c r="K395" s="18"/>
      <c r="L395" s="18"/>
      <c r="M395" s="18"/>
    </row>
    <row r="396" spans="1:13" x14ac:dyDescent="0.25">
      <c r="A396" s="18"/>
      <c r="B396" s="18"/>
      <c r="C396" s="18"/>
      <c r="D396" s="18"/>
      <c r="E396" s="18"/>
      <c r="F396" s="18"/>
      <c r="G396" s="18"/>
      <c r="H396" s="18"/>
      <c r="I396" s="18"/>
      <c r="J396" s="18"/>
      <c r="K396" s="18"/>
      <c r="L396" s="18"/>
      <c r="M396" s="18"/>
    </row>
    <row r="397" spans="1:13" x14ac:dyDescent="0.25">
      <c r="A397" s="18"/>
      <c r="B397" s="18"/>
      <c r="C397" s="18"/>
      <c r="D397" s="18"/>
      <c r="E397" s="18"/>
      <c r="F397" s="18"/>
      <c r="G397" s="18"/>
      <c r="H397" s="18"/>
      <c r="I397" s="18"/>
      <c r="J397" s="18"/>
      <c r="K397" s="18"/>
      <c r="L397" s="18"/>
      <c r="M397" s="18"/>
    </row>
    <row r="398" spans="1:13" x14ac:dyDescent="0.25">
      <c r="A398" s="18"/>
      <c r="B398" s="18"/>
      <c r="C398" s="18"/>
      <c r="D398" s="18"/>
      <c r="E398" s="18"/>
      <c r="F398" s="18"/>
      <c r="G398" s="18"/>
      <c r="H398" s="18"/>
      <c r="I398" s="18"/>
      <c r="J398" s="18"/>
      <c r="K398" s="18"/>
      <c r="L398" s="18"/>
      <c r="M398" s="18"/>
    </row>
    <row r="399" spans="1:13" x14ac:dyDescent="0.25">
      <c r="A399" s="18"/>
      <c r="B399" s="18"/>
      <c r="C399" s="18"/>
      <c r="D399" s="18"/>
      <c r="E399" s="18"/>
      <c r="F399" s="18"/>
      <c r="G399" s="18"/>
      <c r="H399" s="18"/>
      <c r="I399" s="18"/>
      <c r="J399" s="18"/>
      <c r="K399" s="18"/>
      <c r="L399" s="18"/>
      <c r="M399" s="18"/>
    </row>
    <row r="400" spans="1:13" x14ac:dyDescent="0.25">
      <c r="A400" s="18"/>
      <c r="B400" s="18"/>
      <c r="C400" s="18"/>
      <c r="D400" s="18"/>
      <c r="E400" s="18"/>
      <c r="F400" s="18"/>
      <c r="G400" s="18"/>
      <c r="H400" s="18"/>
      <c r="I400" s="18"/>
      <c r="J400" s="18"/>
      <c r="K400" s="18"/>
      <c r="L400" s="18"/>
      <c r="M400" s="18"/>
    </row>
    <row r="401" spans="1:13" x14ac:dyDescent="0.25">
      <c r="A401" s="18"/>
      <c r="B401" s="18"/>
      <c r="C401" s="18"/>
      <c r="D401" s="18"/>
      <c r="E401" s="18"/>
      <c r="F401" s="18"/>
      <c r="G401" s="18"/>
      <c r="H401" s="18"/>
      <c r="I401" s="18"/>
      <c r="J401" s="18"/>
      <c r="K401" s="18"/>
      <c r="L401" s="18"/>
      <c r="M401" s="18"/>
    </row>
    <row r="402" spans="1:13" x14ac:dyDescent="0.25">
      <c r="A402" s="18"/>
      <c r="B402" s="18"/>
      <c r="C402" s="18"/>
      <c r="D402" s="18"/>
      <c r="E402" s="18"/>
      <c r="F402" s="18"/>
      <c r="G402" s="18"/>
      <c r="H402" s="18"/>
      <c r="I402" s="18"/>
      <c r="J402" s="18"/>
      <c r="K402" s="18"/>
      <c r="L402" s="18"/>
      <c r="M402" s="18"/>
    </row>
    <row r="403" spans="1:13" x14ac:dyDescent="0.25">
      <c r="A403" s="18"/>
      <c r="B403" s="18"/>
      <c r="C403" s="18"/>
      <c r="D403" s="18"/>
      <c r="E403" s="18"/>
      <c r="F403" s="18"/>
      <c r="G403" s="18"/>
      <c r="H403" s="18"/>
      <c r="I403" s="18"/>
      <c r="J403" s="18"/>
      <c r="K403" s="18"/>
      <c r="L403" s="18"/>
      <c r="M403" s="18"/>
    </row>
    <row r="404" spans="1:13" x14ac:dyDescent="0.25">
      <c r="A404" s="18"/>
      <c r="B404" s="18"/>
      <c r="C404" s="18"/>
      <c r="D404" s="18"/>
      <c r="E404" s="18"/>
      <c r="F404" s="18"/>
      <c r="G404" s="18"/>
      <c r="H404" s="18"/>
      <c r="I404" s="18"/>
      <c r="J404" s="18"/>
      <c r="K404" s="18"/>
      <c r="L404" s="18"/>
      <c r="M404" s="18"/>
    </row>
    <row r="405" spans="1:13" x14ac:dyDescent="0.25">
      <c r="A405" s="18"/>
      <c r="B405" s="18"/>
      <c r="C405" s="18"/>
      <c r="D405" s="18"/>
      <c r="E405" s="18"/>
      <c r="F405" s="18"/>
      <c r="G405" s="18"/>
      <c r="H405" s="18"/>
      <c r="I405" s="18"/>
      <c r="J405" s="18"/>
      <c r="K405" s="18"/>
      <c r="L405" s="18"/>
      <c r="M405" s="18"/>
    </row>
    <row r="406" spans="1:13" x14ac:dyDescent="0.25">
      <c r="A406" s="18"/>
      <c r="B406" s="18"/>
      <c r="C406" s="18"/>
      <c r="D406" s="18"/>
      <c r="E406" s="18"/>
      <c r="F406" s="18"/>
      <c r="G406" s="18"/>
      <c r="H406" s="18"/>
      <c r="I406" s="18"/>
      <c r="J406" s="18"/>
      <c r="K406" s="18"/>
      <c r="L406" s="18"/>
      <c r="M406" s="18"/>
    </row>
    <row r="407" spans="1:13" x14ac:dyDescent="0.25">
      <c r="A407" s="18"/>
      <c r="B407" s="18"/>
      <c r="C407" s="18"/>
      <c r="D407" s="18"/>
      <c r="E407" s="18"/>
      <c r="F407" s="18"/>
      <c r="G407" s="18"/>
      <c r="H407" s="18"/>
      <c r="I407" s="18"/>
      <c r="J407" s="18"/>
      <c r="K407" s="18"/>
      <c r="L407" s="18"/>
      <c r="M407" s="18"/>
    </row>
    <row r="408" spans="1:13" x14ac:dyDescent="0.25">
      <c r="A408" s="18"/>
      <c r="B408" s="18"/>
      <c r="C408" s="18"/>
      <c r="D408" s="18"/>
      <c r="E408" s="18"/>
      <c r="F408" s="18"/>
      <c r="G408" s="18"/>
      <c r="H408" s="18"/>
      <c r="I408" s="18"/>
      <c r="J408" s="18"/>
      <c r="K408" s="18"/>
      <c r="L408" s="18"/>
      <c r="M408" s="18"/>
    </row>
    <row r="409" spans="1:13" x14ac:dyDescent="0.25">
      <c r="A409" s="18"/>
      <c r="B409" s="18"/>
      <c r="C409" s="18"/>
      <c r="D409" s="18"/>
      <c r="E409" s="18"/>
      <c r="F409" s="18"/>
      <c r="G409" s="18"/>
      <c r="H409" s="18"/>
      <c r="I409" s="18"/>
      <c r="J409" s="18"/>
      <c r="K409" s="18"/>
      <c r="L409" s="18"/>
      <c r="M409" s="18"/>
    </row>
    <row r="410" spans="1:13" x14ac:dyDescent="0.25">
      <c r="A410" s="18"/>
      <c r="B410" s="18"/>
      <c r="C410" s="18"/>
      <c r="D410" s="18"/>
      <c r="E410" s="18"/>
      <c r="F410" s="18"/>
      <c r="G410" s="18"/>
      <c r="H410" s="18"/>
      <c r="I410" s="18"/>
      <c r="J410" s="18"/>
      <c r="K410" s="18"/>
      <c r="L410" s="18"/>
      <c r="M410" s="18"/>
    </row>
    <row r="411" spans="1:13" x14ac:dyDescent="0.25">
      <c r="A411" s="18"/>
      <c r="B411" s="18"/>
      <c r="C411" s="18"/>
      <c r="D411" s="18"/>
      <c r="E411" s="18"/>
      <c r="F411" s="18"/>
      <c r="G411" s="18"/>
      <c r="H411" s="18"/>
      <c r="I411" s="18"/>
      <c r="J411" s="18"/>
      <c r="K411" s="18"/>
      <c r="L411" s="18"/>
      <c r="M411" s="18"/>
    </row>
    <row r="412" spans="1:13" x14ac:dyDescent="0.25">
      <c r="A412" s="18"/>
      <c r="B412" s="18"/>
      <c r="C412" s="18"/>
      <c r="D412" s="18"/>
      <c r="E412" s="18"/>
      <c r="F412" s="18"/>
      <c r="G412" s="18"/>
      <c r="H412" s="18"/>
      <c r="I412" s="18"/>
      <c r="J412" s="18"/>
      <c r="K412" s="18"/>
      <c r="L412" s="18"/>
      <c r="M412" s="18"/>
    </row>
    <row r="413" spans="1:13" x14ac:dyDescent="0.25">
      <c r="A413" s="18"/>
      <c r="B413" s="18"/>
      <c r="C413" s="18"/>
      <c r="D413" s="18"/>
      <c r="E413" s="18"/>
      <c r="F413" s="18"/>
      <c r="G413" s="18"/>
      <c r="H413" s="18"/>
      <c r="I413" s="18"/>
      <c r="J413" s="18"/>
      <c r="K413" s="18"/>
      <c r="L413" s="18"/>
      <c r="M413" s="18"/>
    </row>
    <row r="414" spans="1:13" x14ac:dyDescent="0.25">
      <c r="A414" s="18"/>
      <c r="B414" s="18"/>
      <c r="C414" s="18"/>
      <c r="D414" s="18"/>
      <c r="E414" s="18"/>
      <c r="F414" s="18"/>
      <c r="G414" s="18"/>
      <c r="H414" s="18"/>
      <c r="I414" s="18"/>
      <c r="J414" s="18"/>
      <c r="K414" s="18"/>
      <c r="L414" s="18"/>
      <c r="M414" s="18"/>
    </row>
    <row r="415" spans="1:13" x14ac:dyDescent="0.25">
      <c r="A415" s="18"/>
      <c r="B415" s="18"/>
      <c r="C415" s="18"/>
      <c r="D415" s="18"/>
      <c r="E415" s="18"/>
      <c r="F415" s="18"/>
      <c r="G415" s="18"/>
      <c r="H415" s="18"/>
      <c r="I415" s="18"/>
      <c r="J415" s="18"/>
      <c r="K415" s="18"/>
      <c r="L415" s="18"/>
      <c r="M415" s="18"/>
    </row>
    <row r="416" spans="1:13" x14ac:dyDescent="0.25">
      <c r="A416" s="18"/>
      <c r="B416" s="18"/>
      <c r="C416" s="18"/>
      <c r="D416" s="18"/>
      <c r="E416" s="18"/>
      <c r="F416" s="18"/>
      <c r="G416" s="18"/>
      <c r="H416" s="18"/>
      <c r="I416" s="18"/>
      <c r="J416" s="18"/>
      <c r="K416" s="18"/>
      <c r="L416" s="18"/>
      <c r="M416" s="18"/>
    </row>
    <row r="417" spans="1:13" x14ac:dyDescent="0.25">
      <c r="A417" s="18"/>
      <c r="B417" s="18"/>
      <c r="C417" s="18"/>
      <c r="D417" s="18"/>
      <c r="E417" s="18"/>
      <c r="F417" s="18"/>
      <c r="G417" s="18"/>
      <c r="H417" s="18"/>
      <c r="I417" s="18"/>
      <c r="J417" s="18"/>
      <c r="K417" s="18"/>
      <c r="L417" s="18"/>
      <c r="M417" s="18"/>
    </row>
    <row r="418" spans="1:13" x14ac:dyDescent="0.25">
      <c r="A418" s="18"/>
      <c r="B418" s="18"/>
      <c r="C418" s="18"/>
      <c r="D418" s="18"/>
      <c r="E418" s="18"/>
      <c r="F418" s="18"/>
      <c r="G418" s="18"/>
      <c r="H418" s="18"/>
      <c r="I418" s="18"/>
      <c r="J418" s="18"/>
      <c r="K418" s="18"/>
      <c r="L418" s="18"/>
      <c r="M418" s="18"/>
    </row>
    <row r="419" spans="1:13" x14ac:dyDescent="0.25">
      <c r="A419" s="18"/>
      <c r="B419" s="18"/>
      <c r="C419" s="18"/>
      <c r="D419" s="18"/>
      <c r="E419" s="18"/>
      <c r="F419" s="18"/>
      <c r="G419" s="18"/>
      <c r="H419" s="18"/>
      <c r="I419" s="18"/>
      <c r="J419" s="18"/>
      <c r="K419" s="18"/>
      <c r="L419" s="18"/>
      <c r="M419" s="18"/>
    </row>
    <row r="420" spans="1:13" x14ac:dyDescent="0.25">
      <c r="A420" s="18"/>
      <c r="B420" s="18"/>
      <c r="C420" s="18"/>
      <c r="D420" s="18"/>
      <c r="E420" s="18"/>
      <c r="F420" s="18"/>
      <c r="G420" s="18"/>
      <c r="H420" s="18"/>
      <c r="I420" s="18"/>
      <c r="J420" s="18"/>
      <c r="K420" s="18"/>
      <c r="L420" s="18"/>
      <c r="M420" s="18"/>
    </row>
    <row r="421" spans="1:13" x14ac:dyDescent="0.25">
      <c r="A421" s="18"/>
      <c r="B421" s="18"/>
      <c r="C421" s="18"/>
      <c r="D421" s="18"/>
      <c r="E421" s="18"/>
      <c r="F421" s="18"/>
      <c r="G421" s="18"/>
      <c r="H421" s="18"/>
      <c r="I421" s="18"/>
      <c r="J421" s="18"/>
      <c r="K421" s="18"/>
      <c r="L421" s="18"/>
      <c r="M421" s="18"/>
    </row>
    <row r="422" spans="1:13" x14ac:dyDescent="0.25">
      <c r="A422" s="18"/>
      <c r="B422" s="18"/>
      <c r="C422" s="18"/>
      <c r="D422" s="18"/>
      <c r="E422" s="18"/>
      <c r="F422" s="18"/>
      <c r="G422" s="18"/>
      <c r="H422" s="18"/>
      <c r="I422" s="18"/>
      <c r="J422" s="18"/>
      <c r="K422" s="18"/>
      <c r="L422" s="18"/>
      <c r="M422" s="18"/>
    </row>
    <row r="423" spans="1:13" x14ac:dyDescent="0.25">
      <c r="A423" s="18"/>
      <c r="B423" s="18"/>
      <c r="C423" s="18"/>
      <c r="D423" s="18"/>
      <c r="E423" s="18"/>
      <c r="F423" s="18"/>
      <c r="G423" s="18"/>
      <c r="H423" s="18"/>
      <c r="I423" s="18"/>
      <c r="J423" s="18"/>
      <c r="K423" s="18"/>
      <c r="L423" s="18"/>
      <c r="M423" s="18"/>
    </row>
    <row r="424" spans="1:13" x14ac:dyDescent="0.25">
      <c r="A424" s="18"/>
      <c r="B424" s="18"/>
      <c r="C424" s="18"/>
      <c r="D424" s="18"/>
      <c r="E424" s="18"/>
      <c r="F424" s="18"/>
      <c r="G424" s="18"/>
      <c r="H424" s="18"/>
      <c r="I424" s="18"/>
      <c r="J424" s="18"/>
      <c r="K424" s="18"/>
      <c r="L424" s="18"/>
      <c r="M424" s="18"/>
    </row>
    <row r="425" spans="1:13" x14ac:dyDescent="0.25">
      <c r="A425" s="18"/>
      <c r="B425" s="18"/>
      <c r="C425" s="18"/>
      <c r="D425" s="18"/>
      <c r="E425" s="18"/>
      <c r="F425" s="18"/>
      <c r="G425" s="18"/>
      <c r="H425" s="18"/>
      <c r="I425" s="18"/>
      <c r="J425" s="18"/>
      <c r="K425" s="18"/>
      <c r="L425" s="18"/>
      <c r="M425" s="18"/>
    </row>
    <row r="426" spans="1:13" x14ac:dyDescent="0.25">
      <c r="A426" s="18"/>
      <c r="B426" s="18"/>
      <c r="C426" s="18"/>
      <c r="D426" s="18"/>
      <c r="E426" s="18"/>
      <c r="F426" s="18"/>
      <c r="G426" s="18"/>
      <c r="H426" s="18"/>
      <c r="I426" s="18"/>
      <c r="J426" s="18"/>
      <c r="K426" s="18"/>
      <c r="L426" s="18"/>
      <c r="M426" s="18"/>
    </row>
    <row r="427" spans="1:13" x14ac:dyDescent="0.25">
      <c r="A427" s="18"/>
      <c r="B427" s="18"/>
      <c r="C427" s="18"/>
      <c r="D427" s="18"/>
      <c r="E427" s="18"/>
      <c r="F427" s="18"/>
      <c r="G427" s="18"/>
      <c r="H427" s="18"/>
      <c r="I427" s="18"/>
      <c r="J427" s="18"/>
      <c r="K427" s="18"/>
      <c r="L427" s="18"/>
      <c r="M427" s="18"/>
    </row>
    <row r="428" spans="1:13" x14ac:dyDescent="0.25">
      <c r="A428" s="18"/>
      <c r="B428" s="18"/>
      <c r="C428" s="18"/>
      <c r="D428" s="18"/>
      <c r="E428" s="18"/>
      <c r="F428" s="18"/>
      <c r="G428" s="18"/>
      <c r="H428" s="18"/>
      <c r="I428" s="18"/>
      <c r="J428" s="18"/>
      <c r="K428" s="18"/>
      <c r="L428" s="18"/>
      <c r="M428" s="18"/>
    </row>
    <row r="429" spans="1:13" x14ac:dyDescent="0.25">
      <c r="A429" s="18"/>
      <c r="B429" s="18"/>
      <c r="C429" s="18"/>
      <c r="D429" s="18"/>
      <c r="E429" s="18"/>
      <c r="F429" s="18"/>
      <c r="G429" s="18"/>
      <c r="H429" s="18"/>
      <c r="I429" s="18"/>
      <c r="J429" s="18"/>
      <c r="K429" s="18"/>
      <c r="L429" s="18"/>
      <c r="M429" s="18"/>
    </row>
    <row r="430" spans="1:13" x14ac:dyDescent="0.25">
      <c r="A430" s="18"/>
      <c r="B430" s="18"/>
      <c r="C430" s="18"/>
      <c r="D430" s="18"/>
      <c r="E430" s="18"/>
      <c r="F430" s="18"/>
      <c r="G430" s="18"/>
      <c r="H430" s="18"/>
      <c r="I430" s="18"/>
      <c r="J430" s="18"/>
      <c r="K430" s="18"/>
      <c r="L430" s="18"/>
      <c r="M430" s="18"/>
    </row>
    <row r="431" spans="1:13" x14ac:dyDescent="0.25">
      <c r="A431" s="18"/>
      <c r="B431" s="18"/>
      <c r="C431" s="18"/>
      <c r="D431" s="18"/>
      <c r="E431" s="18"/>
      <c r="F431" s="18"/>
      <c r="G431" s="18"/>
      <c r="H431" s="18"/>
      <c r="I431" s="18"/>
      <c r="J431" s="18"/>
      <c r="K431" s="18"/>
      <c r="L431" s="18"/>
      <c r="M431" s="18"/>
    </row>
    <row r="432" spans="1:13" x14ac:dyDescent="0.25">
      <c r="A432" s="18"/>
      <c r="B432" s="18"/>
      <c r="C432" s="18"/>
      <c r="D432" s="18"/>
      <c r="E432" s="18"/>
      <c r="F432" s="18"/>
      <c r="G432" s="18"/>
      <c r="H432" s="18"/>
      <c r="I432" s="18"/>
      <c r="J432" s="18"/>
      <c r="K432" s="18"/>
      <c r="L432" s="18"/>
      <c r="M432" s="18"/>
    </row>
    <row r="433" spans="1:13" x14ac:dyDescent="0.25">
      <c r="A433" s="18"/>
      <c r="B433" s="18"/>
      <c r="C433" s="18"/>
      <c r="D433" s="18"/>
      <c r="E433" s="18"/>
      <c r="F433" s="18"/>
      <c r="G433" s="18"/>
      <c r="H433" s="18"/>
      <c r="I433" s="18"/>
      <c r="J433" s="18"/>
      <c r="K433" s="18"/>
      <c r="L433" s="18"/>
      <c r="M433" s="18"/>
    </row>
    <row r="434" spans="1:13" x14ac:dyDescent="0.25">
      <c r="A434" s="18"/>
      <c r="B434" s="18"/>
      <c r="C434" s="18"/>
      <c r="D434" s="18"/>
      <c r="E434" s="18"/>
      <c r="F434" s="18"/>
      <c r="G434" s="18"/>
      <c r="H434" s="18"/>
      <c r="I434" s="18"/>
      <c r="J434" s="18"/>
      <c r="K434" s="18"/>
      <c r="L434" s="18"/>
      <c r="M434" s="18"/>
    </row>
    <row r="435" spans="1:13" x14ac:dyDescent="0.25">
      <c r="A435" s="18"/>
      <c r="B435" s="18"/>
      <c r="C435" s="18"/>
      <c r="D435" s="18"/>
      <c r="E435" s="18"/>
      <c r="F435" s="18"/>
      <c r="G435" s="18"/>
      <c r="H435" s="18"/>
      <c r="I435" s="18"/>
      <c r="J435" s="18"/>
      <c r="K435" s="18"/>
      <c r="L435" s="18"/>
      <c r="M435" s="18"/>
    </row>
    <row r="436" spans="1:13" x14ac:dyDescent="0.25">
      <c r="A436" s="18"/>
      <c r="B436" s="18"/>
      <c r="C436" s="18"/>
      <c r="D436" s="18"/>
      <c r="E436" s="18"/>
      <c r="F436" s="18"/>
      <c r="G436" s="18"/>
      <c r="H436" s="18"/>
      <c r="I436" s="18"/>
      <c r="J436" s="18"/>
      <c r="K436" s="18"/>
      <c r="L436" s="18"/>
      <c r="M436" s="18"/>
    </row>
    <row r="437" spans="1:13" x14ac:dyDescent="0.25">
      <c r="A437" s="18"/>
      <c r="B437" s="18"/>
      <c r="C437" s="18"/>
      <c r="D437" s="18"/>
      <c r="E437" s="18"/>
      <c r="F437" s="18"/>
      <c r="G437" s="18"/>
      <c r="H437" s="18"/>
      <c r="I437" s="18"/>
      <c r="J437" s="18"/>
      <c r="K437" s="18"/>
      <c r="L437" s="18"/>
      <c r="M437" s="18"/>
    </row>
    <row r="438" spans="1:13" x14ac:dyDescent="0.25">
      <c r="A438" s="18"/>
      <c r="B438" s="18"/>
      <c r="C438" s="18"/>
      <c r="D438" s="18"/>
      <c r="E438" s="18"/>
      <c r="F438" s="18"/>
      <c r="G438" s="18"/>
      <c r="H438" s="18"/>
      <c r="I438" s="18"/>
      <c r="J438" s="18"/>
      <c r="K438" s="18"/>
      <c r="L438" s="18"/>
      <c r="M438" s="18"/>
    </row>
    <row r="439" spans="1:13" x14ac:dyDescent="0.25">
      <c r="A439" s="18"/>
      <c r="B439" s="18"/>
      <c r="C439" s="18"/>
      <c r="D439" s="18"/>
      <c r="E439" s="18"/>
      <c r="F439" s="18"/>
      <c r="G439" s="18"/>
      <c r="H439" s="18"/>
      <c r="I439" s="18"/>
      <c r="J439" s="18"/>
      <c r="K439" s="18"/>
      <c r="L439" s="18"/>
      <c r="M439" s="18"/>
    </row>
    <row r="440" spans="1:13" x14ac:dyDescent="0.25">
      <c r="A440" s="18"/>
      <c r="B440" s="18"/>
      <c r="C440" s="18"/>
      <c r="D440" s="18"/>
      <c r="E440" s="18"/>
      <c r="F440" s="18"/>
      <c r="G440" s="18"/>
      <c r="H440" s="18"/>
      <c r="I440" s="18"/>
      <c r="J440" s="18"/>
      <c r="K440" s="18"/>
      <c r="L440" s="18"/>
      <c r="M440" s="18"/>
    </row>
    <row r="441" spans="1:13" x14ac:dyDescent="0.25">
      <c r="A441" s="18"/>
      <c r="B441" s="18"/>
      <c r="C441" s="18"/>
      <c r="D441" s="18"/>
      <c r="E441" s="18"/>
      <c r="F441" s="18"/>
      <c r="G441" s="18"/>
      <c r="H441" s="18"/>
      <c r="I441" s="18"/>
      <c r="J441" s="18"/>
      <c r="K441" s="18"/>
      <c r="L441" s="18"/>
      <c r="M441" s="18"/>
    </row>
    <row r="442" spans="1:13" x14ac:dyDescent="0.25">
      <c r="A442" s="18"/>
      <c r="B442" s="18"/>
      <c r="C442" s="18"/>
      <c r="D442" s="18"/>
      <c r="E442" s="18"/>
      <c r="F442" s="18"/>
      <c r="G442" s="18"/>
      <c r="H442" s="18"/>
      <c r="I442" s="18"/>
      <c r="J442" s="18"/>
      <c r="K442" s="18"/>
      <c r="L442" s="18"/>
      <c r="M442" s="18"/>
    </row>
    <row r="443" spans="1:13" x14ac:dyDescent="0.25">
      <c r="A443" s="18"/>
      <c r="B443" s="18"/>
      <c r="C443" s="18"/>
      <c r="D443" s="18"/>
      <c r="E443" s="18"/>
      <c r="F443" s="18"/>
      <c r="G443" s="18"/>
      <c r="H443" s="18"/>
      <c r="I443" s="18"/>
      <c r="J443" s="18"/>
      <c r="K443" s="18"/>
      <c r="L443" s="18"/>
      <c r="M443" s="18"/>
    </row>
    <row r="444" spans="1:13" x14ac:dyDescent="0.25">
      <c r="A444" s="18"/>
      <c r="B444" s="18"/>
      <c r="C444" s="18"/>
      <c r="D444" s="18"/>
      <c r="E444" s="18"/>
      <c r="F444" s="18"/>
      <c r="G444" s="18"/>
      <c r="H444" s="18"/>
      <c r="I444" s="18"/>
      <c r="J444" s="18"/>
      <c r="K444" s="18"/>
      <c r="L444" s="18"/>
      <c r="M444" s="18"/>
    </row>
    <row r="445" spans="1:13" x14ac:dyDescent="0.25">
      <c r="A445" s="18"/>
      <c r="B445" s="18"/>
      <c r="C445" s="18"/>
      <c r="D445" s="18"/>
      <c r="E445" s="18"/>
      <c r="F445" s="18"/>
      <c r="G445" s="18"/>
      <c r="H445" s="18"/>
      <c r="I445" s="18"/>
      <c r="J445" s="18"/>
      <c r="K445" s="18"/>
      <c r="L445" s="18"/>
      <c r="M445" s="18"/>
    </row>
    <row r="446" spans="1:13" x14ac:dyDescent="0.25">
      <c r="A446" s="18"/>
      <c r="B446" s="18"/>
      <c r="C446" s="18"/>
      <c r="D446" s="18"/>
      <c r="E446" s="18"/>
      <c r="F446" s="18"/>
      <c r="G446" s="18"/>
      <c r="H446" s="18"/>
      <c r="I446" s="18"/>
      <c r="J446" s="18"/>
      <c r="K446" s="18"/>
      <c r="L446" s="18"/>
      <c r="M446" s="18"/>
    </row>
    <row r="447" spans="1:13" x14ac:dyDescent="0.25">
      <c r="A447" s="18"/>
      <c r="B447" s="18"/>
      <c r="C447" s="18"/>
      <c r="D447" s="18"/>
      <c r="E447" s="18"/>
      <c r="F447" s="18"/>
      <c r="G447" s="18"/>
      <c r="H447" s="18"/>
      <c r="I447" s="18"/>
      <c r="J447" s="18"/>
      <c r="K447" s="18"/>
      <c r="L447" s="18"/>
      <c r="M447" s="18"/>
    </row>
    <row r="448" spans="1:13" x14ac:dyDescent="0.25">
      <c r="A448" s="18"/>
      <c r="B448" s="18"/>
      <c r="C448" s="18"/>
      <c r="D448" s="18"/>
      <c r="E448" s="18"/>
      <c r="F448" s="18"/>
      <c r="G448" s="18"/>
      <c r="H448" s="18"/>
      <c r="I448" s="18"/>
      <c r="J448" s="18"/>
      <c r="K448" s="18"/>
      <c r="L448" s="18"/>
      <c r="M448" s="18"/>
    </row>
    <row r="449" spans="1:13" x14ac:dyDescent="0.25">
      <c r="A449" s="18"/>
      <c r="B449" s="18"/>
      <c r="C449" s="18"/>
      <c r="D449" s="18"/>
      <c r="E449" s="18"/>
      <c r="F449" s="18"/>
      <c r="G449" s="18"/>
      <c r="H449" s="18"/>
      <c r="I449" s="18"/>
      <c r="J449" s="18"/>
      <c r="K449" s="18"/>
      <c r="L449" s="18"/>
      <c r="M449" s="18"/>
    </row>
    <row r="450" spans="1:13" x14ac:dyDescent="0.25">
      <c r="A450" s="18"/>
      <c r="B450" s="18"/>
      <c r="C450" s="18"/>
      <c r="D450" s="18"/>
      <c r="E450" s="18"/>
      <c r="F450" s="18"/>
      <c r="G450" s="18"/>
      <c r="H450" s="18"/>
      <c r="I450" s="18"/>
      <c r="J450" s="18"/>
      <c r="K450" s="18"/>
      <c r="L450" s="18"/>
      <c r="M450" s="18"/>
    </row>
    <row r="451" spans="1:13" x14ac:dyDescent="0.25">
      <c r="A451" s="18"/>
      <c r="B451" s="18"/>
      <c r="C451" s="18"/>
      <c r="D451" s="18"/>
      <c r="E451" s="18"/>
      <c r="F451" s="18"/>
      <c r="G451" s="18"/>
      <c r="H451" s="18"/>
      <c r="I451" s="18"/>
      <c r="J451" s="18"/>
      <c r="K451" s="18"/>
      <c r="L451" s="18"/>
      <c r="M451" s="18"/>
    </row>
    <row r="452" spans="1:13" x14ac:dyDescent="0.25">
      <c r="A452" s="18"/>
      <c r="B452" s="18"/>
      <c r="C452" s="18"/>
      <c r="D452" s="18"/>
      <c r="E452" s="18"/>
      <c r="F452" s="18"/>
      <c r="G452" s="18"/>
      <c r="H452" s="18"/>
      <c r="I452" s="18"/>
      <c r="J452" s="18"/>
      <c r="K452" s="18"/>
      <c r="L452" s="18"/>
      <c r="M452" s="18"/>
    </row>
    <row r="453" spans="1:13" x14ac:dyDescent="0.25">
      <c r="A453" s="18"/>
      <c r="B453" s="18"/>
      <c r="C453" s="18"/>
      <c r="D453" s="18"/>
      <c r="E453" s="18"/>
      <c r="F453" s="18"/>
      <c r="G453" s="18"/>
      <c r="H453" s="18"/>
      <c r="I453" s="18"/>
      <c r="J453" s="18"/>
      <c r="K453" s="18"/>
      <c r="L453" s="18"/>
      <c r="M453" s="18"/>
    </row>
    <row r="454" spans="1:13" x14ac:dyDescent="0.25">
      <c r="A454" s="18"/>
      <c r="B454" s="18"/>
      <c r="C454" s="18"/>
      <c r="D454" s="18"/>
      <c r="E454" s="18"/>
      <c r="F454" s="18"/>
      <c r="G454" s="18"/>
      <c r="H454" s="18"/>
      <c r="I454" s="18"/>
      <c r="J454" s="18"/>
      <c r="K454" s="18"/>
      <c r="L454" s="18"/>
      <c r="M454" s="18"/>
    </row>
    <row r="455" spans="1:13" x14ac:dyDescent="0.25">
      <c r="A455" s="18"/>
      <c r="B455" s="18"/>
      <c r="C455" s="18"/>
      <c r="D455" s="18"/>
      <c r="E455" s="18"/>
      <c r="F455" s="18"/>
      <c r="G455" s="18"/>
      <c r="H455" s="18"/>
      <c r="I455" s="18"/>
      <c r="J455" s="18"/>
      <c r="K455" s="18"/>
      <c r="L455" s="18"/>
      <c r="M455" s="18"/>
    </row>
    <row r="456" spans="1:13" x14ac:dyDescent="0.25">
      <c r="A456" s="18"/>
      <c r="B456" s="18"/>
      <c r="C456" s="18"/>
      <c r="D456" s="18"/>
      <c r="E456" s="18"/>
      <c r="F456" s="18"/>
      <c r="G456" s="18"/>
      <c r="H456" s="18"/>
      <c r="I456" s="18"/>
      <c r="J456" s="18"/>
      <c r="K456" s="18"/>
      <c r="L456" s="18"/>
      <c r="M456" s="18"/>
    </row>
    <row r="457" spans="1:13" x14ac:dyDescent="0.25">
      <c r="A457" s="18"/>
      <c r="B457" s="18"/>
      <c r="C457" s="18"/>
      <c r="D457" s="18"/>
      <c r="E457" s="18"/>
      <c r="F457" s="18"/>
      <c r="G457" s="18"/>
      <c r="H457" s="18"/>
      <c r="I457" s="18"/>
      <c r="J457" s="18"/>
      <c r="K457" s="18"/>
      <c r="L457" s="18"/>
      <c r="M457" s="18"/>
    </row>
    <row r="458" spans="1:13" x14ac:dyDescent="0.25">
      <c r="A458" s="18"/>
      <c r="B458" s="18"/>
      <c r="C458" s="18"/>
      <c r="D458" s="18"/>
      <c r="E458" s="18"/>
      <c r="F458" s="18"/>
      <c r="G458" s="18"/>
      <c r="H458" s="18"/>
      <c r="I458" s="18"/>
      <c r="J458" s="18"/>
      <c r="K458" s="18"/>
      <c r="L458" s="18"/>
      <c r="M458" s="18"/>
    </row>
    <row r="459" spans="1:13" x14ac:dyDescent="0.25">
      <c r="A459" s="18"/>
      <c r="B459" s="18"/>
      <c r="C459" s="18"/>
      <c r="D459" s="18"/>
      <c r="E459" s="18"/>
      <c r="F459" s="18"/>
      <c r="G459" s="18"/>
      <c r="H459" s="18"/>
      <c r="I459" s="18"/>
      <c r="J459" s="18"/>
      <c r="K459" s="18"/>
      <c r="L459" s="18"/>
      <c r="M459" s="18"/>
    </row>
    <row r="460" spans="1:13" x14ac:dyDescent="0.25">
      <c r="A460" s="18"/>
      <c r="B460" s="18"/>
      <c r="C460" s="18"/>
      <c r="D460" s="18"/>
      <c r="E460" s="18"/>
      <c r="F460" s="18"/>
      <c r="G460" s="18"/>
      <c r="H460" s="18"/>
      <c r="I460" s="18"/>
      <c r="J460" s="18"/>
      <c r="K460" s="18"/>
      <c r="L460" s="18"/>
      <c r="M460" s="18"/>
    </row>
    <row r="461" spans="1:13" x14ac:dyDescent="0.25">
      <c r="A461" s="18"/>
      <c r="B461" s="18"/>
      <c r="C461" s="18"/>
      <c r="D461" s="18"/>
      <c r="E461" s="18"/>
      <c r="F461" s="18"/>
      <c r="G461" s="18"/>
      <c r="H461" s="18"/>
      <c r="I461" s="18"/>
      <c r="J461" s="18"/>
      <c r="K461" s="18"/>
      <c r="L461" s="18"/>
      <c r="M461" s="18"/>
    </row>
    <row r="462" spans="1:13" x14ac:dyDescent="0.25">
      <c r="A462" s="18"/>
      <c r="B462" s="18"/>
      <c r="C462" s="18"/>
      <c r="D462" s="18"/>
      <c r="E462" s="18"/>
      <c r="F462" s="18"/>
      <c r="G462" s="18"/>
      <c r="H462" s="18"/>
      <c r="I462" s="18"/>
      <c r="J462" s="18"/>
      <c r="K462" s="18"/>
      <c r="L462" s="18"/>
      <c r="M462" s="18"/>
    </row>
    <row r="463" spans="1:13" x14ac:dyDescent="0.25">
      <c r="A463" s="18"/>
      <c r="B463" s="18"/>
      <c r="C463" s="18"/>
      <c r="D463" s="18"/>
      <c r="E463" s="18"/>
      <c r="F463" s="18"/>
      <c r="G463" s="18"/>
      <c r="H463" s="18"/>
      <c r="I463" s="18"/>
      <c r="J463" s="18"/>
      <c r="K463" s="18"/>
      <c r="L463" s="18"/>
      <c r="M463" s="18"/>
    </row>
    <row r="464" spans="1:13" x14ac:dyDescent="0.25">
      <c r="A464" s="18"/>
      <c r="B464" s="18"/>
      <c r="C464" s="18"/>
      <c r="D464" s="18"/>
      <c r="E464" s="18"/>
      <c r="F464" s="18"/>
      <c r="G464" s="18"/>
      <c r="H464" s="18"/>
      <c r="I464" s="18"/>
      <c r="J464" s="18"/>
      <c r="K464" s="18"/>
      <c r="L464" s="18"/>
      <c r="M464" s="18"/>
    </row>
    <row r="465" spans="1:13" x14ac:dyDescent="0.25">
      <c r="A465" s="18"/>
      <c r="B465" s="18"/>
      <c r="C465" s="18"/>
      <c r="D465" s="18"/>
      <c r="E465" s="18"/>
      <c r="F465" s="18"/>
      <c r="G465" s="18"/>
      <c r="H465" s="18"/>
      <c r="I465" s="18"/>
      <c r="J465" s="18"/>
      <c r="K465" s="18"/>
      <c r="L465" s="18"/>
      <c r="M465" s="18"/>
    </row>
    <row r="466" spans="1:13" x14ac:dyDescent="0.25">
      <c r="A466" s="18"/>
      <c r="B466" s="18"/>
      <c r="C466" s="18"/>
      <c r="D466" s="18"/>
      <c r="E466" s="18"/>
      <c r="F466" s="18"/>
      <c r="G466" s="18"/>
      <c r="H466" s="18"/>
      <c r="I466" s="18"/>
      <c r="J466" s="18"/>
      <c r="K466" s="18"/>
      <c r="L466" s="18"/>
      <c r="M466" s="18"/>
    </row>
    <row r="467" spans="1:13" x14ac:dyDescent="0.25">
      <c r="A467" s="18"/>
      <c r="B467" s="18"/>
      <c r="C467" s="18"/>
      <c r="D467" s="18"/>
      <c r="E467" s="18"/>
      <c r="F467" s="18"/>
      <c r="G467" s="18"/>
      <c r="H467" s="18"/>
      <c r="I467" s="18"/>
      <c r="J467" s="18"/>
      <c r="K467" s="18"/>
      <c r="L467" s="18"/>
      <c r="M467" s="18"/>
    </row>
    <row r="468" spans="1:13" x14ac:dyDescent="0.25">
      <c r="A468" s="18"/>
      <c r="B468" s="18"/>
      <c r="C468" s="18"/>
      <c r="D468" s="18"/>
      <c r="E468" s="18"/>
      <c r="F468" s="18"/>
      <c r="G468" s="18"/>
      <c r="H468" s="18"/>
      <c r="I468" s="18"/>
      <c r="J468" s="18"/>
      <c r="K468" s="18"/>
      <c r="L468" s="18"/>
      <c r="M468" s="18"/>
    </row>
    <row r="469" spans="1:13" x14ac:dyDescent="0.25">
      <c r="A469" s="18"/>
      <c r="B469" s="18"/>
      <c r="C469" s="18"/>
      <c r="D469" s="18"/>
      <c r="E469" s="18"/>
      <c r="F469" s="18"/>
      <c r="G469" s="18"/>
      <c r="H469" s="18"/>
      <c r="I469" s="18"/>
      <c r="J469" s="18"/>
      <c r="K469" s="18"/>
      <c r="L469" s="18"/>
      <c r="M469" s="18"/>
    </row>
    <row r="470" spans="1:13" x14ac:dyDescent="0.25">
      <c r="A470" s="18"/>
      <c r="B470" s="18"/>
      <c r="C470" s="18"/>
      <c r="D470" s="18"/>
      <c r="E470" s="18"/>
      <c r="F470" s="18"/>
      <c r="G470" s="18"/>
      <c r="H470" s="18"/>
      <c r="I470" s="18"/>
      <c r="J470" s="18"/>
      <c r="K470" s="18"/>
      <c r="L470" s="18"/>
      <c r="M470" s="18"/>
    </row>
    <row r="471" spans="1:13" x14ac:dyDescent="0.25">
      <c r="A471" s="18"/>
      <c r="B471" s="18"/>
      <c r="C471" s="18"/>
      <c r="D471" s="18"/>
      <c r="E471" s="18"/>
      <c r="F471" s="18"/>
      <c r="G471" s="18"/>
      <c r="H471" s="18"/>
      <c r="I471" s="18"/>
      <c r="J471" s="18"/>
      <c r="K471" s="18"/>
      <c r="L471" s="18"/>
      <c r="M471" s="18"/>
    </row>
    <row r="472" spans="1:13" x14ac:dyDescent="0.25">
      <c r="A472" s="18"/>
      <c r="B472" s="18"/>
      <c r="C472" s="18"/>
      <c r="D472" s="18"/>
      <c r="E472" s="18"/>
      <c r="F472" s="18"/>
      <c r="G472" s="18"/>
      <c r="H472" s="18"/>
      <c r="I472" s="18"/>
      <c r="J472" s="18"/>
      <c r="K472" s="18"/>
      <c r="L472" s="18"/>
      <c r="M472" s="18"/>
    </row>
    <row r="473" spans="1:13" x14ac:dyDescent="0.25">
      <c r="A473" s="18"/>
      <c r="B473" s="18"/>
      <c r="C473" s="18"/>
      <c r="D473" s="18"/>
      <c r="E473" s="18"/>
      <c r="F473" s="18"/>
      <c r="G473" s="18"/>
      <c r="H473" s="18"/>
      <c r="I473" s="18"/>
      <c r="J473" s="18"/>
      <c r="K473" s="18"/>
      <c r="L473" s="18"/>
      <c r="M473" s="18"/>
    </row>
    <row r="474" spans="1:13" x14ac:dyDescent="0.25">
      <c r="A474" s="18"/>
      <c r="B474" s="18"/>
      <c r="C474" s="18"/>
      <c r="D474" s="18"/>
      <c r="E474" s="18"/>
      <c r="F474" s="18"/>
      <c r="G474" s="18"/>
      <c r="H474" s="18"/>
      <c r="I474" s="18"/>
      <c r="J474" s="18"/>
      <c r="K474" s="18"/>
      <c r="L474" s="18"/>
      <c r="M474" s="18"/>
    </row>
    <row r="475" spans="1:13" x14ac:dyDescent="0.25">
      <c r="A475" s="18"/>
      <c r="B475" s="18"/>
      <c r="C475" s="18"/>
      <c r="D475" s="18"/>
      <c r="E475" s="18"/>
      <c r="F475" s="18"/>
      <c r="G475" s="18"/>
      <c r="H475" s="18"/>
      <c r="I475" s="18"/>
      <c r="J475" s="18"/>
      <c r="K475" s="18"/>
      <c r="L475" s="18"/>
      <c r="M475" s="18"/>
    </row>
    <row r="476" spans="1:13" x14ac:dyDescent="0.25">
      <c r="A476" s="18"/>
      <c r="B476" s="18"/>
      <c r="C476" s="18"/>
      <c r="D476" s="18"/>
      <c r="E476" s="18"/>
      <c r="F476" s="18"/>
      <c r="G476" s="18"/>
      <c r="H476" s="18"/>
      <c r="I476" s="18"/>
      <c r="J476" s="18"/>
      <c r="K476" s="18"/>
      <c r="L476" s="18"/>
      <c r="M476" s="18"/>
    </row>
    <row r="477" spans="1:13" x14ac:dyDescent="0.25">
      <c r="A477" s="18"/>
      <c r="B477" s="18"/>
      <c r="C477" s="18"/>
      <c r="D477" s="18"/>
      <c r="E477" s="18"/>
      <c r="F477" s="18"/>
      <c r="G477" s="18"/>
      <c r="H477" s="18"/>
      <c r="I477" s="18"/>
      <c r="J477" s="18"/>
      <c r="K477" s="18"/>
      <c r="L477" s="18"/>
      <c r="M477" s="18"/>
    </row>
    <row r="478" spans="1:13" x14ac:dyDescent="0.25">
      <c r="A478" s="18"/>
      <c r="B478" s="18"/>
      <c r="C478" s="18"/>
      <c r="D478" s="18"/>
      <c r="E478" s="18"/>
      <c r="F478" s="18"/>
      <c r="G478" s="18"/>
      <c r="H478" s="18"/>
      <c r="I478" s="18"/>
      <c r="J478" s="18"/>
      <c r="K478" s="18"/>
      <c r="L478" s="18"/>
      <c r="M478" s="18"/>
    </row>
    <row r="479" spans="1:13" x14ac:dyDescent="0.25">
      <c r="A479" s="18"/>
      <c r="B479" s="18"/>
      <c r="C479" s="18"/>
      <c r="D479" s="18"/>
      <c r="E479" s="18"/>
      <c r="F479" s="18"/>
      <c r="G479" s="18"/>
      <c r="H479" s="18"/>
      <c r="I479" s="18"/>
      <c r="J479" s="18"/>
      <c r="K479" s="18"/>
      <c r="L479" s="18"/>
      <c r="M479" s="18"/>
    </row>
    <row r="480" spans="1:13" x14ac:dyDescent="0.25">
      <c r="A480" s="18"/>
      <c r="B480" s="18"/>
      <c r="C480" s="18"/>
      <c r="D480" s="18"/>
      <c r="E480" s="18"/>
      <c r="F480" s="18"/>
      <c r="G480" s="18"/>
      <c r="H480" s="18"/>
      <c r="I480" s="18"/>
      <c r="J480" s="18"/>
      <c r="K480" s="18"/>
      <c r="L480" s="18"/>
      <c r="M480" s="18"/>
    </row>
    <row r="481" spans="1:13" x14ac:dyDescent="0.25">
      <c r="A481" s="18"/>
      <c r="B481" s="18"/>
      <c r="C481" s="18"/>
      <c r="D481" s="18"/>
      <c r="E481" s="18"/>
      <c r="F481" s="18"/>
      <c r="G481" s="18"/>
      <c r="H481" s="18"/>
      <c r="I481" s="18"/>
      <c r="J481" s="18"/>
      <c r="K481" s="18"/>
      <c r="L481" s="18"/>
      <c r="M481" s="18"/>
    </row>
    <row r="482" spans="1:13" x14ac:dyDescent="0.25">
      <c r="A482" s="18"/>
      <c r="B482" s="18"/>
      <c r="C482" s="18"/>
      <c r="D482" s="18"/>
      <c r="E482" s="18"/>
      <c r="F482" s="18"/>
      <c r="G482" s="18"/>
      <c r="H482" s="18"/>
      <c r="I482" s="18"/>
      <c r="J482" s="18"/>
      <c r="K482" s="18"/>
      <c r="L482" s="18"/>
      <c r="M482" s="18"/>
    </row>
    <row r="483" spans="1:13" x14ac:dyDescent="0.25">
      <c r="A483" s="18"/>
      <c r="B483" s="18"/>
      <c r="C483" s="18"/>
      <c r="D483" s="18"/>
      <c r="E483" s="18"/>
      <c r="F483" s="18"/>
      <c r="G483" s="18"/>
      <c r="H483" s="18"/>
      <c r="I483" s="18"/>
      <c r="J483" s="18"/>
      <c r="K483" s="18"/>
      <c r="L483" s="18"/>
      <c r="M483" s="18"/>
    </row>
    <row r="484" spans="1:13" x14ac:dyDescent="0.25">
      <c r="A484" s="18"/>
      <c r="B484" s="18"/>
      <c r="C484" s="18"/>
      <c r="D484" s="18"/>
      <c r="E484" s="18"/>
      <c r="F484" s="18"/>
      <c r="G484" s="18"/>
      <c r="H484" s="18"/>
      <c r="I484" s="18"/>
      <c r="J484" s="18"/>
      <c r="K484" s="18"/>
      <c r="L484" s="18"/>
      <c r="M484" s="18"/>
    </row>
    <row r="485" spans="1:13" x14ac:dyDescent="0.25">
      <c r="A485" s="18"/>
      <c r="B485" s="18"/>
      <c r="C485" s="18"/>
      <c r="D485" s="18"/>
      <c r="E485" s="18"/>
      <c r="F485" s="18"/>
      <c r="G485" s="18"/>
      <c r="H485" s="18"/>
      <c r="I485" s="18"/>
      <c r="J485" s="18"/>
      <c r="K485" s="18"/>
      <c r="L485" s="18"/>
      <c r="M485" s="18"/>
    </row>
    <row r="486" spans="1:13" x14ac:dyDescent="0.25">
      <c r="A486" s="18"/>
      <c r="B486" s="18"/>
      <c r="C486" s="18"/>
      <c r="D486" s="18"/>
      <c r="E486" s="18"/>
      <c r="F486" s="18"/>
      <c r="G486" s="18"/>
      <c r="H486" s="18"/>
      <c r="I486" s="18"/>
      <c r="J486" s="18"/>
      <c r="K486" s="18"/>
      <c r="L486" s="18"/>
      <c r="M486" s="18"/>
    </row>
    <row r="487" spans="1:13" x14ac:dyDescent="0.25">
      <c r="A487" s="18"/>
      <c r="B487" s="18"/>
      <c r="C487" s="18"/>
      <c r="D487" s="18"/>
      <c r="E487" s="18"/>
      <c r="F487" s="18"/>
      <c r="G487" s="18"/>
      <c r="H487" s="18"/>
      <c r="I487" s="18"/>
      <c r="J487" s="18"/>
      <c r="K487" s="18"/>
      <c r="L487" s="18"/>
      <c r="M487" s="18"/>
    </row>
    <row r="488" spans="1:13" x14ac:dyDescent="0.25">
      <c r="A488" s="18"/>
      <c r="B488" s="18"/>
      <c r="C488" s="18"/>
      <c r="D488" s="18"/>
      <c r="E488" s="18"/>
      <c r="F488" s="18"/>
      <c r="G488" s="18"/>
      <c r="H488" s="18"/>
      <c r="I488" s="18"/>
      <c r="J488" s="18"/>
      <c r="K488" s="18"/>
      <c r="L488" s="18"/>
      <c r="M488" s="18"/>
    </row>
    <row r="489" spans="1:13" x14ac:dyDescent="0.25">
      <c r="A489" s="18"/>
      <c r="B489" s="18"/>
      <c r="C489" s="18"/>
      <c r="D489" s="18"/>
      <c r="E489" s="18"/>
      <c r="F489" s="18"/>
      <c r="G489" s="18"/>
      <c r="H489" s="18"/>
      <c r="I489" s="18"/>
      <c r="J489" s="18"/>
      <c r="K489" s="18"/>
      <c r="L489" s="18"/>
      <c r="M489" s="18"/>
    </row>
    <row r="490" spans="1:13" x14ac:dyDescent="0.25">
      <c r="A490" s="18"/>
      <c r="B490" s="18"/>
      <c r="C490" s="18"/>
      <c r="D490" s="18"/>
      <c r="E490" s="18"/>
      <c r="F490" s="18"/>
      <c r="G490" s="18"/>
      <c r="H490" s="18"/>
      <c r="I490" s="18"/>
      <c r="J490" s="18"/>
      <c r="K490" s="18"/>
      <c r="L490" s="18"/>
      <c r="M490" s="18"/>
    </row>
    <row r="491" spans="1:13" x14ac:dyDescent="0.25">
      <c r="A491" s="18"/>
      <c r="B491" s="18"/>
      <c r="C491" s="18"/>
      <c r="D491" s="18"/>
      <c r="E491" s="18"/>
      <c r="F491" s="18"/>
      <c r="G491" s="18"/>
      <c r="H491" s="18"/>
      <c r="I491" s="18"/>
      <c r="J491" s="18"/>
      <c r="K491" s="18"/>
      <c r="L491" s="18"/>
      <c r="M491" s="18"/>
    </row>
    <row r="492" spans="1:13" x14ac:dyDescent="0.25">
      <c r="A492" s="18"/>
      <c r="B492" s="18"/>
      <c r="C492" s="18"/>
      <c r="D492" s="18"/>
      <c r="E492" s="18"/>
      <c r="F492" s="18"/>
      <c r="G492" s="18"/>
      <c r="H492" s="18"/>
      <c r="I492" s="18"/>
      <c r="J492" s="18"/>
      <c r="K492" s="18"/>
      <c r="L492" s="18"/>
      <c r="M492" s="18"/>
    </row>
    <row r="493" spans="1:13" x14ac:dyDescent="0.25">
      <c r="A493" s="18"/>
      <c r="B493" s="18"/>
      <c r="C493" s="18"/>
      <c r="D493" s="18"/>
      <c r="E493" s="18"/>
      <c r="F493" s="18"/>
      <c r="G493" s="18"/>
      <c r="H493" s="18"/>
      <c r="I493" s="18"/>
      <c r="J493" s="18"/>
      <c r="K493" s="18"/>
      <c r="L493" s="18"/>
      <c r="M493" s="18"/>
    </row>
    <row r="494" spans="1:13" x14ac:dyDescent="0.25">
      <c r="A494" s="18"/>
      <c r="B494" s="18"/>
      <c r="C494" s="18"/>
      <c r="D494" s="18"/>
      <c r="E494" s="18"/>
      <c r="F494" s="18"/>
      <c r="G494" s="18"/>
      <c r="H494" s="18"/>
      <c r="I494" s="18"/>
      <c r="J494" s="18"/>
      <c r="K494" s="18"/>
      <c r="L494" s="18"/>
      <c r="M494" s="18"/>
    </row>
    <row r="495" spans="1:13" x14ac:dyDescent="0.25">
      <c r="A495" s="18"/>
      <c r="B495" s="18"/>
      <c r="C495" s="18"/>
      <c r="D495" s="18"/>
      <c r="E495" s="18"/>
      <c r="F495" s="18"/>
      <c r="G495" s="18"/>
      <c r="H495" s="18"/>
      <c r="I495" s="18"/>
      <c r="J495" s="18"/>
      <c r="K495" s="18"/>
      <c r="L495" s="18"/>
      <c r="M495" s="18"/>
    </row>
    <row r="496" spans="1:13" x14ac:dyDescent="0.25">
      <c r="A496" s="18"/>
      <c r="B496" s="18"/>
      <c r="C496" s="18"/>
      <c r="D496" s="18"/>
      <c r="E496" s="18"/>
      <c r="F496" s="18"/>
      <c r="G496" s="18"/>
      <c r="H496" s="18"/>
      <c r="I496" s="18"/>
      <c r="J496" s="18"/>
      <c r="K496" s="18"/>
      <c r="L496" s="18"/>
      <c r="M496" s="18"/>
    </row>
    <row r="497" spans="1:13" x14ac:dyDescent="0.25">
      <c r="A497" s="18"/>
      <c r="B497" s="18"/>
      <c r="C497" s="18"/>
      <c r="D497" s="18"/>
      <c r="E497" s="18"/>
      <c r="F497" s="18"/>
      <c r="G497" s="18"/>
      <c r="H497" s="18"/>
      <c r="I497" s="18"/>
      <c r="J497" s="18"/>
      <c r="K497" s="18"/>
      <c r="L497" s="18"/>
      <c r="M497" s="18"/>
    </row>
    <row r="498" spans="1:13" x14ac:dyDescent="0.25">
      <c r="A498" s="18"/>
      <c r="B498" s="18"/>
      <c r="C498" s="18"/>
      <c r="D498" s="18"/>
      <c r="E498" s="18"/>
      <c r="F498" s="18"/>
      <c r="G498" s="18"/>
      <c r="H498" s="18"/>
      <c r="I498" s="18"/>
      <c r="J498" s="18"/>
      <c r="K498" s="18"/>
      <c r="L498" s="18"/>
      <c r="M498" s="18"/>
    </row>
    <row r="499" spans="1:13" x14ac:dyDescent="0.25">
      <c r="A499" s="18"/>
      <c r="B499" s="18"/>
      <c r="C499" s="18"/>
      <c r="D499" s="18"/>
      <c r="E499" s="18"/>
      <c r="F499" s="18"/>
      <c r="G499" s="18"/>
      <c r="H499" s="18"/>
      <c r="I499" s="18"/>
      <c r="J499" s="18"/>
      <c r="K499" s="18"/>
      <c r="L499" s="18"/>
      <c r="M499" s="18"/>
    </row>
    <row r="500" spans="1:13" x14ac:dyDescent="0.25">
      <c r="A500" s="18"/>
      <c r="B500" s="18"/>
      <c r="C500" s="18"/>
      <c r="D500" s="18"/>
      <c r="E500" s="18"/>
      <c r="F500" s="18"/>
      <c r="G500" s="18"/>
      <c r="H500" s="18"/>
      <c r="I500" s="18"/>
      <c r="J500" s="18"/>
      <c r="K500" s="18"/>
      <c r="L500" s="18"/>
      <c r="M500" s="18"/>
    </row>
    <row r="501" spans="1:13" x14ac:dyDescent="0.25">
      <c r="A501" s="18"/>
      <c r="B501" s="18"/>
      <c r="C501" s="18"/>
      <c r="D501" s="18"/>
      <c r="E501" s="18"/>
      <c r="F501" s="18"/>
      <c r="G501" s="18"/>
      <c r="H501" s="18"/>
      <c r="I501" s="18"/>
      <c r="J501" s="18"/>
      <c r="K501" s="18"/>
      <c r="L501" s="18"/>
      <c r="M501" s="18"/>
    </row>
    <row r="502" spans="1:13" x14ac:dyDescent="0.25">
      <c r="A502" s="18"/>
      <c r="B502" s="18"/>
      <c r="C502" s="18"/>
      <c r="D502" s="18"/>
      <c r="E502" s="18"/>
      <c r="F502" s="18"/>
      <c r="G502" s="18"/>
      <c r="H502" s="18"/>
      <c r="I502" s="18"/>
      <c r="J502" s="18"/>
      <c r="K502" s="18"/>
      <c r="L502" s="18"/>
      <c r="M502" s="18"/>
    </row>
    <row r="503" spans="1:13" x14ac:dyDescent="0.25">
      <c r="A503" s="18"/>
      <c r="B503" s="18"/>
      <c r="C503" s="18"/>
      <c r="D503" s="18"/>
      <c r="E503" s="18"/>
      <c r="F503" s="18"/>
      <c r="G503" s="18"/>
      <c r="H503" s="18"/>
      <c r="I503" s="18"/>
      <c r="J503" s="18"/>
      <c r="K503" s="18"/>
      <c r="L503" s="18"/>
      <c r="M503" s="18"/>
    </row>
    <row r="504" spans="1:13" x14ac:dyDescent="0.25">
      <c r="A504" s="18"/>
      <c r="B504" s="18"/>
      <c r="C504" s="18"/>
      <c r="D504" s="18"/>
      <c r="E504" s="18"/>
      <c r="F504" s="18"/>
      <c r="G504" s="18"/>
      <c r="H504" s="18"/>
      <c r="I504" s="18"/>
      <c r="J504" s="18"/>
      <c r="K504" s="18"/>
      <c r="L504" s="18"/>
      <c r="M504" s="18"/>
    </row>
    <row r="505" spans="1:13" x14ac:dyDescent="0.25">
      <c r="A505" s="18"/>
      <c r="B505" s="18"/>
      <c r="C505" s="18"/>
      <c r="D505" s="18"/>
      <c r="E505" s="18"/>
      <c r="F505" s="18"/>
      <c r="G505" s="18"/>
      <c r="H505" s="18"/>
      <c r="I505" s="18"/>
      <c r="J505" s="18"/>
      <c r="K505" s="18"/>
      <c r="L505" s="18"/>
      <c r="M505" s="18"/>
    </row>
    <row r="506" spans="1:13" x14ac:dyDescent="0.25">
      <c r="A506" s="18"/>
      <c r="B506" s="18"/>
      <c r="C506" s="18"/>
      <c r="D506" s="18"/>
      <c r="E506" s="18"/>
      <c r="F506" s="18"/>
      <c r="G506" s="18"/>
      <c r="H506" s="18"/>
      <c r="I506" s="18"/>
      <c r="J506" s="18"/>
      <c r="K506" s="18"/>
      <c r="L506" s="18"/>
      <c r="M506" s="18"/>
    </row>
    <row r="507" spans="1:13" x14ac:dyDescent="0.25">
      <c r="A507" s="18"/>
      <c r="B507" s="18"/>
      <c r="C507" s="18"/>
      <c r="D507" s="18"/>
      <c r="E507" s="18"/>
      <c r="F507" s="18"/>
      <c r="G507" s="18"/>
      <c r="H507" s="18"/>
      <c r="I507" s="18"/>
      <c r="J507" s="18"/>
      <c r="K507" s="18"/>
      <c r="L507" s="18"/>
      <c r="M507" s="18"/>
    </row>
    <row r="508" spans="1:13" x14ac:dyDescent="0.25">
      <c r="A508" s="18"/>
      <c r="B508" s="18"/>
      <c r="C508" s="18"/>
      <c r="D508" s="18"/>
      <c r="E508" s="18"/>
      <c r="F508" s="18"/>
      <c r="G508" s="18"/>
      <c r="H508" s="18"/>
      <c r="I508" s="18"/>
      <c r="J508" s="18"/>
      <c r="K508" s="18"/>
      <c r="L508" s="18"/>
      <c r="M508" s="18"/>
    </row>
    <row r="509" spans="1:13" x14ac:dyDescent="0.25">
      <c r="A509" s="18"/>
      <c r="B509" s="18"/>
      <c r="C509" s="18"/>
      <c r="D509" s="18"/>
      <c r="E509" s="18"/>
      <c r="F509" s="18"/>
      <c r="G509" s="18"/>
      <c r="H509" s="18"/>
      <c r="I509" s="18"/>
      <c r="J509" s="18"/>
      <c r="K509" s="18"/>
      <c r="L509" s="18"/>
      <c r="M509" s="18"/>
    </row>
    <row r="510" spans="1:13" x14ac:dyDescent="0.25">
      <c r="A510" s="18"/>
      <c r="B510" s="18"/>
      <c r="C510" s="18"/>
      <c r="D510" s="18"/>
      <c r="E510" s="18"/>
      <c r="F510" s="18"/>
      <c r="G510" s="18"/>
      <c r="H510" s="18"/>
      <c r="I510" s="18"/>
      <c r="J510" s="18"/>
      <c r="K510" s="18"/>
      <c r="L510" s="18"/>
      <c r="M510" s="18"/>
    </row>
    <row r="511" spans="1:13" x14ac:dyDescent="0.25">
      <c r="A511" s="18"/>
      <c r="B511" s="18"/>
      <c r="C511" s="18"/>
      <c r="D511" s="18"/>
      <c r="E511" s="18"/>
      <c r="F511" s="18"/>
      <c r="G511" s="18"/>
      <c r="H511" s="18"/>
      <c r="I511" s="18"/>
      <c r="J511" s="18"/>
      <c r="K511" s="18"/>
      <c r="L511" s="18"/>
      <c r="M511" s="18"/>
    </row>
    <row r="512" spans="1:13" x14ac:dyDescent="0.25">
      <c r="A512" s="18"/>
      <c r="B512" s="18"/>
      <c r="C512" s="18"/>
      <c r="D512" s="18"/>
      <c r="E512" s="18"/>
      <c r="F512" s="18"/>
      <c r="G512" s="18"/>
      <c r="H512" s="18"/>
      <c r="I512" s="18"/>
      <c r="J512" s="18"/>
      <c r="K512" s="18"/>
      <c r="L512" s="18"/>
      <c r="M512" s="18"/>
    </row>
    <row r="513" spans="1:13" x14ac:dyDescent="0.25">
      <c r="A513" s="18"/>
      <c r="B513" s="18"/>
      <c r="C513" s="18"/>
      <c r="D513" s="18"/>
      <c r="E513" s="18"/>
      <c r="F513" s="18"/>
      <c r="G513" s="18"/>
      <c r="H513" s="18"/>
      <c r="I513" s="18"/>
      <c r="J513" s="18"/>
      <c r="K513" s="18"/>
      <c r="L513" s="18"/>
      <c r="M513" s="18"/>
    </row>
    <row r="514" spans="1:13" x14ac:dyDescent="0.25">
      <c r="A514" s="18"/>
      <c r="B514" s="18"/>
      <c r="C514" s="18"/>
      <c r="D514" s="18"/>
      <c r="E514" s="18"/>
      <c r="F514" s="18"/>
      <c r="G514" s="18"/>
      <c r="H514" s="18"/>
      <c r="I514" s="18"/>
      <c r="J514" s="18"/>
      <c r="K514" s="18"/>
      <c r="L514" s="18"/>
      <c r="M514" s="18"/>
    </row>
    <row r="515" spans="1:13" x14ac:dyDescent="0.25">
      <c r="A515" s="18"/>
      <c r="B515" s="18"/>
      <c r="C515" s="18"/>
      <c r="D515" s="18"/>
      <c r="E515" s="18"/>
      <c r="F515" s="18"/>
      <c r="G515" s="18"/>
      <c r="H515" s="18"/>
      <c r="I515" s="18"/>
      <c r="J515" s="18"/>
      <c r="K515" s="18"/>
      <c r="L515" s="18"/>
      <c r="M515" s="18"/>
    </row>
    <row r="516" spans="1:13" x14ac:dyDescent="0.25">
      <c r="A516" s="18"/>
      <c r="B516" s="18"/>
      <c r="C516" s="18"/>
      <c r="D516" s="18"/>
      <c r="E516" s="18"/>
      <c r="F516" s="18"/>
      <c r="G516" s="18"/>
      <c r="H516" s="18"/>
      <c r="I516" s="18"/>
      <c r="J516" s="18"/>
      <c r="K516" s="18"/>
      <c r="L516" s="18"/>
      <c r="M516" s="18"/>
    </row>
    <row r="517" spans="1:13" x14ac:dyDescent="0.25">
      <c r="A517" s="18"/>
      <c r="B517" s="18"/>
      <c r="C517" s="18"/>
      <c r="D517" s="18"/>
      <c r="E517" s="18"/>
      <c r="F517" s="18"/>
      <c r="G517" s="18"/>
      <c r="H517" s="18"/>
      <c r="I517" s="18"/>
      <c r="J517" s="18"/>
      <c r="K517" s="18"/>
      <c r="L517" s="18"/>
      <c r="M517" s="18"/>
    </row>
    <row r="518" spans="1:13" x14ac:dyDescent="0.25">
      <c r="A518" s="18"/>
      <c r="B518" s="18"/>
      <c r="C518" s="18"/>
      <c r="D518" s="18"/>
      <c r="E518" s="18"/>
      <c r="F518" s="18"/>
      <c r="G518" s="18"/>
      <c r="H518" s="18"/>
      <c r="I518" s="18"/>
      <c r="J518" s="18"/>
      <c r="K518" s="18"/>
      <c r="L518" s="18"/>
      <c r="M518" s="18"/>
    </row>
    <row r="519" spans="1:13" x14ac:dyDescent="0.25">
      <c r="A519" s="18"/>
      <c r="B519" s="18"/>
      <c r="C519" s="18"/>
      <c r="D519" s="18"/>
      <c r="E519" s="18"/>
      <c r="F519" s="18"/>
      <c r="G519" s="18"/>
      <c r="H519" s="18"/>
      <c r="I519" s="18"/>
      <c r="J519" s="18"/>
      <c r="K519" s="18"/>
      <c r="L519" s="18"/>
      <c r="M519" s="18"/>
    </row>
    <row r="520" spans="1:13" x14ac:dyDescent="0.25">
      <c r="A520" s="18"/>
      <c r="B520" s="18"/>
      <c r="C520" s="18"/>
      <c r="D520" s="18"/>
      <c r="E520" s="18"/>
      <c r="F520" s="18"/>
      <c r="G520" s="18"/>
      <c r="H520" s="18"/>
      <c r="I520" s="18"/>
      <c r="J520" s="18"/>
      <c r="K520" s="18"/>
      <c r="L520" s="18"/>
      <c r="M520" s="18"/>
    </row>
    <row r="521" spans="1:13" x14ac:dyDescent="0.25">
      <c r="A521" s="18"/>
      <c r="B521" s="18"/>
      <c r="C521" s="18"/>
      <c r="D521" s="18"/>
      <c r="E521" s="18"/>
      <c r="F521" s="18"/>
      <c r="G521" s="18"/>
      <c r="H521" s="18"/>
      <c r="I521" s="18"/>
      <c r="J521" s="18"/>
      <c r="K521" s="18"/>
      <c r="L521" s="18"/>
      <c r="M521" s="18"/>
    </row>
    <row r="522" spans="1:13" x14ac:dyDescent="0.25">
      <c r="A522" s="18"/>
      <c r="B522" s="18"/>
      <c r="C522" s="18"/>
      <c r="D522" s="18"/>
      <c r="E522" s="18"/>
      <c r="F522" s="18"/>
      <c r="G522" s="18"/>
      <c r="H522" s="18"/>
      <c r="I522" s="18"/>
      <c r="J522" s="18"/>
      <c r="K522" s="18"/>
      <c r="L522" s="18"/>
      <c r="M522" s="18"/>
    </row>
    <row r="523" spans="1:13" x14ac:dyDescent="0.25">
      <c r="A523" s="18"/>
      <c r="B523" s="18"/>
      <c r="C523" s="18"/>
      <c r="D523" s="18"/>
      <c r="E523" s="18"/>
      <c r="F523" s="18"/>
      <c r="G523" s="18"/>
      <c r="H523" s="18"/>
      <c r="I523" s="18"/>
      <c r="J523" s="18"/>
      <c r="K523" s="18"/>
      <c r="L523" s="18"/>
      <c r="M523" s="18"/>
    </row>
    <row r="524" spans="1:13" x14ac:dyDescent="0.25">
      <c r="A524" s="18"/>
      <c r="B524" s="18"/>
      <c r="C524" s="18"/>
      <c r="D524" s="18"/>
      <c r="E524" s="18"/>
      <c r="F524" s="18"/>
      <c r="G524" s="18"/>
      <c r="H524" s="18"/>
      <c r="I524" s="18"/>
      <c r="J524" s="18"/>
      <c r="K524" s="18"/>
      <c r="L524" s="18"/>
      <c r="M524" s="18"/>
    </row>
    <row r="525" spans="1:13" x14ac:dyDescent="0.25">
      <c r="A525" s="18"/>
      <c r="B525" s="18"/>
      <c r="C525" s="18"/>
      <c r="D525" s="18"/>
      <c r="E525" s="18"/>
      <c r="F525" s="18"/>
      <c r="G525" s="18"/>
      <c r="H525" s="18"/>
      <c r="I525" s="18"/>
      <c r="J525" s="18"/>
      <c r="K525" s="18"/>
      <c r="L525" s="18"/>
      <c r="M525" s="18"/>
    </row>
    <row r="526" spans="1:13" x14ac:dyDescent="0.25">
      <c r="A526" s="18"/>
      <c r="B526" s="18"/>
      <c r="C526" s="18"/>
      <c r="D526" s="18"/>
      <c r="E526" s="18"/>
      <c r="F526" s="18"/>
      <c r="G526" s="18"/>
      <c r="H526" s="18"/>
      <c r="I526" s="18"/>
      <c r="J526" s="18"/>
      <c r="K526" s="18"/>
      <c r="L526" s="18"/>
      <c r="M526" s="18"/>
    </row>
    <row r="527" spans="1:13" x14ac:dyDescent="0.25">
      <c r="A527" s="18"/>
      <c r="B527" s="18"/>
      <c r="C527" s="18"/>
      <c r="D527" s="18"/>
      <c r="E527" s="18"/>
      <c r="F527" s="18"/>
      <c r="G527" s="18"/>
      <c r="H527" s="18"/>
      <c r="I527" s="18"/>
      <c r="J527" s="18"/>
      <c r="K527" s="18"/>
      <c r="L527" s="18"/>
      <c r="M527" s="18"/>
    </row>
    <row r="528" spans="1:13" x14ac:dyDescent="0.25">
      <c r="A528" s="18"/>
      <c r="B528" s="18"/>
      <c r="C528" s="18"/>
      <c r="D528" s="18"/>
      <c r="E528" s="18"/>
      <c r="F528" s="18"/>
      <c r="G528" s="18"/>
      <c r="H528" s="18"/>
      <c r="I528" s="18"/>
      <c r="J528" s="18"/>
      <c r="K528" s="18"/>
      <c r="L528" s="18"/>
      <c r="M528" s="18"/>
    </row>
    <row r="529" spans="1:13" x14ac:dyDescent="0.25">
      <c r="A529" s="18"/>
      <c r="B529" s="18"/>
      <c r="C529" s="18"/>
      <c r="D529" s="18"/>
      <c r="E529" s="18"/>
      <c r="F529" s="18"/>
      <c r="G529" s="18"/>
      <c r="H529" s="18"/>
      <c r="I529" s="18"/>
      <c r="J529" s="18"/>
      <c r="K529" s="18"/>
      <c r="L529" s="18"/>
      <c r="M529" s="18"/>
    </row>
    <row r="530" spans="1:13" x14ac:dyDescent="0.25">
      <c r="A530" s="18"/>
      <c r="B530" s="18"/>
      <c r="C530" s="18"/>
      <c r="D530" s="18"/>
      <c r="E530" s="18"/>
      <c r="F530" s="18"/>
      <c r="G530" s="18"/>
      <c r="H530" s="18"/>
      <c r="I530" s="18"/>
      <c r="J530" s="18"/>
      <c r="K530" s="18"/>
      <c r="L530" s="18"/>
      <c r="M530" s="18"/>
    </row>
    <row r="531" spans="1:13" x14ac:dyDescent="0.25">
      <c r="A531" s="18"/>
      <c r="B531" s="18"/>
      <c r="C531" s="18"/>
      <c r="D531" s="18"/>
      <c r="E531" s="18"/>
      <c r="F531" s="18"/>
      <c r="G531" s="18"/>
      <c r="H531" s="18"/>
      <c r="I531" s="18"/>
      <c r="J531" s="18"/>
      <c r="K531" s="18"/>
      <c r="L531" s="18"/>
      <c r="M531" s="18"/>
    </row>
    <row r="532" spans="1:13" x14ac:dyDescent="0.25">
      <c r="A532" s="18"/>
      <c r="B532" s="18"/>
      <c r="C532" s="18"/>
      <c r="D532" s="18"/>
      <c r="E532" s="18"/>
      <c r="F532" s="18"/>
      <c r="G532" s="18"/>
      <c r="H532" s="18"/>
      <c r="I532" s="18"/>
      <c r="J532" s="18"/>
      <c r="K532" s="18"/>
      <c r="L532" s="18"/>
      <c r="M532" s="18"/>
    </row>
    <row r="533" spans="1:13" x14ac:dyDescent="0.25">
      <c r="A533" s="18"/>
      <c r="B533" s="18"/>
      <c r="C533" s="18"/>
      <c r="D533" s="18"/>
      <c r="E533" s="18"/>
      <c r="F533" s="18"/>
      <c r="G533" s="18"/>
      <c r="H533" s="18"/>
      <c r="I533" s="18"/>
      <c r="J533" s="18"/>
      <c r="K533" s="18"/>
      <c r="L533" s="18"/>
      <c r="M533" s="18"/>
    </row>
    <row r="534" spans="1:13" x14ac:dyDescent="0.25">
      <c r="A534" s="18"/>
      <c r="B534" s="18"/>
      <c r="C534" s="18"/>
      <c r="D534" s="18"/>
      <c r="E534" s="18"/>
      <c r="F534" s="18"/>
      <c r="G534" s="18"/>
      <c r="H534" s="18"/>
      <c r="I534" s="18"/>
      <c r="J534" s="18"/>
      <c r="K534" s="18"/>
      <c r="L534" s="18"/>
      <c r="M534" s="18"/>
    </row>
    <row r="535" spans="1:13" x14ac:dyDescent="0.25">
      <c r="A535" s="18"/>
      <c r="B535" s="18"/>
      <c r="C535" s="18"/>
      <c r="D535" s="18"/>
      <c r="E535" s="18"/>
      <c r="F535" s="18"/>
      <c r="G535" s="18"/>
      <c r="H535" s="18"/>
      <c r="I535" s="18"/>
      <c r="J535" s="18"/>
      <c r="K535" s="18"/>
      <c r="L535" s="18"/>
      <c r="M535" s="18"/>
    </row>
    <row r="536" spans="1:13" x14ac:dyDescent="0.25">
      <c r="A536" s="18"/>
      <c r="B536" s="18"/>
      <c r="C536" s="18"/>
      <c r="D536" s="18"/>
      <c r="E536" s="18"/>
      <c r="F536" s="18"/>
      <c r="G536" s="18"/>
      <c r="H536" s="18"/>
      <c r="I536" s="18"/>
      <c r="J536" s="18"/>
      <c r="K536" s="18"/>
      <c r="L536" s="18"/>
      <c r="M536" s="18"/>
    </row>
    <row r="537" spans="1:13" x14ac:dyDescent="0.25">
      <c r="A537" s="18"/>
      <c r="B537" s="18"/>
      <c r="C537" s="18"/>
      <c r="D537" s="18"/>
      <c r="E537" s="18"/>
      <c r="F537" s="18"/>
      <c r="G537" s="18"/>
      <c r="H537" s="18"/>
      <c r="I537" s="18"/>
      <c r="J537" s="18"/>
      <c r="K537" s="18"/>
      <c r="L537" s="18"/>
      <c r="M537" s="18"/>
    </row>
    <row r="538" spans="1:13" x14ac:dyDescent="0.25">
      <c r="A538" s="18"/>
      <c r="B538" s="18"/>
      <c r="C538" s="18"/>
      <c r="D538" s="18"/>
      <c r="E538" s="18"/>
      <c r="F538" s="18"/>
      <c r="G538" s="18"/>
      <c r="H538" s="18"/>
      <c r="I538" s="18"/>
      <c r="J538" s="18"/>
      <c r="K538" s="18"/>
      <c r="L538" s="18"/>
      <c r="M538" s="18"/>
    </row>
    <row r="539" spans="1:13" x14ac:dyDescent="0.25">
      <c r="A539" s="18"/>
      <c r="B539" s="18"/>
      <c r="C539" s="18"/>
      <c r="D539" s="18"/>
      <c r="E539" s="18"/>
      <c r="F539" s="18"/>
      <c r="G539" s="18"/>
      <c r="H539" s="18"/>
      <c r="I539" s="18"/>
      <c r="J539" s="18"/>
      <c r="K539" s="18"/>
      <c r="L539" s="18"/>
      <c r="M539" s="18"/>
    </row>
    <row r="540" spans="1:13" x14ac:dyDescent="0.25">
      <c r="A540" s="18"/>
      <c r="B540" s="18"/>
      <c r="C540" s="18"/>
      <c r="D540" s="18"/>
      <c r="E540" s="18"/>
      <c r="F540" s="18"/>
      <c r="G540" s="18"/>
      <c r="H540" s="18"/>
      <c r="I540" s="18"/>
      <c r="J540" s="18"/>
      <c r="K540" s="18"/>
      <c r="L540" s="18"/>
      <c r="M540" s="18"/>
    </row>
    <row r="541" spans="1:13" x14ac:dyDescent="0.25">
      <c r="A541" s="18"/>
      <c r="B541" s="18"/>
      <c r="C541" s="18"/>
      <c r="D541" s="18"/>
      <c r="E541" s="18"/>
      <c r="F541" s="18"/>
      <c r="G541" s="18"/>
      <c r="H541" s="18"/>
      <c r="I541" s="18"/>
      <c r="J541" s="18"/>
      <c r="K541" s="18"/>
      <c r="L541" s="18"/>
      <c r="M541" s="18"/>
    </row>
    <row r="542" spans="1:13" x14ac:dyDescent="0.25">
      <c r="A542" s="18"/>
      <c r="B542" s="18"/>
      <c r="C542" s="18"/>
      <c r="D542" s="18"/>
      <c r="E542" s="18"/>
      <c r="F542" s="18"/>
      <c r="G542" s="18"/>
      <c r="H542" s="18"/>
      <c r="I542" s="18"/>
      <c r="J542" s="18"/>
      <c r="K542" s="18"/>
      <c r="L542" s="18"/>
      <c r="M542" s="18"/>
    </row>
    <row r="543" spans="1:13" x14ac:dyDescent="0.25">
      <c r="A543" s="18"/>
      <c r="B543" s="18"/>
      <c r="C543" s="18"/>
      <c r="D543" s="18"/>
      <c r="E543" s="18"/>
      <c r="F543" s="18"/>
      <c r="G543" s="18"/>
      <c r="H543" s="18"/>
      <c r="I543" s="18"/>
      <c r="J543" s="18"/>
      <c r="K543" s="18"/>
      <c r="L543" s="18"/>
      <c r="M543" s="18"/>
    </row>
    <row r="544" spans="1:13" x14ac:dyDescent="0.25">
      <c r="A544" s="18"/>
      <c r="B544" s="18"/>
      <c r="C544" s="18"/>
      <c r="D544" s="18"/>
      <c r="E544" s="18"/>
      <c r="F544" s="18"/>
      <c r="G544" s="18"/>
      <c r="H544" s="18"/>
      <c r="I544" s="18"/>
      <c r="J544" s="18"/>
      <c r="K544" s="18"/>
      <c r="L544" s="18"/>
      <c r="M544" s="18"/>
    </row>
    <row r="545" spans="1:13" x14ac:dyDescent="0.25">
      <c r="A545" s="18"/>
      <c r="B545" s="18"/>
      <c r="C545" s="18"/>
      <c r="D545" s="18"/>
      <c r="E545" s="18"/>
      <c r="F545" s="18"/>
      <c r="G545" s="18"/>
      <c r="H545" s="18"/>
      <c r="I545" s="18"/>
      <c r="J545" s="18"/>
      <c r="K545" s="18"/>
      <c r="L545" s="18"/>
      <c r="M545" s="18"/>
    </row>
    <row r="546" spans="1:13" x14ac:dyDescent="0.25">
      <c r="A546" s="18"/>
      <c r="B546" s="18"/>
      <c r="C546" s="18"/>
      <c r="D546" s="18"/>
      <c r="E546" s="18"/>
      <c r="F546" s="18"/>
      <c r="G546" s="18"/>
      <c r="H546" s="18"/>
      <c r="I546" s="18"/>
      <c r="J546" s="18"/>
      <c r="K546" s="18"/>
      <c r="L546" s="18"/>
      <c r="M546" s="18"/>
    </row>
    <row r="547" spans="1:13" x14ac:dyDescent="0.25">
      <c r="A547" s="18"/>
      <c r="B547" s="18"/>
      <c r="C547" s="18"/>
      <c r="D547" s="18"/>
      <c r="E547" s="18"/>
      <c r="F547" s="18"/>
      <c r="G547" s="18"/>
      <c r="H547" s="18"/>
      <c r="I547" s="18"/>
      <c r="J547" s="18"/>
      <c r="K547" s="18"/>
      <c r="L547" s="18"/>
      <c r="M547" s="18"/>
    </row>
    <row r="548" spans="1:13" x14ac:dyDescent="0.25">
      <c r="A548" s="18"/>
      <c r="B548" s="18"/>
      <c r="C548" s="18"/>
      <c r="D548" s="18"/>
      <c r="E548" s="18"/>
      <c r="F548" s="18"/>
      <c r="G548" s="18"/>
      <c r="H548" s="18"/>
      <c r="I548" s="18"/>
      <c r="J548" s="18"/>
      <c r="K548" s="18"/>
      <c r="L548" s="18"/>
      <c r="M548" s="18"/>
    </row>
    <row r="549" spans="1:13" x14ac:dyDescent="0.25">
      <c r="A549" s="18"/>
      <c r="B549" s="18"/>
      <c r="C549" s="18"/>
      <c r="D549" s="18"/>
      <c r="E549" s="18"/>
      <c r="F549" s="18"/>
      <c r="G549" s="18"/>
      <c r="H549" s="18"/>
      <c r="I549" s="18"/>
      <c r="J549" s="18"/>
      <c r="K549" s="18"/>
      <c r="L549" s="18"/>
      <c r="M549" s="18"/>
    </row>
    <row r="550" spans="1:13" x14ac:dyDescent="0.25">
      <c r="A550" s="18"/>
      <c r="B550" s="18"/>
      <c r="C550" s="18"/>
      <c r="D550" s="18"/>
      <c r="E550" s="18"/>
      <c r="F550" s="18"/>
      <c r="G550" s="18"/>
      <c r="H550" s="18"/>
      <c r="I550" s="18"/>
      <c r="J550" s="18"/>
      <c r="K550" s="18"/>
      <c r="L550" s="18"/>
      <c r="M550" s="18"/>
    </row>
    <row r="551" spans="1:13" x14ac:dyDescent="0.25">
      <c r="A551" s="18"/>
      <c r="B551" s="18"/>
      <c r="C551" s="18"/>
      <c r="D551" s="18"/>
      <c r="E551" s="18"/>
      <c r="F551" s="18"/>
      <c r="G551" s="18"/>
      <c r="H551" s="18"/>
      <c r="I551" s="18"/>
      <c r="J551" s="18"/>
      <c r="K551" s="18"/>
      <c r="L551" s="18"/>
      <c r="M551" s="18"/>
    </row>
    <row r="552" spans="1:13" x14ac:dyDescent="0.25">
      <c r="A552" s="18"/>
      <c r="B552" s="18"/>
      <c r="C552" s="18"/>
      <c r="D552" s="18"/>
      <c r="E552" s="18"/>
      <c r="F552" s="18"/>
      <c r="G552" s="18"/>
      <c r="H552" s="18"/>
      <c r="I552" s="18"/>
      <c r="J552" s="18"/>
      <c r="K552" s="18"/>
      <c r="L552" s="18"/>
      <c r="M552" s="18"/>
    </row>
    <row r="553" spans="1:13" x14ac:dyDescent="0.25">
      <c r="A553" s="18"/>
      <c r="B553" s="18"/>
      <c r="C553" s="18"/>
      <c r="D553" s="18"/>
      <c r="E553" s="18"/>
      <c r="F553" s="18"/>
      <c r="G553" s="18"/>
      <c r="H553" s="18"/>
      <c r="I553" s="18"/>
      <c r="J553" s="18"/>
      <c r="K553" s="18"/>
      <c r="L553" s="18"/>
      <c r="M553" s="18"/>
    </row>
    <row r="554" spans="1:13" x14ac:dyDescent="0.25">
      <c r="A554" s="18"/>
      <c r="B554" s="18"/>
      <c r="C554" s="18"/>
      <c r="D554" s="18"/>
      <c r="E554" s="18"/>
      <c r="F554" s="18"/>
      <c r="G554" s="18"/>
      <c r="H554" s="18"/>
      <c r="I554" s="18"/>
      <c r="J554" s="18"/>
      <c r="K554" s="18"/>
      <c r="L554" s="18"/>
      <c r="M554" s="18"/>
    </row>
    <row r="555" spans="1:13" x14ac:dyDescent="0.25">
      <c r="A555" s="18"/>
      <c r="B555" s="18"/>
      <c r="C555" s="18"/>
      <c r="D555" s="18"/>
      <c r="E555" s="18"/>
      <c r="F555" s="18"/>
      <c r="G555" s="18"/>
      <c r="H555" s="18"/>
      <c r="I555" s="18"/>
      <c r="J555" s="18"/>
      <c r="K555" s="18"/>
      <c r="L555" s="18"/>
      <c r="M555" s="18"/>
    </row>
    <row r="556" spans="1:13" x14ac:dyDescent="0.25">
      <c r="A556" s="18"/>
      <c r="B556" s="18"/>
      <c r="C556" s="18"/>
      <c r="D556" s="18"/>
      <c r="E556" s="18"/>
      <c r="F556" s="18"/>
      <c r="G556" s="18"/>
      <c r="H556" s="18"/>
      <c r="I556" s="18"/>
      <c r="J556" s="18"/>
      <c r="K556" s="18"/>
      <c r="L556" s="18"/>
      <c r="M556" s="18"/>
    </row>
    <row r="557" spans="1:13" x14ac:dyDescent="0.25">
      <c r="A557" s="18"/>
      <c r="B557" s="18"/>
      <c r="C557" s="18"/>
      <c r="D557" s="18"/>
      <c r="E557" s="18"/>
      <c r="F557" s="18"/>
      <c r="G557" s="18"/>
      <c r="H557" s="18"/>
      <c r="I557" s="18"/>
      <c r="J557" s="18"/>
      <c r="K557" s="18"/>
      <c r="L557" s="18"/>
      <c r="M557" s="18"/>
    </row>
    <row r="558" spans="1:13" x14ac:dyDescent="0.25">
      <c r="A558" s="18"/>
      <c r="B558" s="18"/>
      <c r="C558" s="18"/>
      <c r="D558" s="18"/>
      <c r="E558" s="18"/>
      <c r="F558" s="18"/>
      <c r="G558" s="18"/>
      <c r="H558" s="18"/>
      <c r="I558" s="18"/>
      <c r="J558" s="18"/>
      <c r="K558" s="18"/>
      <c r="L558" s="18"/>
      <c r="M558" s="18"/>
    </row>
    <row r="559" spans="1:13" x14ac:dyDescent="0.25">
      <c r="A559" s="18"/>
      <c r="B559" s="18"/>
      <c r="C559" s="18"/>
      <c r="D559" s="18"/>
      <c r="E559" s="18"/>
      <c r="F559" s="18"/>
      <c r="G559" s="18"/>
      <c r="H559" s="18"/>
      <c r="I559" s="18"/>
      <c r="J559" s="18"/>
      <c r="K559" s="18"/>
      <c r="L559" s="18"/>
      <c r="M559" s="18"/>
    </row>
    <row r="560" spans="1:13" x14ac:dyDescent="0.25">
      <c r="A560" s="18"/>
      <c r="B560" s="18"/>
      <c r="C560" s="18"/>
      <c r="D560" s="18"/>
      <c r="E560" s="18"/>
      <c r="F560" s="18"/>
      <c r="G560" s="18"/>
      <c r="H560" s="18"/>
      <c r="I560" s="18"/>
      <c r="J560" s="18"/>
      <c r="K560" s="18"/>
      <c r="L560" s="18"/>
      <c r="M560" s="18"/>
    </row>
    <row r="561" spans="1:13" x14ac:dyDescent="0.25">
      <c r="A561" s="18"/>
      <c r="B561" s="18"/>
      <c r="C561" s="18"/>
      <c r="D561" s="18"/>
      <c r="E561" s="18"/>
      <c r="F561" s="18"/>
      <c r="G561" s="18"/>
      <c r="H561" s="18"/>
      <c r="I561" s="18"/>
      <c r="J561" s="18"/>
      <c r="K561" s="18"/>
      <c r="L561" s="18"/>
      <c r="M561" s="18"/>
    </row>
    <row r="562" spans="1:13" x14ac:dyDescent="0.25">
      <c r="A562" s="18"/>
      <c r="B562" s="18"/>
      <c r="C562" s="18"/>
      <c r="D562" s="18"/>
      <c r="E562" s="18"/>
      <c r="F562" s="18"/>
      <c r="G562" s="18"/>
      <c r="H562" s="18"/>
      <c r="I562" s="18"/>
      <c r="J562" s="18"/>
      <c r="K562" s="18"/>
      <c r="L562" s="18"/>
      <c r="M562" s="18"/>
    </row>
    <row r="563" spans="1:13" x14ac:dyDescent="0.25">
      <c r="A563" s="18"/>
      <c r="B563" s="18"/>
      <c r="C563" s="18"/>
      <c r="D563" s="18"/>
      <c r="E563" s="18"/>
      <c r="F563" s="18"/>
      <c r="G563" s="18"/>
      <c r="H563" s="18"/>
      <c r="I563" s="18"/>
      <c r="J563" s="18"/>
      <c r="K563" s="18"/>
      <c r="L563" s="18"/>
      <c r="M563" s="18"/>
    </row>
    <row r="564" spans="1:13" x14ac:dyDescent="0.25">
      <c r="A564" s="18"/>
      <c r="B564" s="18"/>
      <c r="C564" s="18"/>
      <c r="D564" s="18"/>
      <c r="E564" s="18"/>
      <c r="F564" s="18"/>
      <c r="G564" s="18"/>
      <c r="H564" s="18"/>
      <c r="I564" s="18"/>
      <c r="J564" s="18"/>
      <c r="K564" s="18"/>
      <c r="L564" s="18"/>
      <c r="M564" s="18"/>
    </row>
    <row r="565" spans="1:13" x14ac:dyDescent="0.25">
      <c r="A565" s="18"/>
      <c r="B565" s="18"/>
      <c r="C565" s="18"/>
      <c r="D565" s="18"/>
      <c r="E565" s="18"/>
      <c r="F565" s="18"/>
      <c r="G565" s="18"/>
      <c r="H565" s="18"/>
      <c r="I565" s="18"/>
      <c r="J565" s="18"/>
      <c r="K565" s="18"/>
      <c r="L565" s="18"/>
      <c r="M565" s="18"/>
    </row>
    <row r="566" spans="1:13" x14ac:dyDescent="0.25">
      <c r="A566" s="18"/>
      <c r="B566" s="18"/>
      <c r="C566" s="18"/>
      <c r="D566" s="18"/>
      <c r="E566" s="18"/>
      <c r="F566" s="18"/>
      <c r="G566" s="18"/>
      <c r="H566" s="18"/>
      <c r="I566" s="18"/>
      <c r="J566" s="18"/>
      <c r="K566" s="18"/>
      <c r="L566" s="18"/>
      <c r="M566" s="18"/>
    </row>
    <row r="567" spans="1:13" x14ac:dyDescent="0.25">
      <c r="A567" s="18"/>
      <c r="B567" s="18"/>
      <c r="C567" s="18"/>
      <c r="D567" s="18"/>
      <c r="E567" s="18"/>
      <c r="F567" s="18"/>
      <c r="G567" s="18"/>
      <c r="H567" s="18"/>
      <c r="I567" s="18"/>
      <c r="J567" s="18"/>
      <c r="K567" s="18"/>
      <c r="L567" s="18"/>
      <c r="M567" s="18"/>
    </row>
    <row r="568" spans="1:13" x14ac:dyDescent="0.25">
      <c r="A568" s="18"/>
      <c r="B568" s="18"/>
      <c r="C568" s="18"/>
      <c r="D568" s="18"/>
      <c r="E568" s="18"/>
      <c r="F568" s="18"/>
      <c r="G568" s="18"/>
      <c r="H568" s="18"/>
      <c r="I568" s="18"/>
      <c r="J568" s="18"/>
      <c r="K568" s="18"/>
      <c r="L568" s="18"/>
      <c r="M568" s="18"/>
    </row>
    <row r="569" spans="1:13" x14ac:dyDescent="0.25">
      <c r="A569" s="18"/>
      <c r="B569" s="18"/>
      <c r="C569" s="18"/>
      <c r="D569" s="18"/>
      <c r="E569" s="18"/>
      <c r="F569" s="18"/>
      <c r="G569" s="18"/>
      <c r="H569" s="18"/>
      <c r="I569" s="18"/>
      <c r="J569" s="18"/>
      <c r="K569" s="18"/>
      <c r="L569" s="18"/>
      <c r="M569" s="18"/>
    </row>
    <row r="570" spans="1:13" x14ac:dyDescent="0.25">
      <c r="A570" s="18"/>
      <c r="B570" s="18"/>
      <c r="C570" s="18"/>
      <c r="D570" s="18"/>
      <c r="E570" s="18"/>
      <c r="F570" s="18"/>
      <c r="G570" s="18"/>
      <c r="H570" s="18"/>
      <c r="I570" s="18"/>
      <c r="J570" s="18"/>
      <c r="K570" s="18"/>
      <c r="L570" s="18"/>
      <c r="M570" s="18"/>
    </row>
    <row r="571" spans="1:13" x14ac:dyDescent="0.25">
      <c r="A571" s="18"/>
      <c r="B571" s="18"/>
      <c r="C571" s="18"/>
      <c r="D571" s="18"/>
      <c r="E571" s="18"/>
      <c r="F571" s="18"/>
      <c r="G571" s="18"/>
      <c r="H571" s="18"/>
      <c r="I571" s="18"/>
      <c r="J571" s="18"/>
      <c r="K571" s="18"/>
      <c r="L571" s="18"/>
      <c r="M571" s="18"/>
    </row>
    <row r="572" spans="1:13" x14ac:dyDescent="0.25">
      <c r="A572" s="18"/>
      <c r="B572" s="18"/>
      <c r="C572" s="18"/>
      <c r="D572" s="18"/>
      <c r="E572" s="18"/>
      <c r="F572" s="18"/>
      <c r="G572" s="18"/>
      <c r="H572" s="18"/>
      <c r="I572" s="18"/>
      <c r="J572" s="18"/>
      <c r="K572" s="18"/>
      <c r="L572" s="18"/>
      <c r="M572" s="18"/>
    </row>
    <row r="573" spans="1:13" x14ac:dyDescent="0.25">
      <c r="A573" s="18"/>
      <c r="B573" s="18"/>
      <c r="C573" s="18"/>
      <c r="D573" s="18"/>
      <c r="E573" s="18"/>
      <c r="F573" s="18"/>
      <c r="G573" s="18"/>
      <c r="H573" s="18"/>
      <c r="I573" s="18"/>
      <c r="J573" s="18"/>
      <c r="K573" s="18"/>
      <c r="L573" s="18"/>
      <c r="M573" s="18"/>
    </row>
    <row r="574" spans="1:13" x14ac:dyDescent="0.25">
      <c r="A574" s="18"/>
      <c r="B574" s="18"/>
      <c r="C574" s="18"/>
      <c r="D574" s="18"/>
      <c r="E574" s="18"/>
      <c r="F574" s="18"/>
      <c r="G574" s="18"/>
      <c r="H574" s="18"/>
      <c r="I574" s="18"/>
      <c r="J574" s="18"/>
      <c r="K574" s="18"/>
      <c r="L574" s="18"/>
      <c r="M574" s="18"/>
    </row>
    <row r="575" spans="1:13" x14ac:dyDescent="0.25">
      <c r="A575" s="18"/>
      <c r="B575" s="18"/>
      <c r="C575" s="18"/>
      <c r="D575" s="18"/>
      <c r="E575" s="18"/>
      <c r="F575" s="18"/>
      <c r="G575" s="18"/>
      <c r="H575" s="18"/>
      <c r="I575" s="18"/>
      <c r="J575" s="18"/>
      <c r="K575" s="18"/>
      <c r="L575" s="18"/>
      <c r="M575" s="18"/>
    </row>
    <row r="576" spans="1:13" x14ac:dyDescent="0.25">
      <c r="A576" s="18"/>
      <c r="B576" s="18"/>
      <c r="C576" s="18"/>
      <c r="D576" s="18"/>
      <c r="E576" s="18"/>
      <c r="F576" s="18"/>
      <c r="G576" s="18"/>
      <c r="H576" s="18"/>
      <c r="I576" s="18"/>
      <c r="J576" s="18"/>
      <c r="K576" s="18"/>
      <c r="L576" s="18"/>
      <c r="M576" s="18"/>
    </row>
    <row r="577" spans="1:13" x14ac:dyDescent="0.25">
      <c r="A577" s="18"/>
      <c r="B577" s="18"/>
      <c r="C577" s="18"/>
      <c r="D577" s="18"/>
      <c r="E577" s="18"/>
      <c r="F577" s="18"/>
      <c r="G577" s="18"/>
      <c r="H577" s="18"/>
      <c r="I577" s="18"/>
      <c r="J577" s="18"/>
      <c r="K577" s="18"/>
      <c r="L577" s="18"/>
      <c r="M577" s="18"/>
    </row>
    <row r="578" spans="1:13" x14ac:dyDescent="0.25">
      <c r="A578" s="18"/>
      <c r="B578" s="18"/>
      <c r="C578" s="18"/>
      <c r="D578" s="18"/>
      <c r="E578" s="18"/>
      <c r="F578" s="18"/>
      <c r="G578" s="18"/>
      <c r="H578" s="18"/>
      <c r="I578" s="18"/>
      <c r="J578" s="18"/>
      <c r="K578" s="18"/>
      <c r="L578" s="18"/>
      <c r="M578" s="18"/>
    </row>
    <row r="579" spans="1:13" x14ac:dyDescent="0.25">
      <c r="A579" s="18"/>
      <c r="B579" s="18"/>
      <c r="C579" s="18"/>
      <c r="D579" s="18"/>
      <c r="E579" s="18"/>
      <c r="F579" s="18"/>
      <c r="G579" s="18"/>
      <c r="H579" s="18"/>
      <c r="I579" s="18"/>
      <c r="J579" s="18"/>
      <c r="K579" s="18"/>
      <c r="L579" s="18"/>
      <c r="M579" s="18"/>
    </row>
    <row r="580" spans="1:13" x14ac:dyDescent="0.25">
      <c r="A580" s="18"/>
      <c r="B580" s="18"/>
      <c r="C580" s="18"/>
      <c r="D580" s="18"/>
      <c r="E580" s="18"/>
      <c r="F580" s="18"/>
      <c r="G580" s="18"/>
      <c r="H580" s="18"/>
      <c r="I580" s="18"/>
      <c r="J580" s="18"/>
      <c r="K580" s="18"/>
      <c r="L580" s="18"/>
      <c r="M580" s="18"/>
    </row>
    <row r="581" spans="1:13" x14ac:dyDescent="0.25">
      <c r="A581" s="18"/>
      <c r="B581" s="18"/>
      <c r="C581" s="18"/>
      <c r="D581" s="18"/>
      <c r="E581" s="18"/>
      <c r="F581" s="18"/>
      <c r="G581" s="18"/>
      <c r="H581" s="18"/>
      <c r="I581" s="18"/>
      <c r="J581" s="18"/>
      <c r="K581" s="18"/>
      <c r="L581" s="18"/>
      <c r="M581" s="18"/>
    </row>
    <row r="582" spans="1:13" x14ac:dyDescent="0.25">
      <c r="A582" s="18"/>
      <c r="B582" s="18"/>
      <c r="C582" s="18"/>
      <c r="D582" s="18"/>
      <c r="E582" s="18"/>
      <c r="F582" s="18"/>
      <c r="G582" s="18"/>
      <c r="H582" s="18"/>
      <c r="I582" s="18"/>
      <c r="J582" s="18"/>
      <c r="K582" s="18"/>
      <c r="L582" s="18"/>
      <c r="M582" s="18"/>
    </row>
    <row r="583" spans="1:13" x14ac:dyDescent="0.25">
      <c r="A583" s="18"/>
      <c r="B583" s="18"/>
      <c r="C583" s="18"/>
      <c r="D583" s="18"/>
      <c r="E583" s="18"/>
      <c r="F583" s="18"/>
      <c r="G583" s="18"/>
      <c r="H583" s="18"/>
      <c r="I583" s="18"/>
      <c r="J583" s="18"/>
      <c r="K583" s="18"/>
      <c r="L583" s="18"/>
      <c r="M583" s="18"/>
    </row>
    <row r="584" spans="1:13" x14ac:dyDescent="0.25">
      <c r="A584" s="18"/>
      <c r="B584" s="18"/>
      <c r="C584" s="18"/>
      <c r="D584" s="18"/>
      <c r="E584" s="18"/>
      <c r="F584" s="18"/>
      <c r="G584" s="18"/>
      <c r="H584" s="18"/>
      <c r="I584" s="18"/>
      <c r="J584" s="18"/>
      <c r="K584" s="18"/>
      <c r="L584" s="18"/>
      <c r="M584" s="18"/>
    </row>
    <row r="585" spans="1:13" x14ac:dyDescent="0.25">
      <c r="A585" s="18"/>
      <c r="B585" s="18"/>
      <c r="C585" s="18"/>
      <c r="D585" s="18"/>
      <c r="E585" s="18"/>
      <c r="F585" s="18"/>
      <c r="G585" s="18"/>
      <c r="H585" s="18"/>
      <c r="I585" s="18"/>
      <c r="J585" s="18"/>
      <c r="K585" s="18"/>
      <c r="L585" s="18"/>
      <c r="M585" s="18"/>
    </row>
    <row r="586" spans="1:13" x14ac:dyDescent="0.25">
      <c r="A586" s="18"/>
      <c r="B586" s="18"/>
      <c r="C586" s="18"/>
      <c r="D586" s="18"/>
      <c r="E586" s="18"/>
      <c r="F586" s="18"/>
      <c r="G586" s="18"/>
      <c r="H586" s="18"/>
      <c r="I586" s="18"/>
      <c r="J586" s="18"/>
      <c r="K586" s="18"/>
      <c r="L586" s="18"/>
      <c r="M586" s="18"/>
    </row>
    <row r="587" spans="1:13" x14ac:dyDescent="0.25">
      <c r="A587" s="18"/>
      <c r="B587" s="18"/>
      <c r="C587" s="18"/>
      <c r="D587" s="18"/>
      <c r="E587" s="18"/>
      <c r="F587" s="18"/>
      <c r="G587" s="18"/>
      <c r="H587" s="18"/>
      <c r="I587" s="18"/>
      <c r="J587" s="18"/>
      <c r="K587" s="18"/>
      <c r="L587" s="18"/>
      <c r="M587" s="18"/>
    </row>
    <row r="588" spans="1:13" x14ac:dyDescent="0.25">
      <c r="A588" s="18"/>
      <c r="B588" s="18"/>
      <c r="C588" s="18"/>
      <c r="D588" s="18"/>
      <c r="E588" s="18"/>
      <c r="F588" s="18"/>
      <c r="G588" s="18"/>
      <c r="H588" s="18"/>
      <c r="I588" s="18"/>
      <c r="J588" s="18"/>
      <c r="K588" s="18"/>
      <c r="L588" s="18"/>
      <c r="M588" s="18"/>
    </row>
    <row r="589" spans="1:13" x14ac:dyDescent="0.25">
      <c r="A589" s="18"/>
      <c r="B589" s="18"/>
      <c r="C589" s="18"/>
      <c r="D589" s="18"/>
      <c r="E589" s="18"/>
      <c r="F589" s="18"/>
      <c r="G589" s="18"/>
      <c r="H589" s="18"/>
      <c r="I589" s="18"/>
      <c r="J589" s="18"/>
      <c r="K589" s="18"/>
      <c r="L589" s="18"/>
      <c r="M589" s="18"/>
    </row>
    <row r="590" spans="1:13" x14ac:dyDescent="0.25">
      <c r="A590" s="18"/>
      <c r="B590" s="18"/>
      <c r="C590" s="18"/>
      <c r="D590" s="18"/>
      <c r="E590" s="18"/>
      <c r="F590" s="18"/>
      <c r="G590" s="18"/>
      <c r="H590" s="18"/>
      <c r="I590" s="18"/>
      <c r="J590" s="18"/>
      <c r="K590" s="18"/>
      <c r="L590" s="18"/>
      <c r="M590" s="18"/>
    </row>
    <row r="591" spans="1:13" x14ac:dyDescent="0.25">
      <c r="A591" s="18"/>
      <c r="B591" s="18"/>
      <c r="C591" s="18"/>
      <c r="D591" s="18"/>
      <c r="E591" s="18"/>
      <c r="F591" s="18"/>
      <c r="G591" s="18"/>
      <c r="H591" s="18"/>
      <c r="I591" s="18"/>
      <c r="J591" s="18"/>
      <c r="K591" s="18"/>
      <c r="L591" s="18"/>
      <c r="M591" s="18"/>
    </row>
    <row r="592" spans="1:13" x14ac:dyDescent="0.25">
      <c r="A592" s="18"/>
      <c r="B592" s="18"/>
      <c r="C592" s="18"/>
      <c r="D592" s="18"/>
      <c r="E592" s="18"/>
      <c r="F592" s="18"/>
      <c r="G592" s="18"/>
      <c r="H592" s="18"/>
      <c r="I592" s="18"/>
      <c r="J592" s="18"/>
      <c r="K592" s="18"/>
      <c r="L592" s="18"/>
      <c r="M592" s="18"/>
    </row>
    <row r="593" spans="1:13" x14ac:dyDescent="0.25">
      <c r="A593" s="18"/>
      <c r="B593" s="18"/>
      <c r="C593" s="18"/>
      <c r="D593" s="18"/>
      <c r="E593" s="18"/>
      <c r="F593" s="18"/>
      <c r="G593" s="18"/>
      <c r="H593" s="18"/>
      <c r="I593" s="18"/>
      <c r="J593" s="18"/>
      <c r="K593" s="18"/>
      <c r="L593" s="18"/>
      <c r="M593" s="18"/>
    </row>
    <row r="594" spans="1:13" x14ac:dyDescent="0.25">
      <c r="A594" s="18"/>
      <c r="B594" s="18"/>
      <c r="C594" s="18"/>
      <c r="D594" s="18"/>
      <c r="E594" s="18"/>
      <c r="F594" s="18"/>
      <c r="G594" s="18"/>
      <c r="H594" s="18"/>
      <c r="I594" s="18"/>
      <c r="J594" s="18"/>
      <c r="K594" s="18"/>
      <c r="L594" s="18"/>
      <c r="M594" s="18"/>
    </row>
    <row r="595" spans="1:13" x14ac:dyDescent="0.25">
      <c r="A595" s="18"/>
      <c r="B595" s="18"/>
      <c r="C595" s="18"/>
      <c r="D595" s="18"/>
      <c r="E595" s="18"/>
      <c r="F595" s="18"/>
      <c r="G595" s="18"/>
      <c r="H595" s="18"/>
      <c r="I595" s="18"/>
      <c r="J595" s="18"/>
      <c r="K595" s="18"/>
      <c r="L595" s="18"/>
      <c r="M595" s="18"/>
    </row>
    <row r="596" spans="1:13" x14ac:dyDescent="0.25">
      <c r="A596" s="18"/>
      <c r="B596" s="18"/>
      <c r="C596" s="18"/>
      <c r="D596" s="18"/>
      <c r="E596" s="18"/>
      <c r="F596" s="18"/>
      <c r="G596" s="18"/>
      <c r="H596" s="18"/>
      <c r="I596" s="18"/>
      <c r="J596" s="18"/>
      <c r="K596" s="18"/>
      <c r="L596" s="18"/>
      <c r="M596" s="18"/>
    </row>
    <row r="597" spans="1:13" x14ac:dyDescent="0.25">
      <c r="A597" s="18"/>
      <c r="B597" s="18"/>
      <c r="C597" s="18"/>
      <c r="D597" s="18"/>
      <c r="E597" s="18"/>
      <c r="F597" s="18"/>
      <c r="G597" s="18"/>
      <c r="H597" s="18"/>
      <c r="I597" s="18"/>
      <c r="J597" s="18"/>
      <c r="K597" s="18"/>
      <c r="L597" s="18"/>
      <c r="M597" s="18"/>
    </row>
    <row r="598" spans="1:13" x14ac:dyDescent="0.25">
      <c r="A598" s="18"/>
      <c r="B598" s="18"/>
      <c r="C598" s="18"/>
      <c r="D598" s="18"/>
      <c r="E598" s="18"/>
      <c r="F598" s="18"/>
      <c r="G598" s="18"/>
      <c r="H598" s="18"/>
      <c r="I598" s="18"/>
      <c r="J598" s="18"/>
      <c r="K598" s="18"/>
      <c r="L598" s="18"/>
      <c r="M598" s="18"/>
    </row>
    <row r="599" spans="1:13" x14ac:dyDescent="0.25">
      <c r="A599" s="18"/>
      <c r="B599" s="18"/>
      <c r="C599" s="18"/>
      <c r="D599" s="18"/>
      <c r="E599" s="18"/>
      <c r="F599" s="18"/>
      <c r="G599" s="18"/>
      <c r="H599" s="18"/>
      <c r="I599" s="18"/>
      <c r="J599" s="18"/>
      <c r="K599" s="18"/>
      <c r="L599" s="18"/>
      <c r="M599" s="18"/>
    </row>
    <row r="600" spans="1:13" x14ac:dyDescent="0.25">
      <c r="A600" s="18"/>
      <c r="B600" s="18"/>
      <c r="C600" s="18"/>
      <c r="D600" s="18"/>
      <c r="E600" s="18"/>
      <c r="F600" s="18"/>
      <c r="G600" s="18"/>
      <c r="H600" s="18"/>
      <c r="I600" s="18"/>
      <c r="J600" s="18"/>
      <c r="K600" s="18"/>
      <c r="L600" s="18"/>
      <c r="M600" s="18"/>
    </row>
    <row r="601" spans="1:13" x14ac:dyDescent="0.25">
      <c r="A601" s="18"/>
      <c r="B601" s="18"/>
      <c r="C601" s="18"/>
      <c r="D601" s="18"/>
      <c r="E601" s="18"/>
      <c r="F601" s="18"/>
      <c r="G601" s="18"/>
      <c r="H601" s="18"/>
      <c r="I601" s="18"/>
      <c r="J601" s="18"/>
      <c r="K601" s="18"/>
      <c r="L601" s="18"/>
      <c r="M601" s="18"/>
    </row>
    <row r="602" spans="1:13" x14ac:dyDescent="0.25">
      <c r="A602" s="18"/>
      <c r="B602" s="18"/>
      <c r="C602" s="18"/>
      <c r="D602" s="18"/>
      <c r="E602" s="18"/>
      <c r="F602" s="18"/>
      <c r="G602" s="18"/>
      <c r="H602" s="18"/>
      <c r="I602" s="18"/>
      <c r="J602" s="18"/>
      <c r="K602" s="18"/>
      <c r="L602" s="18"/>
      <c r="M602" s="18"/>
    </row>
    <row r="603" spans="1:13" x14ac:dyDescent="0.25">
      <c r="A603" s="18"/>
      <c r="B603" s="18"/>
      <c r="C603" s="18"/>
      <c r="D603" s="18"/>
      <c r="E603" s="18"/>
      <c r="F603" s="18"/>
      <c r="G603" s="18"/>
      <c r="H603" s="18"/>
      <c r="I603" s="18"/>
      <c r="J603" s="18"/>
      <c r="K603" s="18"/>
      <c r="L603" s="18"/>
      <c r="M603" s="18"/>
    </row>
    <row r="604" spans="1:13" x14ac:dyDescent="0.25">
      <c r="A604" s="18"/>
      <c r="B604" s="18"/>
      <c r="C604" s="18"/>
      <c r="D604" s="18"/>
      <c r="E604" s="18"/>
      <c r="F604" s="18"/>
      <c r="G604" s="18"/>
      <c r="H604" s="18"/>
      <c r="I604" s="18"/>
      <c r="J604" s="18"/>
      <c r="K604" s="18"/>
      <c r="L604" s="18"/>
      <c r="M604" s="18"/>
    </row>
    <row r="605" spans="1:13" x14ac:dyDescent="0.25">
      <c r="A605" s="18"/>
      <c r="B605" s="18"/>
      <c r="C605" s="18"/>
      <c r="D605" s="18"/>
      <c r="E605" s="18"/>
      <c r="F605" s="18"/>
      <c r="G605" s="18"/>
      <c r="H605" s="18"/>
      <c r="I605" s="18"/>
      <c r="J605" s="18"/>
      <c r="K605" s="18"/>
      <c r="L605" s="18"/>
      <c r="M605" s="18"/>
    </row>
    <row r="606" spans="1:13" x14ac:dyDescent="0.25">
      <c r="A606" s="18"/>
      <c r="B606" s="18"/>
      <c r="C606" s="18"/>
      <c r="D606" s="18"/>
      <c r="E606" s="18"/>
      <c r="F606" s="18"/>
      <c r="G606" s="18"/>
      <c r="H606" s="18"/>
      <c r="I606" s="18"/>
      <c r="J606" s="18"/>
      <c r="K606" s="18"/>
      <c r="L606" s="18"/>
      <c r="M606" s="18"/>
    </row>
    <row r="607" spans="1:13" x14ac:dyDescent="0.25">
      <c r="A607" s="18"/>
      <c r="B607" s="18"/>
      <c r="C607" s="18"/>
      <c r="D607" s="18"/>
      <c r="E607" s="18"/>
      <c r="F607" s="18"/>
      <c r="G607" s="18"/>
      <c r="H607" s="18"/>
      <c r="I607" s="18"/>
      <c r="J607" s="18"/>
      <c r="K607" s="18"/>
      <c r="L607" s="18"/>
      <c r="M607" s="18"/>
    </row>
    <row r="608" spans="1:13" x14ac:dyDescent="0.25">
      <c r="A608" s="18"/>
      <c r="B608" s="18"/>
      <c r="C608" s="18"/>
      <c r="D608" s="18"/>
      <c r="E608" s="18"/>
      <c r="F608" s="18"/>
      <c r="G608" s="18"/>
      <c r="H608" s="18"/>
      <c r="I608" s="18"/>
      <c r="J608" s="18"/>
      <c r="K608" s="18"/>
      <c r="L608" s="18"/>
      <c r="M608" s="18"/>
    </row>
    <row r="609" spans="1:13" x14ac:dyDescent="0.25">
      <c r="A609" s="18"/>
      <c r="B609" s="18"/>
      <c r="C609" s="18"/>
      <c r="D609" s="18"/>
      <c r="E609" s="18"/>
      <c r="F609" s="18"/>
      <c r="G609" s="18"/>
      <c r="H609" s="18"/>
      <c r="I609" s="18"/>
      <c r="J609" s="18"/>
      <c r="K609" s="18"/>
      <c r="L609" s="18"/>
      <c r="M609" s="18"/>
    </row>
    <row r="610" spans="1:13" x14ac:dyDescent="0.25">
      <c r="A610" s="18"/>
      <c r="B610" s="18"/>
      <c r="C610" s="18"/>
      <c r="D610" s="18"/>
      <c r="E610" s="18"/>
      <c r="F610" s="18"/>
      <c r="G610" s="18"/>
      <c r="H610" s="18"/>
      <c r="I610" s="18"/>
      <c r="J610" s="18"/>
      <c r="K610" s="18"/>
      <c r="L610" s="18"/>
      <c r="M610" s="18"/>
    </row>
    <row r="611" spans="1:13" x14ac:dyDescent="0.25">
      <c r="A611" s="18"/>
      <c r="B611" s="18"/>
      <c r="C611" s="18"/>
      <c r="D611" s="18"/>
      <c r="E611" s="18"/>
      <c r="F611" s="18"/>
      <c r="G611" s="18"/>
      <c r="H611" s="18"/>
      <c r="I611" s="18"/>
      <c r="J611" s="18"/>
      <c r="K611" s="18"/>
      <c r="L611" s="18"/>
      <c r="M611" s="18"/>
    </row>
    <row r="612" spans="1:13" x14ac:dyDescent="0.25">
      <c r="A612" s="18"/>
      <c r="B612" s="18"/>
      <c r="C612" s="18"/>
      <c r="D612" s="18"/>
      <c r="E612" s="18"/>
      <c r="F612" s="18"/>
      <c r="G612" s="18"/>
      <c r="H612" s="18"/>
      <c r="I612" s="18"/>
      <c r="J612" s="18"/>
      <c r="K612" s="18"/>
      <c r="L612" s="18"/>
      <c r="M612" s="18"/>
    </row>
    <row r="613" spans="1:13" x14ac:dyDescent="0.25">
      <c r="A613" s="18"/>
      <c r="B613" s="18"/>
      <c r="C613" s="18"/>
      <c r="D613" s="18"/>
      <c r="E613" s="18"/>
      <c r="F613" s="18"/>
      <c r="G613" s="18"/>
      <c r="H613" s="18"/>
      <c r="I613" s="18"/>
      <c r="J613" s="18"/>
      <c r="K613" s="18"/>
      <c r="L613" s="18"/>
      <c r="M613" s="18"/>
    </row>
    <row r="614" spans="1:13" x14ac:dyDescent="0.25">
      <c r="A614" s="18"/>
      <c r="B614" s="18"/>
      <c r="C614" s="18"/>
      <c r="D614" s="18"/>
      <c r="E614" s="18"/>
      <c r="F614" s="18"/>
      <c r="G614" s="18"/>
      <c r="H614" s="18"/>
      <c r="I614" s="18"/>
      <c r="J614" s="18"/>
      <c r="K614" s="18"/>
      <c r="L614" s="18"/>
      <c r="M614" s="18"/>
    </row>
    <row r="615" spans="1:13" x14ac:dyDescent="0.25">
      <c r="A615" s="18"/>
      <c r="B615" s="18"/>
      <c r="C615" s="18"/>
      <c r="D615" s="18"/>
      <c r="E615" s="18"/>
      <c r="F615" s="18"/>
      <c r="G615" s="18"/>
      <c r="H615" s="18"/>
      <c r="I615" s="18"/>
      <c r="J615" s="18"/>
      <c r="K615" s="18"/>
      <c r="L615" s="18"/>
      <c r="M615" s="18"/>
    </row>
    <row r="616" spans="1:13" x14ac:dyDescent="0.25">
      <c r="A616" s="18"/>
      <c r="B616" s="18"/>
      <c r="C616" s="18"/>
      <c r="D616" s="18"/>
      <c r="E616" s="18"/>
      <c r="F616" s="18"/>
      <c r="G616" s="18"/>
      <c r="H616" s="18"/>
      <c r="I616" s="18"/>
      <c r="J616" s="18"/>
      <c r="K616" s="18"/>
      <c r="L616" s="18"/>
      <c r="M616" s="18"/>
    </row>
    <row r="617" spans="1:13" x14ac:dyDescent="0.25">
      <c r="A617" s="18"/>
      <c r="B617" s="18"/>
      <c r="C617" s="18"/>
      <c r="D617" s="18"/>
      <c r="E617" s="18"/>
      <c r="F617" s="18"/>
      <c r="G617" s="18"/>
      <c r="H617" s="18"/>
      <c r="I617" s="18"/>
      <c r="J617" s="18"/>
      <c r="K617" s="18"/>
      <c r="L617" s="18"/>
      <c r="M617" s="18"/>
    </row>
    <row r="618" spans="1:13" x14ac:dyDescent="0.25">
      <c r="A618" s="18"/>
      <c r="B618" s="18"/>
      <c r="C618" s="18"/>
      <c r="D618" s="18"/>
      <c r="E618" s="18"/>
      <c r="F618" s="18"/>
      <c r="G618" s="18"/>
      <c r="H618" s="18"/>
      <c r="I618" s="18"/>
      <c r="J618" s="18"/>
      <c r="K618" s="18"/>
      <c r="L618" s="18"/>
      <c r="M618" s="18"/>
    </row>
    <row r="619" spans="1:13" x14ac:dyDescent="0.25">
      <c r="A619" s="18"/>
      <c r="B619" s="18"/>
      <c r="C619" s="18"/>
      <c r="D619" s="18"/>
      <c r="E619" s="18"/>
      <c r="F619" s="18"/>
      <c r="G619" s="18"/>
      <c r="H619" s="18"/>
      <c r="I619" s="18"/>
      <c r="J619" s="18"/>
      <c r="K619" s="18"/>
      <c r="L619" s="18"/>
      <c r="M619" s="18"/>
    </row>
    <row r="620" spans="1:13" x14ac:dyDescent="0.25">
      <c r="A620" s="18"/>
      <c r="B620" s="18"/>
      <c r="C620" s="18"/>
      <c r="D620" s="18"/>
      <c r="E620" s="18"/>
      <c r="F620" s="18"/>
      <c r="G620" s="18"/>
      <c r="H620" s="18"/>
      <c r="I620" s="18"/>
      <c r="J620" s="18"/>
      <c r="K620" s="18"/>
      <c r="L620" s="18"/>
      <c r="M620" s="18"/>
    </row>
    <row r="621" spans="1:13" x14ac:dyDescent="0.25">
      <c r="A621" s="18"/>
      <c r="B621" s="18"/>
      <c r="C621" s="18"/>
      <c r="D621" s="18"/>
      <c r="E621" s="18"/>
      <c r="F621" s="18"/>
      <c r="G621" s="18"/>
      <c r="H621" s="18"/>
      <c r="I621" s="18"/>
      <c r="J621" s="18"/>
      <c r="K621" s="18"/>
      <c r="L621" s="18"/>
      <c r="M621" s="18"/>
    </row>
    <row r="622" spans="1:13" x14ac:dyDescent="0.25">
      <c r="A622" s="18"/>
      <c r="B622" s="18"/>
      <c r="C622" s="18"/>
      <c r="D622" s="18"/>
      <c r="E622" s="18"/>
      <c r="F622" s="18"/>
      <c r="G622" s="18"/>
      <c r="H622" s="18"/>
      <c r="I622" s="18"/>
      <c r="J622" s="18"/>
      <c r="K622" s="18"/>
      <c r="L622" s="18"/>
      <c r="M622" s="18"/>
    </row>
    <row r="623" spans="1:13" x14ac:dyDescent="0.25">
      <c r="A623" s="18"/>
      <c r="B623" s="18"/>
      <c r="C623" s="18"/>
      <c r="D623" s="18"/>
      <c r="E623" s="18"/>
      <c r="F623" s="18"/>
      <c r="G623" s="18"/>
      <c r="H623" s="18"/>
      <c r="I623" s="18"/>
      <c r="J623" s="18"/>
      <c r="K623" s="18"/>
      <c r="L623" s="18"/>
      <c r="M623" s="18"/>
    </row>
    <row r="624" spans="1:13" x14ac:dyDescent="0.25">
      <c r="A624" s="18"/>
      <c r="B624" s="18"/>
      <c r="C624" s="18"/>
      <c r="D624" s="18"/>
      <c r="E624" s="18"/>
      <c r="F624" s="18"/>
      <c r="G624" s="18"/>
      <c r="H624" s="18"/>
      <c r="I624" s="18"/>
      <c r="J624" s="18"/>
      <c r="K624" s="18"/>
      <c r="L624" s="18"/>
      <c r="M624" s="18"/>
    </row>
    <row r="625" spans="1:13" x14ac:dyDescent="0.25">
      <c r="A625" s="18"/>
      <c r="B625" s="18"/>
      <c r="C625" s="18"/>
      <c r="D625" s="18"/>
      <c r="E625" s="18"/>
      <c r="F625" s="18"/>
      <c r="G625" s="18"/>
      <c r="H625" s="18"/>
      <c r="I625" s="18"/>
      <c r="J625" s="18"/>
      <c r="K625" s="18"/>
      <c r="L625" s="18"/>
      <c r="M625" s="18"/>
    </row>
    <row r="626" spans="1:13" x14ac:dyDescent="0.25">
      <c r="A626" s="18"/>
      <c r="B626" s="18"/>
      <c r="C626" s="18"/>
      <c r="D626" s="18"/>
      <c r="E626" s="18"/>
      <c r="F626" s="18"/>
      <c r="G626" s="18"/>
      <c r="H626" s="18"/>
      <c r="I626" s="18"/>
      <c r="J626" s="18"/>
      <c r="K626" s="18"/>
      <c r="L626" s="18"/>
      <c r="M626" s="18"/>
    </row>
    <row r="627" spans="1:13" x14ac:dyDescent="0.25">
      <c r="A627" s="18"/>
      <c r="B627" s="18"/>
      <c r="C627" s="18"/>
      <c r="D627" s="18"/>
      <c r="E627" s="18"/>
      <c r="F627" s="18"/>
      <c r="G627" s="18"/>
      <c r="H627" s="18"/>
      <c r="I627" s="18"/>
      <c r="J627" s="18"/>
      <c r="K627" s="18"/>
      <c r="L627" s="18"/>
      <c r="M627" s="18"/>
    </row>
    <row r="628" spans="1:13" x14ac:dyDescent="0.25">
      <c r="A628" s="18"/>
      <c r="B628" s="18"/>
      <c r="C628" s="18"/>
      <c r="D628" s="18"/>
      <c r="E628" s="18"/>
      <c r="F628" s="18"/>
      <c r="G628" s="18"/>
      <c r="H628" s="18"/>
      <c r="I628" s="18"/>
      <c r="J628" s="18"/>
      <c r="K628" s="18"/>
      <c r="L628" s="18"/>
      <c r="M628" s="18"/>
    </row>
    <row r="629" spans="1:13" x14ac:dyDescent="0.25">
      <c r="A629" s="18"/>
      <c r="B629" s="18"/>
      <c r="C629" s="18"/>
      <c r="D629" s="18"/>
      <c r="E629" s="18"/>
      <c r="F629" s="18"/>
      <c r="G629" s="18"/>
      <c r="H629" s="18"/>
      <c r="I629" s="18"/>
      <c r="J629" s="18"/>
      <c r="K629" s="18"/>
      <c r="L629" s="18"/>
      <c r="M629" s="18"/>
    </row>
    <row r="630" spans="1:13" x14ac:dyDescent="0.25">
      <c r="A630" s="18"/>
      <c r="B630" s="18"/>
      <c r="C630" s="18"/>
      <c r="D630" s="18"/>
      <c r="E630" s="18"/>
      <c r="F630" s="18"/>
      <c r="G630" s="18"/>
      <c r="H630" s="18"/>
      <c r="I630" s="18"/>
      <c r="J630" s="18"/>
      <c r="K630" s="18"/>
      <c r="L630" s="18"/>
      <c r="M630" s="18"/>
    </row>
    <row r="631" spans="1:13" x14ac:dyDescent="0.25">
      <c r="A631" s="18"/>
      <c r="B631" s="18"/>
      <c r="C631" s="18"/>
      <c r="D631" s="18"/>
      <c r="E631" s="18"/>
      <c r="F631" s="18"/>
      <c r="G631" s="18"/>
      <c r="H631" s="18"/>
      <c r="I631" s="18"/>
      <c r="J631" s="18"/>
      <c r="K631" s="18"/>
      <c r="L631" s="18"/>
      <c r="M631" s="18"/>
    </row>
    <row r="632" spans="1:13" x14ac:dyDescent="0.25">
      <c r="A632" s="18"/>
      <c r="B632" s="18"/>
      <c r="C632" s="18"/>
      <c r="D632" s="18"/>
      <c r="E632" s="18"/>
      <c r="F632" s="18"/>
      <c r="G632" s="18"/>
      <c r="H632" s="18"/>
      <c r="I632" s="18"/>
      <c r="J632" s="18"/>
      <c r="K632" s="18"/>
      <c r="L632" s="18"/>
      <c r="M632" s="18"/>
    </row>
    <row r="633" spans="1:13" x14ac:dyDescent="0.25">
      <c r="A633" s="18"/>
      <c r="B633" s="18"/>
      <c r="C633" s="18"/>
      <c r="D633" s="18"/>
      <c r="E633" s="18"/>
      <c r="F633" s="18"/>
      <c r="G633" s="18"/>
      <c r="H633" s="18"/>
      <c r="I633" s="18"/>
      <c r="J633" s="18"/>
      <c r="K633" s="18"/>
      <c r="L633" s="18"/>
      <c r="M633" s="18"/>
    </row>
    <row r="634" spans="1:13" x14ac:dyDescent="0.25">
      <c r="A634" s="18"/>
      <c r="B634" s="18"/>
      <c r="C634" s="18"/>
      <c r="D634" s="18"/>
      <c r="E634" s="18"/>
      <c r="F634" s="18"/>
      <c r="G634" s="18"/>
      <c r="H634" s="18"/>
      <c r="I634" s="18"/>
      <c r="J634" s="18"/>
      <c r="K634" s="18"/>
      <c r="L634" s="18"/>
      <c r="M634" s="18"/>
    </row>
    <row r="635" spans="1:13" x14ac:dyDescent="0.25">
      <c r="A635" s="18"/>
      <c r="B635" s="18"/>
      <c r="C635" s="18"/>
      <c r="D635" s="18"/>
      <c r="E635" s="18"/>
      <c r="F635" s="18"/>
      <c r="G635" s="18"/>
      <c r="H635" s="18"/>
      <c r="I635" s="18"/>
      <c r="J635" s="18"/>
      <c r="K635" s="18"/>
      <c r="L635" s="18"/>
      <c r="M635" s="18"/>
    </row>
    <row r="636" spans="1:13" x14ac:dyDescent="0.25">
      <c r="A636" s="18"/>
      <c r="B636" s="18"/>
      <c r="C636" s="18"/>
      <c r="D636" s="18"/>
      <c r="E636" s="18"/>
      <c r="F636" s="18"/>
      <c r="G636" s="18"/>
      <c r="H636" s="18"/>
      <c r="I636" s="18"/>
      <c r="J636" s="18"/>
      <c r="K636" s="18"/>
      <c r="L636" s="18"/>
      <c r="M636" s="18"/>
    </row>
    <row r="637" spans="1:13" x14ac:dyDescent="0.25">
      <c r="A637" s="18"/>
      <c r="B637" s="18"/>
      <c r="C637" s="18"/>
      <c r="D637" s="18"/>
      <c r="E637" s="18"/>
      <c r="F637" s="18"/>
      <c r="G637" s="18"/>
      <c r="H637" s="18"/>
      <c r="I637" s="18"/>
      <c r="J637" s="18"/>
      <c r="K637" s="18"/>
      <c r="L637" s="18"/>
      <c r="M637" s="18"/>
    </row>
    <row r="638" spans="1:13" x14ac:dyDescent="0.25">
      <c r="A638" s="18"/>
      <c r="B638" s="18"/>
      <c r="C638" s="18"/>
      <c r="D638" s="18"/>
      <c r="E638" s="18"/>
      <c r="F638" s="18"/>
      <c r="G638" s="18"/>
      <c r="H638" s="18"/>
      <c r="I638" s="18"/>
      <c r="J638" s="18"/>
      <c r="K638" s="18"/>
      <c r="L638" s="18"/>
      <c r="M638" s="18"/>
    </row>
    <row r="639" spans="1:13" x14ac:dyDescent="0.25">
      <c r="A639" s="18"/>
      <c r="B639" s="18"/>
      <c r="C639" s="18"/>
      <c r="D639" s="18"/>
      <c r="E639" s="18"/>
      <c r="F639" s="18"/>
      <c r="G639" s="18"/>
      <c r="H639" s="18"/>
      <c r="I639" s="18"/>
      <c r="J639" s="18"/>
      <c r="K639" s="18"/>
      <c r="L639" s="18"/>
      <c r="M639" s="18"/>
    </row>
    <row r="640" spans="1:13" x14ac:dyDescent="0.25">
      <c r="A640" s="18"/>
      <c r="B640" s="18"/>
      <c r="C640" s="18"/>
      <c r="D640" s="18"/>
      <c r="E640" s="18"/>
      <c r="F640" s="18"/>
      <c r="G640" s="18"/>
      <c r="H640" s="18"/>
      <c r="I640" s="18"/>
      <c r="J640" s="18"/>
      <c r="K640" s="18"/>
      <c r="L640" s="18"/>
      <c r="M640" s="18"/>
    </row>
    <row r="641" spans="1:13" x14ac:dyDescent="0.25">
      <c r="A641" s="18"/>
      <c r="B641" s="18"/>
      <c r="C641" s="18"/>
      <c r="D641" s="18"/>
      <c r="E641" s="18"/>
      <c r="F641" s="18"/>
      <c r="G641" s="18"/>
      <c r="H641" s="18"/>
      <c r="I641" s="18"/>
      <c r="J641" s="18"/>
      <c r="K641" s="18"/>
      <c r="L641" s="18"/>
      <c r="M641" s="18"/>
    </row>
    <row r="642" spans="1:13" x14ac:dyDescent="0.25">
      <c r="A642" s="18"/>
      <c r="B642" s="18"/>
      <c r="C642" s="18"/>
      <c r="D642" s="18"/>
      <c r="E642" s="18"/>
      <c r="F642" s="18"/>
      <c r="G642" s="18"/>
      <c r="H642" s="18"/>
      <c r="I642" s="18"/>
      <c r="J642" s="18"/>
      <c r="K642" s="18"/>
      <c r="L642" s="18"/>
      <c r="M642" s="18"/>
    </row>
    <row r="643" spans="1:13" x14ac:dyDescent="0.25">
      <c r="A643" s="18"/>
      <c r="B643" s="18"/>
      <c r="C643" s="18"/>
      <c r="D643" s="18"/>
      <c r="E643" s="18"/>
      <c r="F643" s="18"/>
      <c r="G643" s="18"/>
      <c r="H643" s="18"/>
      <c r="I643" s="18"/>
      <c r="J643" s="18"/>
      <c r="K643" s="18"/>
      <c r="L643" s="18"/>
      <c r="M643" s="18"/>
    </row>
    <row r="644" spans="1:13" x14ac:dyDescent="0.25">
      <c r="A644" s="18"/>
      <c r="B644" s="18"/>
      <c r="C644" s="18"/>
      <c r="D644" s="18"/>
      <c r="E644" s="18"/>
      <c r="F644" s="18"/>
      <c r="G644" s="18"/>
      <c r="H644" s="18"/>
      <c r="I644" s="18"/>
      <c r="J644" s="18"/>
      <c r="K644" s="18"/>
      <c r="L644" s="18"/>
      <c r="M644" s="18"/>
    </row>
    <row r="645" spans="1:13" x14ac:dyDescent="0.25">
      <c r="A645" s="18"/>
      <c r="B645" s="18"/>
      <c r="C645" s="18"/>
      <c r="D645" s="18"/>
      <c r="E645" s="18"/>
      <c r="F645" s="18"/>
      <c r="G645" s="18"/>
      <c r="H645" s="18"/>
      <c r="I645" s="18"/>
      <c r="J645" s="18"/>
      <c r="K645" s="18"/>
      <c r="L645" s="18"/>
      <c r="M645" s="18"/>
    </row>
    <row r="646" spans="1:13" x14ac:dyDescent="0.25">
      <c r="A646" s="18"/>
      <c r="B646" s="18"/>
      <c r="C646" s="18"/>
      <c r="D646" s="18"/>
      <c r="E646" s="18"/>
      <c r="F646" s="18"/>
      <c r="G646" s="18"/>
      <c r="H646" s="18"/>
      <c r="I646" s="18"/>
      <c r="J646" s="18"/>
      <c r="K646" s="18"/>
      <c r="L646" s="18"/>
      <c r="M646" s="18"/>
    </row>
    <row r="647" spans="1:13" x14ac:dyDescent="0.25">
      <c r="A647" s="18"/>
      <c r="B647" s="18"/>
      <c r="C647" s="18"/>
      <c r="D647" s="18"/>
      <c r="E647" s="18"/>
      <c r="F647" s="18"/>
      <c r="G647" s="18"/>
      <c r="H647" s="18"/>
      <c r="I647" s="18"/>
      <c r="J647" s="18"/>
      <c r="K647" s="18"/>
      <c r="L647" s="18"/>
      <c r="M647" s="18"/>
    </row>
    <row r="648" spans="1:13" x14ac:dyDescent="0.25">
      <c r="A648" s="18"/>
      <c r="B648" s="18"/>
      <c r="C648" s="18"/>
      <c r="D648" s="18"/>
      <c r="E648" s="18"/>
      <c r="F648" s="18"/>
      <c r="G648" s="18"/>
      <c r="H648" s="18"/>
      <c r="I648" s="18"/>
      <c r="J648" s="18"/>
      <c r="K648" s="18"/>
      <c r="L648" s="18"/>
      <c r="M648" s="18"/>
    </row>
    <row r="649" spans="1:13" x14ac:dyDescent="0.25">
      <c r="A649" s="18"/>
      <c r="B649" s="18"/>
      <c r="C649" s="18"/>
      <c r="D649" s="18"/>
      <c r="E649" s="18"/>
      <c r="F649" s="18"/>
      <c r="G649" s="18"/>
      <c r="H649" s="18"/>
      <c r="I649" s="18"/>
      <c r="J649" s="18"/>
      <c r="K649" s="18"/>
      <c r="L649" s="18"/>
      <c r="M649" s="18"/>
    </row>
    <row r="650" spans="1:13" x14ac:dyDescent="0.25">
      <c r="A650" s="18"/>
      <c r="B650" s="18"/>
      <c r="C650" s="18"/>
      <c r="D650" s="18"/>
      <c r="E650" s="18"/>
      <c r="F650" s="18"/>
      <c r="G650" s="18"/>
      <c r="H650" s="18"/>
      <c r="I650" s="18"/>
      <c r="J650" s="18"/>
      <c r="K650" s="18"/>
      <c r="L650" s="18"/>
      <c r="M650" s="18"/>
    </row>
    <row r="651" spans="1:13" x14ac:dyDescent="0.25">
      <c r="A651" s="18"/>
      <c r="B651" s="18"/>
      <c r="C651" s="18"/>
      <c r="D651" s="18"/>
      <c r="E651" s="18"/>
      <c r="F651" s="18"/>
      <c r="G651" s="18"/>
      <c r="H651" s="18"/>
      <c r="I651" s="18"/>
      <c r="J651" s="18"/>
      <c r="K651" s="18"/>
      <c r="L651" s="18"/>
      <c r="M651" s="18"/>
    </row>
    <row r="652" spans="1:13" x14ac:dyDescent="0.25">
      <c r="A652" s="18"/>
      <c r="B652" s="18"/>
      <c r="C652" s="18"/>
      <c r="D652" s="18"/>
      <c r="E652" s="18"/>
      <c r="F652" s="18"/>
      <c r="G652" s="18"/>
      <c r="H652" s="18"/>
      <c r="I652" s="18"/>
      <c r="J652" s="18"/>
      <c r="K652" s="18"/>
      <c r="L652" s="18"/>
      <c r="M652" s="18"/>
    </row>
    <row r="653" spans="1:13" x14ac:dyDescent="0.25">
      <c r="A653" s="18"/>
      <c r="B653" s="18"/>
      <c r="C653" s="18"/>
      <c r="D653" s="18"/>
      <c r="E653" s="18"/>
      <c r="F653" s="18"/>
      <c r="G653" s="18"/>
      <c r="H653" s="18"/>
      <c r="I653" s="18"/>
      <c r="J653" s="18"/>
      <c r="K653" s="18"/>
      <c r="L653" s="18"/>
      <c r="M653" s="18"/>
    </row>
    <row r="654" spans="1:13" x14ac:dyDescent="0.25">
      <c r="A654" s="18"/>
      <c r="B654" s="18"/>
      <c r="C654" s="18"/>
      <c r="D654" s="18"/>
      <c r="E654" s="18"/>
      <c r="F654" s="18"/>
      <c r="G654" s="18"/>
      <c r="H654" s="18"/>
      <c r="I654" s="18"/>
      <c r="J654" s="18"/>
      <c r="K654" s="18"/>
      <c r="L654" s="18"/>
      <c r="M654" s="18"/>
    </row>
    <row r="655" spans="1:13" x14ac:dyDescent="0.25">
      <c r="A655" s="18"/>
      <c r="B655" s="18"/>
      <c r="C655" s="18"/>
      <c r="D655" s="18"/>
      <c r="E655" s="18"/>
      <c r="F655" s="18"/>
      <c r="G655" s="18"/>
      <c r="H655" s="18"/>
      <c r="I655" s="18"/>
      <c r="J655" s="18"/>
      <c r="K655" s="18"/>
      <c r="L655" s="18"/>
      <c r="M655" s="18"/>
    </row>
    <row r="656" spans="1:13" x14ac:dyDescent="0.25">
      <c r="A656" s="18"/>
      <c r="B656" s="18"/>
      <c r="C656" s="18"/>
      <c r="D656" s="18"/>
      <c r="E656" s="18"/>
      <c r="F656" s="18"/>
      <c r="G656" s="18"/>
      <c r="H656" s="18"/>
      <c r="I656" s="18"/>
      <c r="J656" s="18"/>
      <c r="K656" s="18"/>
      <c r="L656" s="18"/>
      <c r="M656" s="18"/>
    </row>
    <row r="657" spans="1:13" x14ac:dyDescent="0.25">
      <c r="A657" s="18"/>
      <c r="B657" s="18"/>
      <c r="C657" s="18"/>
      <c r="D657" s="18"/>
      <c r="E657" s="18"/>
      <c r="F657" s="18"/>
      <c r="G657" s="18"/>
      <c r="H657" s="18"/>
      <c r="I657" s="18"/>
      <c r="J657" s="18"/>
      <c r="K657" s="18"/>
      <c r="L657" s="18"/>
      <c r="M657" s="18"/>
    </row>
    <row r="658" spans="1:13" x14ac:dyDescent="0.25">
      <c r="A658" s="18"/>
      <c r="B658" s="18"/>
      <c r="C658" s="18"/>
      <c r="D658" s="18"/>
      <c r="E658" s="18"/>
      <c r="F658" s="18"/>
      <c r="G658" s="18"/>
      <c r="H658" s="18"/>
      <c r="I658" s="18"/>
      <c r="J658" s="18"/>
      <c r="K658" s="18"/>
      <c r="L658" s="18"/>
      <c r="M658" s="18"/>
    </row>
    <row r="659" spans="1:13" x14ac:dyDescent="0.25">
      <c r="A659" s="18"/>
      <c r="B659" s="18"/>
      <c r="C659" s="18"/>
      <c r="D659" s="18"/>
      <c r="E659" s="18"/>
      <c r="F659" s="18"/>
      <c r="G659" s="18"/>
      <c r="H659" s="18"/>
      <c r="I659" s="18"/>
      <c r="J659" s="18"/>
      <c r="K659" s="18"/>
      <c r="L659" s="18"/>
      <c r="M659" s="18"/>
    </row>
    <row r="660" spans="1:13" x14ac:dyDescent="0.25">
      <c r="A660" s="18"/>
      <c r="B660" s="18"/>
      <c r="C660" s="18"/>
      <c r="D660" s="18"/>
      <c r="E660" s="18"/>
      <c r="F660" s="18"/>
      <c r="G660" s="18"/>
      <c r="H660" s="18"/>
      <c r="I660" s="18"/>
      <c r="J660" s="18"/>
      <c r="K660" s="18"/>
      <c r="L660" s="18"/>
      <c r="M660" s="18"/>
    </row>
    <row r="661" spans="1:13" x14ac:dyDescent="0.25">
      <c r="A661" s="18"/>
      <c r="B661" s="18"/>
      <c r="C661" s="18"/>
      <c r="D661" s="18"/>
      <c r="E661" s="18"/>
      <c r="F661" s="18"/>
      <c r="G661" s="18"/>
      <c r="H661" s="18"/>
      <c r="I661" s="18"/>
      <c r="J661" s="18"/>
      <c r="K661" s="18"/>
      <c r="L661" s="18"/>
      <c r="M661" s="18"/>
    </row>
    <row r="662" spans="1:13" x14ac:dyDescent="0.25">
      <c r="A662" s="18"/>
      <c r="B662" s="18"/>
      <c r="C662" s="18"/>
      <c r="D662" s="18"/>
      <c r="E662" s="18"/>
      <c r="F662" s="18"/>
      <c r="G662" s="18"/>
      <c r="H662" s="18"/>
      <c r="I662" s="18"/>
      <c r="J662" s="18"/>
      <c r="K662" s="18"/>
      <c r="L662" s="18"/>
      <c r="M662" s="18"/>
    </row>
    <row r="663" spans="1:13" x14ac:dyDescent="0.25">
      <c r="A663" s="18"/>
      <c r="B663" s="18"/>
      <c r="C663" s="18"/>
      <c r="D663" s="18"/>
      <c r="E663" s="18"/>
      <c r="F663" s="18"/>
      <c r="G663" s="18"/>
      <c r="H663" s="18"/>
      <c r="I663" s="18"/>
      <c r="J663" s="18"/>
      <c r="K663" s="18"/>
      <c r="L663" s="18"/>
      <c r="M663" s="18"/>
    </row>
    <row r="664" spans="1:13" x14ac:dyDescent="0.25">
      <c r="A664" s="18"/>
      <c r="B664" s="18"/>
      <c r="C664" s="18"/>
      <c r="D664" s="18"/>
      <c r="E664" s="18"/>
      <c r="F664" s="18"/>
      <c r="G664" s="18"/>
      <c r="H664" s="18"/>
      <c r="I664" s="18"/>
      <c r="J664" s="18"/>
      <c r="K664" s="18"/>
      <c r="L664" s="18"/>
      <c r="M664" s="18"/>
    </row>
    <row r="665" spans="1:13" x14ac:dyDescent="0.25">
      <c r="A665" s="18"/>
      <c r="B665" s="18"/>
      <c r="C665" s="18"/>
      <c r="D665" s="18"/>
      <c r="E665" s="18"/>
      <c r="F665" s="18"/>
      <c r="G665" s="18"/>
      <c r="H665" s="18"/>
      <c r="I665" s="18"/>
      <c r="J665" s="18"/>
      <c r="K665" s="18"/>
      <c r="L665" s="18"/>
      <c r="M665" s="18"/>
    </row>
    <row r="666" spans="1:13" x14ac:dyDescent="0.25">
      <c r="A666" s="18"/>
      <c r="B666" s="18"/>
      <c r="C666" s="18"/>
      <c r="D666" s="18"/>
      <c r="E666" s="18"/>
      <c r="F666" s="18"/>
      <c r="G666" s="18"/>
      <c r="H666" s="18"/>
      <c r="I666" s="18"/>
      <c r="J666" s="18"/>
      <c r="K666" s="18"/>
      <c r="L666" s="18"/>
      <c r="M666" s="18"/>
    </row>
    <row r="667" spans="1:13" x14ac:dyDescent="0.25">
      <c r="A667" s="18"/>
      <c r="B667" s="18"/>
      <c r="C667" s="18"/>
      <c r="D667" s="18"/>
      <c r="E667" s="18"/>
      <c r="F667" s="18"/>
      <c r="G667" s="18"/>
      <c r="H667" s="18"/>
      <c r="I667" s="18"/>
      <c r="J667" s="18"/>
      <c r="K667" s="18"/>
      <c r="L667" s="18"/>
      <c r="M667" s="18"/>
    </row>
    <row r="668" spans="1:13" x14ac:dyDescent="0.25">
      <c r="A668" s="18"/>
      <c r="B668" s="18"/>
      <c r="C668" s="18"/>
      <c r="D668" s="18"/>
      <c r="E668" s="18"/>
      <c r="F668" s="18"/>
      <c r="G668" s="18"/>
      <c r="H668" s="18"/>
      <c r="I668" s="18"/>
      <c r="J668" s="18"/>
      <c r="K668" s="18"/>
      <c r="L668" s="18"/>
      <c r="M668" s="18"/>
    </row>
    <row r="669" spans="1:13" x14ac:dyDescent="0.25">
      <c r="A669" s="18"/>
      <c r="B669" s="18"/>
      <c r="C669" s="18"/>
      <c r="D669" s="18"/>
      <c r="E669" s="18"/>
      <c r="F669" s="18"/>
      <c r="G669" s="18"/>
      <c r="H669" s="18"/>
      <c r="I669" s="18"/>
      <c r="J669" s="18"/>
      <c r="K669" s="18"/>
      <c r="L669" s="18"/>
      <c r="M669" s="18"/>
    </row>
    <row r="670" spans="1:13" x14ac:dyDescent="0.25">
      <c r="A670" s="18"/>
      <c r="B670" s="18"/>
      <c r="C670" s="18"/>
      <c r="D670" s="18"/>
      <c r="E670" s="18"/>
      <c r="F670" s="18"/>
      <c r="G670" s="18"/>
      <c r="H670" s="18"/>
      <c r="I670" s="18"/>
      <c r="J670" s="18"/>
      <c r="K670" s="18"/>
      <c r="L670" s="18"/>
      <c r="M670" s="18"/>
    </row>
    <row r="671" spans="1:13" x14ac:dyDescent="0.25">
      <c r="A671" s="18"/>
      <c r="B671" s="18"/>
      <c r="C671" s="18"/>
      <c r="D671" s="18"/>
      <c r="E671" s="18"/>
      <c r="F671" s="18"/>
      <c r="G671" s="18"/>
      <c r="H671" s="18"/>
      <c r="I671" s="18"/>
      <c r="J671" s="18"/>
      <c r="K671" s="18"/>
      <c r="L671" s="18"/>
      <c r="M671" s="18"/>
    </row>
    <row r="672" spans="1:13" x14ac:dyDescent="0.25">
      <c r="A672" s="18"/>
      <c r="B672" s="18"/>
      <c r="C672" s="18"/>
      <c r="D672" s="18"/>
      <c r="E672" s="18"/>
      <c r="F672" s="18"/>
      <c r="G672" s="18"/>
      <c r="H672" s="18"/>
      <c r="I672" s="18"/>
      <c r="J672" s="18"/>
      <c r="K672" s="18"/>
      <c r="L672" s="18"/>
      <c r="M672" s="18"/>
    </row>
    <row r="673" spans="1:13" x14ac:dyDescent="0.25">
      <c r="A673" s="18"/>
      <c r="B673" s="18"/>
      <c r="C673" s="18"/>
      <c r="D673" s="18"/>
      <c r="E673" s="18"/>
      <c r="F673" s="18"/>
      <c r="G673" s="18"/>
      <c r="H673" s="18"/>
      <c r="I673" s="18"/>
      <c r="J673" s="18"/>
      <c r="K673" s="18"/>
      <c r="L673" s="18"/>
      <c r="M673" s="18"/>
    </row>
    <row r="674" spans="1:13" x14ac:dyDescent="0.25">
      <c r="A674" s="18"/>
      <c r="B674" s="18"/>
      <c r="C674" s="18"/>
      <c r="D674" s="18"/>
      <c r="E674" s="18"/>
      <c r="F674" s="18"/>
      <c r="G674" s="18"/>
      <c r="H674" s="18"/>
      <c r="I674" s="18"/>
      <c r="J674" s="18"/>
      <c r="K674" s="18"/>
      <c r="L674" s="18"/>
      <c r="M674" s="18"/>
    </row>
    <row r="675" spans="1:13" x14ac:dyDescent="0.25">
      <c r="A675" s="18"/>
      <c r="B675" s="18"/>
      <c r="C675" s="18"/>
      <c r="D675" s="18"/>
      <c r="E675" s="18"/>
      <c r="F675" s="18"/>
      <c r="G675" s="18"/>
      <c r="H675" s="18"/>
      <c r="I675" s="18"/>
      <c r="J675" s="18"/>
      <c r="K675" s="18"/>
      <c r="L675" s="18"/>
      <c r="M675" s="18"/>
    </row>
    <row r="676" spans="1:13" x14ac:dyDescent="0.25">
      <c r="A676" s="18"/>
      <c r="B676" s="18"/>
      <c r="C676" s="18"/>
      <c r="D676" s="18"/>
      <c r="E676" s="18"/>
      <c r="F676" s="18"/>
      <c r="G676" s="18"/>
      <c r="H676" s="18"/>
      <c r="I676" s="18"/>
      <c r="J676" s="18"/>
      <c r="K676" s="18"/>
      <c r="L676" s="18"/>
      <c r="M676" s="18"/>
    </row>
    <row r="677" spans="1:13" x14ac:dyDescent="0.25">
      <c r="A677" s="18"/>
      <c r="B677" s="18"/>
      <c r="C677" s="18"/>
      <c r="D677" s="18"/>
      <c r="E677" s="18"/>
      <c r="F677" s="18"/>
      <c r="G677" s="18"/>
      <c r="H677" s="18"/>
      <c r="I677" s="18"/>
      <c r="J677" s="18"/>
      <c r="K677" s="18"/>
      <c r="L677" s="18"/>
      <c r="M677" s="18"/>
    </row>
    <row r="678" spans="1:13" x14ac:dyDescent="0.25">
      <c r="A678" s="18"/>
      <c r="B678" s="18"/>
      <c r="C678" s="18"/>
      <c r="D678" s="18"/>
      <c r="E678" s="18"/>
      <c r="F678" s="18"/>
      <c r="G678" s="18"/>
      <c r="H678" s="18"/>
      <c r="I678" s="18"/>
      <c r="J678" s="18"/>
      <c r="K678" s="18"/>
      <c r="L678" s="18"/>
      <c r="M678" s="18"/>
    </row>
    <row r="679" spans="1:13" x14ac:dyDescent="0.25">
      <c r="A679" s="18"/>
      <c r="B679" s="18"/>
      <c r="C679" s="18"/>
      <c r="D679" s="18"/>
      <c r="E679" s="18"/>
      <c r="F679" s="18"/>
      <c r="G679" s="18"/>
      <c r="H679" s="18"/>
      <c r="I679" s="18"/>
      <c r="J679" s="18"/>
      <c r="K679" s="18"/>
      <c r="L679" s="18"/>
      <c r="M679" s="18"/>
    </row>
    <row r="680" spans="1:13" x14ac:dyDescent="0.25">
      <c r="A680" s="18"/>
      <c r="B680" s="18"/>
      <c r="C680" s="18"/>
      <c r="D680" s="18"/>
      <c r="E680" s="18"/>
      <c r="F680" s="18"/>
      <c r="G680" s="18"/>
      <c r="H680" s="18"/>
      <c r="I680" s="18"/>
      <c r="J680" s="18"/>
      <c r="K680" s="18"/>
      <c r="L680" s="18"/>
      <c r="M680" s="18"/>
    </row>
    <row r="681" spans="1:13" x14ac:dyDescent="0.25">
      <c r="A681" s="18"/>
      <c r="B681" s="18"/>
      <c r="C681" s="18"/>
      <c r="D681" s="18"/>
      <c r="E681" s="18"/>
      <c r="F681" s="18"/>
      <c r="G681" s="18"/>
      <c r="H681" s="18"/>
      <c r="I681" s="18"/>
      <c r="J681" s="18"/>
      <c r="K681" s="18"/>
      <c r="L681" s="18"/>
      <c r="M681" s="18"/>
    </row>
    <row r="682" spans="1:13" x14ac:dyDescent="0.25">
      <c r="A682" s="18"/>
      <c r="B682" s="18"/>
      <c r="C682" s="18"/>
      <c r="D682" s="18"/>
      <c r="E682" s="18"/>
      <c r="F682" s="18"/>
      <c r="G682" s="18"/>
      <c r="H682" s="18"/>
      <c r="I682" s="18"/>
      <c r="J682" s="18"/>
      <c r="K682" s="18"/>
      <c r="L682" s="18"/>
      <c r="M682" s="18"/>
    </row>
    <row r="683" spans="1:13" x14ac:dyDescent="0.25">
      <c r="A683" s="18"/>
      <c r="B683" s="18"/>
      <c r="C683" s="18"/>
      <c r="D683" s="18"/>
      <c r="E683" s="18"/>
      <c r="F683" s="18"/>
      <c r="G683" s="18"/>
      <c r="H683" s="18"/>
      <c r="I683" s="18"/>
      <c r="J683" s="18"/>
      <c r="K683" s="18"/>
      <c r="L683" s="18"/>
      <c r="M683" s="18"/>
    </row>
    <row r="684" spans="1:13" x14ac:dyDescent="0.25">
      <c r="A684" s="18"/>
      <c r="B684" s="18"/>
      <c r="C684" s="18"/>
      <c r="D684" s="18"/>
      <c r="E684" s="18"/>
      <c r="F684" s="18"/>
      <c r="G684" s="18"/>
      <c r="H684" s="18"/>
      <c r="I684" s="18"/>
      <c r="J684" s="18"/>
      <c r="K684" s="18"/>
      <c r="L684" s="18"/>
      <c r="M684" s="18"/>
    </row>
    <row r="685" spans="1:13" x14ac:dyDescent="0.25">
      <c r="A685" s="18"/>
      <c r="B685" s="18"/>
      <c r="C685" s="18"/>
      <c r="D685" s="18"/>
      <c r="E685" s="18"/>
      <c r="F685" s="18"/>
      <c r="G685" s="18"/>
      <c r="H685" s="18"/>
      <c r="I685" s="18"/>
      <c r="J685" s="18"/>
      <c r="K685" s="18"/>
      <c r="L685" s="18"/>
      <c r="M685" s="18"/>
    </row>
    <row r="686" spans="1:13" x14ac:dyDescent="0.25">
      <c r="A686" s="18"/>
      <c r="B686" s="18"/>
      <c r="C686" s="18"/>
      <c r="D686" s="18"/>
      <c r="E686" s="18"/>
      <c r="F686" s="18"/>
      <c r="G686" s="18"/>
      <c r="H686" s="18"/>
      <c r="I686" s="18"/>
      <c r="J686" s="18"/>
      <c r="K686" s="18"/>
      <c r="L686" s="18"/>
      <c r="M686" s="18"/>
    </row>
    <row r="687" spans="1:13" x14ac:dyDescent="0.25">
      <c r="A687" s="18"/>
      <c r="B687" s="18"/>
      <c r="C687" s="18"/>
      <c r="D687" s="18"/>
      <c r="E687" s="18"/>
      <c r="F687" s="18"/>
      <c r="G687" s="18"/>
      <c r="H687" s="18"/>
      <c r="I687" s="18"/>
      <c r="J687" s="18"/>
      <c r="K687" s="18"/>
      <c r="L687" s="18"/>
      <c r="M687" s="18"/>
    </row>
    <row r="688" spans="1:13" x14ac:dyDescent="0.25">
      <c r="A688" s="18"/>
      <c r="B688" s="18"/>
      <c r="C688" s="18"/>
      <c r="D688" s="18"/>
      <c r="E688" s="18"/>
      <c r="F688" s="18"/>
      <c r="G688" s="18"/>
      <c r="H688" s="18"/>
      <c r="I688" s="18"/>
      <c r="J688" s="18"/>
      <c r="K688" s="18"/>
      <c r="L688" s="18"/>
      <c r="M688" s="18"/>
    </row>
    <row r="689" spans="1:13" x14ac:dyDescent="0.25">
      <c r="A689" s="18"/>
      <c r="B689" s="18"/>
      <c r="C689" s="18"/>
      <c r="D689" s="18"/>
      <c r="E689" s="18"/>
      <c r="F689" s="18"/>
      <c r="G689" s="18"/>
      <c r="H689" s="18"/>
      <c r="I689" s="18"/>
      <c r="J689" s="18"/>
      <c r="K689" s="18"/>
      <c r="L689" s="18"/>
      <c r="M689" s="18"/>
    </row>
    <row r="690" spans="1:13" x14ac:dyDescent="0.25">
      <c r="A690" s="18"/>
      <c r="B690" s="18"/>
      <c r="C690" s="18"/>
      <c r="D690" s="18"/>
      <c r="E690" s="18"/>
      <c r="F690" s="18"/>
      <c r="G690" s="18"/>
      <c r="H690" s="18"/>
      <c r="I690" s="18"/>
      <c r="J690" s="18"/>
      <c r="K690" s="18"/>
      <c r="L690" s="18"/>
      <c r="M690" s="18"/>
    </row>
    <row r="691" spans="1:13" x14ac:dyDescent="0.25">
      <c r="A691" s="18"/>
      <c r="B691" s="18"/>
      <c r="C691" s="18"/>
      <c r="D691" s="18"/>
      <c r="E691" s="18"/>
      <c r="F691" s="18"/>
      <c r="G691" s="18"/>
      <c r="H691" s="18"/>
      <c r="I691" s="18"/>
      <c r="J691" s="18"/>
      <c r="K691" s="18"/>
      <c r="L691" s="18"/>
      <c r="M691" s="18"/>
    </row>
    <row r="692" spans="1:13" x14ac:dyDescent="0.25">
      <c r="A692" s="18"/>
      <c r="B692" s="18"/>
      <c r="C692" s="18"/>
      <c r="D692" s="18"/>
      <c r="E692" s="18"/>
      <c r="F692" s="18"/>
      <c r="G692" s="18"/>
      <c r="H692" s="18"/>
      <c r="I692" s="18"/>
      <c r="J692" s="18"/>
      <c r="K692" s="18"/>
      <c r="L692" s="18"/>
      <c r="M692" s="18"/>
    </row>
    <row r="693" spans="1:13" x14ac:dyDescent="0.25">
      <c r="A693" s="18"/>
      <c r="B693" s="18"/>
      <c r="C693" s="18"/>
      <c r="D693" s="18"/>
      <c r="E693" s="18"/>
      <c r="F693" s="18"/>
      <c r="G693" s="18"/>
      <c r="H693" s="18"/>
      <c r="I693" s="18"/>
      <c r="J693" s="18"/>
      <c r="K693" s="18"/>
      <c r="L693" s="18"/>
      <c r="M693" s="18"/>
    </row>
    <row r="694" spans="1:13" x14ac:dyDescent="0.25">
      <c r="A694" s="18"/>
      <c r="B694" s="18"/>
      <c r="C694" s="18"/>
      <c r="D694" s="18"/>
      <c r="E694" s="18"/>
      <c r="F694" s="18"/>
      <c r="G694" s="18"/>
      <c r="H694" s="18"/>
      <c r="I694" s="18"/>
      <c r="J694" s="18"/>
      <c r="K694" s="18"/>
      <c r="L694" s="18"/>
      <c r="M694" s="18"/>
    </row>
    <row r="695" spans="1:13" x14ac:dyDescent="0.25">
      <c r="A695" s="18"/>
      <c r="B695" s="18"/>
      <c r="C695" s="18"/>
      <c r="D695" s="18"/>
      <c r="E695" s="18"/>
      <c r="F695" s="18"/>
      <c r="G695" s="18"/>
      <c r="H695" s="18"/>
      <c r="I695" s="18"/>
      <c r="J695" s="18"/>
      <c r="K695" s="18"/>
      <c r="L695" s="18"/>
      <c r="M695" s="18"/>
    </row>
    <row r="696" spans="1:13" x14ac:dyDescent="0.25">
      <c r="A696" s="18"/>
      <c r="B696" s="18"/>
      <c r="C696" s="18"/>
      <c r="D696" s="18"/>
      <c r="E696" s="18"/>
      <c r="F696" s="18"/>
      <c r="G696" s="18"/>
      <c r="H696" s="18"/>
      <c r="I696" s="18"/>
      <c r="J696" s="18"/>
      <c r="K696" s="18"/>
      <c r="L696" s="18"/>
      <c r="M696" s="18"/>
    </row>
    <row r="697" spans="1:13" x14ac:dyDescent="0.25">
      <c r="A697" s="18"/>
      <c r="B697" s="18"/>
      <c r="C697" s="18"/>
      <c r="D697" s="18"/>
      <c r="E697" s="18"/>
      <c r="F697" s="18"/>
      <c r="G697" s="18"/>
      <c r="H697" s="18"/>
      <c r="I697" s="18"/>
      <c r="J697" s="18"/>
      <c r="K697" s="18"/>
      <c r="L697" s="18"/>
      <c r="M697" s="18"/>
    </row>
    <row r="698" spans="1:13" x14ac:dyDescent="0.25">
      <c r="A698" s="18"/>
      <c r="B698" s="18"/>
      <c r="C698" s="18"/>
      <c r="D698" s="18"/>
      <c r="E698" s="18"/>
      <c r="F698" s="18"/>
      <c r="G698" s="18"/>
      <c r="H698" s="18"/>
      <c r="I698" s="18"/>
      <c r="J698" s="18"/>
      <c r="K698" s="18"/>
      <c r="L698" s="18"/>
      <c r="M698" s="18"/>
    </row>
    <row r="699" spans="1:13" x14ac:dyDescent="0.25">
      <c r="A699" s="18"/>
      <c r="B699" s="18"/>
      <c r="C699" s="18"/>
      <c r="D699" s="18"/>
      <c r="E699" s="18"/>
      <c r="F699" s="18"/>
      <c r="G699" s="18"/>
      <c r="H699" s="18"/>
      <c r="I699" s="18"/>
      <c r="J699" s="18"/>
      <c r="K699" s="18"/>
      <c r="L699" s="18"/>
      <c r="M699" s="18"/>
    </row>
    <row r="700" spans="1:13" x14ac:dyDescent="0.25">
      <c r="A700" s="18"/>
      <c r="B700" s="18"/>
      <c r="C700" s="18"/>
      <c r="D700" s="18"/>
      <c r="E700" s="18"/>
      <c r="F700" s="18"/>
      <c r="G700" s="18"/>
      <c r="H700" s="18"/>
      <c r="I700" s="18"/>
      <c r="J700" s="18"/>
      <c r="K700" s="18"/>
      <c r="L700" s="18"/>
      <c r="M700" s="18"/>
    </row>
    <row r="701" spans="1:13" x14ac:dyDescent="0.25">
      <c r="A701" s="18"/>
      <c r="B701" s="18"/>
      <c r="C701" s="18"/>
      <c r="D701" s="18"/>
      <c r="E701" s="18"/>
      <c r="F701" s="18"/>
      <c r="G701" s="18"/>
      <c r="H701" s="18"/>
      <c r="I701" s="18"/>
      <c r="J701" s="18"/>
      <c r="K701" s="18"/>
      <c r="L701" s="18"/>
      <c r="M701" s="18"/>
    </row>
    <row r="702" spans="1:13" x14ac:dyDescent="0.25">
      <c r="A702" s="18"/>
      <c r="B702" s="18"/>
      <c r="C702" s="18"/>
      <c r="D702" s="18"/>
      <c r="E702" s="18"/>
      <c r="F702" s="18"/>
      <c r="G702" s="18"/>
      <c r="H702" s="18"/>
      <c r="I702" s="18"/>
      <c r="J702" s="18"/>
      <c r="K702" s="18"/>
      <c r="L702" s="18"/>
      <c r="M702" s="18"/>
    </row>
    <row r="703" spans="1:13" x14ac:dyDescent="0.25">
      <c r="A703" s="18"/>
      <c r="B703" s="18"/>
      <c r="C703" s="18"/>
      <c r="D703" s="18"/>
      <c r="E703" s="18"/>
      <c r="F703" s="18"/>
      <c r="G703" s="18"/>
      <c r="H703" s="18"/>
      <c r="I703" s="18"/>
      <c r="J703" s="18"/>
      <c r="K703" s="18"/>
      <c r="L703" s="18"/>
      <c r="M703" s="18"/>
    </row>
    <row r="704" spans="1:13" x14ac:dyDescent="0.25">
      <c r="A704" s="18"/>
      <c r="B704" s="18"/>
      <c r="C704" s="18"/>
      <c r="D704" s="18"/>
      <c r="E704" s="18"/>
      <c r="F704" s="18"/>
      <c r="G704" s="18"/>
      <c r="H704" s="18"/>
      <c r="I704" s="18"/>
      <c r="J704" s="18"/>
      <c r="K704" s="18"/>
      <c r="L704" s="18"/>
      <c r="M704" s="18"/>
    </row>
    <row r="705" spans="1:13" x14ac:dyDescent="0.25">
      <c r="A705" s="18"/>
      <c r="B705" s="18"/>
      <c r="C705" s="18"/>
      <c r="D705" s="18"/>
      <c r="E705" s="18"/>
      <c r="F705" s="18"/>
      <c r="G705" s="18"/>
      <c r="H705" s="18"/>
      <c r="I705" s="18"/>
      <c r="J705" s="18"/>
      <c r="K705" s="18"/>
      <c r="L705" s="18"/>
      <c r="M705" s="18"/>
    </row>
    <row r="706" spans="1:13" x14ac:dyDescent="0.25">
      <c r="A706" s="18"/>
      <c r="B706" s="18"/>
      <c r="C706" s="18"/>
      <c r="D706" s="18"/>
      <c r="E706" s="18"/>
      <c r="F706" s="18"/>
      <c r="G706" s="18"/>
      <c r="H706" s="18"/>
      <c r="I706" s="18"/>
      <c r="J706" s="18"/>
      <c r="K706" s="18"/>
      <c r="L706" s="18"/>
      <c r="M706" s="18"/>
    </row>
    <row r="707" spans="1:13" x14ac:dyDescent="0.25">
      <c r="A707" s="18"/>
      <c r="B707" s="18"/>
      <c r="C707" s="18"/>
      <c r="D707" s="18"/>
      <c r="E707" s="18"/>
      <c r="F707" s="18"/>
      <c r="G707" s="18"/>
      <c r="H707" s="18"/>
      <c r="I707" s="18"/>
      <c r="J707" s="18"/>
      <c r="K707" s="18"/>
      <c r="L707" s="18"/>
      <c r="M707" s="18"/>
    </row>
    <row r="708" spans="1:13" x14ac:dyDescent="0.25">
      <c r="A708" s="18"/>
      <c r="B708" s="18"/>
      <c r="C708" s="18"/>
      <c r="D708" s="18"/>
      <c r="E708" s="18"/>
      <c r="F708" s="18"/>
      <c r="G708" s="18"/>
      <c r="H708" s="18"/>
      <c r="I708" s="18"/>
      <c r="J708" s="18"/>
      <c r="K708" s="18"/>
      <c r="L708" s="18"/>
      <c r="M708" s="18"/>
    </row>
    <row r="709" spans="1:13" x14ac:dyDescent="0.25">
      <c r="A709" s="18"/>
      <c r="B709" s="18"/>
      <c r="C709" s="18"/>
      <c r="D709" s="18"/>
      <c r="E709" s="18"/>
      <c r="F709" s="18"/>
      <c r="G709" s="18"/>
      <c r="H709" s="18"/>
      <c r="I709" s="18"/>
      <c r="J709" s="18"/>
      <c r="K709" s="18"/>
      <c r="L709" s="18"/>
      <c r="M709" s="18"/>
    </row>
    <row r="710" spans="1:13" x14ac:dyDescent="0.25">
      <c r="A710" s="18"/>
      <c r="B710" s="18"/>
      <c r="C710" s="18"/>
      <c r="D710" s="18"/>
      <c r="E710" s="18"/>
      <c r="F710" s="18"/>
      <c r="G710" s="18"/>
      <c r="H710" s="18"/>
      <c r="I710" s="18"/>
      <c r="J710" s="18"/>
      <c r="K710" s="18"/>
      <c r="L710" s="18"/>
      <c r="M710" s="18"/>
    </row>
    <row r="711" spans="1:13" x14ac:dyDescent="0.25">
      <c r="A711" s="18"/>
      <c r="B711" s="18"/>
      <c r="C711" s="18"/>
      <c r="D711" s="18"/>
      <c r="E711" s="18"/>
      <c r="F711" s="18"/>
      <c r="G711" s="18"/>
      <c r="H711" s="18"/>
      <c r="I711" s="18"/>
      <c r="J711" s="18"/>
      <c r="K711" s="18"/>
      <c r="L711" s="18"/>
      <c r="M711" s="18"/>
    </row>
    <row r="712" spans="1:13" x14ac:dyDescent="0.25">
      <c r="A712" s="18"/>
      <c r="B712" s="18"/>
      <c r="C712" s="18"/>
      <c r="D712" s="18"/>
      <c r="E712" s="18"/>
      <c r="F712" s="18"/>
      <c r="G712" s="18"/>
      <c r="H712" s="18"/>
      <c r="I712" s="18"/>
      <c r="J712" s="18"/>
      <c r="K712" s="18"/>
      <c r="L712" s="18"/>
      <c r="M712" s="18"/>
    </row>
    <row r="713" spans="1:13" x14ac:dyDescent="0.25">
      <c r="A713" s="18"/>
      <c r="B713" s="18"/>
      <c r="C713" s="18"/>
      <c r="D713" s="18"/>
      <c r="E713" s="18"/>
      <c r="F713" s="18"/>
      <c r="G713" s="18"/>
      <c r="H713" s="18"/>
      <c r="I713" s="18"/>
      <c r="J713" s="18"/>
      <c r="K713" s="18"/>
      <c r="L713" s="18"/>
      <c r="M713" s="18"/>
    </row>
    <row r="714" spans="1:13" x14ac:dyDescent="0.25">
      <c r="A714" s="18"/>
      <c r="B714" s="18"/>
      <c r="C714" s="18"/>
      <c r="D714" s="18"/>
      <c r="E714" s="18"/>
      <c r="F714" s="18"/>
      <c r="G714" s="18"/>
      <c r="H714" s="18"/>
      <c r="I714" s="18"/>
      <c r="J714" s="18"/>
      <c r="K714" s="18"/>
      <c r="L714" s="18"/>
      <c r="M714" s="18"/>
    </row>
    <row r="715" spans="1:13" x14ac:dyDescent="0.25">
      <c r="A715" s="18"/>
      <c r="B715" s="18"/>
      <c r="C715" s="18"/>
      <c r="D715" s="18"/>
      <c r="E715" s="18"/>
      <c r="F715" s="18"/>
      <c r="G715" s="18"/>
      <c r="H715" s="18"/>
      <c r="I715" s="18"/>
      <c r="J715" s="18"/>
      <c r="K715" s="18"/>
      <c r="L715" s="18"/>
      <c r="M715" s="18"/>
    </row>
    <row r="716" spans="1:13" x14ac:dyDescent="0.25">
      <c r="A716" s="18"/>
      <c r="B716" s="18"/>
      <c r="C716" s="18"/>
      <c r="D716" s="18"/>
      <c r="E716" s="18"/>
      <c r="F716" s="18"/>
      <c r="G716" s="18"/>
      <c r="H716" s="18"/>
      <c r="I716" s="18"/>
      <c r="J716" s="18"/>
      <c r="K716" s="18"/>
      <c r="L716" s="18"/>
      <c r="M716" s="18"/>
    </row>
    <row r="717" spans="1:13" x14ac:dyDescent="0.25">
      <c r="A717" s="18"/>
      <c r="B717" s="18"/>
      <c r="C717" s="18"/>
      <c r="D717" s="18"/>
      <c r="E717" s="18"/>
      <c r="F717" s="18"/>
      <c r="G717" s="18"/>
      <c r="H717" s="18"/>
      <c r="I717" s="18"/>
      <c r="J717" s="18"/>
      <c r="K717" s="18"/>
      <c r="L717" s="18"/>
      <c r="M717" s="18"/>
    </row>
    <row r="718" spans="1:13" x14ac:dyDescent="0.25">
      <c r="A718" s="18"/>
      <c r="B718" s="18"/>
      <c r="C718" s="18"/>
      <c r="D718" s="18"/>
      <c r="E718" s="18"/>
      <c r="F718" s="18"/>
      <c r="G718" s="18"/>
      <c r="H718" s="18"/>
      <c r="I718" s="18"/>
      <c r="J718" s="18"/>
      <c r="K718" s="18"/>
      <c r="L718" s="18"/>
      <c r="M718" s="18"/>
    </row>
    <row r="719" spans="1:13" x14ac:dyDescent="0.25">
      <c r="A719" s="18"/>
      <c r="B719" s="18"/>
      <c r="C719" s="18"/>
      <c r="D719" s="18"/>
      <c r="E719" s="18"/>
      <c r="F719" s="18"/>
      <c r="G719" s="18"/>
      <c r="H719" s="18"/>
      <c r="I719" s="18"/>
      <c r="J719" s="18"/>
      <c r="K719" s="18"/>
      <c r="L719" s="18"/>
      <c r="M719" s="18"/>
    </row>
    <row r="720" spans="1:13" x14ac:dyDescent="0.25">
      <c r="A720" s="18"/>
      <c r="B720" s="18"/>
      <c r="C720" s="18"/>
      <c r="D720" s="18"/>
      <c r="E720" s="18"/>
      <c r="F720" s="18"/>
      <c r="G720" s="18"/>
      <c r="H720" s="18"/>
      <c r="I720" s="18"/>
      <c r="J720" s="18"/>
      <c r="K720" s="18"/>
      <c r="L720" s="18"/>
      <c r="M720" s="18"/>
    </row>
    <row r="721" spans="1:13" x14ac:dyDescent="0.25">
      <c r="A721" s="18"/>
      <c r="B721" s="18"/>
      <c r="C721" s="18"/>
      <c r="D721" s="18"/>
      <c r="E721" s="18"/>
      <c r="F721" s="18"/>
      <c r="G721" s="18"/>
      <c r="H721" s="18"/>
      <c r="I721" s="18"/>
      <c r="J721" s="18"/>
      <c r="K721" s="18"/>
      <c r="L721" s="18"/>
      <c r="M721" s="18"/>
    </row>
    <row r="722" spans="1:13" x14ac:dyDescent="0.25">
      <c r="A722" s="18"/>
      <c r="B722" s="18"/>
      <c r="C722" s="18"/>
      <c r="D722" s="18"/>
      <c r="E722" s="18"/>
      <c r="F722" s="18"/>
      <c r="G722" s="18"/>
      <c r="H722" s="18"/>
      <c r="I722" s="18"/>
      <c r="J722" s="18"/>
      <c r="K722" s="18"/>
      <c r="L722" s="18"/>
      <c r="M722" s="18"/>
    </row>
    <row r="723" spans="1:13" x14ac:dyDescent="0.25">
      <c r="A723" s="18"/>
      <c r="B723" s="18"/>
      <c r="C723" s="18"/>
      <c r="D723" s="18"/>
      <c r="E723" s="18"/>
      <c r="F723" s="18"/>
      <c r="G723" s="18"/>
      <c r="H723" s="18"/>
      <c r="I723" s="18"/>
      <c r="J723" s="18"/>
      <c r="K723" s="18"/>
      <c r="L723" s="18"/>
      <c r="M723" s="18"/>
    </row>
    <row r="724" spans="1:13" x14ac:dyDescent="0.25">
      <c r="A724" s="18"/>
      <c r="B724" s="18"/>
      <c r="C724" s="18"/>
      <c r="D724" s="18"/>
      <c r="E724" s="18"/>
      <c r="F724" s="18"/>
      <c r="G724" s="18"/>
      <c r="H724" s="18"/>
      <c r="I724" s="18"/>
      <c r="J724" s="18"/>
      <c r="K724" s="18"/>
      <c r="L724" s="18"/>
      <c r="M724" s="18"/>
    </row>
    <row r="725" spans="1:13" x14ac:dyDescent="0.25">
      <c r="A725" s="18"/>
      <c r="B725" s="18"/>
      <c r="C725" s="18"/>
      <c r="D725" s="18"/>
      <c r="E725" s="18"/>
      <c r="F725" s="18"/>
      <c r="G725" s="18"/>
      <c r="H725" s="18"/>
      <c r="I725" s="18"/>
      <c r="J725" s="18"/>
      <c r="K725" s="18"/>
      <c r="L725" s="18"/>
      <c r="M725" s="18"/>
    </row>
    <row r="726" spans="1:13" x14ac:dyDescent="0.25">
      <c r="A726" s="18"/>
      <c r="B726" s="18"/>
      <c r="C726" s="18"/>
      <c r="D726" s="18"/>
      <c r="E726" s="18"/>
      <c r="F726" s="18"/>
      <c r="G726" s="18"/>
      <c r="H726" s="18"/>
      <c r="I726" s="18"/>
      <c r="J726" s="18"/>
      <c r="K726" s="18"/>
      <c r="L726" s="18"/>
      <c r="M726" s="18"/>
    </row>
    <row r="727" spans="1:13" x14ac:dyDescent="0.25">
      <c r="A727" s="18"/>
      <c r="B727" s="18"/>
      <c r="C727" s="18"/>
      <c r="D727" s="18"/>
      <c r="E727" s="18"/>
      <c r="F727" s="18"/>
      <c r="G727" s="18"/>
      <c r="H727" s="18"/>
      <c r="I727" s="18"/>
      <c r="J727" s="18"/>
      <c r="K727" s="18"/>
      <c r="L727" s="18"/>
      <c r="M727" s="18"/>
    </row>
    <row r="728" spans="1:13" x14ac:dyDescent="0.25">
      <c r="A728" s="18"/>
      <c r="B728" s="18"/>
      <c r="C728" s="18"/>
      <c r="D728" s="18"/>
      <c r="E728" s="18"/>
      <c r="F728" s="18"/>
      <c r="G728" s="18"/>
      <c r="H728" s="18"/>
      <c r="I728" s="18"/>
      <c r="J728" s="18"/>
      <c r="K728" s="18"/>
      <c r="L728" s="18"/>
      <c r="M728" s="18"/>
    </row>
    <row r="729" spans="1:13" x14ac:dyDescent="0.25">
      <c r="A729" s="18"/>
      <c r="B729" s="18"/>
      <c r="C729" s="18"/>
      <c r="D729" s="18"/>
      <c r="E729" s="18"/>
      <c r="F729" s="18"/>
      <c r="G729" s="18"/>
      <c r="H729" s="18"/>
      <c r="I729" s="18"/>
      <c r="J729" s="18"/>
      <c r="K729" s="18"/>
      <c r="L729" s="18"/>
      <c r="M729" s="18"/>
    </row>
    <row r="730" spans="1:13" x14ac:dyDescent="0.25">
      <c r="A730" s="18"/>
      <c r="B730" s="18"/>
      <c r="C730" s="18"/>
      <c r="D730" s="18"/>
      <c r="E730" s="18"/>
      <c r="F730" s="18"/>
      <c r="G730" s="18"/>
      <c r="H730" s="18"/>
      <c r="I730" s="18"/>
      <c r="J730" s="18"/>
      <c r="K730" s="18"/>
      <c r="L730" s="18"/>
      <c r="M730" s="18"/>
    </row>
    <row r="731" spans="1:13" x14ac:dyDescent="0.25">
      <c r="A731" s="18"/>
      <c r="B731" s="18"/>
      <c r="C731" s="18"/>
      <c r="D731" s="18"/>
      <c r="E731" s="18"/>
      <c r="F731" s="18"/>
      <c r="G731" s="18"/>
      <c r="H731" s="18"/>
      <c r="I731" s="18"/>
      <c r="J731" s="18"/>
      <c r="K731" s="18"/>
      <c r="L731" s="18"/>
      <c r="M731" s="18"/>
    </row>
    <row r="732" spans="1:13" x14ac:dyDescent="0.25">
      <c r="A732" s="18"/>
      <c r="B732" s="18"/>
      <c r="C732" s="18"/>
      <c r="D732" s="18"/>
      <c r="E732" s="18"/>
      <c r="F732" s="18"/>
      <c r="G732" s="18"/>
      <c r="H732" s="18"/>
      <c r="I732" s="18"/>
      <c r="J732" s="18"/>
      <c r="K732" s="18"/>
      <c r="L732" s="18"/>
      <c r="M732" s="18"/>
    </row>
    <row r="733" spans="1:13" x14ac:dyDescent="0.25">
      <c r="A733" s="18"/>
      <c r="B733" s="18"/>
      <c r="C733" s="18"/>
      <c r="D733" s="18"/>
      <c r="E733" s="18"/>
      <c r="F733" s="18"/>
      <c r="G733" s="18"/>
      <c r="H733" s="18"/>
      <c r="I733" s="18"/>
      <c r="J733" s="18"/>
      <c r="K733" s="18"/>
      <c r="L733" s="18"/>
      <c r="M733" s="18"/>
    </row>
    <row r="734" spans="1:13" x14ac:dyDescent="0.25">
      <c r="A734" s="18"/>
      <c r="B734" s="18"/>
      <c r="C734" s="18"/>
      <c r="D734" s="18"/>
      <c r="E734" s="18"/>
      <c r="F734" s="18"/>
      <c r="G734" s="18"/>
      <c r="H734" s="18"/>
      <c r="I734" s="18"/>
      <c r="J734" s="18"/>
      <c r="K734" s="18"/>
      <c r="L734" s="18"/>
      <c r="M734" s="18"/>
    </row>
    <row r="735" spans="1:13" x14ac:dyDescent="0.25">
      <c r="A735" s="18"/>
      <c r="B735" s="18"/>
      <c r="C735" s="18"/>
      <c r="D735" s="18"/>
      <c r="E735" s="18"/>
      <c r="F735" s="18"/>
      <c r="G735" s="18"/>
      <c r="H735" s="18"/>
      <c r="I735" s="18"/>
      <c r="J735" s="18"/>
      <c r="K735" s="18"/>
      <c r="L735" s="18"/>
      <c r="M735" s="18"/>
    </row>
    <row r="736" spans="1:13" x14ac:dyDescent="0.25">
      <c r="A736" s="18"/>
      <c r="B736" s="18"/>
      <c r="C736" s="18"/>
      <c r="D736" s="18"/>
      <c r="E736" s="18"/>
      <c r="F736" s="18"/>
      <c r="G736" s="18"/>
      <c r="H736" s="18"/>
      <c r="I736" s="18"/>
      <c r="J736" s="18"/>
      <c r="K736" s="18"/>
      <c r="L736" s="18"/>
      <c r="M736" s="18"/>
    </row>
    <row r="737" spans="1:13" x14ac:dyDescent="0.25">
      <c r="A737" s="18"/>
      <c r="B737" s="18"/>
      <c r="C737" s="18"/>
      <c r="D737" s="18"/>
      <c r="E737" s="18"/>
      <c r="F737" s="18"/>
      <c r="G737" s="18"/>
      <c r="H737" s="18"/>
      <c r="I737" s="18"/>
      <c r="J737" s="18"/>
      <c r="K737" s="18"/>
      <c r="L737" s="18"/>
      <c r="M737" s="18"/>
    </row>
    <row r="738" spans="1:13" x14ac:dyDescent="0.25">
      <c r="A738" s="18"/>
      <c r="B738" s="18"/>
      <c r="C738" s="18"/>
      <c r="D738" s="18"/>
      <c r="E738" s="18"/>
      <c r="F738" s="18"/>
      <c r="G738" s="18"/>
      <c r="H738" s="18"/>
      <c r="I738" s="18"/>
      <c r="J738" s="18"/>
      <c r="K738" s="18"/>
      <c r="L738" s="18"/>
      <c r="M738" s="18"/>
    </row>
    <row r="739" spans="1:13" x14ac:dyDescent="0.25">
      <c r="A739" s="18"/>
      <c r="B739" s="18"/>
      <c r="C739" s="18"/>
      <c r="D739" s="18"/>
      <c r="E739" s="18"/>
      <c r="F739" s="18"/>
      <c r="G739" s="18"/>
      <c r="H739" s="18"/>
      <c r="I739" s="18"/>
      <c r="J739" s="18"/>
      <c r="K739" s="18"/>
      <c r="L739" s="18"/>
      <c r="M739" s="18"/>
    </row>
    <row r="740" spans="1:13" x14ac:dyDescent="0.25">
      <c r="A740" s="18"/>
      <c r="B740" s="18"/>
      <c r="C740" s="18"/>
      <c r="D740" s="18"/>
      <c r="E740" s="18"/>
      <c r="F740" s="18"/>
      <c r="G740" s="18"/>
      <c r="H740" s="18"/>
      <c r="I740" s="18"/>
      <c r="J740" s="18"/>
      <c r="K740" s="18"/>
      <c r="L740" s="18"/>
      <c r="M740" s="18"/>
    </row>
    <row r="741" spans="1:13" x14ac:dyDescent="0.25">
      <c r="A741" s="18"/>
      <c r="B741" s="18"/>
      <c r="C741" s="18"/>
      <c r="D741" s="18"/>
      <c r="E741" s="18"/>
      <c r="F741" s="18"/>
      <c r="G741" s="18"/>
      <c r="H741" s="18"/>
      <c r="I741" s="18"/>
      <c r="J741" s="18"/>
      <c r="K741" s="18"/>
      <c r="L741" s="18"/>
      <c r="M741" s="18"/>
    </row>
    <row r="742" spans="1:13" x14ac:dyDescent="0.25">
      <c r="A742" s="18"/>
      <c r="B742" s="18"/>
      <c r="C742" s="18"/>
      <c r="D742" s="18"/>
      <c r="E742" s="18"/>
      <c r="F742" s="18"/>
      <c r="G742" s="18"/>
      <c r="H742" s="18"/>
      <c r="I742" s="18"/>
      <c r="J742" s="18"/>
      <c r="K742" s="18"/>
      <c r="L742" s="18"/>
      <c r="M742" s="18"/>
    </row>
    <row r="743" spans="1:13" x14ac:dyDescent="0.25">
      <c r="A743" s="18"/>
      <c r="B743" s="18"/>
      <c r="C743" s="18"/>
      <c r="D743" s="18"/>
      <c r="E743" s="18"/>
      <c r="F743" s="18"/>
      <c r="G743" s="18"/>
      <c r="H743" s="18"/>
      <c r="I743" s="18"/>
      <c r="J743" s="18"/>
      <c r="K743" s="18"/>
      <c r="L743" s="18"/>
      <c r="M743" s="18"/>
    </row>
    <row r="744" spans="1:13" x14ac:dyDescent="0.25">
      <c r="A744" s="18"/>
      <c r="B744" s="18"/>
      <c r="C744" s="18"/>
      <c r="D744" s="18"/>
      <c r="E744" s="18"/>
      <c r="F744" s="18"/>
      <c r="G744" s="18"/>
      <c r="H744" s="18"/>
      <c r="I744" s="18"/>
      <c r="J744" s="18"/>
      <c r="K744" s="18"/>
      <c r="L744" s="18"/>
      <c r="M744" s="18"/>
    </row>
    <row r="745" spans="1:13" x14ac:dyDescent="0.25">
      <c r="A745" s="18"/>
      <c r="B745" s="18"/>
      <c r="C745" s="18"/>
      <c r="D745" s="18"/>
      <c r="E745" s="18"/>
      <c r="F745" s="18"/>
      <c r="G745" s="18"/>
      <c r="H745" s="18"/>
      <c r="I745" s="18"/>
      <c r="J745" s="18"/>
      <c r="K745" s="18"/>
      <c r="L745" s="18"/>
      <c r="M745" s="18"/>
    </row>
    <row r="746" spans="1:13" x14ac:dyDescent="0.25">
      <c r="A746" s="18"/>
      <c r="B746" s="18"/>
      <c r="C746" s="18"/>
      <c r="D746" s="18"/>
      <c r="E746" s="18"/>
      <c r="F746" s="18"/>
      <c r="G746" s="18"/>
      <c r="H746" s="18"/>
      <c r="I746" s="18"/>
      <c r="J746" s="18"/>
      <c r="K746" s="18"/>
      <c r="L746" s="18"/>
      <c r="M746" s="18"/>
    </row>
    <row r="747" spans="1:13" x14ac:dyDescent="0.25">
      <c r="A747" s="18"/>
      <c r="B747" s="18"/>
      <c r="C747" s="18"/>
      <c r="D747" s="18"/>
      <c r="E747" s="18"/>
      <c r="F747" s="18"/>
      <c r="G747" s="18"/>
      <c r="H747" s="18"/>
      <c r="I747" s="18"/>
      <c r="J747" s="18"/>
      <c r="K747" s="18"/>
      <c r="L747" s="18"/>
      <c r="M747" s="18"/>
    </row>
    <row r="748" spans="1:13" x14ac:dyDescent="0.25">
      <c r="A748" s="18"/>
      <c r="B748" s="18"/>
      <c r="C748" s="18"/>
      <c r="D748" s="18"/>
      <c r="E748" s="18"/>
      <c r="F748" s="18"/>
      <c r="G748" s="18"/>
      <c r="H748" s="18"/>
      <c r="I748" s="18"/>
      <c r="J748" s="18"/>
      <c r="K748" s="18"/>
      <c r="L748" s="18"/>
      <c r="M748" s="18"/>
    </row>
    <row r="749" spans="1:13" x14ac:dyDescent="0.25">
      <c r="A749" s="18"/>
      <c r="B749" s="18"/>
      <c r="C749" s="18"/>
      <c r="D749" s="18"/>
      <c r="E749" s="18"/>
      <c r="F749" s="18"/>
      <c r="G749" s="18"/>
      <c r="H749" s="18"/>
      <c r="I749" s="18"/>
      <c r="J749" s="18"/>
      <c r="K749" s="18"/>
      <c r="L749" s="18"/>
      <c r="M749" s="18"/>
    </row>
    <row r="750" spans="1:13" x14ac:dyDescent="0.25">
      <c r="A750" s="18"/>
      <c r="B750" s="18"/>
      <c r="C750" s="18"/>
      <c r="D750" s="18"/>
      <c r="E750" s="18"/>
      <c r="F750" s="18"/>
      <c r="G750" s="18"/>
      <c r="H750" s="18"/>
      <c r="I750" s="18"/>
      <c r="J750" s="18"/>
      <c r="K750" s="18"/>
      <c r="L750" s="18"/>
      <c r="M750" s="18"/>
    </row>
    <row r="751" spans="1:13" x14ac:dyDescent="0.25">
      <c r="A751" s="18"/>
      <c r="B751" s="18"/>
      <c r="C751" s="18"/>
      <c r="D751" s="18"/>
      <c r="E751" s="18"/>
      <c r="F751" s="18"/>
      <c r="G751" s="18"/>
      <c r="H751" s="18"/>
      <c r="I751" s="18"/>
      <c r="J751" s="18"/>
      <c r="K751" s="18"/>
      <c r="L751" s="18"/>
      <c r="M751" s="18"/>
    </row>
    <row r="752" spans="1:13" x14ac:dyDescent="0.25">
      <c r="A752" s="18"/>
      <c r="B752" s="18"/>
      <c r="C752" s="18"/>
      <c r="D752" s="18"/>
      <c r="E752" s="18"/>
      <c r="F752" s="18"/>
      <c r="G752" s="18"/>
      <c r="H752" s="18"/>
      <c r="I752" s="18"/>
      <c r="J752" s="18"/>
      <c r="K752" s="18"/>
      <c r="L752" s="18"/>
      <c r="M752" s="18"/>
    </row>
    <row r="753" spans="1:13" x14ac:dyDescent="0.25">
      <c r="A753" s="18"/>
      <c r="B753" s="18"/>
      <c r="C753" s="18"/>
      <c r="D753" s="18"/>
      <c r="E753" s="18"/>
      <c r="F753" s="18"/>
      <c r="G753" s="18"/>
      <c r="H753" s="18"/>
      <c r="I753" s="18"/>
      <c r="J753" s="18"/>
      <c r="K753" s="18"/>
      <c r="L753" s="18"/>
      <c r="M753" s="18"/>
    </row>
    <row r="754" spans="1:13" x14ac:dyDescent="0.25">
      <c r="A754" s="18"/>
      <c r="B754" s="18"/>
      <c r="C754" s="18"/>
      <c r="D754" s="18"/>
      <c r="E754" s="18"/>
      <c r="F754" s="18"/>
      <c r="G754" s="18"/>
      <c r="H754" s="18"/>
      <c r="I754" s="18"/>
      <c r="J754" s="18"/>
      <c r="K754" s="18"/>
      <c r="L754" s="18"/>
      <c r="M754" s="18"/>
    </row>
    <row r="755" spans="1:13" x14ac:dyDescent="0.25">
      <c r="A755" s="18"/>
      <c r="B755" s="18"/>
      <c r="C755" s="18"/>
      <c r="D755" s="18"/>
      <c r="E755" s="18"/>
      <c r="F755" s="18"/>
      <c r="G755" s="18"/>
      <c r="H755" s="18"/>
      <c r="I755" s="18"/>
      <c r="J755" s="18"/>
      <c r="K755" s="18"/>
      <c r="L755" s="18"/>
      <c r="M755" s="18"/>
    </row>
    <row r="756" spans="1:13" x14ac:dyDescent="0.25">
      <c r="A756" s="18"/>
      <c r="B756" s="18"/>
      <c r="C756" s="18"/>
      <c r="D756" s="18"/>
      <c r="E756" s="18"/>
      <c r="F756" s="18"/>
      <c r="G756" s="18"/>
      <c r="H756" s="18"/>
      <c r="I756" s="18"/>
      <c r="J756" s="18"/>
      <c r="K756" s="18"/>
      <c r="L756" s="18"/>
      <c r="M756" s="18"/>
    </row>
    <row r="757" spans="1:13" x14ac:dyDescent="0.25">
      <c r="A757" s="18"/>
      <c r="B757" s="18"/>
      <c r="C757" s="18"/>
      <c r="D757" s="18"/>
      <c r="E757" s="18"/>
      <c r="F757" s="18"/>
      <c r="G757" s="18"/>
      <c r="H757" s="18"/>
      <c r="I757" s="18"/>
      <c r="J757" s="18"/>
      <c r="K757" s="18"/>
      <c r="L757" s="18"/>
      <c r="M757" s="18"/>
    </row>
    <row r="758" spans="1:13" x14ac:dyDescent="0.25">
      <c r="A758" s="18"/>
      <c r="B758" s="18"/>
      <c r="C758" s="18"/>
      <c r="D758" s="18"/>
      <c r="E758" s="18"/>
      <c r="F758" s="18"/>
      <c r="G758" s="18"/>
      <c r="H758" s="18"/>
      <c r="I758" s="18"/>
      <c r="J758" s="18"/>
      <c r="K758" s="18"/>
      <c r="L758" s="18"/>
      <c r="M758" s="18"/>
    </row>
    <row r="759" spans="1:13" x14ac:dyDescent="0.25">
      <c r="A759" s="18"/>
      <c r="B759" s="18"/>
      <c r="C759" s="18"/>
      <c r="D759" s="18"/>
      <c r="E759" s="18"/>
      <c r="F759" s="18"/>
      <c r="G759" s="18"/>
      <c r="H759" s="18"/>
      <c r="I759" s="18"/>
      <c r="J759" s="18"/>
      <c r="K759" s="18"/>
      <c r="L759" s="18"/>
      <c r="M759" s="18"/>
    </row>
    <row r="760" spans="1:13" x14ac:dyDescent="0.25">
      <c r="A760" s="18"/>
      <c r="B760" s="18"/>
      <c r="C760" s="18"/>
      <c r="D760" s="18"/>
      <c r="E760" s="18"/>
      <c r="F760" s="18"/>
      <c r="G760" s="18"/>
      <c r="H760" s="18"/>
      <c r="I760" s="18"/>
      <c r="J760" s="18"/>
      <c r="K760" s="18"/>
      <c r="L760" s="18"/>
      <c r="M760" s="18"/>
    </row>
    <row r="761" spans="1:13" x14ac:dyDescent="0.25">
      <c r="A761" s="18"/>
      <c r="B761" s="18"/>
      <c r="C761" s="18"/>
      <c r="D761" s="18"/>
      <c r="E761" s="18"/>
      <c r="F761" s="18"/>
      <c r="G761" s="18"/>
      <c r="H761" s="18"/>
      <c r="I761" s="18"/>
      <c r="J761" s="18"/>
      <c r="K761" s="18"/>
      <c r="L761" s="18"/>
      <c r="M761" s="18"/>
    </row>
    <row r="762" spans="1:13" x14ac:dyDescent="0.25">
      <c r="A762" s="18"/>
      <c r="B762" s="18"/>
      <c r="C762" s="18"/>
      <c r="D762" s="18"/>
      <c r="E762" s="18"/>
      <c r="F762" s="18"/>
      <c r="G762" s="18"/>
      <c r="H762" s="18"/>
      <c r="I762" s="18"/>
      <c r="J762" s="18"/>
      <c r="K762" s="18"/>
      <c r="L762" s="18"/>
      <c r="M762" s="18"/>
    </row>
    <row r="763" spans="1:13" x14ac:dyDescent="0.25">
      <c r="A763" s="18"/>
      <c r="B763" s="18"/>
      <c r="C763" s="18"/>
      <c r="D763" s="18"/>
      <c r="E763" s="18"/>
      <c r="F763" s="18"/>
      <c r="G763" s="18"/>
      <c r="H763" s="18"/>
      <c r="I763" s="18"/>
      <c r="J763" s="18"/>
      <c r="K763" s="18"/>
      <c r="L763" s="18"/>
      <c r="M763" s="18"/>
    </row>
    <row r="764" spans="1:13" x14ac:dyDescent="0.25">
      <c r="A764" s="18"/>
      <c r="B764" s="18"/>
      <c r="C764" s="18"/>
      <c r="D764" s="18"/>
      <c r="E764" s="18"/>
      <c r="F764" s="18"/>
      <c r="G764" s="18"/>
      <c r="H764" s="18"/>
      <c r="I764" s="18"/>
      <c r="J764" s="18"/>
      <c r="K764" s="18"/>
      <c r="L764" s="18"/>
      <c r="M764" s="18"/>
    </row>
    <row r="765" spans="1:13" x14ac:dyDescent="0.25">
      <c r="A765" s="18"/>
      <c r="B765" s="18"/>
      <c r="C765" s="18"/>
      <c r="D765" s="18"/>
      <c r="E765" s="18"/>
      <c r="F765" s="18"/>
      <c r="G765" s="18"/>
      <c r="H765" s="18"/>
      <c r="I765" s="18"/>
      <c r="J765" s="18"/>
      <c r="K765" s="18"/>
      <c r="L765" s="18"/>
      <c r="M765" s="18"/>
    </row>
    <row r="766" spans="1:13" x14ac:dyDescent="0.25">
      <c r="A766" s="18"/>
      <c r="B766" s="18"/>
      <c r="C766" s="18"/>
      <c r="D766" s="18"/>
      <c r="E766" s="18"/>
      <c r="F766" s="18"/>
      <c r="G766" s="18"/>
      <c r="H766" s="18"/>
      <c r="I766" s="18"/>
      <c r="J766" s="18"/>
      <c r="K766" s="18"/>
      <c r="L766" s="18"/>
      <c r="M766" s="18"/>
    </row>
    <row r="767" spans="1:13" x14ac:dyDescent="0.25">
      <c r="A767" s="18"/>
      <c r="B767" s="18"/>
      <c r="C767" s="18"/>
      <c r="D767" s="18"/>
      <c r="E767" s="18"/>
      <c r="F767" s="18"/>
      <c r="G767" s="18"/>
      <c r="H767" s="18"/>
      <c r="I767" s="18"/>
      <c r="J767" s="18"/>
      <c r="K767" s="18"/>
      <c r="L767" s="18"/>
      <c r="M767" s="18"/>
    </row>
    <row r="768" spans="1:13" x14ac:dyDescent="0.25">
      <c r="A768" s="18"/>
      <c r="B768" s="18"/>
      <c r="C768" s="18"/>
      <c r="D768" s="18"/>
      <c r="E768" s="18"/>
      <c r="F768" s="18"/>
      <c r="G768" s="18"/>
      <c r="H768" s="18"/>
      <c r="I768" s="18"/>
      <c r="J768" s="18"/>
      <c r="K768" s="18"/>
      <c r="L768" s="18"/>
      <c r="M768" s="18"/>
    </row>
    <row r="769" spans="1:13" x14ac:dyDescent="0.25">
      <c r="A769" s="18"/>
      <c r="B769" s="18"/>
      <c r="C769" s="18"/>
      <c r="D769" s="18"/>
      <c r="E769" s="18"/>
      <c r="F769" s="18"/>
      <c r="G769" s="18"/>
      <c r="H769" s="18"/>
      <c r="I769" s="18"/>
      <c r="J769" s="18"/>
      <c r="K769" s="18"/>
      <c r="L769" s="18"/>
      <c r="M769" s="18"/>
    </row>
    <row r="770" spans="1:13" x14ac:dyDescent="0.25">
      <c r="A770" s="18"/>
      <c r="B770" s="18"/>
      <c r="C770" s="18"/>
      <c r="D770" s="18"/>
      <c r="E770" s="18"/>
      <c r="F770" s="18"/>
      <c r="G770" s="18"/>
      <c r="H770" s="18"/>
      <c r="I770" s="18"/>
      <c r="J770" s="18"/>
      <c r="K770" s="18"/>
      <c r="L770" s="18"/>
      <c r="M770" s="18"/>
    </row>
    <row r="771" spans="1:13" x14ac:dyDescent="0.25">
      <c r="A771" s="18"/>
      <c r="B771" s="18"/>
      <c r="C771" s="18"/>
      <c r="D771" s="18"/>
      <c r="E771" s="18"/>
      <c r="F771" s="18"/>
      <c r="G771" s="18"/>
      <c r="H771" s="18"/>
      <c r="I771" s="18"/>
      <c r="J771" s="18"/>
      <c r="K771" s="18"/>
      <c r="L771" s="18"/>
      <c r="M771" s="18"/>
    </row>
    <row r="772" spans="1:13" x14ac:dyDescent="0.25">
      <c r="A772" s="18"/>
      <c r="B772" s="18"/>
      <c r="C772" s="18"/>
      <c r="D772" s="18"/>
      <c r="E772" s="18"/>
      <c r="F772" s="18"/>
      <c r="G772" s="18"/>
      <c r="H772" s="18"/>
      <c r="I772" s="18"/>
      <c r="J772" s="18"/>
      <c r="K772" s="18"/>
      <c r="L772" s="18"/>
      <c r="M772" s="18"/>
    </row>
    <row r="773" spans="1:13" x14ac:dyDescent="0.25">
      <c r="A773" s="18"/>
      <c r="B773" s="18"/>
      <c r="C773" s="18"/>
      <c r="D773" s="18"/>
      <c r="E773" s="18"/>
      <c r="F773" s="18"/>
      <c r="G773" s="18"/>
      <c r="H773" s="18"/>
      <c r="I773" s="18"/>
      <c r="J773" s="18"/>
      <c r="K773" s="18"/>
      <c r="L773" s="18"/>
      <c r="M773" s="18"/>
    </row>
    <row r="774" spans="1:13" x14ac:dyDescent="0.25">
      <c r="A774" s="18"/>
      <c r="B774" s="18"/>
      <c r="C774" s="18"/>
      <c r="D774" s="18"/>
      <c r="E774" s="18"/>
      <c r="F774" s="18"/>
      <c r="G774" s="18"/>
      <c r="H774" s="18"/>
      <c r="I774" s="18"/>
      <c r="J774" s="18"/>
      <c r="K774" s="18"/>
      <c r="L774" s="18"/>
      <c r="M774" s="18"/>
    </row>
    <row r="775" spans="1:13" x14ac:dyDescent="0.25">
      <c r="A775" s="18"/>
      <c r="B775" s="18"/>
      <c r="C775" s="18"/>
      <c r="D775" s="18"/>
      <c r="E775" s="18"/>
      <c r="F775" s="18"/>
      <c r="G775" s="18"/>
      <c r="H775" s="18"/>
      <c r="I775" s="18"/>
      <c r="J775" s="18"/>
      <c r="K775" s="18"/>
      <c r="L775" s="18"/>
      <c r="M775" s="18"/>
    </row>
    <row r="776" spans="1:13" x14ac:dyDescent="0.25">
      <c r="A776" s="18"/>
      <c r="B776" s="18"/>
      <c r="C776" s="18"/>
      <c r="D776" s="18"/>
      <c r="E776" s="18"/>
      <c r="F776" s="18"/>
      <c r="G776" s="18"/>
      <c r="H776" s="18"/>
      <c r="I776" s="18"/>
      <c r="J776" s="18"/>
      <c r="K776" s="18"/>
      <c r="L776" s="18"/>
      <c r="M776" s="18"/>
    </row>
    <row r="777" spans="1:13" x14ac:dyDescent="0.25">
      <c r="A777" s="18"/>
      <c r="B777" s="18"/>
      <c r="C777" s="18"/>
      <c r="D777" s="18"/>
      <c r="E777" s="18"/>
      <c r="F777" s="18"/>
      <c r="G777" s="18"/>
      <c r="H777" s="18"/>
      <c r="I777" s="18"/>
      <c r="J777" s="18"/>
      <c r="K777" s="18"/>
      <c r="L777" s="18"/>
      <c r="M777" s="18"/>
    </row>
    <row r="778" spans="1:13" x14ac:dyDescent="0.25">
      <c r="A778" s="18"/>
      <c r="B778" s="18"/>
      <c r="C778" s="18"/>
      <c r="D778" s="18"/>
      <c r="E778" s="18"/>
      <c r="F778" s="18"/>
      <c r="G778" s="18"/>
      <c r="H778" s="18"/>
      <c r="I778" s="18"/>
      <c r="J778" s="18"/>
      <c r="K778" s="18"/>
      <c r="L778" s="18"/>
      <c r="M778" s="18"/>
    </row>
    <row r="779" spans="1:13" x14ac:dyDescent="0.25">
      <c r="A779" s="18"/>
      <c r="B779" s="18"/>
      <c r="C779" s="18"/>
      <c r="D779" s="18"/>
      <c r="E779" s="18"/>
      <c r="F779" s="18"/>
      <c r="G779" s="18"/>
      <c r="H779" s="18"/>
      <c r="I779" s="18"/>
      <c r="J779" s="18"/>
      <c r="K779" s="18"/>
      <c r="L779" s="18"/>
      <c r="M779" s="18"/>
    </row>
    <row r="780" spans="1:13" x14ac:dyDescent="0.25">
      <c r="A780" s="18"/>
      <c r="B780" s="18"/>
      <c r="C780" s="18"/>
      <c r="D780" s="18"/>
      <c r="E780" s="18"/>
      <c r="F780" s="18"/>
      <c r="G780" s="18"/>
      <c r="H780" s="18"/>
      <c r="I780" s="18"/>
      <c r="J780" s="18"/>
      <c r="K780" s="18"/>
      <c r="L780" s="18"/>
      <c r="M780" s="18"/>
    </row>
    <row r="781" spans="1:13" x14ac:dyDescent="0.25">
      <c r="A781" s="18"/>
      <c r="B781" s="18"/>
      <c r="C781" s="18"/>
      <c r="D781" s="18"/>
      <c r="E781" s="18"/>
      <c r="F781" s="18"/>
      <c r="G781" s="18"/>
      <c r="H781" s="18"/>
      <c r="I781" s="18"/>
      <c r="J781" s="18"/>
      <c r="K781" s="18"/>
      <c r="L781" s="18"/>
      <c r="M781" s="18"/>
    </row>
    <row r="782" spans="1:13" x14ac:dyDescent="0.25">
      <c r="A782" s="18"/>
      <c r="B782" s="18"/>
      <c r="C782" s="18"/>
      <c r="D782" s="18"/>
      <c r="E782" s="18"/>
      <c r="F782" s="18"/>
      <c r="G782" s="18"/>
      <c r="H782" s="18"/>
      <c r="I782" s="18"/>
      <c r="J782" s="18"/>
      <c r="K782" s="18"/>
      <c r="L782" s="18"/>
      <c r="M782" s="18"/>
    </row>
    <row r="783" spans="1:13" x14ac:dyDescent="0.25">
      <c r="A783" s="18"/>
      <c r="B783" s="18"/>
      <c r="C783" s="18"/>
      <c r="D783" s="18"/>
      <c r="E783" s="18"/>
      <c r="F783" s="18"/>
      <c r="G783" s="18"/>
      <c r="H783" s="18"/>
      <c r="I783" s="18"/>
      <c r="J783" s="18"/>
      <c r="K783" s="18"/>
      <c r="L783" s="18"/>
      <c r="M783" s="18"/>
    </row>
    <row r="784" spans="1:13" x14ac:dyDescent="0.25">
      <c r="A784" s="18"/>
      <c r="B784" s="18"/>
      <c r="C784" s="18"/>
      <c r="D784" s="18"/>
      <c r="E784" s="18"/>
      <c r="F784" s="18"/>
      <c r="G784" s="18"/>
      <c r="H784" s="18"/>
      <c r="I784" s="18"/>
      <c r="J784" s="18"/>
      <c r="K784" s="18"/>
      <c r="L784" s="18"/>
      <c r="M784" s="18"/>
    </row>
    <row r="785" spans="1:13" x14ac:dyDescent="0.25">
      <c r="A785" s="18"/>
      <c r="B785" s="18"/>
      <c r="C785" s="18"/>
      <c r="D785" s="18"/>
      <c r="E785" s="18"/>
      <c r="F785" s="18"/>
      <c r="G785" s="18"/>
      <c r="H785" s="18"/>
      <c r="I785" s="18"/>
      <c r="J785" s="18"/>
      <c r="K785" s="18"/>
      <c r="L785" s="18"/>
      <c r="M785" s="18"/>
    </row>
    <row r="786" spans="1:13" x14ac:dyDescent="0.25">
      <c r="A786" s="18"/>
      <c r="B786" s="18"/>
      <c r="C786" s="18"/>
      <c r="D786" s="18"/>
      <c r="E786" s="18"/>
      <c r="F786" s="18"/>
      <c r="G786" s="18"/>
      <c r="H786" s="18"/>
      <c r="I786" s="18"/>
      <c r="J786" s="18"/>
      <c r="K786" s="18"/>
      <c r="L786" s="18"/>
      <c r="M786" s="18"/>
    </row>
    <row r="787" spans="1:13" x14ac:dyDescent="0.25">
      <c r="A787" s="18"/>
      <c r="B787" s="18"/>
      <c r="C787" s="18"/>
      <c r="D787" s="18"/>
      <c r="E787" s="18"/>
      <c r="F787" s="18"/>
      <c r="G787" s="18"/>
      <c r="H787" s="18"/>
      <c r="I787" s="18"/>
      <c r="J787" s="18"/>
      <c r="K787" s="18"/>
      <c r="L787" s="18"/>
      <c r="M787" s="18"/>
    </row>
    <row r="788" spans="1:13" x14ac:dyDescent="0.25">
      <c r="A788" s="18"/>
      <c r="B788" s="18"/>
      <c r="C788" s="18"/>
      <c r="D788" s="18"/>
      <c r="E788" s="18"/>
      <c r="F788" s="18"/>
      <c r="G788" s="18"/>
      <c r="H788" s="18"/>
      <c r="I788" s="18"/>
      <c r="J788" s="18"/>
      <c r="K788" s="18"/>
      <c r="L788" s="18"/>
      <c r="M788" s="18"/>
    </row>
    <row r="789" spans="1:13" x14ac:dyDescent="0.25">
      <c r="A789" s="18"/>
      <c r="B789" s="18"/>
      <c r="C789" s="18"/>
      <c r="D789" s="18"/>
      <c r="E789" s="18"/>
      <c r="F789" s="18"/>
      <c r="G789" s="18"/>
      <c r="H789" s="18"/>
      <c r="I789" s="18"/>
      <c r="J789" s="18"/>
      <c r="K789" s="18"/>
      <c r="L789" s="18"/>
      <c r="M789" s="18"/>
    </row>
    <row r="790" spans="1:13" x14ac:dyDescent="0.25">
      <c r="A790" s="18"/>
      <c r="B790" s="18"/>
      <c r="C790" s="18"/>
      <c r="D790" s="18"/>
      <c r="E790" s="18"/>
      <c r="F790" s="18"/>
      <c r="G790" s="18"/>
      <c r="H790" s="18"/>
      <c r="I790" s="18"/>
      <c r="J790" s="18"/>
      <c r="K790" s="18"/>
      <c r="L790" s="18"/>
      <c r="M790" s="18"/>
    </row>
    <row r="791" spans="1:13" x14ac:dyDescent="0.25">
      <c r="A791" s="18"/>
      <c r="B791" s="18"/>
      <c r="C791" s="18"/>
      <c r="D791" s="18"/>
      <c r="E791" s="18"/>
      <c r="F791" s="18"/>
      <c r="G791" s="18"/>
      <c r="H791" s="18"/>
      <c r="I791" s="18"/>
      <c r="J791" s="18"/>
      <c r="K791" s="18"/>
      <c r="L791" s="18"/>
      <c r="M791" s="18"/>
    </row>
    <row r="792" spans="1:13" x14ac:dyDescent="0.25">
      <c r="A792" s="18"/>
      <c r="B792" s="18"/>
      <c r="C792" s="18"/>
      <c r="D792" s="18"/>
      <c r="E792" s="18"/>
      <c r="F792" s="18"/>
      <c r="G792" s="18"/>
      <c r="H792" s="18"/>
      <c r="I792" s="18"/>
      <c r="J792" s="18"/>
      <c r="K792" s="18"/>
      <c r="L792" s="18"/>
      <c r="M792" s="18"/>
    </row>
    <row r="793" spans="1:13" x14ac:dyDescent="0.25">
      <c r="A793" s="18"/>
      <c r="B793" s="18"/>
      <c r="C793" s="18"/>
      <c r="D793" s="18"/>
      <c r="E793" s="18"/>
      <c r="F793" s="18"/>
      <c r="G793" s="18"/>
      <c r="H793" s="18"/>
      <c r="I793" s="18"/>
      <c r="J793" s="18"/>
      <c r="K793" s="18"/>
      <c r="L793" s="18"/>
      <c r="M793" s="18"/>
    </row>
    <row r="794" spans="1:13" x14ac:dyDescent="0.25">
      <c r="A794" s="18"/>
      <c r="B794" s="18"/>
      <c r="C794" s="18"/>
      <c r="D794" s="18"/>
      <c r="E794" s="18"/>
      <c r="F794" s="18"/>
      <c r="G794" s="18"/>
      <c r="H794" s="18"/>
      <c r="I794" s="18"/>
      <c r="J794" s="18"/>
      <c r="K794" s="18"/>
      <c r="L794" s="18"/>
      <c r="M794" s="18"/>
    </row>
    <row r="795" spans="1:13" x14ac:dyDescent="0.25">
      <c r="A795" s="18"/>
      <c r="B795" s="18"/>
      <c r="C795" s="18"/>
      <c r="D795" s="18"/>
      <c r="E795" s="18"/>
      <c r="F795" s="18"/>
      <c r="G795" s="18"/>
      <c r="H795" s="18"/>
      <c r="I795" s="18"/>
      <c r="J795" s="18"/>
      <c r="K795" s="18"/>
      <c r="L795" s="18"/>
      <c r="M795" s="18"/>
    </row>
    <row r="796" spans="1:13" x14ac:dyDescent="0.25">
      <c r="A796" s="18"/>
      <c r="B796" s="18"/>
      <c r="C796" s="18"/>
      <c r="D796" s="18"/>
      <c r="E796" s="18"/>
      <c r="F796" s="18"/>
      <c r="G796" s="18"/>
      <c r="H796" s="18"/>
      <c r="I796" s="18"/>
      <c r="J796" s="18"/>
      <c r="K796" s="18"/>
      <c r="L796" s="18"/>
      <c r="M796" s="18"/>
    </row>
    <row r="797" spans="1:13" x14ac:dyDescent="0.25">
      <c r="A797" s="18"/>
      <c r="B797" s="18"/>
      <c r="C797" s="18"/>
      <c r="D797" s="18"/>
      <c r="E797" s="18"/>
      <c r="F797" s="18"/>
      <c r="G797" s="18"/>
      <c r="H797" s="18"/>
      <c r="I797" s="18"/>
      <c r="J797" s="18"/>
      <c r="K797" s="18"/>
      <c r="L797" s="18"/>
      <c r="M797" s="18"/>
    </row>
    <row r="798" spans="1:13" x14ac:dyDescent="0.25">
      <c r="A798" s="18"/>
      <c r="B798" s="18"/>
      <c r="C798" s="18"/>
      <c r="D798" s="18"/>
      <c r="E798" s="18"/>
      <c r="F798" s="18"/>
      <c r="G798" s="18"/>
      <c r="H798" s="18"/>
      <c r="I798" s="18"/>
      <c r="J798" s="18"/>
      <c r="K798" s="18"/>
      <c r="L798" s="18"/>
      <c r="M798" s="18"/>
    </row>
    <row r="799" spans="1:13" x14ac:dyDescent="0.25">
      <c r="A799" s="18"/>
      <c r="B799" s="18"/>
      <c r="C799" s="18"/>
      <c r="D799" s="18"/>
      <c r="E799" s="18"/>
      <c r="F799" s="18"/>
      <c r="G799" s="18"/>
      <c r="H799" s="18"/>
      <c r="I799" s="18"/>
      <c r="J799" s="18"/>
      <c r="K799" s="18"/>
      <c r="L799" s="18"/>
      <c r="M799" s="18"/>
    </row>
    <row r="800" spans="1:13" x14ac:dyDescent="0.25">
      <c r="A800" s="18"/>
      <c r="B800" s="18"/>
      <c r="C800" s="18"/>
      <c r="D800" s="18"/>
      <c r="E800" s="18"/>
      <c r="F800" s="18"/>
      <c r="G800" s="18"/>
      <c r="H800" s="18"/>
      <c r="I800" s="18"/>
      <c r="J800" s="18"/>
      <c r="K800" s="18"/>
      <c r="L800" s="18"/>
      <c r="M800" s="18"/>
    </row>
    <row r="801" spans="1:13" x14ac:dyDescent="0.25">
      <c r="A801" s="18"/>
      <c r="B801" s="18"/>
      <c r="C801" s="18"/>
      <c r="D801" s="18"/>
      <c r="E801" s="18"/>
      <c r="F801" s="18"/>
      <c r="G801" s="18"/>
      <c r="H801" s="18"/>
      <c r="I801" s="18"/>
      <c r="J801" s="18"/>
      <c r="K801" s="18"/>
      <c r="L801" s="18"/>
      <c r="M801" s="18"/>
    </row>
    <row r="802" spans="1:13" x14ac:dyDescent="0.25">
      <c r="A802" s="18"/>
      <c r="B802" s="18"/>
      <c r="C802" s="18"/>
      <c r="D802" s="18"/>
      <c r="E802" s="18"/>
      <c r="F802" s="18"/>
      <c r="G802" s="18"/>
      <c r="H802" s="18"/>
      <c r="I802" s="18"/>
      <c r="J802" s="18"/>
      <c r="K802" s="18"/>
      <c r="L802" s="18"/>
      <c r="M802" s="18"/>
    </row>
    <row r="803" spans="1:13" x14ac:dyDescent="0.25">
      <c r="A803" s="18"/>
      <c r="B803" s="18"/>
      <c r="C803" s="18"/>
      <c r="D803" s="18"/>
      <c r="E803" s="18"/>
      <c r="F803" s="18"/>
      <c r="G803" s="18"/>
      <c r="H803" s="18"/>
      <c r="I803" s="18"/>
      <c r="J803" s="18"/>
      <c r="K803" s="18"/>
      <c r="L803" s="18"/>
      <c r="M803" s="18"/>
    </row>
    <row r="804" spans="1:13" x14ac:dyDescent="0.25">
      <c r="A804" s="18"/>
      <c r="B804" s="18"/>
      <c r="C804" s="18"/>
      <c r="D804" s="18"/>
      <c r="E804" s="18"/>
      <c r="F804" s="18"/>
      <c r="G804" s="18"/>
      <c r="H804" s="18"/>
      <c r="I804" s="18"/>
      <c r="J804" s="18"/>
      <c r="K804" s="18"/>
      <c r="L804" s="18"/>
      <c r="M804" s="18"/>
    </row>
    <row r="805" spans="1:13" x14ac:dyDescent="0.25">
      <c r="A805" s="18"/>
      <c r="B805" s="18"/>
      <c r="C805" s="18"/>
      <c r="D805" s="18"/>
      <c r="E805" s="18"/>
      <c r="F805" s="18"/>
      <c r="G805" s="18"/>
      <c r="H805" s="18"/>
      <c r="I805" s="18"/>
      <c r="J805" s="18"/>
      <c r="K805" s="18"/>
      <c r="L805" s="18"/>
      <c r="M805" s="18"/>
    </row>
    <row r="806" spans="1:13" x14ac:dyDescent="0.25">
      <c r="A806" s="18"/>
      <c r="B806" s="18"/>
      <c r="C806" s="18"/>
      <c r="D806" s="18"/>
      <c r="E806" s="18"/>
      <c r="F806" s="18"/>
      <c r="G806" s="18"/>
      <c r="H806" s="18"/>
      <c r="I806" s="18"/>
      <c r="J806" s="18"/>
      <c r="K806" s="18"/>
      <c r="L806" s="18"/>
      <c r="M806" s="18"/>
    </row>
    <row r="807" spans="1:13" x14ac:dyDescent="0.25">
      <c r="A807" s="18"/>
      <c r="B807" s="18"/>
      <c r="C807" s="18"/>
      <c r="D807" s="18"/>
      <c r="E807" s="18"/>
      <c r="F807" s="18"/>
      <c r="G807" s="18"/>
      <c r="H807" s="18"/>
      <c r="I807" s="18"/>
      <c r="J807" s="18"/>
      <c r="K807" s="18"/>
      <c r="L807" s="18"/>
      <c r="M807" s="18"/>
    </row>
    <row r="808" spans="1:13" x14ac:dyDescent="0.25">
      <c r="A808" s="18"/>
      <c r="B808" s="18"/>
      <c r="C808" s="18"/>
      <c r="D808" s="18"/>
      <c r="E808" s="18"/>
      <c r="F808" s="18"/>
      <c r="G808" s="18"/>
      <c r="H808" s="18"/>
      <c r="I808" s="18"/>
      <c r="J808" s="18"/>
      <c r="K808" s="18"/>
      <c r="L808" s="18"/>
      <c r="M808" s="18"/>
    </row>
    <row r="809" spans="1:13" x14ac:dyDescent="0.25">
      <c r="A809" s="18"/>
      <c r="B809" s="18"/>
      <c r="C809" s="18"/>
      <c r="D809" s="18"/>
      <c r="E809" s="18"/>
      <c r="F809" s="18"/>
      <c r="G809" s="18"/>
      <c r="H809" s="18"/>
      <c r="I809" s="18"/>
      <c r="J809" s="18"/>
      <c r="K809" s="18"/>
      <c r="L809" s="18"/>
      <c r="M809" s="18"/>
    </row>
    <row r="810" spans="1:13" x14ac:dyDescent="0.25">
      <c r="A810" s="18"/>
      <c r="B810" s="18"/>
      <c r="C810" s="18"/>
      <c r="D810" s="18"/>
      <c r="E810" s="18"/>
      <c r="F810" s="18"/>
      <c r="G810" s="18"/>
      <c r="H810" s="18"/>
      <c r="I810" s="18"/>
      <c r="J810" s="18"/>
      <c r="K810" s="18"/>
      <c r="L810" s="18"/>
      <c r="M810" s="18"/>
    </row>
    <row r="811" spans="1:13" x14ac:dyDescent="0.25">
      <c r="A811" s="18"/>
      <c r="B811" s="18"/>
      <c r="C811" s="18"/>
      <c r="D811" s="18"/>
      <c r="E811" s="18"/>
      <c r="F811" s="18"/>
      <c r="G811" s="18"/>
      <c r="H811" s="18"/>
      <c r="I811" s="18"/>
      <c r="J811" s="18"/>
      <c r="K811" s="18"/>
      <c r="L811" s="18"/>
      <c r="M811" s="18"/>
    </row>
    <row r="812" spans="1:13" x14ac:dyDescent="0.25">
      <c r="A812" s="18"/>
      <c r="B812" s="18"/>
      <c r="C812" s="18"/>
      <c r="D812" s="18"/>
      <c r="E812" s="18"/>
      <c r="F812" s="18"/>
      <c r="G812" s="18"/>
      <c r="H812" s="18"/>
      <c r="I812" s="18"/>
      <c r="J812" s="18"/>
      <c r="K812" s="18"/>
      <c r="L812" s="18"/>
      <c r="M812" s="18"/>
    </row>
    <row r="813" spans="1:13" x14ac:dyDescent="0.25">
      <c r="A813" s="18"/>
      <c r="B813" s="18"/>
      <c r="C813" s="18"/>
      <c r="D813" s="18"/>
      <c r="E813" s="18"/>
      <c r="F813" s="18"/>
      <c r="G813" s="18"/>
      <c r="H813" s="18"/>
      <c r="I813" s="18"/>
      <c r="J813" s="18"/>
      <c r="K813" s="18"/>
      <c r="L813" s="18"/>
      <c r="M813" s="18"/>
    </row>
    <row r="814" spans="1:13" x14ac:dyDescent="0.25">
      <c r="A814" s="18"/>
      <c r="B814" s="18"/>
      <c r="C814" s="18"/>
      <c r="D814" s="18"/>
      <c r="E814" s="18"/>
      <c r="F814" s="18"/>
      <c r="G814" s="18"/>
      <c r="H814" s="18"/>
      <c r="I814" s="18"/>
      <c r="J814" s="18"/>
      <c r="K814" s="18"/>
      <c r="L814" s="18"/>
      <c r="M814" s="18"/>
    </row>
    <row r="815" spans="1:13" x14ac:dyDescent="0.25">
      <c r="A815" s="18"/>
      <c r="B815" s="18"/>
      <c r="C815" s="18"/>
      <c r="D815" s="18"/>
      <c r="E815" s="18"/>
      <c r="F815" s="18"/>
      <c r="G815" s="18"/>
      <c r="H815" s="18"/>
      <c r="I815" s="18"/>
      <c r="J815" s="18"/>
      <c r="K815" s="18"/>
      <c r="L815" s="18"/>
      <c r="M815" s="18"/>
    </row>
    <row r="816" spans="1:13" x14ac:dyDescent="0.25">
      <c r="A816" s="18"/>
      <c r="B816" s="18"/>
      <c r="C816" s="18"/>
      <c r="D816" s="18"/>
      <c r="E816" s="18"/>
      <c r="F816" s="18"/>
      <c r="G816" s="18"/>
      <c r="H816" s="18"/>
      <c r="I816" s="18"/>
      <c r="J816" s="18"/>
      <c r="K816" s="18"/>
      <c r="L816" s="18"/>
      <c r="M816" s="18"/>
    </row>
    <row r="817" spans="1:13" x14ac:dyDescent="0.25">
      <c r="A817" s="18"/>
      <c r="B817" s="18"/>
      <c r="C817" s="18"/>
      <c r="D817" s="18"/>
      <c r="E817" s="18"/>
      <c r="F817" s="18"/>
      <c r="G817" s="18"/>
      <c r="H817" s="18"/>
      <c r="I817" s="18"/>
      <c r="J817" s="18"/>
      <c r="K817" s="18"/>
      <c r="L817" s="18"/>
      <c r="M817" s="18"/>
    </row>
    <row r="818" spans="1:13" x14ac:dyDescent="0.25">
      <c r="A818" s="18"/>
      <c r="B818" s="18"/>
      <c r="C818" s="18"/>
      <c r="D818" s="18"/>
      <c r="E818" s="18"/>
      <c r="F818" s="18"/>
      <c r="G818" s="18"/>
      <c r="H818" s="18"/>
      <c r="I818" s="18"/>
      <c r="J818" s="18"/>
      <c r="K818" s="18"/>
      <c r="L818" s="18"/>
      <c r="M818" s="18"/>
    </row>
    <row r="819" spans="1:13" x14ac:dyDescent="0.25">
      <c r="A819" s="18"/>
      <c r="B819" s="18"/>
      <c r="C819" s="18"/>
      <c r="D819" s="18"/>
      <c r="E819" s="18"/>
      <c r="F819" s="18"/>
      <c r="G819" s="18"/>
      <c r="H819" s="18"/>
      <c r="I819" s="18"/>
      <c r="J819" s="18"/>
      <c r="K819" s="18"/>
      <c r="L819" s="18"/>
      <c r="M819" s="18"/>
    </row>
    <row r="820" spans="1:13" x14ac:dyDescent="0.25">
      <c r="A820" s="18"/>
      <c r="B820" s="18"/>
      <c r="C820" s="18"/>
      <c r="D820" s="18"/>
      <c r="E820" s="18"/>
      <c r="F820" s="18"/>
      <c r="G820" s="18"/>
      <c r="H820" s="18"/>
      <c r="I820" s="18"/>
      <c r="J820" s="18"/>
      <c r="K820" s="18"/>
      <c r="L820" s="18"/>
      <c r="M820" s="18"/>
    </row>
    <row r="821" spans="1:13" x14ac:dyDescent="0.25">
      <c r="A821" s="18"/>
      <c r="B821" s="18"/>
      <c r="C821" s="18"/>
      <c r="D821" s="18"/>
      <c r="E821" s="18"/>
      <c r="F821" s="18"/>
      <c r="G821" s="18"/>
      <c r="H821" s="18"/>
      <c r="I821" s="18"/>
      <c r="J821" s="18"/>
      <c r="K821" s="18"/>
      <c r="L821" s="18"/>
      <c r="M821" s="18"/>
    </row>
    <row r="822" spans="1:13" x14ac:dyDescent="0.25">
      <c r="A822" s="18"/>
      <c r="B822" s="18"/>
      <c r="C822" s="18"/>
      <c r="D822" s="18"/>
      <c r="E822" s="18"/>
      <c r="F822" s="18"/>
      <c r="G822" s="18"/>
      <c r="H822" s="18"/>
      <c r="I822" s="18"/>
      <c r="J822" s="18"/>
      <c r="K822" s="18"/>
      <c r="L822" s="18"/>
      <c r="M822" s="18"/>
    </row>
    <row r="823" spans="1:13" x14ac:dyDescent="0.25">
      <c r="A823" s="18"/>
      <c r="B823" s="18"/>
      <c r="C823" s="18"/>
      <c r="D823" s="18"/>
      <c r="E823" s="18"/>
      <c r="F823" s="18"/>
      <c r="G823" s="18"/>
      <c r="H823" s="18"/>
      <c r="I823" s="18"/>
      <c r="J823" s="18"/>
      <c r="K823" s="18"/>
      <c r="L823" s="18"/>
      <c r="M823" s="18"/>
    </row>
    <row r="824" spans="1:13" x14ac:dyDescent="0.25">
      <c r="A824" s="18"/>
      <c r="B824" s="18"/>
      <c r="C824" s="18"/>
      <c r="D824" s="18"/>
      <c r="E824" s="18"/>
      <c r="F824" s="18"/>
      <c r="G824" s="18"/>
      <c r="H824" s="18"/>
      <c r="I824" s="18"/>
      <c r="J824" s="18"/>
      <c r="K824" s="18"/>
      <c r="L824" s="18"/>
      <c r="M824" s="18"/>
    </row>
    <row r="825" spans="1:13" x14ac:dyDescent="0.25">
      <c r="A825" s="18"/>
      <c r="B825" s="18"/>
      <c r="C825" s="18"/>
      <c r="D825" s="18"/>
      <c r="E825" s="18"/>
      <c r="F825" s="18"/>
      <c r="G825" s="18"/>
      <c r="H825" s="18"/>
      <c r="I825" s="18"/>
      <c r="J825" s="18"/>
      <c r="K825" s="18"/>
      <c r="L825" s="18"/>
      <c r="M825" s="18"/>
    </row>
    <row r="826" spans="1:13" x14ac:dyDescent="0.25">
      <c r="A826" s="18"/>
      <c r="B826" s="18"/>
      <c r="C826" s="18"/>
      <c r="D826" s="18"/>
      <c r="E826" s="18"/>
      <c r="F826" s="18"/>
      <c r="G826" s="18"/>
      <c r="H826" s="18"/>
      <c r="I826" s="18"/>
      <c r="J826" s="18"/>
      <c r="K826" s="18"/>
      <c r="L826" s="18"/>
      <c r="M826" s="18"/>
    </row>
    <row r="827" spans="1:13" x14ac:dyDescent="0.25">
      <c r="A827" s="18"/>
      <c r="B827" s="18"/>
      <c r="C827" s="18"/>
      <c r="D827" s="18"/>
      <c r="E827" s="18"/>
      <c r="F827" s="18"/>
      <c r="G827" s="18"/>
      <c r="H827" s="18"/>
      <c r="I827" s="18"/>
      <c r="J827" s="18"/>
      <c r="K827" s="18"/>
      <c r="L827" s="18"/>
      <c r="M827" s="18"/>
    </row>
    <row r="828" spans="1:13" x14ac:dyDescent="0.25">
      <c r="A828" s="18"/>
      <c r="B828" s="18"/>
      <c r="C828" s="18"/>
      <c r="D828" s="18"/>
      <c r="E828" s="18"/>
      <c r="F828" s="18"/>
      <c r="G828" s="18"/>
      <c r="H828" s="18"/>
      <c r="I828" s="18"/>
      <c r="J828" s="18"/>
      <c r="K828" s="18"/>
      <c r="L828" s="18"/>
      <c r="M828" s="18"/>
    </row>
    <row r="829" spans="1:13" x14ac:dyDescent="0.25">
      <c r="A829" s="18"/>
      <c r="B829" s="18"/>
      <c r="C829" s="18"/>
      <c r="D829" s="18"/>
      <c r="E829" s="18"/>
      <c r="F829" s="18"/>
      <c r="G829" s="18"/>
      <c r="H829" s="18"/>
      <c r="I829" s="18"/>
      <c r="J829" s="18"/>
      <c r="K829" s="18"/>
      <c r="L829" s="18"/>
      <c r="M829" s="18"/>
    </row>
    <row r="830" spans="1:13" x14ac:dyDescent="0.25">
      <c r="A830" s="18"/>
      <c r="B830" s="18"/>
      <c r="C830" s="18"/>
      <c r="D830" s="18"/>
      <c r="E830" s="18"/>
      <c r="F830" s="18"/>
      <c r="G830" s="18"/>
      <c r="H830" s="18"/>
      <c r="I830" s="18"/>
      <c r="J830" s="18"/>
      <c r="K830" s="18"/>
      <c r="L830" s="18"/>
      <c r="M830" s="18"/>
    </row>
    <row r="831" spans="1:13" x14ac:dyDescent="0.25">
      <c r="A831" s="18"/>
      <c r="B831" s="18"/>
      <c r="C831" s="18"/>
      <c r="D831" s="18"/>
      <c r="E831" s="18"/>
      <c r="F831" s="18"/>
      <c r="G831" s="18"/>
      <c r="H831" s="18"/>
      <c r="I831" s="18"/>
      <c r="J831" s="18"/>
      <c r="K831" s="18"/>
      <c r="L831" s="18"/>
      <c r="M831" s="18"/>
    </row>
    <row r="832" spans="1:13" x14ac:dyDescent="0.25">
      <c r="A832" s="18"/>
      <c r="B832" s="18"/>
      <c r="C832" s="18"/>
      <c r="D832" s="18"/>
      <c r="E832" s="18"/>
      <c r="F832" s="18"/>
      <c r="G832" s="18"/>
      <c r="H832" s="18"/>
      <c r="I832" s="18"/>
      <c r="J832" s="18"/>
      <c r="K832" s="18"/>
      <c r="L832" s="18"/>
      <c r="M832" s="18"/>
    </row>
    <row r="833" spans="1:13" x14ac:dyDescent="0.25">
      <c r="A833" s="18"/>
      <c r="B833" s="18"/>
      <c r="C833" s="18"/>
      <c r="D833" s="18"/>
      <c r="E833" s="18"/>
      <c r="F833" s="18"/>
      <c r="G833" s="18"/>
      <c r="H833" s="18"/>
      <c r="I833" s="18"/>
      <c r="J833" s="18"/>
      <c r="K833" s="18"/>
      <c r="L833" s="18"/>
      <c r="M833" s="18"/>
    </row>
    <row r="834" spans="1:13" x14ac:dyDescent="0.25">
      <c r="A834" s="18"/>
      <c r="B834" s="18"/>
      <c r="C834" s="18"/>
      <c r="D834" s="18"/>
      <c r="E834" s="18"/>
      <c r="F834" s="18"/>
      <c r="G834" s="18"/>
      <c r="H834" s="18"/>
      <c r="I834" s="18"/>
      <c r="J834" s="18"/>
      <c r="K834" s="18"/>
      <c r="L834" s="18"/>
      <c r="M834" s="18"/>
    </row>
    <row r="835" spans="1:13" x14ac:dyDescent="0.25">
      <c r="A835" s="18"/>
      <c r="B835" s="18"/>
      <c r="C835" s="18"/>
      <c r="D835" s="18"/>
      <c r="E835" s="18"/>
      <c r="F835" s="18"/>
      <c r="G835" s="18"/>
      <c r="H835" s="18"/>
      <c r="I835" s="18"/>
      <c r="J835" s="18"/>
      <c r="K835" s="18"/>
      <c r="L835" s="18"/>
      <c r="M835" s="18"/>
    </row>
    <row r="836" spans="1:13" x14ac:dyDescent="0.25">
      <c r="A836" s="18"/>
      <c r="B836" s="18"/>
      <c r="C836" s="18"/>
      <c r="D836" s="18"/>
      <c r="E836" s="18"/>
      <c r="F836" s="18"/>
      <c r="G836" s="18"/>
      <c r="H836" s="18"/>
      <c r="I836" s="18"/>
      <c r="J836" s="18"/>
      <c r="K836" s="18"/>
      <c r="L836" s="18"/>
      <c r="M836" s="18"/>
    </row>
    <row r="837" spans="1:13" x14ac:dyDescent="0.25">
      <c r="A837" s="18"/>
      <c r="B837" s="18"/>
      <c r="C837" s="18"/>
      <c r="D837" s="18"/>
      <c r="E837" s="18"/>
      <c r="F837" s="18"/>
      <c r="G837" s="18"/>
      <c r="H837" s="18"/>
      <c r="I837" s="18"/>
      <c r="J837" s="18"/>
      <c r="K837" s="18"/>
      <c r="L837" s="18"/>
      <c r="M837" s="18"/>
    </row>
  </sheetData>
  <mergeCells count="1">
    <mergeCell ref="F5:K5"/>
  </mergeCells>
  <phoneticPr fontId="26"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1859-92B4-4531-8C15-6D19B1A8241D}">
  <sheetPr codeName="Sheet22"/>
  <dimension ref="A4:E49"/>
  <sheetViews>
    <sheetView workbookViewId="0">
      <selection activeCell="D29" sqref="D28:I38"/>
    </sheetView>
  </sheetViews>
  <sheetFormatPr defaultRowHeight="15" x14ac:dyDescent="0.25"/>
  <cols>
    <col min="1" max="1" width="18" style="149" bestFit="1" customWidth="1"/>
    <col min="2" max="2" width="28.42578125" style="375" customWidth="1"/>
    <col min="3" max="3" width="11.28515625" style="332" customWidth="1"/>
    <col min="4" max="5" width="9.5703125" style="332" bestFit="1" customWidth="1"/>
  </cols>
  <sheetData>
    <row r="4" spans="1:5" x14ac:dyDescent="0.25">
      <c r="B4" s="375" t="s">
        <v>183</v>
      </c>
    </row>
    <row r="6" spans="1:5" ht="75" x14ac:dyDescent="0.25">
      <c r="B6" s="376" t="s">
        <v>182</v>
      </c>
      <c r="C6" s="333" t="s">
        <v>546</v>
      </c>
      <c r="D6" s="333" t="s">
        <v>545</v>
      </c>
      <c r="E6" s="333" t="s">
        <v>547</v>
      </c>
    </row>
    <row r="7" spans="1:5" ht="15.75" x14ac:dyDescent="0.25">
      <c r="A7" s="150">
        <v>43191</v>
      </c>
      <c r="B7" s="377">
        <v>212</v>
      </c>
      <c r="C7" s="329">
        <v>43.2</v>
      </c>
      <c r="D7" s="329">
        <v>41.6</v>
      </c>
      <c r="E7" s="329">
        <v>21.4</v>
      </c>
    </row>
    <row r="8" spans="1:5" ht="15.75" x14ac:dyDescent="0.25">
      <c r="A8" s="150">
        <v>43221</v>
      </c>
      <c r="B8" s="377">
        <v>305</v>
      </c>
      <c r="C8" s="329">
        <v>47.1</v>
      </c>
      <c r="D8" s="329">
        <v>42.1</v>
      </c>
      <c r="E8" s="329">
        <v>22.9</v>
      </c>
    </row>
    <row r="9" spans="1:5" ht="15.75" x14ac:dyDescent="0.25">
      <c r="A9" s="150">
        <v>43252</v>
      </c>
      <c r="B9" s="377">
        <v>260</v>
      </c>
      <c r="C9" s="329">
        <v>58.9</v>
      </c>
      <c r="D9" s="329">
        <v>52.4</v>
      </c>
      <c r="E9" s="329">
        <v>31.8</v>
      </c>
    </row>
    <row r="10" spans="1:5" ht="15.75" x14ac:dyDescent="0.25">
      <c r="A10" s="150">
        <v>43282</v>
      </c>
      <c r="B10" s="377">
        <v>271</v>
      </c>
      <c r="C10" s="329">
        <v>78.2</v>
      </c>
      <c r="D10" s="329">
        <v>61.2</v>
      </c>
      <c r="E10" s="329">
        <v>43.6</v>
      </c>
    </row>
    <row r="11" spans="1:5" ht="15.75" x14ac:dyDescent="0.25">
      <c r="A11" s="150">
        <v>43313</v>
      </c>
      <c r="B11" s="377">
        <v>259</v>
      </c>
      <c r="C11" s="329">
        <v>79.599999999999994</v>
      </c>
      <c r="D11" s="329">
        <v>63.8</v>
      </c>
      <c r="E11" s="329">
        <v>38.6</v>
      </c>
    </row>
    <row r="12" spans="1:5" ht="15.75" x14ac:dyDescent="0.25">
      <c r="A12" s="150">
        <v>43344</v>
      </c>
      <c r="B12" s="377">
        <v>287</v>
      </c>
      <c r="C12" s="329">
        <v>73.599999999999994</v>
      </c>
      <c r="D12" s="329">
        <v>57.4</v>
      </c>
      <c r="E12" s="329">
        <v>38.6</v>
      </c>
    </row>
    <row r="13" spans="1:5" ht="15.75" x14ac:dyDescent="0.25">
      <c r="A13" s="150">
        <v>43374</v>
      </c>
      <c r="B13" s="377">
        <v>387</v>
      </c>
      <c r="C13" s="329">
        <v>65.400000000000006</v>
      </c>
      <c r="D13" s="329">
        <v>55.5</v>
      </c>
      <c r="E13" s="329">
        <v>37.1</v>
      </c>
    </row>
    <row r="14" spans="1:5" ht="15.75" x14ac:dyDescent="0.25">
      <c r="A14" s="150">
        <v>43405</v>
      </c>
      <c r="B14" s="377">
        <v>363</v>
      </c>
      <c r="C14" s="329">
        <v>78.900000000000006</v>
      </c>
      <c r="D14" s="329">
        <v>62.3</v>
      </c>
      <c r="E14" s="329">
        <v>41.4</v>
      </c>
    </row>
    <row r="15" spans="1:5" ht="15.75" x14ac:dyDescent="0.25">
      <c r="A15" s="150">
        <v>43435</v>
      </c>
      <c r="B15" s="377">
        <v>370</v>
      </c>
      <c r="C15" s="329">
        <v>86.1</v>
      </c>
      <c r="D15" s="329">
        <v>67.3</v>
      </c>
      <c r="E15" s="329">
        <v>42.9</v>
      </c>
    </row>
    <row r="16" spans="1:5" ht="15.75" x14ac:dyDescent="0.25">
      <c r="A16" s="150">
        <v>43466</v>
      </c>
      <c r="B16" s="377">
        <v>262</v>
      </c>
      <c r="C16" s="329">
        <v>91.4</v>
      </c>
      <c r="D16" s="329">
        <v>77.3</v>
      </c>
      <c r="E16" s="329">
        <v>42.9</v>
      </c>
    </row>
    <row r="17" spans="1:5" ht="15.75" x14ac:dyDescent="0.25">
      <c r="A17" s="150">
        <v>43497</v>
      </c>
      <c r="B17" s="377">
        <v>226</v>
      </c>
      <c r="C17" s="329">
        <v>89.8</v>
      </c>
      <c r="D17" s="329">
        <v>77.7</v>
      </c>
      <c r="E17" s="329">
        <v>43.9</v>
      </c>
    </row>
    <row r="18" spans="1:5" ht="15.75" x14ac:dyDescent="0.25">
      <c r="A18" s="150">
        <v>43525</v>
      </c>
      <c r="B18" s="377">
        <v>194</v>
      </c>
      <c r="C18" s="329">
        <v>89.1</v>
      </c>
      <c r="D18" s="329">
        <v>74.8</v>
      </c>
      <c r="E18" s="329">
        <v>42.9</v>
      </c>
    </row>
    <row r="19" spans="1:5" ht="15.75" x14ac:dyDescent="0.25">
      <c r="A19" s="150">
        <v>43556</v>
      </c>
      <c r="B19" s="377">
        <v>285</v>
      </c>
      <c r="C19" s="329">
        <v>92.9</v>
      </c>
      <c r="D19" s="329">
        <v>67.099999999999994</v>
      </c>
      <c r="E19" s="329">
        <v>37.9</v>
      </c>
    </row>
    <row r="20" spans="1:5" ht="15.75" x14ac:dyDescent="0.25">
      <c r="A20" s="150">
        <v>43586</v>
      </c>
      <c r="B20" s="377">
        <v>340</v>
      </c>
      <c r="C20" s="329">
        <v>70.7</v>
      </c>
      <c r="D20" s="329">
        <v>56.5</v>
      </c>
      <c r="E20" s="329">
        <v>35.4</v>
      </c>
    </row>
    <row r="21" spans="1:5" ht="15.75" x14ac:dyDescent="0.25">
      <c r="A21" s="150">
        <v>43617</v>
      </c>
      <c r="B21" s="377">
        <v>394</v>
      </c>
      <c r="C21" s="329">
        <v>67.900000000000006</v>
      </c>
      <c r="D21" s="329">
        <v>54</v>
      </c>
      <c r="E21" s="329">
        <v>36.1</v>
      </c>
    </row>
    <row r="22" spans="1:5" ht="15.75" x14ac:dyDescent="0.25">
      <c r="A22" s="150">
        <v>43647</v>
      </c>
      <c r="B22" s="377">
        <v>340</v>
      </c>
      <c r="C22" s="329">
        <v>65.5</v>
      </c>
      <c r="D22" s="329">
        <v>52.7</v>
      </c>
      <c r="E22" s="329">
        <v>32.9</v>
      </c>
    </row>
    <row r="23" spans="1:5" ht="15.75" x14ac:dyDescent="0.25">
      <c r="A23" s="150">
        <v>43678</v>
      </c>
      <c r="B23" s="377">
        <v>295</v>
      </c>
      <c r="C23" s="329">
        <v>75.400000000000006</v>
      </c>
      <c r="D23" s="329">
        <v>56.3</v>
      </c>
      <c r="E23" s="329">
        <v>32.9</v>
      </c>
    </row>
    <row r="24" spans="1:5" ht="15.75" x14ac:dyDescent="0.25">
      <c r="A24" s="150">
        <v>43709</v>
      </c>
      <c r="B24" s="377">
        <v>265</v>
      </c>
      <c r="C24" s="329">
        <v>77.099999999999994</v>
      </c>
      <c r="D24" s="329">
        <v>57.2</v>
      </c>
      <c r="E24" s="329">
        <v>35</v>
      </c>
    </row>
    <row r="25" spans="1:5" ht="15.75" x14ac:dyDescent="0.25">
      <c r="A25" s="150">
        <v>43739</v>
      </c>
      <c r="B25" s="377">
        <v>214</v>
      </c>
      <c r="C25" s="329">
        <v>75.7</v>
      </c>
      <c r="D25" s="329">
        <v>55.2</v>
      </c>
      <c r="E25" s="329">
        <v>37.9</v>
      </c>
    </row>
    <row r="26" spans="1:5" ht="15.75" x14ac:dyDescent="0.25">
      <c r="A26" s="150">
        <v>43770</v>
      </c>
      <c r="B26" s="377">
        <v>191</v>
      </c>
      <c r="C26" s="329">
        <v>70</v>
      </c>
      <c r="D26" s="329">
        <v>55.6</v>
      </c>
      <c r="E26" s="329">
        <v>32.9</v>
      </c>
    </row>
    <row r="27" spans="1:5" ht="15.75" x14ac:dyDescent="0.25">
      <c r="A27" s="150">
        <v>43800</v>
      </c>
      <c r="B27" s="377">
        <v>164</v>
      </c>
      <c r="C27" s="329">
        <v>64.599999999999994</v>
      </c>
      <c r="D27" s="329">
        <v>54.1</v>
      </c>
      <c r="E27" s="329">
        <v>25</v>
      </c>
    </row>
    <row r="28" spans="1:5" ht="15.75" x14ac:dyDescent="0.25">
      <c r="A28" s="150">
        <v>43831</v>
      </c>
      <c r="B28" s="377">
        <v>150</v>
      </c>
      <c r="C28" s="329">
        <v>58.8</v>
      </c>
      <c r="D28" s="329">
        <v>50.6</v>
      </c>
      <c r="E28" s="329">
        <v>27.5</v>
      </c>
    </row>
    <row r="29" spans="1:5" ht="15.75" x14ac:dyDescent="0.25">
      <c r="A29" s="150">
        <v>43862</v>
      </c>
      <c r="B29" s="377">
        <v>155</v>
      </c>
      <c r="C29" s="329">
        <v>60.4</v>
      </c>
      <c r="D29" s="329">
        <v>51.4</v>
      </c>
      <c r="E29" s="329">
        <v>30.7</v>
      </c>
    </row>
    <row r="30" spans="1:5" ht="15.75" x14ac:dyDescent="0.25">
      <c r="A30" s="150">
        <v>43891</v>
      </c>
      <c r="B30" s="377">
        <v>292</v>
      </c>
      <c r="C30" s="329">
        <v>44.6</v>
      </c>
      <c r="D30" s="329">
        <v>35.4</v>
      </c>
      <c r="E30" s="329">
        <v>15</v>
      </c>
    </row>
    <row r="31" spans="1:5" ht="15.75" x14ac:dyDescent="0.25">
      <c r="A31" s="150">
        <v>43922</v>
      </c>
      <c r="B31" s="377">
        <v>309</v>
      </c>
      <c r="C31" s="329">
        <v>43.6</v>
      </c>
      <c r="D31" s="329">
        <v>36.799999999999997</v>
      </c>
      <c r="E31" s="329">
        <v>14.3</v>
      </c>
    </row>
    <row r="32" spans="1:5" ht="15.75" x14ac:dyDescent="0.25">
      <c r="A32" s="150">
        <v>43952</v>
      </c>
      <c r="B32" s="377">
        <v>443</v>
      </c>
      <c r="C32" s="329">
        <v>29.3</v>
      </c>
      <c r="D32" s="329">
        <v>30.8</v>
      </c>
      <c r="E32" s="329">
        <v>12.1</v>
      </c>
    </row>
    <row r="33" spans="1:5" ht="15.75" x14ac:dyDescent="0.25">
      <c r="A33" s="150">
        <v>43983</v>
      </c>
      <c r="B33" s="377">
        <v>338</v>
      </c>
      <c r="C33" s="329">
        <v>34.1</v>
      </c>
      <c r="D33" s="329">
        <v>35.5</v>
      </c>
      <c r="E33" s="329">
        <v>15.7</v>
      </c>
    </row>
    <row r="34" spans="1:5" ht="15.75" x14ac:dyDescent="0.25">
      <c r="A34" s="150">
        <v>44013</v>
      </c>
      <c r="B34" s="377">
        <v>355</v>
      </c>
      <c r="C34" s="329">
        <v>40</v>
      </c>
      <c r="D34" s="329">
        <v>38.5</v>
      </c>
      <c r="E34" s="329">
        <v>16.399999999999999</v>
      </c>
    </row>
    <row r="35" spans="1:5" ht="15.75" x14ac:dyDescent="0.25">
      <c r="A35" s="150">
        <v>44044</v>
      </c>
      <c r="B35" s="427">
        <v>255</v>
      </c>
      <c r="C35" s="427">
        <v>73.900000000000006</v>
      </c>
      <c r="D35" s="427">
        <v>55</v>
      </c>
      <c r="E35" s="427">
        <v>30.7</v>
      </c>
    </row>
    <row r="36" spans="1:5" ht="15.75" x14ac:dyDescent="0.25">
      <c r="A36" s="150">
        <v>44075</v>
      </c>
      <c r="B36" s="377"/>
      <c r="C36" s="329"/>
      <c r="D36" s="329"/>
      <c r="E36" s="329"/>
    </row>
    <row r="37" spans="1:5" ht="15.75" x14ac:dyDescent="0.25">
      <c r="A37" s="150">
        <v>44105</v>
      </c>
      <c r="B37" s="377"/>
      <c r="C37" s="329"/>
      <c r="D37" s="329"/>
      <c r="E37" s="329"/>
    </row>
    <row r="38" spans="1:5" ht="15.75" x14ac:dyDescent="0.25">
      <c r="A38" s="150">
        <v>44136</v>
      </c>
      <c r="B38" s="377"/>
      <c r="C38" s="329"/>
      <c r="D38" s="329"/>
      <c r="E38" s="329"/>
    </row>
    <row r="39" spans="1:5" ht="15.75" x14ac:dyDescent="0.25">
      <c r="A39" s="150">
        <v>44166</v>
      </c>
      <c r="B39" s="377"/>
      <c r="C39" s="329"/>
      <c r="D39" s="329"/>
      <c r="E39" s="329"/>
    </row>
    <row r="40" spans="1:5" ht="15.75" x14ac:dyDescent="0.25">
      <c r="A40" s="150">
        <v>44197</v>
      </c>
      <c r="B40" s="377"/>
      <c r="C40" s="329"/>
      <c r="D40" s="329"/>
      <c r="E40" s="329"/>
    </row>
    <row r="41" spans="1:5" ht="15.75" x14ac:dyDescent="0.25">
      <c r="A41" s="150">
        <v>44228</v>
      </c>
      <c r="B41" s="377"/>
      <c r="C41" s="329"/>
      <c r="D41" s="329"/>
      <c r="E41" s="329"/>
    </row>
    <row r="42" spans="1:5" ht="15.75" x14ac:dyDescent="0.25">
      <c r="A42" s="150">
        <v>44256</v>
      </c>
      <c r="B42" s="377"/>
      <c r="C42" s="329"/>
      <c r="D42" s="329"/>
      <c r="E42" s="329"/>
    </row>
    <row r="43" spans="1:5" ht="15.75" x14ac:dyDescent="0.25">
      <c r="A43" s="150">
        <v>44287</v>
      </c>
      <c r="B43" s="377"/>
      <c r="C43" s="329"/>
      <c r="D43" s="329"/>
      <c r="E43" s="329"/>
    </row>
    <row r="44" spans="1:5" ht="15.75" x14ac:dyDescent="0.25">
      <c r="A44" s="150">
        <v>44317</v>
      </c>
      <c r="B44" s="377"/>
      <c r="C44" s="329"/>
      <c r="D44" s="329"/>
      <c r="E44" s="329"/>
    </row>
    <row r="45" spans="1:5" ht="15.75" x14ac:dyDescent="0.25">
      <c r="A45" s="150">
        <v>44348</v>
      </c>
      <c r="B45" s="377"/>
      <c r="C45" s="329"/>
      <c r="D45" s="329"/>
      <c r="E45" s="329"/>
    </row>
    <row r="46" spans="1:5" ht="15.75" x14ac:dyDescent="0.25">
      <c r="A46" s="150">
        <v>44378</v>
      </c>
      <c r="B46" s="377"/>
      <c r="C46" s="329"/>
      <c r="D46" s="329"/>
      <c r="E46" s="329"/>
    </row>
    <row r="47" spans="1:5" ht="15.75" x14ac:dyDescent="0.25">
      <c r="A47" s="150">
        <v>44409</v>
      </c>
      <c r="B47" s="377"/>
      <c r="C47" s="329"/>
      <c r="D47" s="329"/>
      <c r="E47" s="329"/>
    </row>
    <row r="48" spans="1:5" ht="15.75" x14ac:dyDescent="0.25">
      <c r="A48" s="150">
        <v>44440</v>
      </c>
      <c r="B48" s="377"/>
      <c r="C48" s="329"/>
      <c r="D48" s="329"/>
      <c r="E48" s="329"/>
    </row>
    <row r="49" spans="1:5" ht="15.75" x14ac:dyDescent="0.25">
      <c r="A49" s="150">
        <v>44470</v>
      </c>
      <c r="B49" s="377"/>
      <c r="C49" s="329"/>
      <c r="D49" s="329"/>
      <c r="E49" s="329"/>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B47F0-B1A9-4177-8906-C0E19CC48FC6}">
  <sheetPr codeName="Sheet11"/>
  <dimension ref="A1:AF38"/>
  <sheetViews>
    <sheetView topLeftCell="C3" zoomScale="70" zoomScaleNormal="70" workbookViewId="0">
      <selection activeCell="D29" sqref="D28:I38"/>
    </sheetView>
  </sheetViews>
  <sheetFormatPr defaultColWidth="9" defaultRowHeight="15" x14ac:dyDescent="0.25"/>
  <cols>
    <col min="1" max="1" width="18" bestFit="1" customWidth="1"/>
    <col min="2" max="2" width="16.28515625" customWidth="1"/>
    <col min="3" max="3" width="21.5703125" customWidth="1"/>
    <col min="4" max="4" width="31.7109375" customWidth="1"/>
    <col min="5" max="5" width="71.5703125" customWidth="1"/>
    <col min="6" max="6" width="17.5703125" customWidth="1"/>
    <col min="7" max="7" width="19.5703125" customWidth="1"/>
    <col min="8" max="8" width="43.42578125" customWidth="1"/>
    <col min="9" max="9" width="43.140625" customWidth="1"/>
    <col min="10" max="10" width="25.5703125" customWidth="1"/>
    <col min="11" max="11" width="38.42578125" bestFit="1" customWidth="1"/>
    <col min="12" max="12" width="74.5703125" bestFit="1" customWidth="1"/>
    <col min="13" max="13" width="14.85546875" customWidth="1"/>
    <col min="14" max="14" width="11" customWidth="1"/>
    <col min="15" max="15" width="14" customWidth="1"/>
    <col min="16" max="16" width="14.140625" customWidth="1"/>
    <col min="17" max="17" width="11" customWidth="1"/>
    <col min="18" max="18" width="24.42578125" customWidth="1"/>
    <col min="19" max="19" width="19.7109375" customWidth="1"/>
    <col min="20" max="20" width="13.28515625" customWidth="1"/>
    <col min="21" max="21" width="14.7109375" customWidth="1"/>
    <col min="22" max="22" width="11" customWidth="1"/>
    <col min="23" max="23" width="12.5703125" customWidth="1"/>
    <col min="24" max="24" width="12.85546875" customWidth="1"/>
    <col min="25" max="25" width="12.28515625" customWidth="1"/>
    <col min="26" max="26" width="11" customWidth="1"/>
    <col min="27" max="27" width="12.28515625" customWidth="1"/>
    <col min="28" max="28" width="11" customWidth="1"/>
    <col min="29" max="31" width="13.7109375" customWidth="1"/>
    <col min="32" max="32" width="13.85546875" bestFit="1" customWidth="1"/>
    <col min="33" max="16384" width="9" style="278"/>
  </cols>
  <sheetData>
    <row r="1" spans="1:32" x14ac:dyDescent="0.25">
      <c r="A1" s="17"/>
      <c r="B1" s="17"/>
      <c r="C1" s="17"/>
      <c r="D1" s="17"/>
      <c r="E1" s="17"/>
      <c r="F1" s="17"/>
      <c r="G1" s="17"/>
      <c r="H1" s="17"/>
      <c r="I1" s="17"/>
    </row>
    <row r="2" spans="1:32" ht="91.15" customHeight="1" x14ac:dyDescent="0.25">
      <c r="A2" s="38" t="s">
        <v>176</v>
      </c>
      <c r="B2" s="146" t="s">
        <v>85</v>
      </c>
      <c r="C2" s="146"/>
      <c r="D2" s="334" t="s">
        <v>474</v>
      </c>
      <c r="E2" s="335" t="s">
        <v>475</v>
      </c>
      <c r="F2" s="336" t="s">
        <v>472</v>
      </c>
      <c r="G2" s="334" t="s">
        <v>471</v>
      </c>
      <c r="H2" s="337" t="s">
        <v>86</v>
      </c>
      <c r="I2" s="336" t="s">
        <v>473</v>
      </c>
      <c r="L2" s="378"/>
      <c r="M2" s="378" t="s">
        <v>501</v>
      </c>
      <c r="N2" s="378" t="s">
        <v>502</v>
      </c>
    </row>
    <row r="3" spans="1:32" x14ac:dyDescent="0.25">
      <c r="A3" s="17"/>
      <c r="B3" s="17"/>
      <c r="C3" s="17"/>
      <c r="D3" s="17"/>
      <c r="E3" s="17"/>
      <c r="F3" s="17"/>
      <c r="G3" s="17"/>
      <c r="H3" s="17"/>
      <c r="I3" s="129"/>
      <c r="L3" s="378"/>
      <c r="M3" s="379"/>
      <c r="N3" s="379"/>
    </row>
    <row r="4" spans="1:32" x14ac:dyDescent="0.25">
      <c r="A4" s="17"/>
      <c r="B4" s="17"/>
      <c r="C4" s="17"/>
      <c r="D4" s="17"/>
      <c r="E4" s="17"/>
      <c r="F4" s="17"/>
      <c r="G4" s="17"/>
      <c r="H4" s="17"/>
      <c r="I4" s="129"/>
      <c r="L4" s="378" t="s">
        <v>416</v>
      </c>
      <c r="M4" s="379">
        <v>540874</v>
      </c>
      <c r="N4" s="379">
        <f>M4/12</f>
        <v>45072.833333333336</v>
      </c>
    </row>
    <row r="5" spans="1:32" x14ac:dyDescent="0.25">
      <c r="A5" s="17"/>
      <c r="B5" s="17"/>
      <c r="C5" s="17"/>
      <c r="D5" s="17"/>
      <c r="E5" s="17"/>
      <c r="F5" s="17"/>
      <c r="G5" s="17"/>
      <c r="H5" s="17"/>
      <c r="I5" s="17"/>
      <c r="L5" s="378"/>
      <c r="M5" s="378"/>
      <c r="N5" s="378"/>
    </row>
    <row r="6" spans="1:32" x14ac:dyDescent="0.25">
      <c r="A6" s="17"/>
      <c r="B6" s="17"/>
      <c r="C6" s="17"/>
      <c r="D6" s="17"/>
      <c r="E6" s="17"/>
      <c r="F6" s="17"/>
      <c r="G6" s="17"/>
      <c r="H6" s="17"/>
      <c r="I6" s="17"/>
      <c r="L6" s="378"/>
      <c r="M6" s="378"/>
      <c r="N6" s="378"/>
    </row>
    <row r="7" spans="1:32" x14ac:dyDescent="0.25">
      <c r="A7" s="17"/>
      <c r="B7" s="128"/>
      <c r="C7" s="17"/>
      <c r="D7" s="17"/>
      <c r="E7" s="17"/>
      <c r="F7" s="17"/>
      <c r="G7" s="17"/>
      <c r="H7" s="17"/>
      <c r="I7" s="17"/>
      <c r="M7" s="435" t="s">
        <v>503</v>
      </c>
      <c r="N7" s="435"/>
      <c r="O7" s="435"/>
      <c r="P7" s="435"/>
    </row>
    <row r="8" spans="1:32" x14ac:dyDescent="0.25">
      <c r="A8" s="128"/>
      <c r="B8" s="128"/>
      <c r="C8" s="128"/>
      <c r="D8" s="128"/>
      <c r="E8" s="128"/>
      <c r="F8" s="128"/>
      <c r="G8" s="128"/>
      <c r="H8" s="128"/>
      <c r="I8" s="128"/>
      <c r="M8" s="436" t="s">
        <v>504</v>
      </c>
      <c r="N8" s="436"/>
      <c r="O8" s="436"/>
      <c r="P8" s="436"/>
      <c r="Q8" s="436"/>
      <c r="R8" s="436"/>
      <c r="S8" s="436"/>
      <c r="T8" s="437" t="s">
        <v>505</v>
      </c>
      <c r="U8" s="437"/>
      <c r="V8" s="437"/>
      <c r="W8" s="437"/>
      <c r="X8" s="437"/>
      <c r="Y8" s="437"/>
      <c r="Z8" s="437"/>
      <c r="AA8" s="437"/>
      <c r="AB8" s="437"/>
      <c r="AC8" s="437"/>
      <c r="AD8" s="409"/>
      <c r="AE8" s="409"/>
    </row>
    <row r="9" spans="1:32" x14ac:dyDescent="0.25">
      <c r="A9" s="132" t="s">
        <v>87</v>
      </c>
      <c r="B9" s="126" t="s">
        <v>88</v>
      </c>
      <c r="C9" s="127" t="s">
        <v>89</v>
      </c>
      <c r="D9" s="134" t="s">
        <v>177</v>
      </c>
      <c r="E9" s="70" t="s">
        <v>90</v>
      </c>
      <c r="F9" s="134" t="s">
        <v>91</v>
      </c>
      <c r="G9" s="134" t="s">
        <v>92</v>
      </c>
      <c r="H9" s="70" t="s">
        <v>93</v>
      </c>
      <c r="I9" s="331" t="s">
        <v>434</v>
      </c>
      <c r="V9" s="380">
        <v>0.19</v>
      </c>
      <c r="X9" s="380">
        <v>0.17</v>
      </c>
      <c r="Z9" s="380">
        <v>0.1</v>
      </c>
      <c r="AB9" s="380">
        <v>0.12</v>
      </c>
    </row>
    <row r="10" spans="1:32" ht="90" x14ac:dyDescent="0.25">
      <c r="A10" s="131" t="s">
        <v>94</v>
      </c>
      <c r="B10" s="128"/>
      <c r="C10" s="128"/>
      <c r="D10" s="128"/>
      <c r="E10" s="128"/>
      <c r="F10" s="128"/>
      <c r="G10" s="128"/>
      <c r="H10" s="128"/>
      <c r="I10" s="128"/>
      <c r="K10" s="381"/>
      <c r="L10" s="381"/>
      <c r="M10" s="382" t="s">
        <v>506</v>
      </c>
      <c r="N10" s="382" t="s">
        <v>507</v>
      </c>
      <c r="O10" s="382" t="s">
        <v>508</v>
      </c>
      <c r="P10" s="383" t="s">
        <v>509</v>
      </c>
      <c r="Q10" s="383" t="s">
        <v>510</v>
      </c>
      <c r="R10" s="383" t="s">
        <v>531</v>
      </c>
      <c r="S10" s="383" t="s">
        <v>511</v>
      </c>
      <c r="T10" s="381" t="s">
        <v>512</v>
      </c>
      <c r="U10" s="384" t="s">
        <v>513</v>
      </c>
      <c r="V10" s="385" t="s">
        <v>514</v>
      </c>
      <c r="W10" s="386" t="s">
        <v>515</v>
      </c>
      <c r="X10" s="385" t="s">
        <v>516</v>
      </c>
      <c r="Y10" s="387" t="s">
        <v>517</v>
      </c>
      <c r="Z10" s="385" t="s">
        <v>518</v>
      </c>
      <c r="AA10" s="407" t="s">
        <v>519</v>
      </c>
      <c r="AB10" s="403" t="s">
        <v>530</v>
      </c>
      <c r="AC10" s="388" t="s">
        <v>520</v>
      </c>
      <c r="AD10" s="411" t="s">
        <v>533</v>
      </c>
      <c r="AE10" s="412" t="s">
        <v>534</v>
      </c>
      <c r="AF10" s="405" t="s">
        <v>532</v>
      </c>
    </row>
    <row r="11" spans="1:32" x14ac:dyDescent="0.25">
      <c r="A11" s="131"/>
      <c r="B11" s="130"/>
      <c r="C11" s="130"/>
      <c r="D11" s="169"/>
      <c r="E11" s="123"/>
      <c r="F11" s="135"/>
      <c r="G11" s="123"/>
      <c r="H11" s="123"/>
      <c r="I11" s="123"/>
      <c r="K11" s="381"/>
      <c r="L11" s="381"/>
      <c r="M11" s="382"/>
      <c r="N11" s="382"/>
      <c r="O11" s="382"/>
      <c r="P11" s="383"/>
      <c r="Q11" s="383"/>
      <c r="R11" s="383"/>
      <c r="S11" s="383"/>
      <c r="T11" s="381"/>
      <c r="U11" s="384"/>
      <c r="V11" s="385"/>
      <c r="W11" s="386"/>
      <c r="X11" s="385"/>
      <c r="Y11" s="387"/>
      <c r="Z11" s="385"/>
      <c r="AA11" s="407"/>
      <c r="AB11" s="381"/>
      <c r="AC11" s="388"/>
      <c r="AD11" s="278"/>
      <c r="AE11" s="380"/>
      <c r="AF11" s="381"/>
    </row>
    <row r="12" spans="1:32" x14ac:dyDescent="0.25">
      <c r="A12" s="269" t="s">
        <v>425</v>
      </c>
      <c r="B12" s="144">
        <v>275000</v>
      </c>
      <c r="C12" s="143">
        <f t="shared" ref="C12:C21" si="0">B12+C13</f>
        <v>3300000</v>
      </c>
      <c r="D12" s="147"/>
      <c r="E12" s="135"/>
      <c r="F12" s="135"/>
      <c r="G12" s="147">
        <v>264581</v>
      </c>
      <c r="H12" s="135">
        <f t="shared" ref="H12:H20" si="1">H13+G12+D12</f>
        <v>3049360</v>
      </c>
      <c r="I12" s="135"/>
      <c r="K12" s="402" t="s">
        <v>528</v>
      </c>
      <c r="L12" s="252" t="s">
        <v>521</v>
      </c>
      <c r="M12" s="382"/>
      <c r="N12" s="382"/>
      <c r="O12" s="382"/>
      <c r="P12" s="383"/>
      <c r="Q12" s="383"/>
      <c r="R12" s="383"/>
      <c r="S12" s="383"/>
      <c r="T12" s="381"/>
      <c r="U12" s="384"/>
      <c r="V12" s="385"/>
      <c r="W12" s="386"/>
      <c r="X12" s="385"/>
      <c r="Y12" s="387"/>
      <c r="Z12" s="385"/>
      <c r="AA12" s="407"/>
      <c r="AB12" s="381"/>
      <c r="AC12" s="388"/>
      <c r="AD12" s="278"/>
      <c r="AE12" s="380"/>
      <c r="AF12" s="381"/>
    </row>
    <row r="13" spans="1:32" x14ac:dyDescent="0.25">
      <c r="A13" s="269" t="s">
        <v>426</v>
      </c>
      <c r="B13" s="144">
        <v>275000</v>
      </c>
      <c r="C13" s="143">
        <f t="shared" si="0"/>
        <v>3025000</v>
      </c>
      <c r="D13" s="147"/>
      <c r="E13" s="135"/>
      <c r="F13" s="135"/>
      <c r="G13" s="147">
        <v>269568</v>
      </c>
      <c r="H13" s="135">
        <f t="shared" si="1"/>
        <v>2784779</v>
      </c>
      <c r="I13" s="135"/>
      <c r="K13">
        <v>0</v>
      </c>
      <c r="L13" s="388" t="s">
        <v>522</v>
      </c>
      <c r="M13" s="389">
        <v>938272</v>
      </c>
      <c r="N13" s="389">
        <v>86072</v>
      </c>
      <c r="O13" s="389">
        <v>1095385.8333333333</v>
      </c>
      <c r="P13" s="389">
        <v>149479</v>
      </c>
      <c r="Q13" s="389">
        <v>184999.91666666666</v>
      </c>
      <c r="R13" s="383"/>
      <c r="S13" s="383"/>
      <c r="T13" s="381"/>
      <c r="U13" s="384"/>
      <c r="V13" s="385"/>
      <c r="W13" s="386"/>
      <c r="X13" s="385"/>
      <c r="Y13" s="387"/>
      <c r="Z13" s="385"/>
      <c r="AA13" s="407"/>
      <c r="AB13" s="381"/>
      <c r="AC13" s="388"/>
      <c r="AD13" s="278"/>
      <c r="AE13" s="380"/>
      <c r="AF13" s="381"/>
    </row>
    <row r="14" spans="1:32" x14ac:dyDescent="0.25">
      <c r="A14" s="269" t="s">
        <v>427</v>
      </c>
      <c r="B14" s="144">
        <v>275000</v>
      </c>
      <c r="C14" s="143">
        <f t="shared" si="0"/>
        <v>2750000</v>
      </c>
      <c r="D14" s="147"/>
      <c r="E14" s="135"/>
      <c r="F14" s="135"/>
      <c r="G14" s="147">
        <v>269568</v>
      </c>
      <c r="H14" s="135">
        <f t="shared" si="1"/>
        <v>2515211</v>
      </c>
      <c r="I14" s="135"/>
      <c r="K14">
        <v>0</v>
      </c>
      <c r="L14" s="388" t="s">
        <v>523</v>
      </c>
      <c r="M14" s="389">
        <v>970029</v>
      </c>
      <c r="N14" s="389">
        <v>69310</v>
      </c>
      <c r="O14" s="389">
        <v>1074859.9166666667</v>
      </c>
      <c r="P14" s="389">
        <v>88278</v>
      </c>
      <c r="Q14" s="389">
        <v>123798.91666666666</v>
      </c>
      <c r="R14" s="383"/>
      <c r="S14" s="383"/>
      <c r="T14" s="381"/>
      <c r="U14" s="384"/>
      <c r="V14" s="385"/>
      <c r="W14" s="386"/>
      <c r="X14" s="385"/>
      <c r="Y14" s="387"/>
      <c r="Z14" s="385"/>
      <c r="AA14" s="407"/>
      <c r="AB14" s="381"/>
      <c r="AC14" s="388"/>
      <c r="AD14" s="278"/>
      <c r="AE14" s="380"/>
      <c r="AF14" s="381"/>
    </row>
    <row r="15" spans="1:32" x14ac:dyDescent="0.25">
      <c r="A15" s="269" t="s">
        <v>428</v>
      </c>
      <c r="B15" s="144">
        <v>275000</v>
      </c>
      <c r="C15" s="143">
        <f t="shared" si="0"/>
        <v>2475000</v>
      </c>
      <c r="D15" s="147"/>
      <c r="E15" s="135"/>
      <c r="F15" s="135"/>
      <c r="G15" s="147">
        <v>269568</v>
      </c>
      <c r="H15" s="135">
        <f t="shared" si="1"/>
        <v>2245643</v>
      </c>
      <c r="I15" s="135"/>
      <c r="K15">
        <v>0</v>
      </c>
      <c r="L15" s="388" t="s">
        <v>480</v>
      </c>
      <c r="M15" s="389">
        <v>872635</v>
      </c>
      <c r="N15" s="389">
        <v>111079</v>
      </c>
      <c r="O15" s="389">
        <v>983714</v>
      </c>
      <c r="P15" s="389">
        <v>83536</v>
      </c>
      <c r="Q15" s="389">
        <v>119056.91666666666</v>
      </c>
      <c r="R15" s="383"/>
      <c r="S15" s="383"/>
      <c r="T15" s="381"/>
      <c r="U15" s="384"/>
      <c r="V15" s="385"/>
      <c r="W15" s="386"/>
      <c r="X15" s="381"/>
      <c r="Y15" s="390"/>
      <c r="Z15" s="381"/>
      <c r="AA15" s="407"/>
      <c r="AB15" s="381"/>
      <c r="AC15" s="388"/>
      <c r="AD15" s="278"/>
      <c r="AE15" s="380"/>
      <c r="AF15" s="381"/>
    </row>
    <row r="16" spans="1:32" x14ac:dyDescent="0.25">
      <c r="A16" s="269" t="s">
        <v>429</v>
      </c>
      <c r="B16" s="144">
        <v>275000</v>
      </c>
      <c r="C16" s="143">
        <f t="shared" si="0"/>
        <v>2200000</v>
      </c>
      <c r="D16" s="147"/>
      <c r="E16" s="135"/>
      <c r="F16" s="135"/>
      <c r="G16" s="147">
        <v>269568</v>
      </c>
      <c r="H16" s="135">
        <f t="shared" si="1"/>
        <v>1976075</v>
      </c>
      <c r="I16" s="135"/>
      <c r="K16">
        <v>1</v>
      </c>
      <c r="L16" s="391" t="s">
        <v>476</v>
      </c>
      <c r="M16" s="165">
        <v>805404</v>
      </c>
      <c r="N16" s="165">
        <v>65426</v>
      </c>
      <c r="O16" s="165">
        <f t="shared" ref="O16:O27" si="2">M16+N16+S16</f>
        <v>1366631.1666666667</v>
      </c>
      <c r="P16" s="392">
        <v>176099</v>
      </c>
      <c r="Q16" s="392">
        <f>P16+$N$4</f>
        <v>221171.83333333334</v>
      </c>
      <c r="R16" s="392">
        <f>Q16</f>
        <v>221171.83333333334</v>
      </c>
      <c r="S16" s="393">
        <f>M4-$N$4</f>
        <v>495801.16666666669</v>
      </c>
      <c r="T16" s="392">
        <f>M16*(12-K16)/5</f>
        <v>1771888.8</v>
      </c>
      <c r="U16" s="394">
        <f t="shared" ref="U16:U27" si="3">R16+N16+T16+S16</f>
        <v>2554287.7999999998</v>
      </c>
      <c r="V16" s="392">
        <f>M16*$V$9*(12-K16)</f>
        <v>1683294.36</v>
      </c>
      <c r="W16" s="395">
        <f t="shared" ref="W16:W27" si="4">R16+N16+V16+S16</f>
        <v>2465693.36</v>
      </c>
      <c r="X16" s="392">
        <f>O16*$X$9*(12-K16)</f>
        <v>2555600.2816666672</v>
      </c>
      <c r="Y16" s="396">
        <f t="shared" ref="Y16:Y27" si="5">R16+X16</f>
        <v>2776772.1150000007</v>
      </c>
      <c r="Z16" s="165">
        <f>M16*$Z$9*(12-K16)</f>
        <v>885944.40000000014</v>
      </c>
      <c r="AA16" s="408">
        <f t="shared" ref="AA16:AA27" si="6">R16+N16+Z16+S16</f>
        <v>1668343.4000000001</v>
      </c>
      <c r="AB16" s="392">
        <f>M16*$AB$9*(12-K16)</f>
        <v>1063133.28</v>
      </c>
      <c r="AC16" s="406">
        <f>R16+N16+AB16+S16</f>
        <v>1845532.28</v>
      </c>
      <c r="AD16" s="410">
        <f>AVERAGE(Q13:Q15)*(12-K16)</f>
        <v>1568804.4166666667</v>
      </c>
      <c r="AE16" s="413">
        <f>AD16+R16</f>
        <v>1789976.25</v>
      </c>
      <c r="AF16" s="404">
        <v>3300000</v>
      </c>
    </row>
    <row r="17" spans="1:32" x14ac:dyDescent="0.25">
      <c r="A17" s="269" t="s">
        <v>430</v>
      </c>
      <c r="B17" s="144">
        <v>275000</v>
      </c>
      <c r="C17" s="143">
        <f t="shared" si="0"/>
        <v>1925000</v>
      </c>
      <c r="D17" s="147"/>
      <c r="E17" s="135"/>
      <c r="F17" s="135"/>
      <c r="G17" s="147">
        <v>269568</v>
      </c>
      <c r="H17" s="135">
        <f t="shared" si="1"/>
        <v>1706507</v>
      </c>
      <c r="I17" s="135"/>
      <c r="K17">
        <v>2</v>
      </c>
      <c r="L17" s="391" t="s">
        <v>162</v>
      </c>
      <c r="M17" s="165">
        <v>1216876</v>
      </c>
      <c r="N17" s="165">
        <v>68180</v>
      </c>
      <c r="O17" s="165">
        <f t="shared" si="2"/>
        <v>1735784.3333333335</v>
      </c>
      <c r="P17" s="397">
        <v>181397</v>
      </c>
      <c r="Q17" s="392">
        <f t="shared" ref="Q17:Q27" si="7">P17+$N$4</f>
        <v>226469.83333333334</v>
      </c>
      <c r="R17" s="392">
        <f>Q17+R16</f>
        <v>447641.66666666669</v>
      </c>
      <c r="S17" s="393">
        <f>S16-$N$4</f>
        <v>450728.33333333337</v>
      </c>
      <c r="T17" s="392">
        <f t="shared" ref="T17:T27" si="8">M17*(12-K17)/5</f>
        <v>2433752</v>
      </c>
      <c r="U17" s="394">
        <f t="shared" si="3"/>
        <v>3400302</v>
      </c>
      <c r="V17" s="392">
        <f t="shared" ref="V17:V27" si="9">M17*$V$9*(12-K17)</f>
        <v>2312064.4</v>
      </c>
      <c r="W17" s="395">
        <f t="shared" si="4"/>
        <v>3278614.4</v>
      </c>
      <c r="X17" s="392">
        <f t="shared" ref="X17:X27" si="10">O17*$X$9*(12-K17)</f>
        <v>2950833.3666666672</v>
      </c>
      <c r="Y17" s="396">
        <f t="shared" si="5"/>
        <v>3398475.0333333337</v>
      </c>
      <c r="Z17" s="165">
        <f t="shared" ref="Z17:Z27" si="11">M17*$Z$9*(12-K17)</f>
        <v>1216876</v>
      </c>
      <c r="AA17" s="408">
        <f t="shared" si="6"/>
        <v>2183426</v>
      </c>
      <c r="AB17" s="392">
        <f t="shared" ref="AB17:AB27" si="12">M17*$AB$9*(12-K17)</f>
        <v>1460251.2</v>
      </c>
      <c r="AC17" s="406">
        <f t="shared" ref="AC17:AC27" si="13">R17+N17+AB17+S17</f>
        <v>2426801.2000000002</v>
      </c>
      <c r="AD17" s="410">
        <f>AVERAGE(Q14:Q16)*(12-K17)</f>
        <v>1546758.8888888888</v>
      </c>
      <c r="AE17" s="413">
        <f t="shared" ref="AE17:AE27" si="14">AD17+R17</f>
        <v>1994400.5555555555</v>
      </c>
      <c r="AF17" s="404">
        <v>3300000</v>
      </c>
    </row>
    <row r="18" spans="1:32" x14ac:dyDescent="0.25">
      <c r="A18" s="269" t="s">
        <v>431</v>
      </c>
      <c r="B18" s="144">
        <v>275000</v>
      </c>
      <c r="C18" s="143">
        <f t="shared" si="0"/>
        <v>1650000</v>
      </c>
      <c r="D18" s="147"/>
      <c r="E18" s="135"/>
      <c r="F18" s="135"/>
      <c r="G18" s="147">
        <v>269568</v>
      </c>
      <c r="H18" s="135">
        <f t="shared" si="1"/>
        <v>1436939</v>
      </c>
      <c r="I18" s="135"/>
      <c r="K18">
        <v>3</v>
      </c>
      <c r="L18" s="391" t="s">
        <v>477</v>
      </c>
      <c r="M18" s="398">
        <v>1061598</v>
      </c>
      <c r="N18" s="165">
        <v>52100</v>
      </c>
      <c r="O18" s="165">
        <f t="shared" si="2"/>
        <v>1519353.5</v>
      </c>
      <c r="P18" s="397">
        <v>444080</v>
      </c>
      <c r="Q18" s="392">
        <f t="shared" si="7"/>
        <v>489152.83333333331</v>
      </c>
      <c r="R18" s="392">
        <f>Q18+R17</f>
        <v>936794.5</v>
      </c>
      <c r="S18" s="393">
        <f t="shared" ref="S18:S27" si="15">S17-$N$4</f>
        <v>405655.50000000006</v>
      </c>
      <c r="T18" s="392">
        <f t="shared" si="8"/>
        <v>1910876.4</v>
      </c>
      <c r="U18" s="394">
        <f t="shared" si="3"/>
        <v>3305426.4</v>
      </c>
      <c r="V18" s="392">
        <f t="shared" si="9"/>
        <v>1815332.58</v>
      </c>
      <c r="W18" s="395">
        <f t="shared" si="4"/>
        <v>3209882.58</v>
      </c>
      <c r="X18" s="392">
        <f t="shared" si="10"/>
        <v>2324610.8550000004</v>
      </c>
      <c r="Y18" s="396">
        <f t="shared" si="5"/>
        <v>3261405.3550000004</v>
      </c>
      <c r="Z18" s="165">
        <f t="shared" si="11"/>
        <v>955438.20000000007</v>
      </c>
      <c r="AA18" s="408">
        <f t="shared" si="6"/>
        <v>2349988.2000000002</v>
      </c>
      <c r="AB18" s="392">
        <f t="shared" si="12"/>
        <v>1146525.8399999999</v>
      </c>
      <c r="AC18" s="406">
        <f t="shared" si="13"/>
        <v>2541075.84</v>
      </c>
      <c r="AD18" s="410">
        <f t="shared" ref="AD18:AD27" si="16">AVERAGE(Q15:Q17)*(12-K18)</f>
        <v>1700095.75</v>
      </c>
      <c r="AE18" s="413">
        <f t="shared" si="14"/>
        <v>2636890.25</v>
      </c>
      <c r="AF18" s="404">
        <v>3300000</v>
      </c>
    </row>
    <row r="19" spans="1:32" x14ac:dyDescent="0.25">
      <c r="A19" s="269" t="s">
        <v>432</v>
      </c>
      <c r="B19" s="144">
        <v>275000</v>
      </c>
      <c r="C19" s="143">
        <f t="shared" si="0"/>
        <v>1375000</v>
      </c>
      <c r="D19" s="147">
        <v>273925</v>
      </c>
      <c r="E19" s="135">
        <f>D19+E20</f>
        <v>1167371</v>
      </c>
      <c r="F19" s="135">
        <v>1857502</v>
      </c>
      <c r="G19" s="147"/>
      <c r="H19" s="135">
        <f t="shared" si="1"/>
        <v>1167371</v>
      </c>
      <c r="I19" s="135">
        <v>2633817</v>
      </c>
      <c r="K19">
        <v>4</v>
      </c>
      <c r="L19" s="399" t="s">
        <v>478</v>
      </c>
      <c r="M19" s="398">
        <v>1074253</v>
      </c>
      <c r="N19" s="165">
        <v>82690</v>
      </c>
      <c r="O19" s="165">
        <f t="shared" si="2"/>
        <v>1517525.6666666667</v>
      </c>
      <c r="P19" s="397">
        <v>176465</v>
      </c>
      <c r="Q19" s="392">
        <f t="shared" si="7"/>
        <v>221537.83333333334</v>
      </c>
      <c r="R19" s="392">
        <f>Q19+R18</f>
        <v>1158332.3333333333</v>
      </c>
      <c r="S19" s="393">
        <f t="shared" si="15"/>
        <v>360582.66666666674</v>
      </c>
      <c r="T19" s="392">
        <f t="shared" si="8"/>
        <v>1718804.8</v>
      </c>
      <c r="U19" s="394">
        <f t="shared" si="3"/>
        <v>3320409.8</v>
      </c>
      <c r="V19" s="392">
        <f t="shared" si="9"/>
        <v>1632864.56</v>
      </c>
      <c r="W19" s="395">
        <f t="shared" si="4"/>
        <v>3234469.5600000005</v>
      </c>
      <c r="X19" s="392">
        <f t="shared" si="10"/>
        <v>2063834.906666667</v>
      </c>
      <c r="Y19" s="396">
        <f t="shared" si="5"/>
        <v>3222167.24</v>
      </c>
      <c r="Z19" s="165">
        <f t="shared" si="11"/>
        <v>859402.4</v>
      </c>
      <c r="AA19" s="408">
        <f t="shared" si="6"/>
        <v>2461007.4000000004</v>
      </c>
      <c r="AB19" s="392">
        <f t="shared" si="12"/>
        <v>1031282.88</v>
      </c>
      <c r="AC19" s="406">
        <f t="shared" si="13"/>
        <v>2632887.88</v>
      </c>
      <c r="AD19" s="410">
        <f t="shared" si="16"/>
        <v>2498118.6666666665</v>
      </c>
      <c r="AE19" s="413">
        <f t="shared" si="14"/>
        <v>3656451</v>
      </c>
      <c r="AF19" s="404">
        <v>3300000</v>
      </c>
    </row>
    <row r="20" spans="1:32" x14ac:dyDescent="0.25">
      <c r="A20" s="269" t="s">
        <v>433</v>
      </c>
      <c r="B20" s="144">
        <v>275000</v>
      </c>
      <c r="C20" s="143">
        <f t="shared" si="0"/>
        <v>1100000</v>
      </c>
      <c r="D20" s="147">
        <v>222520</v>
      </c>
      <c r="E20" s="135">
        <f>D20+E21</f>
        <v>893446</v>
      </c>
      <c r="F20" s="135"/>
      <c r="G20" s="147"/>
      <c r="H20" s="135">
        <f t="shared" si="1"/>
        <v>893446</v>
      </c>
      <c r="I20" s="135"/>
      <c r="K20">
        <v>5</v>
      </c>
      <c r="L20" s="391" t="s">
        <v>479</v>
      </c>
      <c r="M20" s="165">
        <v>944742</v>
      </c>
      <c r="N20" s="165">
        <v>65480</v>
      </c>
      <c r="O20" s="165">
        <f t="shared" si="2"/>
        <v>1325731.8333333335</v>
      </c>
      <c r="P20" s="397">
        <v>213277</v>
      </c>
      <c r="Q20" s="392">
        <f t="shared" si="7"/>
        <v>258349.83333333334</v>
      </c>
      <c r="R20" s="392">
        <f>Q20+R19</f>
        <v>1416682.1666666665</v>
      </c>
      <c r="S20" s="393">
        <f t="shared" si="15"/>
        <v>315509.83333333343</v>
      </c>
      <c r="T20" s="392">
        <f t="shared" si="8"/>
        <v>1322638.8</v>
      </c>
      <c r="U20" s="394">
        <f t="shared" si="3"/>
        <v>3120310.8000000003</v>
      </c>
      <c r="V20" s="392">
        <f t="shared" si="9"/>
        <v>1256506.8600000001</v>
      </c>
      <c r="W20" s="395">
        <f t="shared" si="4"/>
        <v>3054178.86</v>
      </c>
      <c r="X20" s="392">
        <f t="shared" si="10"/>
        <v>1577620.8816666671</v>
      </c>
      <c r="Y20" s="396">
        <f t="shared" si="5"/>
        <v>2994303.0483333338</v>
      </c>
      <c r="Z20" s="165">
        <f t="shared" si="11"/>
        <v>661319.40000000014</v>
      </c>
      <c r="AA20" s="408">
        <f t="shared" si="6"/>
        <v>2458991.4</v>
      </c>
      <c r="AB20" s="392">
        <f t="shared" si="12"/>
        <v>793583.27999999991</v>
      </c>
      <c r="AC20" s="406">
        <f t="shared" si="13"/>
        <v>2591255.2799999998</v>
      </c>
      <c r="AD20" s="410">
        <f t="shared" si="16"/>
        <v>2186707.833333333</v>
      </c>
      <c r="AE20" s="413">
        <f t="shared" si="14"/>
        <v>3603389.9999999995</v>
      </c>
      <c r="AF20" s="404">
        <v>3300000</v>
      </c>
    </row>
    <row r="21" spans="1:32" x14ac:dyDescent="0.25">
      <c r="A21" s="269" t="s">
        <v>424</v>
      </c>
      <c r="B21" s="144">
        <v>275000</v>
      </c>
      <c r="C21" s="143">
        <f t="shared" si="0"/>
        <v>825000</v>
      </c>
      <c r="D21" s="147">
        <v>322140</v>
      </c>
      <c r="E21" s="135">
        <f>D21+E22</f>
        <v>670926</v>
      </c>
      <c r="F21" s="373"/>
      <c r="G21" s="147"/>
      <c r="H21" s="135">
        <f>H22+G21+D21</f>
        <v>670926</v>
      </c>
      <c r="I21" s="373"/>
      <c r="K21">
        <v>6</v>
      </c>
      <c r="L21" s="391" t="s">
        <v>524</v>
      </c>
      <c r="M21" s="165">
        <v>864690</v>
      </c>
      <c r="N21" s="165">
        <v>153738</v>
      </c>
      <c r="O21" s="400">
        <f t="shared" si="2"/>
        <v>1288865</v>
      </c>
      <c r="P21" s="165"/>
      <c r="Q21" s="400">
        <f t="shared" si="7"/>
        <v>45072.833333333336</v>
      </c>
      <c r="R21" s="392">
        <f>Q21+R20</f>
        <v>1461754.9999999998</v>
      </c>
      <c r="S21" s="393">
        <f t="shared" si="15"/>
        <v>270437.00000000012</v>
      </c>
      <c r="T21" s="392">
        <f t="shared" si="8"/>
        <v>1037628</v>
      </c>
      <c r="U21" s="394">
        <f t="shared" si="3"/>
        <v>2923558</v>
      </c>
      <c r="V21" s="392">
        <f t="shared" si="9"/>
        <v>985746.60000000009</v>
      </c>
      <c r="W21" s="395">
        <f t="shared" si="4"/>
        <v>2871676.5999999996</v>
      </c>
      <c r="X21" s="392">
        <f t="shared" si="10"/>
        <v>1314642.3</v>
      </c>
      <c r="Y21" s="396">
        <f t="shared" si="5"/>
        <v>2776397.3</v>
      </c>
      <c r="Z21" s="165">
        <f t="shared" si="11"/>
        <v>518814</v>
      </c>
      <c r="AA21" s="408">
        <f t="shared" si="6"/>
        <v>2404744</v>
      </c>
      <c r="AB21" s="392">
        <f t="shared" si="12"/>
        <v>622576.80000000005</v>
      </c>
      <c r="AC21" s="406">
        <f t="shared" si="13"/>
        <v>2508506.7999999998</v>
      </c>
      <c r="AD21" s="410">
        <f t="shared" si="16"/>
        <v>1938081</v>
      </c>
      <c r="AE21" s="413">
        <f t="shared" si="14"/>
        <v>3399836</v>
      </c>
      <c r="AF21" s="404">
        <v>3300000</v>
      </c>
    </row>
    <row r="22" spans="1:32" x14ac:dyDescent="0.25">
      <c r="A22" s="269" t="s">
        <v>423</v>
      </c>
      <c r="B22" s="144">
        <v>275000</v>
      </c>
      <c r="C22" s="143">
        <f>B22+C23</f>
        <v>550000</v>
      </c>
      <c r="D22" s="147">
        <v>161695</v>
      </c>
      <c r="E22" s="135">
        <f>D22+E23</f>
        <v>348786</v>
      </c>
      <c r="F22" s="135"/>
      <c r="G22" s="147"/>
      <c r="H22" s="135">
        <f>H23+G22+D22</f>
        <v>348786</v>
      </c>
      <c r="I22" s="135"/>
      <c r="K22">
        <v>7</v>
      </c>
      <c r="L22" s="391" t="s">
        <v>525</v>
      </c>
      <c r="M22" s="165"/>
      <c r="N22" s="165"/>
      <c r="O22" s="400">
        <f t="shared" si="2"/>
        <v>225364.16666666677</v>
      </c>
      <c r="P22" s="165"/>
      <c r="Q22" s="400">
        <f t="shared" si="7"/>
        <v>45072.833333333336</v>
      </c>
      <c r="R22" s="414"/>
      <c r="S22" s="393">
        <f t="shared" si="15"/>
        <v>225364.16666666677</v>
      </c>
      <c r="T22" s="392">
        <f t="shared" si="8"/>
        <v>0</v>
      </c>
      <c r="U22" s="394">
        <f t="shared" si="3"/>
        <v>225364.16666666677</v>
      </c>
      <c r="V22" s="392">
        <f t="shared" si="9"/>
        <v>0</v>
      </c>
      <c r="W22" s="395">
        <f t="shared" si="4"/>
        <v>225364.16666666677</v>
      </c>
      <c r="X22" s="392">
        <f t="shared" si="10"/>
        <v>191559.54166666677</v>
      </c>
      <c r="Y22" s="396">
        <f t="shared" si="5"/>
        <v>191559.54166666677</v>
      </c>
      <c r="Z22" s="165">
        <f t="shared" si="11"/>
        <v>0</v>
      </c>
      <c r="AA22" s="408">
        <f t="shared" si="6"/>
        <v>225364.16666666677</v>
      </c>
      <c r="AB22" s="392">
        <f t="shared" si="12"/>
        <v>0</v>
      </c>
      <c r="AC22" s="406">
        <f t="shared" si="13"/>
        <v>225364.16666666677</v>
      </c>
      <c r="AD22" s="410">
        <f t="shared" si="16"/>
        <v>874934.16666666674</v>
      </c>
      <c r="AE22" s="413">
        <f t="shared" si="14"/>
        <v>874934.16666666674</v>
      </c>
      <c r="AF22" s="404">
        <v>3300000</v>
      </c>
    </row>
    <row r="23" spans="1:32" x14ac:dyDescent="0.25">
      <c r="A23" s="269" t="s">
        <v>422</v>
      </c>
      <c r="B23" s="144">
        <v>275000</v>
      </c>
      <c r="C23" s="143">
        <f>B23</f>
        <v>275000</v>
      </c>
      <c r="D23" s="147">
        <v>187091</v>
      </c>
      <c r="E23" s="135">
        <f>D23+E24</f>
        <v>187091</v>
      </c>
      <c r="F23" s="135"/>
      <c r="G23" s="147"/>
      <c r="H23" s="135">
        <f>D23</f>
        <v>187091</v>
      </c>
      <c r="I23" s="135"/>
      <c r="K23">
        <v>8</v>
      </c>
      <c r="L23" s="391" t="s">
        <v>526</v>
      </c>
      <c r="M23" s="165"/>
      <c r="N23" s="165"/>
      <c r="O23" s="400">
        <f t="shared" si="2"/>
        <v>180291.33333333343</v>
      </c>
      <c r="P23" s="165"/>
      <c r="Q23" s="400">
        <f t="shared" si="7"/>
        <v>45072.833333333336</v>
      </c>
      <c r="R23" s="414"/>
      <c r="S23" s="393">
        <f t="shared" si="15"/>
        <v>180291.33333333343</v>
      </c>
      <c r="T23" s="392">
        <f t="shared" si="8"/>
        <v>0</v>
      </c>
      <c r="U23" s="394">
        <f t="shared" si="3"/>
        <v>180291.33333333343</v>
      </c>
      <c r="V23" s="392">
        <f t="shared" si="9"/>
        <v>0</v>
      </c>
      <c r="W23" s="395">
        <f t="shared" si="4"/>
        <v>180291.33333333343</v>
      </c>
      <c r="X23" s="392">
        <f t="shared" si="10"/>
        <v>122598.10666666675</v>
      </c>
      <c r="Y23" s="396">
        <f t="shared" si="5"/>
        <v>122598.10666666675</v>
      </c>
      <c r="Z23" s="165">
        <f t="shared" si="11"/>
        <v>0</v>
      </c>
      <c r="AA23" s="408">
        <f t="shared" si="6"/>
        <v>180291.33333333343</v>
      </c>
      <c r="AB23" s="392">
        <f t="shared" si="12"/>
        <v>0</v>
      </c>
      <c r="AC23" s="406">
        <f t="shared" si="13"/>
        <v>180291.33333333343</v>
      </c>
      <c r="AD23" s="410">
        <f t="shared" si="16"/>
        <v>464660.66666666669</v>
      </c>
      <c r="AE23" s="413">
        <f t="shared" si="14"/>
        <v>464660.66666666669</v>
      </c>
      <c r="AF23" s="404">
        <v>3300000</v>
      </c>
    </row>
    <row r="24" spans="1:32" x14ac:dyDescent="0.25">
      <c r="A24" s="125" t="s">
        <v>95</v>
      </c>
      <c r="B24" s="145">
        <f>SUM(B12:B23)</f>
        <v>3300000</v>
      </c>
      <c r="C24" s="124"/>
      <c r="D24" s="145">
        <f>SUM(D12:D23)</f>
        <v>1167371</v>
      </c>
      <c r="E24" s="124"/>
      <c r="F24" s="124"/>
      <c r="G24" s="124"/>
      <c r="H24" s="124"/>
      <c r="I24" s="124"/>
      <c r="K24">
        <v>9</v>
      </c>
      <c r="L24" s="391" t="s">
        <v>527</v>
      </c>
      <c r="M24" s="165"/>
      <c r="N24" s="165"/>
      <c r="O24" s="400">
        <f t="shared" si="2"/>
        <v>135218.50000000009</v>
      </c>
      <c r="P24" s="165"/>
      <c r="Q24" s="400">
        <f t="shared" si="7"/>
        <v>45072.833333333336</v>
      </c>
      <c r="R24" s="414"/>
      <c r="S24" s="393">
        <f t="shared" si="15"/>
        <v>135218.50000000009</v>
      </c>
      <c r="T24" s="392">
        <f t="shared" si="8"/>
        <v>0</v>
      </c>
      <c r="U24" s="394">
        <f t="shared" si="3"/>
        <v>135218.50000000009</v>
      </c>
      <c r="V24" s="392">
        <f t="shared" si="9"/>
        <v>0</v>
      </c>
      <c r="W24" s="395">
        <f t="shared" si="4"/>
        <v>135218.50000000009</v>
      </c>
      <c r="X24" s="392">
        <f t="shared" si="10"/>
        <v>68961.435000000041</v>
      </c>
      <c r="Y24" s="396">
        <f t="shared" si="5"/>
        <v>68961.435000000041</v>
      </c>
      <c r="Z24" s="165">
        <f t="shared" si="11"/>
        <v>0</v>
      </c>
      <c r="AA24" s="408">
        <f t="shared" si="6"/>
        <v>135218.50000000009</v>
      </c>
      <c r="AB24" s="392">
        <f t="shared" si="12"/>
        <v>0</v>
      </c>
      <c r="AC24" s="406">
        <f t="shared" si="13"/>
        <v>135218.50000000009</v>
      </c>
      <c r="AD24" s="410">
        <f t="shared" si="16"/>
        <v>135218.5</v>
      </c>
      <c r="AE24" s="413">
        <f t="shared" si="14"/>
        <v>135218.5</v>
      </c>
      <c r="AF24" s="404">
        <v>3300000</v>
      </c>
    </row>
    <row r="25" spans="1:32" x14ac:dyDescent="0.25">
      <c r="K25">
        <v>10</v>
      </c>
      <c r="L25" s="391" t="s">
        <v>522</v>
      </c>
      <c r="M25" s="165"/>
      <c r="N25" s="165"/>
      <c r="O25" s="400">
        <f t="shared" si="2"/>
        <v>90145.666666666744</v>
      </c>
      <c r="P25" s="165"/>
      <c r="Q25" s="400">
        <f t="shared" si="7"/>
        <v>45072.833333333336</v>
      </c>
      <c r="R25" s="414"/>
      <c r="S25" s="393">
        <f t="shared" si="15"/>
        <v>90145.666666666744</v>
      </c>
      <c r="T25" s="392">
        <f t="shared" si="8"/>
        <v>0</v>
      </c>
      <c r="U25" s="394">
        <f t="shared" si="3"/>
        <v>90145.666666666744</v>
      </c>
      <c r="V25" s="392">
        <f t="shared" si="9"/>
        <v>0</v>
      </c>
      <c r="W25" s="395">
        <f t="shared" si="4"/>
        <v>90145.666666666744</v>
      </c>
      <c r="X25" s="392">
        <f t="shared" si="10"/>
        <v>30649.526666666694</v>
      </c>
      <c r="Y25" s="396">
        <f t="shared" si="5"/>
        <v>30649.526666666694</v>
      </c>
      <c r="Z25" s="165">
        <f t="shared" si="11"/>
        <v>0</v>
      </c>
      <c r="AA25" s="408">
        <f t="shared" si="6"/>
        <v>90145.666666666744</v>
      </c>
      <c r="AB25" s="392">
        <f t="shared" si="12"/>
        <v>0</v>
      </c>
      <c r="AC25" s="406">
        <f t="shared" si="13"/>
        <v>90145.666666666744</v>
      </c>
      <c r="AD25" s="410">
        <f t="shared" si="16"/>
        <v>90145.666666666672</v>
      </c>
      <c r="AE25" s="413">
        <f t="shared" si="14"/>
        <v>90145.666666666672</v>
      </c>
      <c r="AF25" s="404">
        <v>3300000</v>
      </c>
    </row>
    <row r="26" spans="1:32" x14ac:dyDescent="0.25">
      <c r="E26" t="str">
        <f>IF(D26="","",SUM(#REF!+D26))</f>
        <v/>
      </c>
      <c r="K26">
        <v>11</v>
      </c>
      <c r="L26" s="391" t="s">
        <v>523</v>
      </c>
      <c r="M26" s="165"/>
      <c r="N26" s="165"/>
      <c r="O26" s="400">
        <f t="shared" si="2"/>
        <v>45072.833333333409</v>
      </c>
      <c r="P26" s="165"/>
      <c r="Q26" s="400">
        <f t="shared" si="7"/>
        <v>45072.833333333336</v>
      </c>
      <c r="R26" s="414"/>
      <c r="S26" s="393">
        <f t="shared" si="15"/>
        <v>45072.833333333409</v>
      </c>
      <c r="T26" s="392">
        <f t="shared" si="8"/>
        <v>0</v>
      </c>
      <c r="U26" s="394">
        <f t="shared" si="3"/>
        <v>45072.833333333409</v>
      </c>
      <c r="V26" s="392">
        <f t="shared" si="9"/>
        <v>0</v>
      </c>
      <c r="W26" s="395">
        <f t="shared" si="4"/>
        <v>45072.833333333409</v>
      </c>
      <c r="X26" s="392">
        <f t="shared" si="10"/>
        <v>7662.3816666666798</v>
      </c>
      <c r="Y26" s="396">
        <f t="shared" si="5"/>
        <v>7662.3816666666798</v>
      </c>
      <c r="Z26" s="165">
        <f t="shared" si="11"/>
        <v>0</v>
      </c>
      <c r="AA26" s="408">
        <f t="shared" si="6"/>
        <v>45072.833333333409</v>
      </c>
      <c r="AB26" s="392">
        <f t="shared" si="12"/>
        <v>0</v>
      </c>
      <c r="AC26" s="406">
        <f t="shared" si="13"/>
        <v>45072.833333333409</v>
      </c>
      <c r="AD26" s="410">
        <f t="shared" si="16"/>
        <v>45072.833333333336</v>
      </c>
      <c r="AE26" s="413">
        <f t="shared" si="14"/>
        <v>45072.833333333336</v>
      </c>
      <c r="AF26" s="404">
        <v>3300000</v>
      </c>
    </row>
    <row r="27" spans="1:32" x14ac:dyDescent="0.25">
      <c r="G27" s="165"/>
      <c r="H27" s="165"/>
      <c r="K27">
        <v>12</v>
      </c>
      <c r="L27" s="391" t="s">
        <v>480</v>
      </c>
      <c r="M27" s="165"/>
      <c r="N27" s="401">
        <v>0</v>
      </c>
      <c r="O27" s="400">
        <f t="shared" si="2"/>
        <v>7.2759576141834259E-11</v>
      </c>
      <c r="P27" s="165"/>
      <c r="Q27" s="400">
        <f t="shared" si="7"/>
        <v>45072.833333333336</v>
      </c>
      <c r="R27" s="414"/>
      <c r="S27" s="393">
        <f t="shared" si="15"/>
        <v>7.2759576141834259E-11</v>
      </c>
      <c r="T27" s="392">
        <f t="shared" si="8"/>
        <v>0</v>
      </c>
      <c r="U27" s="394">
        <f t="shared" si="3"/>
        <v>7.2759576141834259E-11</v>
      </c>
      <c r="V27" s="392">
        <f t="shared" si="9"/>
        <v>0</v>
      </c>
      <c r="W27" s="395">
        <f t="shared" si="4"/>
        <v>7.2759576141834259E-11</v>
      </c>
      <c r="X27" s="392">
        <f t="shared" si="10"/>
        <v>0</v>
      </c>
      <c r="Y27" s="396">
        <f t="shared" si="5"/>
        <v>0</v>
      </c>
      <c r="Z27" s="165">
        <f t="shared" si="11"/>
        <v>0</v>
      </c>
      <c r="AA27" s="408">
        <f t="shared" si="6"/>
        <v>7.2759576141834259E-11</v>
      </c>
      <c r="AB27" s="392">
        <f t="shared" si="12"/>
        <v>0</v>
      </c>
      <c r="AC27" s="406">
        <f t="shared" si="13"/>
        <v>7.2759576141834259E-11</v>
      </c>
      <c r="AD27" s="410">
        <f t="shared" si="16"/>
        <v>0</v>
      </c>
      <c r="AE27" s="413">
        <f t="shared" si="14"/>
        <v>0</v>
      </c>
      <c r="AF27" s="404">
        <v>3300000</v>
      </c>
    </row>
    <row r="28" spans="1:32" ht="15.75" thickBot="1" x14ac:dyDescent="0.3">
      <c r="D28" s="433" t="s">
        <v>320</v>
      </c>
      <c r="E28" s="434"/>
      <c r="F28" s="431" t="s">
        <v>452</v>
      </c>
      <c r="G28" s="432"/>
      <c r="H28" s="347" t="s">
        <v>451</v>
      </c>
      <c r="I28" s="347" t="s">
        <v>450</v>
      </c>
      <c r="AD28" s="278"/>
      <c r="AE28" s="278"/>
    </row>
    <row r="29" spans="1:32" ht="20.65" customHeight="1" x14ac:dyDescent="0.25">
      <c r="D29" s="416" t="s">
        <v>449</v>
      </c>
      <c r="E29" s="372" t="s">
        <v>536</v>
      </c>
      <c r="F29" s="348"/>
      <c r="G29" s="417">
        <v>1167371</v>
      </c>
      <c r="H29" s="349"/>
      <c r="I29" s="350"/>
      <c r="M29" s="5" t="s">
        <v>529</v>
      </c>
      <c r="N29" s="5" t="s">
        <v>529</v>
      </c>
      <c r="P29" s="5" t="s">
        <v>529</v>
      </c>
      <c r="R29" t="s">
        <v>535</v>
      </c>
      <c r="AD29" s="278"/>
      <c r="AE29" s="278"/>
    </row>
    <row r="30" spans="1:32" x14ac:dyDescent="0.25">
      <c r="D30" s="418" t="s">
        <v>441</v>
      </c>
      <c r="E30" s="351" t="s">
        <v>537</v>
      </c>
      <c r="F30" s="415"/>
      <c r="G30" s="419">
        <v>163643</v>
      </c>
      <c r="H30" s="367"/>
      <c r="I30" s="353"/>
    </row>
    <row r="31" spans="1:32" ht="30" x14ac:dyDescent="0.25">
      <c r="D31" s="418" t="s">
        <v>448</v>
      </c>
      <c r="E31" s="351" t="s">
        <v>454</v>
      </c>
      <c r="F31" s="415"/>
      <c r="G31" s="420">
        <v>42698</v>
      </c>
      <c r="H31" s="352" t="s">
        <v>548</v>
      </c>
      <c r="I31" s="353"/>
    </row>
    <row r="32" spans="1:32" ht="15.75" thickBot="1" x14ac:dyDescent="0.3">
      <c r="D32" s="421" t="s">
        <v>447</v>
      </c>
      <c r="E32" s="354" t="s">
        <v>455</v>
      </c>
      <c r="F32" s="355"/>
      <c r="G32" s="356">
        <v>483790</v>
      </c>
      <c r="H32" s="357" t="s">
        <v>549</v>
      </c>
      <c r="I32" s="358"/>
    </row>
    <row r="33" spans="4:9" ht="16.5" thickBot="1" x14ac:dyDescent="0.3">
      <c r="D33" s="422" t="s">
        <v>446</v>
      </c>
      <c r="E33" s="359" t="s">
        <v>539</v>
      </c>
      <c r="F33" s="360"/>
      <c r="G33" s="361">
        <f>SUM(G29+G30+G31+G32)</f>
        <v>1857502</v>
      </c>
      <c r="H33" s="362"/>
      <c r="I33" s="363" t="s">
        <v>541</v>
      </c>
    </row>
    <row r="34" spans="4:9" ht="16.149999999999999" customHeight="1" x14ac:dyDescent="0.25">
      <c r="D34" s="416" t="s">
        <v>445</v>
      </c>
      <c r="E34" s="364" t="s">
        <v>456</v>
      </c>
      <c r="F34" s="348"/>
      <c r="G34" s="374">
        <v>153738</v>
      </c>
      <c r="H34" s="365" t="s">
        <v>550</v>
      </c>
      <c r="I34" s="350"/>
    </row>
    <row r="35" spans="4:9" ht="21" customHeight="1" x14ac:dyDescent="0.25">
      <c r="D35" s="418" t="s">
        <v>444</v>
      </c>
      <c r="E35" s="351" t="s">
        <v>457</v>
      </c>
      <c r="F35" s="423">
        <v>864690</v>
      </c>
      <c r="G35" s="424"/>
      <c r="H35" s="366" t="s">
        <v>551</v>
      </c>
      <c r="I35" s="353"/>
    </row>
    <row r="36" spans="4:9" x14ac:dyDescent="0.25">
      <c r="D36" s="418" t="s">
        <v>443</v>
      </c>
      <c r="E36" s="351" t="s">
        <v>458</v>
      </c>
      <c r="F36" s="415"/>
      <c r="G36" s="419">
        <v>622577</v>
      </c>
      <c r="H36" s="367"/>
      <c r="I36" s="353" t="s">
        <v>538</v>
      </c>
    </row>
    <row r="37" spans="4:9" ht="15.75" thickBot="1" x14ac:dyDescent="0.3">
      <c r="D37" s="425" t="s">
        <v>442</v>
      </c>
      <c r="E37" s="351" t="s">
        <v>460</v>
      </c>
      <c r="F37" s="423">
        <v>540873.91297208541</v>
      </c>
      <c r="G37" s="424"/>
      <c r="H37" s="367"/>
      <c r="I37" s="353"/>
    </row>
    <row r="38" spans="4:9" ht="16.5" thickBot="1" x14ac:dyDescent="0.3">
      <c r="D38" s="426" t="s">
        <v>440</v>
      </c>
      <c r="E38" s="368" t="s">
        <v>540</v>
      </c>
      <c r="F38" s="369"/>
      <c r="G38" s="370">
        <f>SUM(G33+G34+G36)</f>
        <v>2633817</v>
      </c>
      <c r="H38" s="371"/>
      <c r="I38" s="363" t="s">
        <v>542</v>
      </c>
    </row>
  </sheetData>
  <mergeCells count="5">
    <mergeCell ref="F28:G28"/>
    <mergeCell ref="D28:E28"/>
    <mergeCell ref="M7:P7"/>
    <mergeCell ref="M8:S8"/>
    <mergeCell ref="T8:AC8"/>
  </mergeCells>
  <phoneticPr fontId="26"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dimension ref="A2:B22"/>
  <sheetViews>
    <sheetView workbookViewId="0">
      <selection activeCell="B24" sqref="B24"/>
    </sheetView>
  </sheetViews>
  <sheetFormatPr defaultColWidth="9.140625" defaultRowHeight="15" x14ac:dyDescent="0.25"/>
  <cols>
    <col min="1" max="1" width="28.42578125" customWidth="1"/>
    <col min="2" max="2" width="31.42578125" bestFit="1" customWidth="1"/>
  </cols>
  <sheetData>
    <row r="2" spans="1:2" x14ac:dyDescent="0.25">
      <c r="A2" t="s">
        <v>154</v>
      </c>
      <c r="B2" t="s">
        <v>155</v>
      </c>
    </row>
    <row r="3" spans="1:2" x14ac:dyDescent="0.25">
      <c r="A3" t="s">
        <v>156</v>
      </c>
      <c r="B3" t="s">
        <v>155</v>
      </c>
    </row>
    <row r="4" spans="1:2" x14ac:dyDescent="0.25">
      <c r="A4" t="s">
        <v>157</v>
      </c>
      <c r="B4" t="s">
        <v>158</v>
      </c>
    </row>
    <row r="6" spans="1:2" x14ac:dyDescent="0.25">
      <c r="A6" t="s">
        <v>159</v>
      </c>
      <c r="B6" t="s">
        <v>160</v>
      </c>
    </row>
    <row r="7" spans="1:2" x14ac:dyDescent="0.25">
      <c r="A7" s="8" t="s">
        <v>161</v>
      </c>
    </row>
    <row r="8" spans="1:2" x14ac:dyDescent="0.25">
      <c r="A8" s="9" t="s">
        <v>162</v>
      </c>
      <c r="B8">
        <v>40</v>
      </c>
    </row>
    <row r="9" spans="1:2" x14ac:dyDescent="0.25">
      <c r="A9" s="9" t="s">
        <v>163</v>
      </c>
      <c r="B9">
        <v>32</v>
      </c>
    </row>
    <row r="10" spans="1:2" x14ac:dyDescent="0.25">
      <c r="A10" s="9" t="s">
        <v>164</v>
      </c>
      <c r="B10">
        <v>57</v>
      </c>
    </row>
    <row r="11" spans="1:2" x14ac:dyDescent="0.25">
      <c r="A11" s="9" t="s">
        <v>165</v>
      </c>
      <c r="B11">
        <v>52</v>
      </c>
    </row>
    <row r="12" spans="1:2" x14ac:dyDescent="0.25">
      <c r="A12" s="9" t="s">
        <v>166</v>
      </c>
      <c r="B12">
        <v>66</v>
      </c>
    </row>
    <row r="13" spans="1:2" x14ac:dyDescent="0.25">
      <c r="A13" s="9" t="s">
        <v>167</v>
      </c>
      <c r="B13">
        <v>47</v>
      </c>
    </row>
    <row r="14" spans="1:2" x14ac:dyDescent="0.25">
      <c r="A14" s="9" t="s">
        <v>168</v>
      </c>
      <c r="B14">
        <v>28</v>
      </c>
    </row>
    <row r="15" spans="1:2" x14ac:dyDescent="0.25">
      <c r="A15" s="9" t="s">
        <v>169</v>
      </c>
      <c r="B15">
        <v>41</v>
      </c>
    </row>
    <row r="16" spans="1:2" x14ac:dyDescent="0.25">
      <c r="A16" s="8" t="s">
        <v>170</v>
      </c>
    </row>
    <row r="17" spans="1:2" x14ac:dyDescent="0.25">
      <c r="A17" s="9" t="s">
        <v>171</v>
      </c>
      <c r="B17">
        <v>61</v>
      </c>
    </row>
    <row r="18" spans="1:2" x14ac:dyDescent="0.25">
      <c r="A18" s="9" t="s">
        <v>172</v>
      </c>
      <c r="B18">
        <v>75</v>
      </c>
    </row>
    <row r="19" spans="1:2" x14ac:dyDescent="0.25">
      <c r="A19" s="9" t="s">
        <v>173</v>
      </c>
      <c r="B19">
        <v>63</v>
      </c>
    </row>
    <row r="20" spans="1:2" x14ac:dyDescent="0.25">
      <c r="A20" s="9" t="s">
        <v>174</v>
      </c>
      <c r="B20">
        <v>61</v>
      </c>
    </row>
    <row r="21" spans="1:2" x14ac:dyDescent="0.25">
      <c r="A21" s="9" t="s">
        <v>162</v>
      </c>
      <c r="B21">
        <v>7</v>
      </c>
    </row>
    <row r="22" spans="1:2" x14ac:dyDescent="0.25">
      <c r="A22" s="8" t="s">
        <v>175</v>
      </c>
      <c r="B22">
        <v>630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2018-10-29T12:52:54+00:00</AuthoredDate>
    <TaxCatchAll xmlns="5668c8bc-6c30-45e9-80ca-5109d4270dfd">
      <Value>3</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Data</TermName>
          <TermId xmlns="http://schemas.microsoft.com/office/infopath/2007/PartnerControls">0a982d10-73ab-458f-aef5-879d541b9e4e</TermId>
        </TermInfo>
      </Terms>
    </e076e489fa624670a6d5030aa6510568>
    <_dlc_DocId xmlns="0da0cb1a-5896-41fc-98ae-97ecc3be381c">NHSD-2219-1447732185-3798</_dlc_DocId>
    <_dlc_DocIdUrl xmlns="0da0cb1a-5896-41fc-98ae-97ecc3be381c">
      <Url>https://hscic365.sharepoint.com/sites/DDS/_layouts/15/DocIdRedir.aspx?ID=NHSD-2219-1447732185-3798</Url>
      <Description>NHSD-2219-1447732185-3798</Description>
    </_dlc_DocIdUrl>
    <_dlc_ExpireDate xmlns="http://schemas.microsoft.com/sharepoint/v3">2026-10-29T12:52:54+00:00</_dlc_ExpireDate>
    <_dlc_ExpireDateSaved xmlns="http://schemas.microsoft.com/sharepoint/v3" xsi:nil="true"/>
    <InformationAudience xmlns="5668c8bc-6c30-45e9-80ca-5109d4270dfd">NHS Digital</InformationAudience>
    <ApprovalDate xmlns="5668c8bc-6c30-45e9-80ca-5109d4270dfd">2019-05-29T08:57:24+00:00</ApprovalDate>
    <ApproverName xmlns="5668c8bc-6c30-45e9-80ca-5109d4270dfd" xsi:nil="true"/>
    <i8502cb9d1b74c4f9e1ea45824336350 xmlns="5668c8bc-6c30-45e9-80ca-5109d4270dfd">
      <Terms xmlns="http://schemas.microsoft.com/office/infopath/2007/PartnerControls"/>
    </i8502cb9d1b74c4f9e1ea45824336350>
    <InformationSource xmlns="5668c8bc-6c30-45e9-80ca-5109d4270dfd" xsi:nil="true"/>
  </documentManagement>
</p:properties>
</file>

<file path=customXml/item4.xml><?xml version="1.0" encoding="utf-8"?>
<?mso-contentType ?>
<SharedContentType xmlns="Microsoft.SharePoint.Taxonomy.ContentTypeSync" SourceId="bb72b7f4-c981-47a4-a26e-043e4b78ebf3" ContentTypeId="0x010100CE61D9DC7AFC6844B595FD0A55B75DF7" PreviousValue="false"/>
</file>

<file path=customXml/item5.xml><?xml version="1.0" encoding="utf-8"?>
<ct:contentTypeSchema xmlns:ct="http://schemas.microsoft.com/office/2006/metadata/contentType" xmlns:ma="http://schemas.microsoft.com/office/2006/metadata/properties/metaAttributes" ct:_="" ma:_="" ma:contentTypeName="NHSD Portfolio Document (8 years)" ma:contentTypeID="0x010100CE61D9DC7AFC6844B595FD0A55B75DF700E4861A33C63B5742840B0CA4713270F5" ma:contentTypeVersion="112" ma:contentTypeDescription="" ma:contentTypeScope="" ma:versionID="e4b9eac9e7080a7f1acd0c26b6c1b189">
  <xsd:schema xmlns:xsd="http://www.w3.org/2001/XMLSchema" xmlns:xs="http://www.w3.org/2001/XMLSchema" xmlns:p="http://schemas.microsoft.com/office/2006/metadata/properties" xmlns:ns1="http://schemas.microsoft.com/sharepoint/v3" xmlns:ns2="5668c8bc-6c30-45e9-80ca-5109d4270dfd" xmlns:ns3="0da0cb1a-5896-41fc-98ae-97ecc3be381c" targetNamespace="http://schemas.microsoft.com/office/2006/metadata/properties" ma:root="true" ma:fieldsID="308cd976823f31c113a1b8d0c0d33bba" ns1:_="" ns2:_="" ns3:_="">
    <xsd:import namespace="http://schemas.microsoft.com/sharepoint/v3"/>
    <xsd:import namespace="5668c8bc-6c30-45e9-80ca-5109d4270dfd"/>
    <xsd:import namespace="0da0cb1a-5896-41fc-98ae-97ecc3be381c"/>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689e4b0c-f8fe-4318-b9b2-91cd96652c81}" ma:internalName="TaxCatchAll" ma:showField="CatchAllData" ma:web="0da0cb1a-5896-41fc-98ae-97ecc3be381c">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689e4b0c-f8fe-4318-b9b2-91cd96652c81}" ma:internalName="TaxCatchAllLabel" ma:readOnly="true" ma:showField="CatchAllDataLabel" ma:web="0da0cb1a-5896-41fc-98ae-97ecc3be381c">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da0cb1a-5896-41fc-98ae-97ecc3be381c"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spe:Receivers>
</file>

<file path=customXml/item7.xml>��
</file>

<file path=customXml/itemProps1.xml><?xml version="1.0" encoding="utf-8"?>
<ds:datastoreItem xmlns:ds="http://schemas.openxmlformats.org/officeDocument/2006/customXml" ds:itemID="{7FFB401D-D6D0-4ECA-A95A-A52E5D4A101D}">
  <ds:schemaRefs>
    <ds:schemaRef ds:uri="office.server.policy"/>
  </ds:schemaRefs>
</ds:datastoreItem>
</file>

<file path=customXml/itemProps2.xml><?xml version="1.0" encoding="utf-8"?>
<ds:datastoreItem xmlns:ds="http://schemas.openxmlformats.org/officeDocument/2006/customXml" ds:itemID="{A9AA1A0D-8C4B-4566-87E9-01B5DC2E2D65}">
  <ds:schemaRefs>
    <ds:schemaRef ds:uri="http://schemas.microsoft.com/sharepoint/v3/contenttype/forms"/>
  </ds:schemaRefs>
</ds:datastoreItem>
</file>

<file path=customXml/itemProps3.xml><?xml version="1.0" encoding="utf-8"?>
<ds:datastoreItem xmlns:ds="http://schemas.openxmlformats.org/officeDocument/2006/customXml" ds:itemID="{F05286B8-555F-44C7-A8C6-BED110F9DE88}">
  <ds:schemaRefs>
    <ds:schemaRef ds:uri="http://schemas.microsoft.com/office/2006/metadata/properties"/>
    <ds:schemaRef ds:uri="http://schemas.microsoft.com/office/2006/documentManagement/types"/>
    <ds:schemaRef ds:uri="http://schemas.microsoft.com/office/infopath/2007/PartnerControls"/>
    <ds:schemaRef ds:uri="http://purl.org/dc/elements/1.1/"/>
    <ds:schemaRef ds:uri="http://purl.org/dc/terms/"/>
    <ds:schemaRef ds:uri="http://purl.org/dc/dcmitype/"/>
    <ds:schemaRef ds:uri="http://schemas.openxmlformats.org/package/2006/metadata/core-properties"/>
    <ds:schemaRef ds:uri="http://schemas.microsoft.com/sharepoint/v3"/>
    <ds:schemaRef ds:uri="http://www.w3.org/XML/1998/namespace"/>
    <ds:schemaRef ds:uri="0da0cb1a-5896-41fc-98ae-97ecc3be381c"/>
    <ds:schemaRef ds:uri="5668c8bc-6c30-45e9-80ca-5109d4270dfd"/>
  </ds:schemaRefs>
</ds:datastoreItem>
</file>

<file path=customXml/itemProps4.xml><?xml version="1.0" encoding="utf-8"?>
<ds:datastoreItem xmlns:ds="http://schemas.openxmlformats.org/officeDocument/2006/customXml" ds:itemID="{2B0C725F-B916-4BEC-A4DB-F3FCB7DB90CD}">
  <ds:schemaRefs>
    <ds:schemaRef ds:uri="Microsoft.SharePoint.Taxonomy.ContentTypeSync"/>
  </ds:schemaRefs>
</ds:datastoreItem>
</file>

<file path=customXml/itemProps5.xml><?xml version="1.0" encoding="utf-8"?>
<ds:datastoreItem xmlns:ds="http://schemas.openxmlformats.org/officeDocument/2006/customXml" ds:itemID="{D3853B51-78AE-45A1-84CB-03E9DB2DA2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0da0cb1a-5896-41fc-98ae-97ecc3be38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DAB63AFA-66D1-4C3A-8A30-003F2380A666}">
  <ds:schemaRefs>
    <ds:schemaRef ds:uri="http://schemas.microsoft.com/sharepoint/events"/>
  </ds:schemaRefs>
</ds:datastoreItem>
</file>

<file path=customXml/itemProps7.xml><?xml version="1.0" encoding="utf-8"?>
<ds:datastoreItem xmlns:ds="http://schemas.openxmlformats.org/officeDocument/2006/customXml" ds:itemID="{2862AFFE-CBED-4699-A965-57F4C7A146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25</vt:i4>
      </vt:variant>
      <vt:variant>
        <vt:lpstr>Named Ranges</vt:lpstr>
      </vt:variant>
      <vt:variant>
        <vt:i4>3</vt:i4>
      </vt:variant>
    </vt:vector>
  </HeadingPairs>
  <TitlesOfParts>
    <vt:vector size="28" baseType="lpstr">
      <vt:lpstr>ReadMe</vt:lpstr>
      <vt:lpstr>ProcessStages_Overview</vt:lpstr>
      <vt:lpstr>Demand_ReadMe</vt:lpstr>
      <vt:lpstr>Demand_Chart</vt:lpstr>
      <vt:lpstr>Performance_ReadMe</vt:lpstr>
      <vt:lpstr>Chart_openTimeSeriesOld</vt:lpstr>
      <vt:lpstr>Ignore</vt:lpstr>
      <vt:lpstr>Test</vt:lpstr>
      <vt:lpstr>Performance_Chart</vt:lpstr>
      <vt:lpstr>Performance_Overview</vt:lpstr>
      <vt:lpstr>Demand_Overview</vt:lpstr>
      <vt:lpstr>NumbersProcess</vt:lpstr>
      <vt:lpstr>GDPPR_Data</vt:lpstr>
      <vt:lpstr>GDPPR_Charts</vt:lpstr>
      <vt:lpstr>Chart_openTimeSeries_CCG</vt:lpstr>
      <vt:lpstr>Chart_openTimeSeries_else</vt:lpstr>
      <vt:lpstr>KPIDashboard</vt:lpstr>
      <vt:lpstr>Enquiries_NotAttachedToAholder</vt:lpstr>
      <vt:lpstr>TotalAppsTimeSeriesData</vt:lpstr>
      <vt:lpstr>TotalAppsTimeSeriesData_CCG</vt:lpstr>
      <vt:lpstr>TotalAppsTimeSeriesData_else</vt:lpstr>
      <vt:lpstr>YTD_Numbers</vt:lpstr>
      <vt:lpstr>ElapsedTimeData</vt:lpstr>
      <vt:lpstr>IncomeData</vt:lpstr>
      <vt:lpstr>Sheet1</vt:lpstr>
      <vt:lpstr>Demand_Chart!Print_Area</vt:lpstr>
      <vt:lpstr>GDPPR_Charts!Print_Area</vt:lpstr>
      <vt:lpstr>Performance_Chart!Print_Area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Philip Cooke</dc:creator>
  <cp:keywords/>
  <dc:description/>
  <cp:lastModifiedBy>Rashad</cp:lastModifiedBy>
  <cp:revision/>
  <cp:lastPrinted>2020-02-12T12:04:49Z</cp:lastPrinted>
  <dcterms:created xsi:type="dcterms:W3CDTF">2016-03-21T09:29:49Z</dcterms:created>
  <dcterms:modified xsi:type="dcterms:W3CDTF">2020-12-15T14:40:27Z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0x010100CE61D9DC7AFC6844B595FD0A55B75DF700E4861A33C63B5742840B0CA4713270F5</vt:lpwstr>
  </property>
  <property fmtid="{D5CDD505-2E9C-101B-9397-08002B2CF9AE}" pid="3" name="_dlc_policyId">
    <vt:lpwstr>0x010100CE61D9DC7AFC6844B595FD0A55B75DF7|-2054357789</vt:lpwstr>
  </property>
  <property fmtid="{D5CDD505-2E9C-101B-9397-08002B2CF9AE}" pid="4"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5" name="_dlc_DocIdItemGuid">
    <vt:lpwstr>15d0864b-4c2d-4464-bc45-662d7fa82c4e</vt:lpwstr>
  </property>
  <property fmtid="{D5CDD505-2E9C-101B-9397-08002B2CF9AE}" pid="6" name="InformationType">
    <vt:lpwstr>3;#Data|0a982d10-73ab-458f-aef5-879d541b9e4e</vt:lpwstr>
  </property>
  <property fmtid="{D5CDD505-2E9C-101B-9397-08002B2CF9AE}" pid="7" name="AuthorIds_UIVersion_165">
    <vt:lpwstr>181</vt:lpwstr>
  </property>
  <property fmtid="{D5CDD505-2E9C-101B-9397-08002B2CF9AE}" pid="8" name="AuthorIds_UIVersion_174">
    <vt:lpwstr>101</vt:lpwstr>
  </property>
  <property fmtid="{D5CDD505-2E9C-101B-9397-08002B2CF9AE}" pid="9" name="AuthorIds_UIVersion_175">
    <vt:lpwstr>127</vt:lpwstr>
  </property>
  <property fmtid="{D5CDD505-2E9C-101B-9397-08002B2CF9AE}" pid="10" name="AuthorIds_UIVersion_177">
    <vt:lpwstr>127</vt:lpwstr>
  </property>
  <property fmtid="{D5CDD505-2E9C-101B-9397-08002B2CF9AE}" pid="11" name="AuthorIds_UIVersion_180">
    <vt:lpwstr>91</vt:lpwstr>
  </property>
  <property fmtid="{D5CDD505-2E9C-101B-9397-08002B2CF9AE}" pid="12" name="AuthorIds_UIVersion_181">
    <vt:lpwstr>127</vt:lpwstr>
  </property>
  <property fmtid="{D5CDD505-2E9C-101B-9397-08002B2CF9AE}" pid="13" name="AuthorIds_UIVersion_182">
    <vt:lpwstr>127</vt:lpwstr>
  </property>
  <property fmtid="{D5CDD505-2E9C-101B-9397-08002B2CF9AE}" pid="14" name="AuthorIds_UIVersion_186">
    <vt:lpwstr>127</vt:lpwstr>
  </property>
  <property fmtid="{D5CDD505-2E9C-101B-9397-08002B2CF9AE}" pid="15" name="AuthorIds_UIVersion_192">
    <vt:lpwstr>91</vt:lpwstr>
  </property>
  <property fmtid="{D5CDD505-2E9C-101B-9397-08002B2CF9AE}" pid="16" name="AuthorIds_UIVersion_193">
    <vt:lpwstr>127</vt:lpwstr>
  </property>
  <property fmtid="{D5CDD505-2E9C-101B-9397-08002B2CF9AE}" pid="17" name="AuthorIds_UIVersion_194">
    <vt:lpwstr>127</vt:lpwstr>
  </property>
  <property fmtid="{D5CDD505-2E9C-101B-9397-08002B2CF9AE}" pid="18" name="AuthorIds_UIVersion_40">
    <vt:lpwstr>46</vt:lpwstr>
  </property>
  <property fmtid="{D5CDD505-2E9C-101B-9397-08002B2CF9AE}" pid="19" name="AuthorIds_UIVersion_48">
    <vt:lpwstr>46</vt:lpwstr>
  </property>
  <property fmtid="{D5CDD505-2E9C-101B-9397-08002B2CF9AE}" pid="20" name="AuthorIds_UIVersion_62">
    <vt:lpwstr>91</vt:lpwstr>
  </property>
  <property fmtid="{D5CDD505-2E9C-101B-9397-08002B2CF9AE}" pid="21" name="AuthorIds_UIVersion_9">
    <vt:lpwstr>46</vt:lpwstr>
  </property>
  <property fmtid="{D5CDD505-2E9C-101B-9397-08002B2CF9AE}" pid="22" name="AuthorIds_UIVersion_15">
    <vt:lpwstr>37</vt:lpwstr>
  </property>
  <property fmtid="{D5CDD505-2E9C-101B-9397-08002B2CF9AE}" pid="23" name="AuthorIds_UIVersion_11">
    <vt:lpwstr>117</vt:lpwstr>
  </property>
  <property fmtid="{D5CDD505-2E9C-101B-9397-08002B2CF9AE}" pid="24" name="AuthorIds_UIVersion_36">
    <vt:lpwstr>127</vt:lpwstr>
  </property>
  <property fmtid="{D5CDD505-2E9C-101B-9397-08002B2CF9AE}" pid="25" name="AuthorIds_UIVersion_49">
    <vt:lpwstr>35</vt:lpwstr>
  </property>
  <property fmtid="{D5CDD505-2E9C-101B-9397-08002B2CF9AE}" pid="26" name="AuthorIds_UIVersion_50">
    <vt:lpwstr>91</vt:lpwstr>
  </property>
  <property fmtid="{D5CDD505-2E9C-101B-9397-08002B2CF9AE}" pid="27" name="AuthorIds_UIVersion_52">
    <vt:lpwstr>91</vt:lpwstr>
  </property>
  <property fmtid="{D5CDD505-2E9C-101B-9397-08002B2CF9AE}" pid="28" name="AuthorIds_UIVersion_54">
    <vt:lpwstr>101</vt:lpwstr>
  </property>
  <property fmtid="{D5CDD505-2E9C-101B-9397-08002B2CF9AE}" pid="29" name="AuthorIds_UIVersion_55">
    <vt:lpwstr>91</vt:lpwstr>
  </property>
  <property fmtid="{D5CDD505-2E9C-101B-9397-08002B2CF9AE}" pid="30" name="AuthorIds_UIVersion_59">
    <vt:lpwstr>91</vt:lpwstr>
  </property>
  <property fmtid="{D5CDD505-2E9C-101B-9397-08002B2CF9AE}" pid="31" name="AuthorIds_UIVersion_61">
    <vt:lpwstr>127</vt:lpwstr>
  </property>
  <property fmtid="{D5CDD505-2E9C-101B-9397-08002B2CF9AE}" pid="32" name="AuthorIds_UIVersion_63">
    <vt:lpwstr>91</vt:lpwstr>
  </property>
  <property fmtid="{D5CDD505-2E9C-101B-9397-08002B2CF9AE}" pid="33" name="AuthorIds_UIVersion_64">
    <vt:lpwstr>181</vt:lpwstr>
  </property>
  <property fmtid="{D5CDD505-2E9C-101B-9397-08002B2CF9AE}" pid="34" name="AuthorIds_UIVersion_68">
    <vt:lpwstr>91</vt:lpwstr>
  </property>
  <property fmtid="{D5CDD505-2E9C-101B-9397-08002B2CF9AE}" pid="35" name="AuthorIds_UIVersion_69">
    <vt:lpwstr>91</vt:lpwstr>
  </property>
  <property fmtid="{D5CDD505-2E9C-101B-9397-08002B2CF9AE}" pid="36" name="AuthorIds_UIVersion_71">
    <vt:lpwstr>91</vt:lpwstr>
  </property>
  <property fmtid="{D5CDD505-2E9C-101B-9397-08002B2CF9AE}" pid="37" name="AuthorIds_UIVersion_72">
    <vt:lpwstr>91</vt:lpwstr>
  </property>
  <property fmtid="{D5CDD505-2E9C-101B-9397-08002B2CF9AE}" pid="38" name="AuthorIds_UIVersion_73">
    <vt:lpwstr>91</vt:lpwstr>
  </property>
  <property fmtid="{D5CDD505-2E9C-101B-9397-08002B2CF9AE}" pid="39" name="AuthorIds_UIVersion_77">
    <vt:lpwstr>35</vt:lpwstr>
  </property>
  <property fmtid="{D5CDD505-2E9C-101B-9397-08002B2CF9AE}" pid="40" name="AuthorIds_UIVersion_512">
    <vt:lpwstr>91</vt:lpwstr>
  </property>
  <property fmtid="{D5CDD505-2E9C-101B-9397-08002B2CF9AE}" pid="41" name="AuthorIds_UIVersion_4">
    <vt:lpwstr>127</vt:lpwstr>
  </property>
  <property fmtid="{D5CDD505-2E9C-101B-9397-08002B2CF9AE}" pid="42" name="AuthorIds_UIVersion_13">
    <vt:lpwstr>91</vt:lpwstr>
  </property>
  <property fmtid="{D5CDD505-2E9C-101B-9397-08002B2CF9AE}" pid="43" name="AuthorIds_UIVersion_16">
    <vt:lpwstr>117</vt:lpwstr>
  </property>
  <property fmtid="{D5CDD505-2E9C-101B-9397-08002B2CF9AE}" pid="44" name="AuthorIds_UIVersion_17">
    <vt:lpwstr>127</vt:lpwstr>
  </property>
  <property fmtid="{D5CDD505-2E9C-101B-9397-08002B2CF9AE}" pid="45" name="AuthorIds_UIVersion_21">
    <vt:lpwstr>91</vt:lpwstr>
  </property>
  <property fmtid="{D5CDD505-2E9C-101B-9397-08002B2CF9AE}" pid="46" name="PortfolioCode">
    <vt:lpwstr/>
  </property>
</Properties>
</file>